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D:\ChoongGi\ssrc\"/>
    </mc:Choice>
  </mc:AlternateContent>
  <xr:revisionPtr revIDLastSave="0" documentId="13_ncr:1_{DDECA091-4AA8-4E42-AC0D-E12041574722}" xr6:coauthVersionLast="47" xr6:coauthVersionMax="47" xr10:uidLastSave="{00000000-0000-0000-0000-000000000000}"/>
  <bookViews>
    <workbookView xWindow="28680" yWindow="-120" windowWidth="29040" windowHeight="15840" tabRatio="790" firstSheet="2" activeTab="6" xr2:uid="{00000000-000D-0000-FFFF-FFFF00000000}"/>
  </bookViews>
  <sheets>
    <sheet name="직원근무조건" sheetId="26" r:id="rId1"/>
    <sheet name="Query명명" sheetId="27" r:id="rId2"/>
    <sheet name="전체테이블" sheetId="1" r:id="rId3"/>
    <sheet name="테이블명" sheetId="2" r:id="rId4"/>
    <sheet name="컬럼명조립" sheetId="3" r:id="rId5"/>
    <sheet name="Sheet1" sheetId="28" r:id="rId6"/>
    <sheet name="공통코드원장" sheetId="10" r:id="rId7"/>
    <sheet name="테이블목록원장" sheetId="25" r:id="rId8"/>
    <sheet name="프로그램목록원장" sheetId="24" r:id="rId9"/>
    <sheet name="회원정보원장" sheetId="5" r:id="rId10"/>
    <sheet name="비밀번호원장" sheetId="18" r:id="rId11"/>
    <sheet name="정보접근권한원장" sheetId="23" r:id="rId12"/>
    <sheet name="게시글원장" sheetId="21" r:id="rId13"/>
    <sheet name="게시글응답이력" sheetId="22" r:id="rId14"/>
    <sheet name="질의글원장" sheetId="16" r:id="rId15"/>
    <sheet name="질의글응답이력" sheetId="20" r:id="rId16"/>
  </sheets>
  <definedNames>
    <definedName name="_xlnm._FilterDatabase" localSheetId="2" hidden="1">전체테이블!$B$2:$Q$136</definedName>
    <definedName name="_xlnm._FilterDatabase" localSheetId="4" hidden="1">컬럼명조립!$B$1:$R$339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28" l="1"/>
  <c r="H17" i="21"/>
  <c r="G17" i="21"/>
  <c r="H16" i="21"/>
  <c r="G16" i="21"/>
  <c r="H15" i="21"/>
  <c r="G15" i="21"/>
  <c r="H14" i="21"/>
  <c r="G14" i="21"/>
  <c r="H13" i="21"/>
  <c r="G13" i="21"/>
  <c r="H12" i="21"/>
  <c r="G12" i="21"/>
  <c r="H11" i="21"/>
  <c r="G11" i="21"/>
  <c r="H10" i="21"/>
  <c r="G10" i="21"/>
  <c r="H9" i="21"/>
  <c r="G9" i="21"/>
  <c r="H8" i="21"/>
  <c r="G8" i="21"/>
  <c r="H7" i="21"/>
  <c r="G7" i="21"/>
  <c r="H6" i="21"/>
  <c r="G6" i="21"/>
  <c r="H5" i="21"/>
  <c r="G5" i="21"/>
  <c r="H4" i="21"/>
  <c r="G4" i="21"/>
  <c r="H3" i="21"/>
  <c r="G3" i="21"/>
  <c r="G228" i="3"/>
  <c r="G5" i="3"/>
  <c r="G4" i="3"/>
  <c r="A3" i="2"/>
  <c r="A4" i="2"/>
  <c r="A5" i="2"/>
  <c r="A6" i="2"/>
  <c r="B34" i="26" s="1"/>
  <c r="A7" i="2"/>
  <c r="A8" i="2"/>
  <c r="A9" i="2"/>
  <c r="A10" i="2"/>
  <c r="A11" i="2"/>
  <c r="A12" i="2"/>
  <c r="A2" i="2"/>
  <c r="D8" i="2"/>
  <c r="D9" i="2"/>
  <c r="D10" i="2"/>
  <c r="C10" i="2" s="1"/>
  <c r="B10" i="2" s="1"/>
  <c r="D11" i="2"/>
  <c r="C11" i="2" s="1"/>
  <c r="B11" i="2" s="1"/>
  <c r="D12" i="2"/>
  <c r="D7" i="2"/>
  <c r="C7" i="2" s="1"/>
  <c r="D6" i="2"/>
  <c r="C6" i="2" s="1"/>
  <c r="D5" i="2"/>
  <c r="C5" i="2" s="1"/>
  <c r="B5" i="2" s="1"/>
  <c r="D4" i="2"/>
  <c r="C4" i="2" s="1"/>
  <c r="B4" i="2" s="1"/>
  <c r="D3" i="2"/>
  <c r="C3" i="2" s="1"/>
  <c r="B3" i="2" s="1"/>
  <c r="D2" i="2"/>
  <c r="C2" i="2" s="1"/>
  <c r="H6" i="25"/>
  <c r="G6" i="25"/>
  <c r="G6" i="3"/>
  <c r="F6" i="3" s="1"/>
  <c r="H10" i="10"/>
  <c r="G10" i="10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" i="5"/>
  <c r="G3" i="3"/>
  <c r="G2" i="3"/>
  <c r="F2" i="3" s="1"/>
  <c r="G2" i="27"/>
  <c r="K2" i="27"/>
  <c r="J2" i="27"/>
  <c r="I2" i="27"/>
  <c r="H2" i="27"/>
  <c r="F2" i="27"/>
  <c r="G222" i="3"/>
  <c r="F222" i="3" s="1"/>
  <c r="C222" i="3" s="1"/>
  <c r="G10" i="3"/>
  <c r="G16" i="3"/>
  <c r="F16" i="3" s="1"/>
  <c r="C16" i="3" s="1"/>
  <c r="D11" i="25" s="1"/>
  <c r="G11" i="3"/>
  <c r="G15" i="3"/>
  <c r="G220" i="3"/>
  <c r="F220" i="3" s="1"/>
  <c r="G8" i="3"/>
  <c r="F8" i="3" s="1"/>
  <c r="G165" i="3"/>
  <c r="F165" i="3" s="1"/>
  <c r="C165" i="3" s="1"/>
  <c r="D15" i="21" s="1"/>
  <c r="G9" i="3"/>
  <c r="F9" i="3" s="1"/>
  <c r="G164" i="3"/>
  <c r="F164" i="3" s="1"/>
  <c r="G173" i="3"/>
  <c r="F173" i="3" s="1"/>
  <c r="G19" i="25"/>
  <c r="H19" i="25"/>
  <c r="H5" i="24"/>
  <c r="G5" i="24"/>
  <c r="G217" i="3"/>
  <c r="F217" i="3" s="1"/>
  <c r="H6" i="24"/>
  <c r="G6" i="24"/>
  <c r="H35" i="26"/>
  <c r="G35" i="26"/>
  <c r="B35" i="26"/>
  <c r="H34" i="26"/>
  <c r="G34" i="26"/>
  <c r="H33" i="26"/>
  <c r="G33" i="26"/>
  <c r="H32" i="26"/>
  <c r="G32" i="26"/>
  <c r="H31" i="26"/>
  <c r="G31" i="26"/>
  <c r="H30" i="26"/>
  <c r="G30" i="26"/>
  <c r="H29" i="26"/>
  <c r="G29" i="26"/>
  <c r="G86" i="3"/>
  <c r="F86" i="3" s="1"/>
  <c r="H28" i="26"/>
  <c r="G28" i="26"/>
  <c r="G85" i="3"/>
  <c r="H27" i="26"/>
  <c r="G27" i="26"/>
  <c r="G87" i="3"/>
  <c r="F87" i="3" s="1"/>
  <c r="H26" i="26"/>
  <c r="G26" i="26"/>
  <c r="G88" i="3"/>
  <c r="H25" i="26"/>
  <c r="G25" i="26"/>
  <c r="G118" i="3"/>
  <c r="F118" i="3" s="1"/>
  <c r="H24" i="26"/>
  <c r="G24" i="26"/>
  <c r="G116" i="3"/>
  <c r="H23" i="26"/>
  <c r="G23" i="26"/>
  <c r="G119" i="3"/>
  <c r="H22" i="26"/>
  <c r="G22" i="26"/>
  <c r="G145" i="3"/>
  <c r="H21" i="26"/>
  <c r="G21" i="26"/>
  <c r="G143" i="3"/>
  <c r="F143" i="3" s="1"/>
  <c r="H20" i="26"/>
  <c r="G20" i="26"/>
  <c r="G146" i="3"/>
  <c r="H19" i="26"/>
  <c r="G19" i="26"/>
  <c r="G149" i="3"/>
  <c r="F149" i="3" s="1"/>
  <c r="C149" i="3" s="1"/>
  <c r="H18" i="26"/>
  <c r="G18" i="26"/>
  <c r="G147" i="3"/>
  <c r="H17" i="26"/>
  <c r="G17" i="26"/>
  <c r="G47" i="3"/>
  <c r="F47" i="3" s="1"/>
  <c r="H16" i="26"/>
  <c r="G16" i="26"/>
  <c r="G62" i="3"/>
  <c r="F62" i="3" s="1"/>
  <c r="H15" i="26"/>
  <c r="G15" i="26"/>
  <c r="G91" i="3"/>
  <c r="F91" i="3" s="1"/>
  <c r="H14" i="26"/>
  <c r="G14" i="26"/>
  <c r="G153" i="3"/>
  <c r="F153" i="3" s="1"/>
  <c r="H13" i="26"/>
  <c r="G13" i="26"/>
  <c r="G105" i="3"/>
  <c r="H12" i="26"/>
  <c r="G12" i="26"/>
  <c r="G48" i="3"/>
  <c r="H11" i="26"/>
  <c r="G11" i="26"/>
  <c r="G82" i="3"/>
  <c r="F82" i="3" s="1"/>
  <c r="H10" i="26"/>
  <c r="G10" i="26"/>
  <c r="G81" i="3"/>
  <c r="H9" i="26"/>
  <c r="G9" i="26"/>
  <c r="G80" i="3"/>
  <c r="F80" i="3" s="1"/>
  <c r="H8" i="26"/>
  <c r="G8" i="26"/>
  <c r="G79" i="3"/>
  <c r="H7" i="26"/>
  <c r="G7" i="26"/>
  <c r="G78" i="3"/>
  <c r="F78" i="3" s="1"/>
  <c r="H6" i="26"/>
  <c r="G6" i="26"/>
  <c r="G168" i="3"/>
  <c r="F168" i="3" s="1"/>
  <c r="H5" i="26"/>
  <c r="G5" i="26"/>
  <c r="G7" i="3"/>
  <c r="H4" i="26"/>
  <c r="G4" i="26"/>
  <c r="G158" i="3"/>
  <c r="F158" i="3" s="1"/>
  <c r="H3" i="26"/>
  <c r="G3" i="26"/>
  <c r="H12" i="24"/>
  <c r="G12" i="24"/>
  <c r="H18" i="25"/>
  <c r="G18" i="25"/>
  <c r="H17" i="25"/>
  <c r="G17" i="25"/>
  <c r="H16" i="25"/>
  <c r="G16" i="25"/>
  <c r="H15" i="25"/>
  <c r="G15" i="25"/>
  <c r="H14" i="25"/>
  <c r="G14" i="25"/>
  <c r="H13" i="25"/>
  <c r="G13" i="25"/>
  <c r="H12" i="25"/>
  <c r="G12" i="25"/>
  <c r="H11" i="25"/>
  <c r="G11" i="25"/>
  <c r="H10" i="25"/>
  <c r="G10" i="25"/>
  <c r="H9" i="25"/>
  <c r="G9" i="25"/>
  <c r="H8" i="25"/>
  <c r="G8" i="25"/>
  <c r="H7" i="25"/>
  <c r="G7" i="25"/>
  <c r="H5" i="25"/>
  <c r="G5" i="25"/>
  <c r="H4" i="25"/>
  <c r="G4" i="25"/>
  <c r="H3" i="25"/>
  <c r="G3" i="25"/>
  <c r="H17" i="24"/>
  <c r="G17" i="24"/>
  <c r="H16" i="24"/>
  <c r="G16" i="24"/>
  <c r="H15" i="24"/>
  <c r="G15" i="24"/>
  <c r="H14" i="24"/>
  <c r="G14" i="24"/>
  <c r="H13" i="24"/>
  <c r="G13" i="24"/>
  <c r="H11" i="24"/>
  <c r="G11" i="24"/>
  <c r="H10" i="24"/>
  <c r="G10" i="24"/>
  <c r="H9" i="24"/>
  <c r="G9" i="24"/>
  <c r="H8" i="24"/>
  <c r="G8" i="24"/>
  <c r="H7" i="24"/>
  <c r="G7" i="24"/>
  <c r="H4" i="24"/>
  <c r="G4" i="24"/>
  <c r="G205" i="3"/>
  <c r="F205" i="3" s="1"/>
  <c r="H3" i="24"/>
  <c r="G3" i="24"/>
  <c r="G207" i="3"/>
  <c r="F207" i="3" s="1"/>
  <c r="G215" i="3"/>
  <c r="F215" i="3" s="1"/>
  <c r="G275" i="3"/>
  <c r="G274" i="3"/>
  <c r="F274" i="3" s="1"/>
  <c r="G273" i="3"/>
  <c r="F273" i="3" s="1"/>
  <c r="G272" i="3"/>
  <c r="G271" i="3"/>
  <c r="G270" i="3"/>
  <c r="F270" i="3" s="1"/>
  <c r="G269" i="3"/>
  <c r="G268" i="3"/>
  <c r="F268" i="3" s="1"/>
  <c r="G267" i="3"/>
  <c r="F267" i="3" s="1"/>
  <c r="G266" i="3"/>
  <c r="F266" i="3" s="1"/>
  <c r="G265" i="3"/>
  <c r="F265" i="3" s="1"/>
  <c r="G264" i="3"/>
  <c r="F264" i="3" s="1"/>
  <c r="G263" i="3"/>
  <c r="F263" i="3" s="1"/>
  <c r="G262" i="3"/>
  <c r="F262" i="3" s="1"/>
  <c r="C262" i="3" s="1"/>
  <c r="G261" i="3"/>
  <c r="F261" i="3" s="1"/>
  <c r="G260" i="3"/>
  <c r="F260" i="3" s="1"/>
  <c r="G259" i="3"/>
  <c r="F259" i="3" s="1"/>
  <c r="G258" i="3"/>
  <c r="F258" i="3" s="1"/>
  <c r="G257" i="3"/>
  <c r="G256" i="3"/>
  <c r="F256" i="3" s="1"/>
  <c r="G255" i="3"/>
  <c r="F255" i="3" s="1"/>
  <c r="G254" i="3"/>
  <c r="F254" i="3" s="1"/>
  <c r="G253" i="3"/>
  <c r="F253" i="3" s="1"/>
  <c r="G252" i="3"/>
  <c r="F252" i="3" s="1"/>
  <c r="G251" i="3"/>
  <c r="G250" i="3"/>
  <c r="F250" i="3" s="1"/>
  <c r="G249" i="3"/>
  <c r="F249" i="3" s="1"/>
  <c r="G248" i="3"/>
  <c r="G247" i="3"/>
  <c r="G246" i="3"/>
  <c r="F246" i="3" s="1"/>
  <c r="G245" i="3"/>
  <c r="F245" i="3" s="1"/>
  <c r="G244" i="3"/>
  <c r="G243" i="3"/>
  <c r="F243" i="3" s="1"/>
  <c r="G242" i="3"/>
  <c r="G241" i="3"/>
  <c r="F241" i="3" s="1"/>
  <c r="G240" i="3"/>
  <c r="G239" i="3"/>
  <c r="G238" i="3"/>
  <c r="G237" i="3"/>
  <c r="F237" i="3" s="1"/>
  <c r="G236" i="3"/>
  <c r="F236" i="3" s="1"/>
  <c r="G235" i="3"/>
  <c r="F235" i="3" s="1"/>
  <c r="G234" i="3"/>
  <c r="G233" i="3"/>
  <c r="F233" i="3" s="1"/>
  <c r="G232" i="3"/>
  <c r="F232" i="3" s="1"/>
  <c r="G231" i="3"/>
  <c r="G230" i="3"/>
  <c r="F230" i="3" s="1"/>
  <c r="G229" i="3"/>
  <c r="G227" i="3"/>
  <c r="G226" i="3"/>
  <c r="F226" i="3" s="1"/>
  <c r="G225" i="3"/>
  <c r="F225" i="3" s="1"/>
  <c r="G224" i="3"/>
  <c r="F224" i="3" s="1"/>
  <c r="G223" i="3"/>
  <c r="F223" i="3" s="1"/>
  <c r="G221" i="3"/>
  <c r="G219" i="3"/>
  <c r="F219" i="3" s="1"/>
  <c r="G218" i="3"/>
  <c r="F218" i="3" s="1"/>
  <c r="G216" i="3"/>
  <c r="G307" i="3"/>
  <c r="F307" i="3" s="1"/>
  <c r="G306" i="3"/>
  <c r="G305" i="3"/>
  <c r="F305" i="3" s="1"/>
  <c r="G304" i="3"/>
  <c r="G303" i="3"/>
  <c r="F303" i="3" s="1"/>
  <c r="G302" i="3"/>
  <c r="G301" i="3"/>
  <c r="F301" i="3" s="1"/>
  <c r="G300" i="3"/>
  <c r="G299" i="3"/>
  <c r="F299" i="3" s="1"/>
  <c r="G298" i="3"/>
  <c r="G297" i="3"/>
  <c r="F297" i="3" s="1"/>
  <c r="G296" i="3"/>
  <c r="G295" i="3"/>
  <c r="F295" i="3" s="1"/>
  <c r="G294" i="3"/>
  <c r="F294" i="3" s="1"/>
  <c r="G293" i="3"/>
  <c r="F293" i="3" s="1"/>
  <c r="G292" i="3"/>
  <c r="F292" i="3" s="1"/>
  <c r="G291" i="3"/>
  <c r="F291" i="3" s="1"/>
  <c r="G290" i="3"/>
  <c r="F290" i="3" s="1"/>
  <c r="G289" i="3"/>
  <c r="F289" i="3" s="1"/>
  <c r="G288" i="3"/>
  <c r="F288" i="3" s="1"/>
  <c r="G287" i="3"/>
  <c r="F287" i="3" s="1"/>
  <c r="G286" i="3"/>
  <c r="F286" i="3" s="1"/>
  <c r="G285" i="3"/>
  <c r="F285" i="3" s="1"/>
  <c r="G284" i="3"/>
  <c r="F284" i="3" s="1"/>
  <c r="G283" i="3"/>
  <c r="F283" i="3" s="1"/>
  <c r="G282" i="3"/>
  <c r="F282" i="3" s="1"/>
  <c r="G281" i="3"/>
  <c r="F281" i="3" s="1"/>
  <c r="G280" i="3"/>
  <c r="F280" i="3" s="1"/>
  <c r="G279" i="3"/>
  <c r="G278" i="3"/>
  <c r="F278" i="3" s="1"/>
  <c r="G277" i="3"/>
  <c r="F277" i="3" s="1"/>
  <c r="G276" i="3"/>
  <c r="F276" i="3" s="1"/>
  <c r="G323" i="3"/>
  <c r="F323" i="3" s="1"/>
  <c r="G322" i="3"/>
  <c r="F322" i="3" s="1"/>
  <c r="G321" i="3"/>
  <c r="G320" i="3"/>
  <c r="F320" i="3" s="1"/>
  <c r="G319" i="3"/>
  <c r="F319" i="3" s="1"/>
  <c r="G318" i="3"/>
  <c r="F318" i="3" s="1"/>
  <c r="G317" i="3"/>
  <c r="F317" i="3" s="1"/>
  <c r="G316" i="3"/>
  <c r="F316" i="3" s="1"/>
  <c r="G315" i="3"/>
  <c r="G314" i="3"/>
  <c r="F314" i="3" s="1"/>
  <c r="G313" i="3"/>
  <c r="F313" i="3" s="1"/>
  <c r="G312" i="3"/>
  <c r="F312" i="3" s="1"/>
  <c r="G311" i="3"/>
  <c r="F311" i="3" s="1"/>
  <c r="G310" i="3"/>
  <c r="F310" i="3" s="1"/>
  <c r="G309" i="3"/>
  <c r="F309" i="3" s="1"/>
  <c r="G308" i="3"/>
  <c r="G331" i="3"/>
  <c r="F331" i="3" s="1"/>
  <c r="G330" i="3"/>
  <c r="G329" i="3"/>
  <c r="F329" i="3" s="1"/>
  <c r="G328" i="3"/>
  <c r="F328" i="3" s="1"/>
  <c r="G327" i="3"/>
  <c r="F327" i="3" s="1"/>
  <c r="G326" i="3"/>
  <c r="G325" i="3"/>
  <c r="F325" i="3" s="1"/>
  <c r="G324" i="3"/>
  <c r="F324" i="3" s="1"/>
  <c r="G335" i="3"/>
  <c r="F335" i="3" s="1"/>
  <c r="G334" i="3"/>
  <c r="F334" i="3" s="1"/>
  <c r="G333" i="3"/>
  <c r="F333" i="3" s="1"/>
  <c r="G332" i="3"/>
  <c r="F332" i="3" s="1"/>
  <c r="G337" i="3"/>
  <c r="F337" i="3" s="1"/>
  <c r="G336" i="3"/>
  <c r="F336" i="3" s="1"/>
  <c r="G338" i="3"/>
  <c r="G214" i="3"/>
  <c r="F214" i="3" s="1"/>
  <c r="G206" i="3"/>
  <c r="G208" i="3"/>
  <c r="F208" i="3" s="1"/>
  <c r="G209" i="3"/>
  <c r="G210" i="3"/>
  <c r="F210" i="3" s="1"/>
  <c r="G211" i="3"/>
  <c r="G212" i="3"/>
  <c r="F212" i="3" s="1"/>
  <c r="G12" i="3"/>
  <c r="F12" i="3" s="1"/>
  <c r="G13" i="3"/>
  <c r="F13" i="3" s="1"/>
  <c r="G213" i="3"/>
  <c r="F213" i="3" s="1"/>
  <c r="G339" i="3"/>
  <c r="F339" i="3" s="1"/>
  <c r="H5" i="23"/>
  <c r="G5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4" i="23"/>
  <c r="G4" i="23"/>
  <c r="H3" i="23"/>
  <c r="G3" i="23"/>
  <c r="G184" i="3"/>
  <c r="F184" i="3" s="1"/>
  <c r="G185" i="3"/>
  <c r="F185" i="3" s="1"/>
  <c r="G186" i="3"/>
  <c r="F186" i="3" s="1"/>
  <c r="G187" i="3"/>
  <c r="F187" i="3" s="1"/>
  <c r="G188" i="3"/>
  <c r="F188" i="3" s="1"/>
  <c r="G189" i="3"/>
  <c r="F189" i="3" s="1"/>
  <c r="G190" i="3"/>
  <c r="F190" i="3" s="1"/>
  <c r="G191" i="3"/>
  <c r="F191" i="3" s="1"/>
  <c r="G192" i="3"/>
  <c r="F192" i="3" s="1"/>
  <c r="G193" i="3"/>
  <c r="F193" i="3" s="1"/>
  <c r="G194" i="3"/>
  <c r="F194" i="3" s="1"/>
  <c r="G195" i="3"/>
  <c r="F195" i="3" s="1"/>
  <c r="G196" i="3"/>
  <c r="F196" i="3" s="1"/>
  <c r="G197" i="3"/>
  <c r="F197" i="3" s="1"/>
  <c r="G198" i="3"/>
  <c r="F198" i="3" s="1"/>
  <c r="G199" i="3"/>
  <c r="F199" i="3" s="1"/>
  <c r="G200" i="3"/>
  <c r="F200" i="3" s="1"/>
  <c r="G201" i="3"/>
  <c r="F201" i="3" s="1"/>
  <c r="G202" i="3"/>
  <c r="F202" i="3" s="1"/>
  <c r="G203" i="3"/>
  <c r="F203" i="3" s="1"/>
  <c r="G204" i="3"/>
  <c r="F204" i="3" s="1"/>
  <c r="G183" i="3"/>
  <c r="G182" i="3"/>
  <c r="F182" i="3" s="1"/>
  <c r="G181" i="3"/>
  <c r="F181" i="3" s="1"/>
  <c r="G180" i="3"/>
  <c r="F180" i="3" s="1"/>
  <c r="G179" i="3"/>
  <c r="F179" i="3" s="1"/>
  <c r="G4" i="10"/>
  <c r="H4" i="10"/>
  <c r="G5" i="10"/>
  <c r="H5" i="10"/>
  <c r="G6" i="10"/>
  <c r="H6" i="10"/>
  <c r="G7" i="10"/>
  <c r="H7" i="10"/>
  <c r="G8" i="10"/>
  <c r="H8" i="10"/>
  <c r="G9" i="10"/>
  <c r="H9" i="10"/>
  <c r="G11" i="10"/>
  <c r="H11" i="10"/>
  <c r="G12" i="10"/>
  <c r="H12" i="10"/>
  <c r="G13" i="10"/>
  <c r="H13" i="10"/>
  <c r="G14" i="10"/>
  <c r="H14" i="10"/>
  <c r="H3" i="10"/>
  <c r="G3" i="10"/>
  <c r="G125" i="3"/>
  <c r="F125" i="3" s="1"/>
  <c r="H16" i="22"/>
  <c r="G16" i="22"/>
  <c r="H22" i="22"/>
  <c r="G22" i="22"/>
  <c r="G23" i="22"/>
  <c r="G21" i="22"/>
  <c r="G123" i="3"/>
  <c r="F123" i="3" s="1"/>
  <c r="G122" i="3"/>
  <c r="F122" i="3" s="1"/>
  <c r="G29" i="22"/>
  <c r="H29" i="22"/>
  <c r="H30" i="20"/>
  <c r="G30" i="20"/>
  <c r="H29" i="20"/>
  <c r="G29" i="20"/>
  <c r="H6" i="20"/>
  <c r="H7" i="22"/>
  <c r="H18" i="20"/>
  <c r="H6" i="18"/>
  <c r="H28" i="20"/>
  <c r="H32" i="20"/>
  <c r="H8" i="20"/>
  <c r="H11" i="16"/>
  <c r="H10" i="20"/>
  <c r="H9" i="16"/>
  <c r="H34" i="20"/>
  <c r="H36" i="20"/>
  <c r="H13" i="16"/>
  <c r="H7" i="16"/>
  <c r="H18" i="22"/>
  <c r="H17" i="22"/>
  <c r="H26" i="20"/>
  <c r="H14" i="22"/>
  <c r="H13" i="22"/>
  <c r="H15" i="22"/>
  <c r="H14" i="20"/>
  <c r="H40" i="20"/>
  <c r="H20" i="22"/>
  <c r="H19" i="22"/>
  <c r="H24" i="20"/>
  <c r="H20" i="20"/>
  <c r="H22" i="20"/>
  <c r="H4" i="20"/>
  <c r="H3" i="18"/>
  <c r="H7" i="18"/>
  <c r="H8" i="18"/>
  <c r="H9" i="18"/>
  <c r="H10" i="18"/>
  <c r="H3" i="20"/>
  <c r="H8" i="22"/>
  <c r="H9" i="22"/>
  <c r="H10" i="22"/>
  <c r="H11" i="22"/>
  <c r="H12" i="22"/>
  <c r="G15" i="5"/>
  <c r="G12" i="20"/>
  <c r="G8" i="5"/>
  <c r="G25" i="5"/>
  <c r="G6" i="18"/>
  <c r="G13" i="5"/>
  <c r="G32" i="20"/>
  <c r="G14" i="5"/>
  <c r="G9" i="16"/>
  <c r="G34" i="20"/>
  <c r="G21" i="5"/>
  <c r="G20" i="5"/>
  <c r="G22" i="5"/>
  <c r="G23" i="5"/>
  <c r="G24" i="5"/>
  <c r="G12" i="5"/>
  <c r="G10" i="5"/>
  <c r="G11" i="5"/>
  <c r="G18" i="22"/>
  <c r="G17" i="22"/>
  <c r="G26" i="20"/>
  <c r="G14" i="22"/>
  <c r="G13" i="22"/>
  <c r="G14" i="20"/>
  <c r="G38" i="20"/>
  <c r="G20" i="22"/>
  <c r="G19" i="22"/>
  <c r="G24" i="20"/>
  <c r="G22" i="20"/>
  <c r="G18" i="5"/>
  <c r="G7" i="5"/>
  <c r="G9" i="5"/>
  <c r="G19" i="5"/>
  <c r="G16" i="5"/>
  <c r="G17" i="5"/>
  <c r="G3" i="18"/>
  <c r="G7" i="18"/>
  <c r="G8" i="18"/>
  <c r="G9" i="18"/>
  <c r="G10" i="18"/>
  <c r="G8" i="22"/>
  <c r="G9" i="22"/>
  <c r="G10" i="22"/>
  <c r="G11" i="22"/>
  <c r="G12" i="22"/>
  <c r="G167" i="3"/>
  <c r="F167" i="3" s="1"/>
  <c r="B24" i="22"/>
  <c r="G174" i="3"/>
  <c r="G175" i="3"/>
  <c r="F175" i="3" s="1"/>
  <c r="G176" i="3"/>
  <c r="F176" i="3" s="1"/>
  <c r="G177" i="3"/>
  <c r="G178" i="3"/>
  <c r="G56" i="3"/>
  <c r="F56" i="3" s="1"/>
  <c r="G59" i="3"/>
  <c r="G28" i="3"/>
  <c r="F28" i="3" s="1"/>
  <c r="G58" i="3"/>
  <c r="F58" i="3" s="1"/>
  <c r="B13" i="20"/>
  <c r="G166" i="3"/>
  <c r="F166" i="3" s="1"/>
  <c r="G169" i="3"/>
  <c r="F169" i="3" s="1"/>
  <c r="G14" i="3"/>
  <c r="G170" i="3"/>
  <c r="F170" i="3" s="1"/>
  <c r="G171" i="3"/>
  <c r="F171" i="3" s="1"/>
  <c r="G172" i="3"/>
  <c r="G157" i="3"/>
  <c r="F157" i="3" s="1"/>
  <c r="G27" i="3"/>
  <c r="F27" i="3" s="1"/>
  <c r="G109" i="3"/>
  <c r="F109" i="3" s="1"/>
  <c r="G110" i="3"/>
  <c r="F110" i="3" s="1"/>
  <c r="G161" i="3"/>
  <c r="F161" i="3" s="1"/>
  <c r="G162" i="3"/>
  <c r="F162" i="3" s="1"/>
  <c r="G155" i="3"/>
  <c r="F155" i="3" s="1"/>
  <c r="G163" i="3"/>
  <c r="F163" i="3" s="1"/>
  <c r="G160" i="3"/>
  <c r="F160" i="3" s="1"/>
  <c r="G159" i="3"/>
  <c r="F159" i="3" s="1"/>
  <c r="G156" i="3"/>
  <c r="F156" i="3" s="1"/>
  <c r="G154" i="3"/>
  <c r="F154" i="3" s="1"/>
  <c r="G152" i="3"/>
  <c r="G151" i="3"/>
  <c r="F151" i="3" s="1"/>
  <c r="G150" i="3"/>
  <c r="F150" i="3" s="1"/>
  <c r="G148" i="3"/>
  <c r="F148" i="3" s="1"/>
  <c r="G144" i="3"/>
  <c r="F144" i="3" s="1"/>
  <c r="G142" i="3"/>
  <c r="F142" i="3" s="1"/>
  <c r="G141" i="3"/>
  <c r="F141" i="3" s="1"/>
  <c r="G140" i="3"/>
  <c r="F140" i="3" s="1"/>
  <c r="G139" i="3"/>
  <c r="F139" i="3" s="1"/>
  <c r="G138" i="3"/>
  <c r="G137" i="3"/>
  <c r="F137" i="3" s="1"/>
  <c r="G136" i="3"/>
  <c r="F136" i="3" s="1"/>
  <c r="G135" i="3"/>
  <c r="G134" i="3"/>
  <c r="F134" i="3" s="1"/>
  <c r="G133" i="3"/>
  <c r="F133" i="3" s="1"/>
  <c r="G132" i="3"/>
  <c r="F132" i="3" s="1"/>
  <c r="G131" i="3"/>
  <c r="F131" i="3" s="1"/>
  <c r="G130" i="3"/>
  <c r="F130" i="3" s="1"/>
  <c r="G129" i="3"/>
  <c r="F129" i="3" s="1"/>
  <c r="G128" i="3"/>
  <c r="F128" i="3" s="1"/>
  <c r="G127" i="3"/>
  <c r="F127" i="3" s="1"/>
  <c r="G126" i="3"/>
  <c r="F126" i="3" s="1"/>
  <c r="G124" i="3"/>
  <c r="F124" i="3" s="1"/>
  <c r="G121" i="3"/>
  <c r="F121" i="3" s="1"/>
  <c r="G120" i="3"/>
  <c r="F120" i="3" s="1"/>
  <c r="G117" i="3"/>
  <c r="F117" i="3" s="1"/>
  <c r="G115" i="3"/>
  <c r="F115" i="3" s="1"/>
  <c r="G114" i="3"/>
  <c r="F114" i="3" s="1"/>
  <c r="G113" i="3"/>
  <c r="F113" i="3" s="1"/>
  <c r="G112" i="3"/>
  <c r="G111" i="3"/>
  <c r="F111" i="3" s="1"/>
  <c r="G108" i="3"/>
  <c r="F108" i="3" s="1"/>
  <c r="G107" i="3"/>
  <c r="G106" i="3"/>
  <c r="F106" i="3" s="1"/>
  <c r="G104" i="3"/>
  <c r="F104" i="3" s="1"/>
  <c r="G103" i="3"/>
  <c r="G102" i="3"/>
  <c r="F102" i="3" s="1"/>
  <c r="G101" i="3"/>
  <c r="F101" i="3" s="1"/>
  <c r="G100" i="3"/>
  <c r="F100" i="3" s="1"/>
  <c r="G99" i="3"/>
  <c r="F99" i="3" s="1"/>
  <c r="G98" i="3"/>
  <c r="F98" i="3" s="1"/>
  <c r="G97" i="3"/>
  <c r="F97" i="3" s="1"/>
  <c r="G96" i="3"/>
  <c r="F96" i="3" s="1"/>
  <c r="G95" i="3"/>
  <c r="F95" i="3" s="1"/>
  <c r="G94" i="3"/>
  <c r="F94" i="3" s="1"/>
  <c r="G93" i="3"/>
  <c r="F93" i="3" s="1"/>
  <c r="G92" i="3"/>
  <c r="F92" i="3" s="1"/>
  <c r="G90" i="3"/>
  <c r="F90" i="3" s="1"/>
  <c r="G89" i="3"/>
  <c r="F89" i="3" s="1"/>
  <c r="G84" i="3"/>
  <c r="F84" i="3" s="1"/>
  <c r="G83" i="3"/>
  <c r="F83" i="3" s="1"/>
  <c r="G77" i="3"/>
  <c r="F77" i="3" s="1"/>
  <c r="G76" i="3"/>
  <c r="F76" i="3" s="1"/>
  <c r="G75" i="3"/>
  <c r="F75" i="3" s="1"/>
  <c r="G74" i="3"/>
  <c r="F74" i="3" s="1"/>
  <c r="G73" i="3"/>
  <c r="F73" i="3" s="1"/>
  <c r="G72" i="3"/>
  <c r="F72" i="3" s="1"/>
  <c r="G71" i="3"/>
  <c r="F71" i="3" s="1"/>
  <c r="G70" i="3"/>
  <c r="F70" i="3" s="1"/>
  <c r="G69" i="3"/>
  <c r="F69" i="3" s="1"/>
  <c r="G68" i="3"/>
  <c r="F68" i="3" s="1"/>
  <c r="G67" i="3"/>
  <c r="F67" i="3" s="1"/>
  <c r="G66" i="3"/>
  <c r="F66" i="3" s="1"/>
  <c r="G65" i="3"/>
  <c r="F65" i="3" s="1"/>
  <c r="G64" i="3"/>
  <c r="F64" i="3" s="1"/>
  <c r="G63" i="3"/>
  <c r="F63" i="3" s="1"/>
  <c r="G61" i="3"/>
  <c r="F61" i="3" s="1"/>
  <c r="G60" i="3"/>
  <c r="F60" i="3" s="1"/>
  <c r="G57" i="3"/>
  <c r="F57" i="3" s="1"/>
  <c r="G55" i="3"/>
  <c r="F55" i="3" s="1"/>
  <c r="G54" i="3"/>
  <c r="F54" i="3" s="1"/>
  <c r="G53" i="3"/>
  <c r="F53" i="3" s="1"/>
  <c r="G52" i="3"/>
  <c r="F52" i="3" s="1"/>
  <c r="G51" i="3"/>
  <c r="F51" i="3" s="1"/>
  <c r="G50" i="3"/>
  <c r="F50" i="3" s="1"/>
  <c r="G49" i="3"/>
  <c r="G46" i="3"/>
  <c r="F46" i="3" s="1"/>
  <c r="G45" i="3"/>
  <c r="F45" i="3" s="1"/>
  <c r="G44" i="3"/>
  <c r="F44" i="3" s="1"/>
  <c r="G43" i="3"/>
  <c r="F43" i="3" s="1"/>
  <c r="G42" i="3"/>
  <c r="F42" i="3" s="1"/>
  <c r="G41" i="3"/>
  <c r="F41" i="3" s="1"/>
  <c r="G40" i="3"/>
  <c r="F40" i="3" s="1"/>
  <c r="G39" i="3"/>
  <c r="F39" i="3" s="1"/>
  <c r="G38" i="3"/>
  <c r="F38" i="3" s="1"/>
  <c r="G37" i="3"/>
  <c r="G36" i="3"/>
  <c r="F36" i="3" s="1"/>
  <c r="G35" i="3"/>
  <c r="F35" i="3" s="1"/>
  <c r="G34" i="3"/>
  <c r="F34" i="3" s="1"/>
  <c r="G33" i="3"/>
  <c r="F33" i="3" s="1"/>
  <c r="G32" i="3"/>
  <c r="F32" i="3" s="1"/>
  <c r="G31" i="3"/>
  <c r="F31" i="3" s="1"/>
  <c r="G30" i="3"/>
  <c r="F30" i="3" s="1"/>
  <c r="G29" i="3"/>
  <c r="F29" i="3" s="1"/>
  <c r="G26" i="3"/>
  <c r="F26" i="3" s="1"/>
  <c r="G25" i="3"/>
  <c r="F25" i="3" s="1"/>
  <c r="G24" i="3"/>
  <c r="F24" i="3" s="1"/>
  <c r="G23" i="3"/>
  <c r="F23" i="3" s="1"/>
  <c r="G22" i="3"/>
  <c r="F22" i="3" s="1"/>
  <c r="G21" i="3"/>
  <c r="F21" i="3" s="1"/>
  <c r="G20" i="3"/>
  <c r="F20" i="3" s="1"/>
  <c r="G19" i="3"/>
  <c r="F19" i="3" s="1"/>
  <c r="G18" i="3"/>
  <c r="F18" i="3" s="1"/>
  <c r="G17" i="3"/>
  <c r="F17" i="3" s="1"/>
  <c r="B131" i="1"/>
  <c r="B109" i="1"/>
  <c r="B79" i="1"/>
  <c r="B63" i="1"/>
  <c r="B47" i="1"/>
  <c r="B31" i="1"/>
  <c r="B15" i="1"/>
  <c r="G3" i="5"/>
  <c r="H10" i="16"/>
  <c r="H6" i="16"/>
  <c r="G4" i="20"/>
  <c r="G4" i="22"/>
  <c r="G5" i="5"/>
  <c r="G4" i="16"/>
  <c r="G5" i="18"/>
  <c r="G20" i="20"/>
  <c r="G16" i="16"/>
  <c r="G27" i="5"/>
  <c r="G39" i="20"/>
  <c r="G26" i="22"/>
  <c r="G12" i="18"/>
  <c r="G16" i="20"/>
  <c r="G23" i="20"/>
  <c r="G25" i="20"/>
  <c r="G41" i="20"/>
  <c r="G28" i="22"/>
  <c r="G27" i="20"/>
  <c r="G36" i="20"/>
  <c r="G11" i="16"/>
  <c r="G11" i="20"/>
  <c r="G28" i="20"/>
  <c r="G18" i="20"/>
  <c r="H33" i="20"/>
  <c r="H19" i="20"/>
  <c r="H5" i="16"/>
  <c r="H5" i="20"/>
  <c r="H6" i="22"/>
  <c r="H42" i="20"/>
  <c r="H14" i="18"/>
  <c r="H18" i="16"/>
  <c r="H15" i="16"/>
  <c r="H37" i="20"/>
  <c r="H24" i="22"/>
  <c r="H11" i="18"/>
  <c r="G4" i="5"/>
  <c r="G3" i="20"/>
  <c r="G3" i="22"/>
  <c r="G3" i="16"/>
  <c r="G4" i="18"/>
  <c r="G40" i="20"/>
  <c r="G27" i="22"/>
  <c r="G13" i="18"/>
  <c r="G28" i="5"/>
  <c r="G17" i="16"/>
  <c r="G15" i="22"/>
  <c r="G21" i="20"/>
  <c r="G7" i="16"/>
  <c r="G7" i="20"/>
  <c r="G13" i="16"/>
  <c r="G13" i="20"/>
  <c r="G19" i="20"/>
  <c r="G5" i="16"/>
  <c r="G5" i="20"/>
  <c r="H12" i="20"/>
  <c r="H12" i="16"/>
  <c r="H5" i="22"/>
  <c r="H16" i="20"/>
  <c r="H23" i="20"/>
  <c r="H25" i="20"/>
  <c r="H41" i="20"/>
  <c r="H28" i="22"/>
  <c r="G33" i="20"/>
  <c r="G6" i="22"/>
  <c r="G14" i="18"/>
  <c r="G42" i="20"/>
  <c r="G18" i="16"/>
  <c r="G26" i="5"/>
  <c r="G15" i="16"/>
  <c r="G37" i="20"/>
  <c r="G24" i="22"/>
  <c r="G11" i="18"/>
  <c r="G15" i="20"/>
  <c r="G35" i="20"/>
  <c r="G8" i="20"/>
  <c r="G8" i="16"/>
  <c r="G6" i="5"/>
  <c r="G17" i="20"/>
  <c r="G10" i="20"/>
  <c r="G10" i="16"/>
  <c r="G31" i="20"/>
  <c r="G6" i="20"/>
  <c r="G6" i="16"/>
  <c r="H16" i="16"/>
  <c r="H39" i="20"/>
  <c r="H26" i="22"/>
  <c r="H12" i="18"/>
  <c r="H23" i="22"/>
  <c r="H27" i="20"/>
  <c r="G29" i="5"/>
  <c r="H5" i="18"/>
  <c r="H21" i="22"/>
  <c r="H17" i="16"/>
  <c r="H14" i="16"/>
  <c r="H8" i="16"/>
  <c r="H4" i="16"/>
  <c r="H35" i="20"/>
  <c r="H31" i="20"/>
  <c r="H21" i="20"/>
  <c r="H17" i="20"/>
  <c r="H15" i="20"/>
  <c r="H13" i="20"/>
  <c r="H11" i="20"/>
  <c r="H9" i="20"/>
  <c r="H7" i="20"/>
  <c r="H4" i="18"/>
  <c r="G7" i="22"/>
  <c r="G5" i="22"/>
  <c r="H3" i="16"/>
  <c r="G14" i="16"/>
  <c r="G12" i="16"/>
  <c r="G9" i="20"/>
  <c r="H13" i="18"/>
  <c r="H27" i="22"/>
  <c r="H25" i="22"/>
  <c r="H4" i="22"/>
  <c r="H38" i="20"/>
  <c r="H3" i="22"/>
  <c r="G25" i="22"/>
  <c r="D55" i="1"/>
  <c r="F228" i="3" l="1"/>
  <c r="C228" i="3" s="1"/>
  <c r="F5" i="3"/>
  <c r="C5" i="3" s="1"/>
  <c r="F4" i="3"/>
  <c r="C4" i="3" s="1"/>
  <c r="B3" i="1"/>
  <c r="B19" i="1"/>
  <c r="B35" i="1"/>
  <c r="B51" i="1"/>
  <c r="B67" i="1"/>
  <c r="B93" i="1"/>
  <c r="B115" i="1"/>
  <c r="B136" i="1"/>
  <c r="B31" i="20"/>
  <c r="B7" i="1"/>
  <c r="B23" i="1"/>
  <c r="B39" i="1"/>
  <c r="B55" i="1"/>
  <c r="B71" i="1"/>
  <c r="B99" i="1"/>
  <c r="B120" i="1"/>
  <c r="B11" i="1"/>
  <c r="B27" i="1"/>
  <c r="B43" i="1"/>
  <c r="B59" i="1"/>
  <c r="B75" i="1"/>
  <c r="B104" i="1"/>
  <c r="B125" i="1"/>
  <c r="B11" i="16"/>
  <c r="B35" i="20"/>
  <c r="B11" i="21"/>
  <c r="B17" i="24"/>
  <c r="B8" i="1"/>
  <c r="B16" i="1"/>
  <c r="B24" i="1"/>
  <c r="B32" i="1"/>
  <c r="B40" i="1"/>
  <c r="B48" i="1"/>
  <c r="B56" i="1"/>
  <c r="B64" i="1"/>
  <c r="B72" i="1"/>
  <c r="B80" i="1"/>
  <c r="B100" i="1"/>
  <c r="B111" i="1"/>
  <c r="B121" i="1"/>
  <c r="B132" i="1"/>
  <c r="B14" i="20"/>
  <c r="B4" i="21"/>
  <c r="B15" i="16"/>
  <c r="B11" i="24"/>
  <c r="B6" i="24"/>
  <c r="B32" i="26"/>
  <c r="B12" i="24"/>
  <c r="B9" i="24"/>
  <c r="B14" i="24"/>
  <c r="B3" i="24"/>
  <c r="B10" i="25"/>
  <c r="B18" i="25"/>
  <c r="B16" i="22"/>
  <c r="B29" i="22"/>
  <c r="B13" i="21"/>
  <c r="B17" i="21"/>
  <c r="B18" i="16"/>
  <c r="B16" i="16"/>
  <c r="B7" i="22"/>
  <c r="B11" i="22"/>
  <c r="B15" i="22"/>
  <c r="B20" i="22"/>
  <c r="B25" i="22"/>
  <c r="B5" i="22"/>
  <c r="B6" i="21"/>
  <c r="B10" i="21"/>
  <c r="B3" i="21"/>
  <c r="S2" i="21" s="1"/>
  <c r="B37" i="20"/>
  <c r="B41" i="20"/>
  <c r="B3" i="16"/>
  <c r="S2" i="16" s="1"/>
  <c r="B28" i="20"/>
  <c r="B24" i="20"/>
  <c r="B20" i="20"/>
  <c r="B16" i="20"/>
  <c r="B12" i="20"/>
  <c r="B8" i="20"/>
  <c r="B4" i="20"/>
  <c r="B6" i="25"/>
  <c r="B19" i="25"/>
  <c r="B5" i="24"/>
  <c r="B33" i="26"/>
  <c r="B3" i="26"/>
  <c r="S2" i="26" s="1"/>
  <c r="B4" i="24"/>
  <c r="B10" i="24"/>
  <c r="B15" i="24"/>
  <c r="B4" i="25"/>
  <c r="B13" i="25"/>
  <c r="B29" i="20"/>
  <c r="B12" i="21"/>
  <c r="B16" i="21"/>
  <c r="B17" i="16"/>
  <c r="B8" i="22"/>
  <c r="B12" i="22"/>
  <c r="B17" i="22"/>
  <c r="B21" i="22"/>
  <c r="B26" i="22"/>
  <c r="B4" i="22"/>
  <c r="B7" i="21"/>
  <c r="B34" i="20"/>
  <c r="B38" i="20"/>
  <c r="B33" i="20"/>
  <c r="B27" i="20"/>
  <c r="B23" i="20"/>
  <c r="B19" i="20"/>
  <c r="B15" i="20"/>
  <c r="B11" i="20"/>
  <c r="B7" i="20"/>
  <c r="B30" i="26"/>
  <c r="B29" i="26"/>
  <c r="B28" i="26"/>
  <c r="B27" i="26"/>
  <c r="B26" i="26"/>
  <c r="B25" i="26"/>
  <c r="B24" i="26"/>
  <c r="B23" i="26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13" i="24"/>
  <c r="B9" i="25"/>
  <c r="B15" i="21"/>
  <c r="B10" i="22"/>
  <c r="B19" i="22"/>
  <c r="B28" i="22"/>
  <c r="B6" i="22"/>
  <c r="B9" i="21"/>
  <c r="B36" i="20"/>
  <c r="B26" i="20"/>
  <c r="B18" i="20"/>
  <c r="B10" i="20"/>
  <c r="B5" i="16"/>
  <c r="B9" i="16"/>
  <c r="B13" i="16"/>
  <c r="B31" i="26"/>
  <c r="B7" i="24"/>
  <c r="B16" i="24"/>
  <c r="B14" i="25"/>
  <c r="B22" i="22"/>
  <c r="B14" i="21"/>
  <c r="B13" i="22"/>
  <c r="B23" i="22"/>
  <c r="B3" i="22"/>
  <c r="S2" i="22" s="1"/>
  <c r="B5" i="21"/>
  <c r="B39" i="20"/>
  <c r="B3" i="20"/>
  <c r="S2" i="20" s="1"/>
  <c r="B25" i="20"/>
  <c r="B17" i="20"/>
  <c r="B9" i="20"/>
  <c r="B6" i="16"/>
  <c r="B10" i="16"/>
  <c r="B14" i="16"/>
  <c r="B134" i="1"/>
  <c r="B130" i="1"/>
  <c r="B126" i="1"/>
  <c r="B122" i="1"/>
  <c r="B118" i="1"/>
  <c r="B114" i="1"/>
  <c r="B110" i="1"/>
  <c r="B106" i="1"/>
  <c r="B102" i="1"/>
  <c r="B98" i="1"/>
  <c r="B94" i="1"/>
  <c r="B5" i="1"/>
  <c r="B9" i="1"/>
  <c r="B13" i="1"/>
  <c r="B17" i="1"/>
  <c r="B21" i="1"/>
  <c r="B25" i="1"/>
  <c r="B29" i="1"/>
  <c r="B33" i="1"/>
  <c r="B37" i="1"/>
  <c r="B41" i="1"/>
  <c r="B45" i="1"/>
  <c r="B49" i="1"/>
  <c r="B53" i="1"/>
  <c r="B57" i="1"/>
  <c r="B61" i="1"/>
  <c r="B65" i="1"/>
  <c r="B69" i="1"/>
  <c r="B73" i="1"/>
  <c r="B77" i="1"/>
  <c r="B81" i="1"/>
  <c r="B96" i="1"/>
  <c r="B101" i="1"/>
  <c r="B107" i="1"/>
  <c r="B112" i="1"/>
  <c r="B117" i="1"/>
  <c r="B123" i="1"/>
  <c r="B128" i="1"/>
  <c r="B133" i="1"/>
  <c r="B7" i="16"/>
  <c r="B5" i="20"/>
  <c r="B21" i="20"/>
  <c r="B8" i="21"/>
  <c r="B14" i="22"/>
  <c r="B17" i="25"/>
  <c r="B8" i="24"/>
  <c r="B4" i="1"/>
  <c r="B12" i="1"/>
  <c r="B20" i="1"/>
  <c r="B28" i="1"/>
  <c r="B36" i="1"/>
  <c r="B44" i="1"/>
  <c r="B52" i="1"/>
  <c r="B60" i="1"/>
  <c r="B68" i="1"/>
  <c r="B76" i="1"/>
  <c r="B95" i="1"/>
  <c r="B105" i="1"/>
  <c r="B116" i="1"/>
  <c r="B127" i="1"/>
  <c r="B8" i="16"/>
  <c r="B32" i="20"/>
  <c r="B18" i="22"/>
  <c r="B42" i="20"/>
  <c r="B6" i="1"/>
  <c r="B10" i="1"/>
  <c r="B14" i="1"/>
  <c r="B18" i="1"/>
  <c r="B22" i="1"/>
  <c r="B26" i="1"/>
  <c r="B30" i="1"/>
  <c r="B34" i="1"/>
  <c r="B38" i="1"/>
  <c r="B42" i="1"/>
  <c r="B46" i="1"/>
  <c r="B50" i="1"/>
  <c r="B54" i="1"/>
  <c r="B58" i="1"/>
  <c r="B62" i="1"/>
  <c r="B66" i="1"/>
  <c r="B70" i="1"/>
  <c r="B74" i="1"/>
  <c r="B78" i="1"/>
  <c r="B82" i="1"/>
  <c r="B97" i="1"/>
  <c r="B103" i="1"/>
  <c r="B108" i="1"/>
  <c r="B113" i="1"/>
  <c r="B119" i="1"/>
  <c r="B124" i="1"/>
  <c r="B129" i="1"/>
  <c r="B135" i="1"/>
  <c r="B12" i="16"/>
  <c r="B4" i="16"/>
  <c r="B6" i="20"/>
  <c r="B22" i="20"/>
  <c r="B40" i="20"/>
  <c r="B27" i="22"/>
  <c r="B9" i="22"/>
  <c r="B30" i="20"/>
  <c r="B5" i="25"/>
  <c r="B7" i="25"/>
  <c r="B25" i="5"/>
  <c r="B21" i="5"/>
  <c r="B17" i="5"/>
  <c r="B13" i="5"/>
  <c r="B9" i="5"/>
  <c r="B8" i="5"/>
  <c r="B4" i="5"/>
  <c r="S2" i="5" s="1"/>
  <c r="B28" i="5"/>
  <c r="B24" i="5"/>
  <c r="B20" i="5"/>
  <c r="B16" i="5"/>
  <c r="B12" i="5"/>
  <c r="B3" i="5"/>
  <c r="B6" i="5"/>
  <c r="B27" i="5"/>
  <c r="B23" i="5"/>
  <c r="B19" i="5"/>
  <c r="B15" i="5"/>
  <c r="B11" i="5"/>
  <c r="B5" i="5"/>
  <c r="B29" i="5"/>
  <c r="B26" i="5"/>
  <c r="B22" i="5"/>
  <c r="B18" i="5"/>
  <c r="B14" i="5"/>
  <c r="B10" i="5"/>
  <c r="B7" i="5"/>
  <c r="B16" i="25"/>
  <c r="B12" i="25"/>
  <c r="B8" i="25"/>
  <c r="B3" i="25"/>
  <c r="B15" i="25"/>
  <c r="B11" i="25"/>
  <c r="C9" i="2"/>
  <c r="B9" i="2" s="1"/>
  <c r="C12" i="2"/>
  <c r="B12" i="2" s="1"/>
  <c r="C8" i="2"/>
  <c r="B8" i="2" s="1"/>
  <c r="B7" i="2"/>
  <c r="B2" i="2"/>
  <c r="B6" i="2"/>
  <c r="C6" i="3"/>
  <c r="F3" i="3"/>
  <c r="C3" i="3" s="1"/>
  <c r="D15" i="24"/>
  <c r="S31" i="21"/>
  <c r="D39" i="20"/>
  <c r="S39" i="20" s="1"/>
  <c r="D12" i="18"/>
  <c r="D16" i="23"/>
  <c r="S16" i="23" s="1"/>
  <c r="D12" i="10"/>
  <c r="R12" i="10" s="1"/>
  <c r="D27" i="5"/>
  <c r="S27" i="5" s="1"/>
  <c r="D26" i="22"/>
  <c r="S26" i="22" s="1"/>
  <c r="D16" i="16"/>
  <c r="S16" i="16" s="1"/>
  <c r="C2" i="3"/>
  <c r="S18" i="21"/>
  <c r="D23" i="20"/>
  <c r="S23" i="20" s="1"/>
  <c r="D19" i="26"/>
  <c r="S19" i="26" s="1"/>
  <c r="C175" i="3"/>
  <c r="D9" i="22" s="1"/>
  <c r="S9" i="22" s="1"/>
  <c r="C299" i="3"/>
  <c r="C233" i="3"/>
  <c r="C283" i="3"/>
  <c r="C305" i="3"/>
  <c r="C250" i="3"/>
  <c r="C254" i="3"/>
  <c r="C258" i="3"/>
  <c r="D32" i="26"/>
  <c r="S32" i="26" s="1"/>
  <c r="C331" i="3"/>
  <c r="C310" i="3"/>
  <c r="C278" i="3"/>
  <c r="C289" i="3"/>
  <c r="C225" i="3"/>
  <c r="D8" i="25" s="1"/>
  <c r="C241" i="3"/>
  <c r="F251" i="3"/>
  <c r="C251" i="3" s="1"/>
  <c r="F257" i="3"/>
  <c r="C257" i="3" s="1"/>
  <c r="F116" i="3"/>
  <c r="C116" i="3" s="1"/>
  <c r="C217" i="3"/>
  <c r="D5" i="24" s="1"/>
  <c r="D17" i="25"/>
  <c r="F11" i="3"/>
  <c r="C11" i="3" s="1"/>
  <c r="F81" i="3"/>
  <c r="C81" i="3" s="1"/>
  <c r="C8" i="3"/>
  <c r="C68" i="3"/>
  <c r="F7" i="3"/>
  <c r="C7" i="3" s="1"/>
  <c r="F48" i="3"/>
  <c r="C48" i="3" s="1"/>
  <c r="C19" i="3"/>
  <c r="C23" i="3"/>
  <c r="C32" i="3"/>
  <c r="C35" i="3"/>
  <c r="C52" i="3"/>
  <c r="F103" i="3"/>
  <c r="C103" i="3" s="1"/>
  <c r="C108" i="3"/>
  <c r="F138" i="3"/>
  <c r="C138" i="3" s="1"/>
  <c r="C141" i="3"/>
  <c r="C150" i="3"/>
  <c r="C160" i="3"/>
  <c r="D19" i="5" s="1"/>
  <c r="S19" i="5" s="1"/>
  <c r="C155" i="3"/>
  <c r="C109" i="3"/>
  <c r="D8" i="21" s="1"/>
  <c r="F14" i="3"/>
  <c r="C14" i="3" s="1"/>
  <c r="D8" i="18" s="1"/>
  <c r="S8" i="18" s="1"/>
  <c r="C176" i="3"/>
  <c r="D10" i="22" s="1"/>
  <c r="S10" i="22" s="1"/>
  <c r="C36" i="3"/>
  <c r="F49" i="3"/>
  <c r="C49" i="3" s="1"/>
  <c r="C57" i="3"/>
  <c r="C67" i="3"/>
  <c r="C70" i="3"/>
  <c r="C74" i="3"/>
  <c r="C90" i="3"/>
  <c r="C100" i="3"/>
  <c r="D22" i="1" s="1"/>
  <c r="C104" i="3"/>
  <c r="D38" i="1" s="1"/>
  <c r="F135" i="3"/>
  <c r="C135" i="3" s="1"/>
  <c r="C142" i="3"/>
  <c r="F172" i="3"/>
  <c r="C172" i="3" s="1"/>
  <c r="D10" i="18" s="1"/>
  <c r="S10" i="18" s="1"/>
  <c r="C191" i="3"/>
  <c r="C21" i="3"/>
  <c r="F37" i="3"/>
  <c r="C37" i="3" s="1"/>
  <c r="C44" i="3"/>
  <c r="D15" i="5" s="1"/>
  <c r="S15" i="5" s="1"/>
  <c r="C50" i="3"/>
  <c r="C53" i="3"/>
  <c r="C60" i="3"/>
  <c r="D74" i="1" s="1"/>
  <c r="C64" i="3"/>
  <c r="D107" i="1" s="1"/>
  <c r="C71" i="3"/>
  <c r="C75" i="3"/>
  <c r="C83" i="3"/>
  <c r="C92" i="3"/>
  <c r="C95" i="3"/>
  <c r="D21" i="5" s="1"/>
  <c r="S21" i="5" s="1"/>
  <c r="C98" i="3"/>
  <c r="C101" i="3"/>
  <c r="F112" i="3"/>
  <c r="C112" i="3" s="1"/>
  <c r="C117" i="3"/>
  <c r="C124" i="3"/>
  <c r="D21" i="22" s="1"/>
  <c r="S21" i="22" s="1"/>
  <c r="C128" i="3"/>
  <c r="D78" i="1" s="1"/>
  <c r="C132" i="3"/>
  <c r="D9" i="10" s="1"/>
  <c r="R9" i="10" s="1"/>
  <c r="C136" i="3"/>
  <c r="C144" i="3"/>
  <c r="C171" i="3"/>
  <c r="D9" i="18" s="1"/>
  <c r="S9" i="18" s="1"/>
  <c r="F178" i="3"/>
  <c r="C178" i="3" s="1"/>
  <c r="D12" i="22" s="1"/>
  <c r="S12" i="22" s="1"/>
  <c r="C18" i="3"/>
  <c r="C22" i="3"/>
  <c r="C26" i="3"/>
  <c r="C31" i="3"/>
  <c r="C34" i="3"/>
  <c r="C38" i="3"/>
  <c r="C41" i="3"/>
  <c r="C45" i="3"/>
  <c r="C76" i="3"/>
  <c r="C84" i="3"/>
  <c r="D14" i="5" s="1"/>
  <c r="S14" i="5" s="1"/>
  <c r="F107" i="3"/>
  <c r="C107" i="3" s="1"/>
  <c r="C113" i="3"/>
  <c r="C126" i="3"/>
  <c r="D23" i="22" s="1"/>
  <c r="S23" i="22" s="1"/>
  <c r="C129" i="3"/>
  <c r="C133" i="3"/>
  <c r="C140" i="3"/>
  <c r="D94" i="1" s="1"/>
  <c r="F152" i="3"/>
  <c r="C152" i="3" s="1"/>
  <c r="D18" i="5" s="1"/>
  <c r="S18" i="5" s="1"/>
  <c r="C159" i="3"/>
  <c r="D9" i="5" s="1"/>
  <c r="S9" i="5" s="1"/>
  <c r="C110" i="3"/>
  <c r="D10" i="5" s="1"/>
  <c r="S10" i="5" s="1"/>
  <c r="C27" i="3"/>
  <c r="C157" i="3"/>
  <c r="F59" i="3"/>
  <c r="C59" i="3" s="1"/>
  <c r="F174" i="3"/>
  <c r="C174" i="3" s="1"/>
  <c r="D8" i="22" s="1"/>
  <c r="S8" i="22" s="1"/>
  <c r="C199" i="3"/>
  <c r="C166" i="3"/>
  <c r="F183" i="3"/>
  <c r="C183" i="3" s="1"/>
  <c r="C203" i="3"/>
  <c r="C195" i="3"/>
  <c r="C187" i="3"/>
  <c r="F326" i="3"/>
  <c r="C326" i="3" s="1"/>
  <c r="C328" i="3"/>
  <c r="F315" i="3"/>
  <c r="C315" i="3" s="1"/>
  <c r="F321" i="3"/>
  <c r="C321" i="3" s="1"/>
  <c r="C277" i="3"/>
  <c r="F242" i="3"/>
  <c r="C242" i="3" s="1"/>
  <c r="F275" i="3"/>
  <c r="C275" i="3" s="1"/>
  <c r="F147" i="3"/>
  <c r="C147" i="3" s="1"/>
  <c r="F119" i="3"/>
  <c r="C119" i="3" s="1"/>
  <c r="C213" i="3"/>
  <c r="D13" i="23" s="1"/>
  <c r="S13" i="23" s="1"/>
  <c r="C123" i="3"/>
  <c r="C179" i="3"/>
  <c r="C181" i="3"/>
  <c r="C202" i="3"/>
  <c r="C200" i="3"/>
  <c r="C197" i="3"/>
  <c r="C194" i="3"/>
  <c r="C192" i="3"/>
  <c r="C189" i="3"/>
  <c r="C186" i="3"/>
  <c r="C184" i="3"/>
  <c r="C332" i="3"/>
  <c r="C334" i="3"/>
  <c r="C324" i="3"/>
  <c r="C309" i="3"/>
  <c r="C311" i="3"/>
  <c r="C313" i="3"/>
  <c r="C317" i="3"/>
  <c r="C319" i="3"/>
  <c r="C323" i="3"/>
  <c r="C280" i="3"/>
  <c r="C282" i="3"/>
  <c r="C284" i="3"/>
  <c r="C286" i="3"/>
  <c r="C288" i="3"/>
  <c r="C290" i="3"/>
  <c r="C292" i="3"/>
  <c r="C219" i="3"/>
  <c r="D8" i="24" s="1"/>
  <c r="C224" i="3"/>
  <c r="D5" i="25" s="1"/>
  <c r="C226" i="3"/>
  <c r="D9" i="25" s="1"/>
  <c r="C232" i="3"/>
  <c r="C237" i="3"/>
  <c r="D5" i="21" s="1"/>
  <c r="F240" i="3"/>
  <c r="C240" i="3" s="1"/>
  <c r="D10" i="21" s="1"/>
  <c r="C245" i="3"/>
  <c r="F248" i="3"/>
  <c r="C248" i="3" s="1"/>
  <c r="C265" i="3"/>
  <c r="C270" i="3"/>
  <c r="C205" i="3"/>
  <c r="D4" i="24" s="1"/>
  <c r="C153" i="3"/>
  <c r="C86" i="3"/>
  <c r="C164" i="3"/>
  <c r="F15" i="3"/>
  <c r="C15" i="3" s="1"/>
  <c r="C207" i="3"/>
  <c r="C20" i="3"/>
  <c r="C24" i="3"/>
  <c r="C29" i="3"/>
  <c r="C39" i="3"/>
  <c r="C42" i="3"/>
  <c r="C46" i="3"/>
  <c r="C51" i="3"/>
  <c r="C54" i="3"/>
  <c r="C61" i="3"/>
  <c r="C65" i="3"/>
  <c r="C72" i="3"/>
  <c r="C93" i="3"/>
  <c r="C96" i="3"/>
  <c r="D20" i="5" s="1"/>
  <c r="S20" i="5" s="1"/>
  <c r="C102" i="3"/>
  <c r="C106" i="3"/>
  <c r="D12" i="5" s="1"/>
  <c r="S12" i="5" s="1"/>
  <c r="C111" i="3"/>
  <c r="D11" i="5" s="1"/>
  <c r="S11" i="5" s="1"/>
  <c r="C114" i="3"/>
  <c r="C120" i="3"/>
  <c r="C130" i="3"/>
  <c r="C134" i="3"/>
  <c r="C137" i="3"/>
  <c r="C139" i="3"/>
  <c r="C151" i="3"/>
  <c r="C154" i="3"/>
  <c r="C162" i="3"/>
  <c r="D17" i="5" s="1"/>
  <c r="S17" i="5" s="1"/>
  <c r="C170" i="3"/>
  <c r="C28" i="3"/>
  <c r="D5" i="20" s="1"/>
  <c r="C339" i="3"/>
  <c r="C13" i="3"/>
  <c r="D12" i="23" s="1"/>
  <c r="S12" i="23" s="1"/>
  <c r="C212" i="3"/>
  <c r="D10" i="23" s="1"/>
  <c r="S10" i="23" s="1"/>
  <c r="C210" i="3"/>
  <c r="D8" i="23" s="1"/>
  <c r="S8" i="23" s="1"/>
  <c r="C208" i="3"/>
  <c r="D6" i="23" s="1"/>
  <c r="S6" i="23" s="1"/>
  <c r="C214" i="3"/>
  <c r="C336" i="3"/>
  <c r="C329" i="3"/>
  <c r="C293" i="3"/>
  <c r="C295" i="3"/>
  <c r="C297" i="3"/>
  <c r="C301" i="3"/>
  <c r="C303" i="3"/>
  <c r="C307" i="3"/>
  <c r="C218" i="3"/>
  <c r="D7" i="24" s="1"/>
  <c r="C230" i="3"/>
  <c r="F238" i="3"/>
  <c r="C238" i="3" s="1"/>
  <c r="D6" i="21" s="1"/>
  <c r="C243" i="3"/>
  <c r="C249" i="3"/>
  <c r="C253" i="3"/>
  <c r="C255" i="3"/>
  <c r="C259" i="3"/>
  <c r="C261" i="3"/>
  <c r="C263" i="3"/>
  <c r="C268" i="3"/>
  <c r="F271" i="3"/>
  <c r="C271" i="3" s="1"/>
  <c r="C215" i="3"/>
  <c r="F79" i="3"/>
  <c r="C79" i="3" s="1"/>
  <c r="C82" i="3"/>
  <c r="F146" i="3"/>
  <c r="C146" i="3" s="1"/>
  <c r="F88" i="3"/>
  <c r="C88" i="3" s="1"/>
  <c r="F10" i="3"/>
  <c r="C10" i="3" s="1"/>
  <c r="C337" i="3"/>
  <c r="C294" i="3"/>
  <c r="C273" i="3"/>
  <c r="C168" i="3"/>
  <c r="D6" i="26" s="1"/>
  <c r="S6" i="26" s="1"/>
  <c r="C17" i="3"/>
  <c r="C25" i="3"/>
  <c r="D110" i="1" s="1"/>
  <c r="C30" i="3"/>
  <c r="C33" i="3"/>
  <c r="C40" i="3"/>
  <c r="C43" i="3"/>
  <c r="C55" i="3"/>
  <c r="C63" i="3"/>
  <c r="C66" i="3"/>
  <c r="C69" i="3"/>
  <c r="C73" i="3"/>
  <c r="C77" i="3"/>
  <c r="D13" i="5" s="1"/>
  <c r="S13" i="5" s="1"/>
  <c r="C89" i="3"/>
  <c r="C94" i="3"/>
  <c r="C97" i="3"/>
  <c r="C99" i="3"/>
  <c r="C115" i="3"/>
  <c r="C121" i="3"/>
  <c r="C127" i="3"/>
  <c r="C131" i="3"/>
  <c r="C148" i="3"/>
  <c r="C156" i="3"/>
  <c r="D7" i="5" s="1"/>
  <c r="S7" i="5" s="1"/>
  <c r="C163" i="3"/>
  <c r="C161" i="3"/>
  <c r="D16" i="5" s="1"/>
  <c r="S16" i="5" s="1"/>
  <c r="C169" i="3"/>
  <c r="C58" i="3"/>
  <c r="C56" i="3"/>
  <c r="F177" i="3"/>
  <c r="C177" i="3" s="1"/>
  <c r="D11" i="22" s="1"/>
  <c r="S11" i="22" s="1"/>
  <c r="C167" i="3"/>
  <c r="D6" i="25" s="1"/>
  <c r="C122" i="3"/>
  <c r="C125" i="3"/>
  <c r="D22" i="22" s="1"/>
  <c r="S22" i="22" s="1"/>
  <c r="C180" i="3"/>
  <c r="C182" i="3"/>
  <c r="C204" i="3"/>
  <c r="C201" i="3"/>
  <c r="C198" i="3"/>
  <c r="C196" i="3"/>
  <c r="C193" i="3"/>
  <c r="C190" i="3"/>
  <c r="C188" i="3"/>
  <c r="C185" i="3"/>
  <c r="C12" i="3"/>
  <c r="D11" i="23" s="1"/>
  <c r="S11" i="23" s="1"/>
  <c r="F211" i="3"/>
  <c r="C211" i="3" s="1"/>
  <c r="D9" i="23" s="1"/>
  <c r="S9" i="23" s="1"/>
  <c r="F209" i="3"/>
  <c r="C209" i="3" s="1"/>
  <c r="D7" i="23" s="1"/>
  <c r="S7" i="23" s="1"/>
  <c r="F206" i="3"/>
  <c r="C206" i="3" s="1"/>
  <c r="D5" i="23" s="1"/>
  <c r="S5" i="23" s="1"/>
  <c r="F338" i="3"/>
  <c r="C338" i="3" s="1"/>
  <c r="C333" i="3"/>
  <c r="C335" i="3"/>
  <c r="C325" i="3"/>
  <c r="C327" i="3"/>
  <c r="F330" i="3"/>
  <c r="C330" i="3" s="1"/>
  <c r="F308" i="3"/>
  <c r="C308" i="3" s="1"/>
  <c r="C312" i="3"/>
  <c r="C314" i="3"/>
  <c r="C316" i="3"/>
  <c r="C318" i="3"/>
  <c r="C320" i="3"/>
  <c r="C322" i="3"/>
  <c r="C276" i="3"/>
  <c r="F279" i="3"/>
  <c r="C279" i="3" s="1"/>
  <c r="C281" i="3"/>
  <c r="C285" i="3"/>
  <c r="C287" i="3"/>
  <c r="C291" i="3"/>
  <c r="F296" i="3"/>
  <c r="C296" i="3" s="1"/>
  <c r="F298" i="3"/>
  <c r="C298" i="3" s="1"/>
  <c r="F300" i="3"/>
  <c r="C300" i="3" s="1"/>
  <c r="F302" i="3"/>
  <c r="C302" i="3" s="1"/>
  <c r="F304" i="3"/>
  <c r="C304" i="3" s="1"/>
  <c r="F306" i="3"/>
  <c r="C306" i="3" s="1"/>
  <c r="F216" i="3"/>
  <c r="C216" i="3" s="1"/>
  <c r="F221" i="3"/>
  <c r="C221" i="3" s="1"/>
  <c r="D13" i="24" s="1"/>
  <c r="C223" i="3"/>
  <c r="D4" i="25" s="1"/>
  <c r="F227" i="3"/>
  <c r="C227" i="3" s="1"/>
  <c r="D15" i="25" s="1"/>
  <c r="F229" i="3"/>
  <c r="C229" i="3" s="1"/>
  <c r="F231" i="3"/>
  <c r="C231" i="3" s="1"/>
  <c r="F234" i="3"/>
  <c r="C234" i="3" s="1"/>
  <c r="D11" i="21" s="1"/>
  <c r="C236" i="3"/>
  <c r="D13" i="21" s="1"/>
  <c r="F239" i="3"/>
  <c r="C239" i="3" s="1"/>
  <c r="D9" i="21" s="1"/>
  <c r="F244" i="3"/>
  <c r="C244" i="3" s="1"/>
  <c r="F247" i="3"/>
  <c r="C247" i="3" s="1"/>
  <c r="C266" i="3"/>
  <c r="F269" i="3"/>
  <c r="C269" i="3" s="1"/>
  <c r="F272" i="3"/>
  <c r="C272" i="3" s="1"/>
  <c r="C274" i="3"/>
  <c r="C80" i="3"/>
  <c r="D9" i="26" s="1"/>
  <c r="S9" i="26" s="1"/>
  <c r="F105" i="3"/>
  <c r="C105" i="3" s="1"/>
  <c r="C62" i="3"/>
  <c r="C143" i="3"/>
  <c r="C87" i="3"/>
  <c r="D7" i="25"/>
  <c r="D6" i="24"/>
  <c r="C267" i="3"/>
  <c r="C246" i="3"/>
  <c r="C220" i="3"/>
  <c r="C158" i="3"/>
  <c r="D4" i="21" s="1"/>
  <c r="C78" i="3"/>
  <c r="C47" i="3"/>
  <c r="F145" i="3"/>
  <c r="C145" i="3" s="1"/>
  <c r="F85" i="3"/>
  <c r="C85" i="3" s="1"/>
  <c r="C235" i="3"/>
  <c r="D12" i="21" s="1"/>
  <c r="C252" i="3"/>
  <c r="C256" i="3"/>
  <c r="C260" i="3"/>
  <c r="C264" i="3"/>
  <c r="C91" i="3"/>
  <c r="C118" i="3"/>
  <c r="C173" i="3"/>
  <c r="D3" i="21" s="1"/>
  <c r="C9" i="3"/>
  <c r="D16" i="21" s="1"/>
  <c r="D24" i="22"/>
  <c r="S24" i="22" s="1"/>
  <c r="D121" i="1"/>
  <c r="D70" i="1"/>
  <c r="D10" i="24"/>
  <c r="D17" i="24" l="1"/>
  <c r="D17" i="21"/>
  <c r="D11" i="18"/>
  <c r="D15" i="16"/>
  <c r="S15" i="16" s="1"/>
  <c r="D14" i="21"/>
  <c r="D6" i="18"/>
  <c r="S6" i="18" s="1"/>
  <c r="D7" i="21"/>
  <c r="D29" i="5"/>
  <c r="S29" i="5" s="1"/>
  <c r="B18" i="23"/>
  <c r="B14" i="23"/>
  <c r="B10" i="23"/>
  <c r="B6" i="23"/>
  <c r="B5" i="23"/>
  <c r="B15" i="23"/>
  <c r="B11" i="23"/>
  <c r="B7" i="23"/>
  <c r="B16" i="23"/>
  <c r="B12" i="23"/>
  <c r="B8" i="23"/>
  <c r="B3" i="23"/>
  <c r="S2" i="23" s="1"/>
  <c r="B17" i="23"/>
  <c r="B13" i="23"/>
  <c r="B9" i="23"/>
  <c r="B4" i="23"/>
  <c r="B13" i="18"/>
  <c r="B9" i="18"/>
  <c r="B3" i="18"/>
  <c r="B5" i="18"/>
  <c r="B12" i="18"/>
  <c r="B8" i="18"/>
  <c r="B14" i="18"/>
  <c r="B6" i="18"/>
  <c r="B4" i="18"/>
  <c r="S2" i="18" s="1"/>
  <c r="B11" i="18"/>
  <c r="B7" i="18"/>
  <c r="B10" i="18"/>
  <c r="B10" i="10"/>
  <c r="B11" i="10"/>
  <c r="B6" i="10"/>
  <c r="B91" i="1"/>
  <c r="B87" i="1"/>
  <c r="B83" i="1"/>
  <c r="B14" i="10"/>
  <c r="B3" i="10"/>
  <c r="R2" i="10" s="1"/>
  <c r="B9" i="10"/>
  <c r="B5" i="10"/>
  <c r="B90" i="1"/>
  <c r="B86" i="1"/>
  <c r="B13" i="10"/>
  <c r="B8" i="10"/>
  <c r="B4" i="10"/>
  <c r="B89" i="1"/>
  <c r="B85" i="1"/>
  <c r="B12" i="10"/>
  <c r="B84" i="1"/>
  <c r="B7" i="10"/>
  <c r="B92" i="1"/>
  <c r="B88" i="1"/>
  <c r="D14" i="18"/>
  <c r="D18" i="16"/>
  <c r="S18" i="16" s="1"/>
  <c r="D14" i="10"/>
  <c r="R14" i="10" s="1"/>
  <c r="D23" i="5"/>
  <c r="S23" i="5" s="1"/>
  <c r="D34" i="20"/>
  <c r="S34" i="20" s="1"/>
  <c r="D42" i="20"/>
  <c r="S42" i="20" s="1"/>
  <c r="D19" i="25"/>
  <c r="D88" i="1"/>
  <c r="S34" i="21"/>
  <c r="D29" i="22"/>
  <c r="S29" i="22" s="1"/>
  <c r="D7" i="18"/>
  <c r="S7" i="18" s="1"/>
  <c r="D10" i="10"/>
  <c r="R10" i="10" s="1"/>
  <c r="D26" i="5"/>
  <c r="S26" i="5" s="1"/>
  <c r="D6" i="22"/>
  <c r="S6" i="22" s="1"/>
  <c r="D30" i="20"/>
  <c r="S30" i="20" s="1"/>
  <c r="D15" i="23"/>
  <c r="S15" i="23" s="1"/>
  <c r="D14" i="24"/>
  <c r="D61" i="1"/>
  <c r="D11" i="10"/>
  <c r="R11" i="10" s="1"/>
  <c r="S29" i="21"/>
  <c r="D37" i="20"/>
  <c r="S37" i="20" s="1"/>
  <c r="D24" i="26"/>
  <c r="S24" i="26" s="1"/>
  <c r="D133" i="1"/>
  <c r="D16" i="25"/>
  <c r="D12" i="25"/>
  <c r="S23" i="21"/>
  <c r="D26" i="20"/>
  <c r="S26" i="20" s="1"/>
  <c r="D12" i="16"/>
  <c r="S12" i="16" s="1"/>
  <c r="D12" i="20"/>
  <c r="S12" i="20" s="1"/>
  <c r="D43" i="1"/>
  <c r="D12" i="26"/>
  <c r="S12" i="26" s="1"/>
  <c r="S11" i="21"/>
  <c r="D57" i="1"/>
  <c r="D126" i="1"/>
  <c r="D66" i="1"/>
  <c r="D75" i="1"/>
  <c r="D3" i="18"/>
  <c r="D5" i="26"/>
  <c r="D95" i="1"/>
  <c r="D101" i="1"/>
  <c r="D3" i="1"/>
  <c r="D5" i="22"/>
  <c r="D51" i="1"/>
  <c r="D3" i="5"/>
  <c r="S3" i="5" s="1"/>
  <c r="D5" i="16"/>
  <c r="D31" i="20"/>
  <c r="S31" i="20" s="1"/>
  <c r="S9" i="21"/>
  <c r="D10" i="26"/>
  <c r="S10" i="26" s="1"/>
  <c r="D103" i="1"/>
  <c r="D30" i="26"/>
  <c r="S30" i="26" s="1"/>
  <c r="D89" i="1"/>
  <c r="D46" i="1"/>
  <c r="D96" i="1"/>
  <c r="D79" i="1"/>
  <c r="D34" i="26"/>
  <c r="S34" i="26" s="1"/>
  <c r="D28" i="22"/>
  <c r="S28" i="22" s="1"/>
  <c r="D41" i="20"/>
  <c r="S41" i="20" s="1"/>
  <c r="S33" i="21"/>
  <c r="D136" i="1"/>
  <c r="D82" i="1"/>
  <c r="D92" i="1"/>
  <c r="D124" i="1"/>
  <c r="D64" i="1"/>
  <c r="D73" i="1"/>
  <c r="D49" i="1"/>
  <c r="D99" i="1"/>
  <c r="D23" i="26"/>
  <c r="S23" i="26" s="1"/>
  <c r="S22" i="21"/>
  <c r="D21" i="20"/>
  <c r="S21" i="20" s="1"/>
  <c r="D35" i="1"/>
  <c r="D24" i="1"/>
  <c r="S25" i="21"/>
  <c r="D9" i="20"/>
  <c r="S9" i="20" s="1"/>
  <c r="D9" i="16"/>
  <c r="S9" i="16" s="1"/>
  <c r="D26" i="26"/>
  <c r="S26" i="26" s="1"/>
  <c r="D18" i="26"/>
  <c r="S18" i="26" s="1"/>
  <c r="S17" i="21"/>
  <c r="D22" i="20"/>
  <c r="S22" i="20" s="1"/>
  <c r="D8" i="26"/>
  <c r="S8" i="26" s="1"/>
  <c r="S7" i="21"/>
  <c r="D29" i="20"/>
  <c r="S29" i="20" s="1"/>
  <c r="D119" i="1"/>
  <c r="D132" i="1"/>
  <c r="D120" i="1"/>
  <c r="D28" i="26"/>
  <c r="S28" i="26" s="1"/>
  <c r="S27" i="21"/>
  <c r="D8" i="20"/>
  <c r="S8" i="20" s="1"/>
  <c r="D8" i="16"/>
  <c r="S8" i="16" s="1"/>
  <c r="D20" i="26"/>
  <c r="S20" i="26" s="1"/>
  <c r="D20" i="20"/>
  <c r="S20" i="20" s="1"/>
  <c r="S19" i="21"/>
  <c r="D34" i="1"/>
  <c r="D13" i="25"/>
  <c r="D11" i="24"/>
  <c r="D13" i="20"/>
  <c r="S13" i="20" s="1"/>
  <c r="D13" i="16"/>
  <c r="S13" i="16" s="1"/>
  <c r="D40" i="1"/>
  <c r="D22" i="26"/>
  <c r="S22" i="26" s="1"/>
  <c r="S21" i="21"/>
  <c r="D25" i="20"/>
  <c r="S25" i="20" s="1"/>
  <c r="D6" i="20"/>
  <c r="S6" i="20" s="1"/>
  <c r="D6" i="16"/>
  <c r="S6" i="16" s="1"/>
  <c r="D18" i="22"/>
  <c r="S18" i="22" s="1"/>
  <c r="D18" i="1"/>
  <c r="D3" i="25"/>
  <c r="D3" i="26"/>
  <c r="D3" i="24"/>
  <c r="D4" i="18"/>
  <c r="D3" i="20"/>
  <c r="D4" i="5"/>
  <c r="D3" i="10"/>
  <c r="D3" i="23"/>
  <c r="D3" i="22"/>
  <c r="D3" i="16"/>
  <c r="D4" i="26"/>
  <c r="D4" i="20"/>
  <c r="D4" i="22"/>
  <c r="D5" i="18"/>
  <c r="D4" i="23"/>
  <c r="D5" i="5"/>
  <c r="D4" i="16"/>
  <c r="D16" i="26"/>
  <c r="S16" i="26" s="1"/>
  <c r="D18" i="20"/>
  <c r="S18" i="20" s="1"/>
  <c r="S15" i="21"/>
  <c r="D32" i="1"/>
  <c r="D5" i="1"/>
  <c r="D44" i="1"/>
  <c r="D13" i="22"/>
  <c r="S13" i="22" s="1"/>
  <c r="D15" i="1"/>
  <c r="D102" i="1"/>
  <c r="D127" i="1"/>
  <c r="D17" i="22"/>
  <c r="S17" i="22" s="1"/>
  <c r="D17" i="1"/>
  <c r="D28" i="1"/>
  <c r="D113" i="1"/>
  <c r="D20" i="22"/>
  <c r="S20" i="22" s="1"/>
  <c r="D20" i="1"/>
  <c r="D54" i="1"/>
  <c r="D39" i="1"/>
  <c r="D11" i="1"/>
  <c r="D27" i="1"/>
  <c r="D131" i="1"/>
  <c r="D6" i="10"/>
  <c r="R6" i="10" s="1"/>
  <c r="D85" i="1"/>
  <c r="D14" i="26"/>
  <c r="S14" i="26" s="1"/>
  <c r="S13" i="21"/>
  <c r="D16" i="20"/>
  <c r="S16" i="20" s="1"/>
  <c r="D30" i="1"/>
  <c r="D15" i="22"/>
  <c r="S15" i="22" s="1"/>
  <c r="D13" i="1"/>
  <c r="D52" i="1"/>
  <c r="D4" i="1"/>
  <c r="D67" i="1"/>
  <c r="D76" i="1"/>
  <c r="D58" i="1"/>
  <c r="D10" i="1"/>
  <c r="D116" i="1"/>
  <c r="D130" i="1"/>
  <c r="D93" i="1"/>
  <c r="D83" i="1"/>
  <c r="D4" i="10"/>
  <c r="D7" i="1"/>
  <c r="D6" i="1"/>
  <c r="S8" i="21"/>
  <c r="D25" i="26"/>
  <c r="S25" i="26" s="1"/>
  <c r="D27" i="20"/>
  <c r="S27" i="20" s="1"/>
  <c r="S24" i="21"/>
  <c r="D14" i="25"/>
  <c r="D12" i="24"/>
  <c r="D13" i="26"/>
  <c r="S13" i="26" s="1"/>
  <c r="S12" i="21"/>
  <c r="D15" i="20"/>
  <c r="S15" i="20" s="1"/>
  <c r="D29" i="1"/>
  <c r="D36" i="20"/>
  <c r="S36" i="20" s="1"/>
  <c r="D68" i="1"/>
  <c r="D128" i="1"/>
  <c r="D14" i="22"/>
  <c r="S14" i="22" s="1"/>
  <c r="D16" i="1"/>
  <c r="D37" i="1"/>
  <c r="D105" i="1"/>
  <c r="D42" i="1"/>
  <c r="D115" i="1"/>
  <c r="D15" i="26"/>
  <c r="S15" i="26" s="1"/>
  <c r="S14" i="21"/>
  <c r="D17" i="20"/>
  <c r="S17" i="20" s="1"/>
  <c r="D31" i="1"/>
  <c r="D17" i="26"/>
  <c r="S17" i="26" s="1"/>
  <c r="D19" i="20"/>
  <c r="S19" i="20" s="1"/>
  <c r="D33" i="1"/>
  <c r="S16" i="21"/>
  <c r="D27" i="26"/>
  <c r="S27" i="26" s="1"/>
  <c r="D10" i="16"/>
  <c r="S10" i="16" s="1"/>
  <c r="S26" i="21"/>
  <c r="D25" i="1"/>
  <c r="D10" i="20"/>
  <c r="S10" i="20" s="1"/>
  <c r="D16" i="22"/>
  <c r="S16" i="22" s="1"/>
  <c r="D14" i="1"/>
  <c r="D86" i="1"/>
  <c r="D7" i="10"/>
  <c r="R7" i="10" s="1"/>
  <c r="D106" i="1"/>
  <c r="D12" i="1"/>
  <c r="D33" i="20"/>
  <c r="S33" i="20" s="1"/>
  <c r="D109" i="1"/>
  <c r="D14" i="23"/>
  <c r="S14" i="23" s="1"/>
  <c r="D129" i="1"/>
  <c r="D125" i="1"/>
  <c r="D69" i="1"/>
  <c r="D112" i="1"/>
  <c r="D35" i="26"/>
  <c r="S35" i="26" s="1"/>
  <c r="D18" i="23"/>
  <c r="S18" i="23" s="1"/>
  <c r="D5" i="10"/>
  <c r="R5" i="10" s="1"/>
  <c r="D84" i="1"/>
  <c r="D41" i="1"/>
  <c r="D59" i="1"/>
  <c r="D25" i="5"/>
  <c r="S25" i="5" s="1"/>
  <c r="D111" i="1"/>
  <c r="D45" i="1"/>
  <c r="D9" i="24"/>
  <c r="D10" i="25"/>
  <c r="D16" i="24"/>
  <c r="D18" i="25"/>
  <c r="D33" i="26"/>
  <c r="S33" i="26" s="1"/>
  <c r="D27" i="22"/>
  <c r="S27" i="22" s="1"/>
  <c r="D91" i="1"/>
  <c r="D17" i="23"/>
  <c r="S17" i="23" s="1"/>
  <c r="D81" i="1"/>
  <c r="D98" i="1"/>
  <c r="D135" i="1"/>
  <c r="D28" i="5"/>
  <c r="S28" i="5" s="1"/>
  <c r="S32" i="21"/>
  <c r="D72" i="1"/>
  <c r="D48" i="1"/>
  <c r="D17" i="16"/>
  <c r="S17" i="16" s="1"/>
  <c r="D40" i="20"/>
  <c r="S40" i="20" s="1"/>
  <c r="D63" i="1"/>
  <c r="D13" i="18"/>
  <c r="D13" i="10"/>
  <c r="R13" i="10" s="1"/>
  <c r="D123" i="1"/>
  <c r="D7" i="26"/>
  <c r="S7" i="26" s="1"/>
  <c r="S6" i="21"/>
  <c r="D28" i="20"/>
  <c r="S28" i="20" s="1"/>
  <c r="D21" i="26"/>
  <c r="S21" i="26" s="1"/>
  <c r="D24" i="20"/>
  <c r="S24" i="20" s="1"/>
  <c r="S20" i="21"/>
  <c r="D14" i="20"/>
  <c r="S14" i="20" s="1"/>
  <c r="D14" i="16"/>
  <c r="S14" i="16" s="1"/>
  <c r="D36" i="1"/>
  <c r="D21" i="1"/>
  <c r="D22" i="5"/>
  <c r="S22" i="5" s="1"/>
  <c r="D108" i="1"/>
  <c r="D60" i="1"/>
  <c r="D6" i="5"/>
  <c r="S6" i="5" s="1"/>
  <c r="D11" i="26"/>
  <c r="S11" i="26" s="1"/>
  <c r="S10" i="21"/>
  <c r="D32" i="20"/>
  <c r="S32" i="20" s="1"/>
  <c r="D118" i="1"/>
  <c r="D35" i="20"/>
  <c r="S35" i="20" s="1"/>
  <c r="D8" i="1"/>
  <c r="D29" i="26"/>
  <c r="S29" i="26" s="1"/>
  <c r="D11" i="20"/>
  <c r="S11" i="20" s="1"/>
  <c r="S28" i="21"/>
  <c r="D26" i="1"/>
  <c r="D11" i="16"/>
  <c r="S11" i="16" s="1"/>
  <c r="D31" i="26"/>
  <c r="S31" i="26" s="1"/>
  <c r="D122" i="1"/>
  <c r="S30" i="21"/>
  <c r="D80" i="1"/>
  <c r="D90" i="1"/>
  <c r="D134" i="1"/>
  <c r="D62" i="1"/>
  <c r="D25" i="22"/>
  <c r="S25" i="22" s="1"/>
  <c r="D47" i="1"/>
  <c r="D71" i="1"/>
  <c r="D38" i="20"/>
  <c r="S38" i="20" s="1"/>
  <c r="D97" i="1"/>
  <c r="D77" i="1"/>
  <c r="D7" i="20"/>
  <c r="S7" i="20" s="1"/>
  <c r="D7" i="16"/>
  <c r="S7" i="16" s="1"/>
  <c r="D53" i="1"/>
  <c r="D114" i="1"/>
  <c r="D24" i="5"/>
  <c r="S24" i="5" s="1"/>
  <c r="D23" i="1"/>
  <c r="D8" i="5"/>
  <c r="S8" i="5" s="1"/>
  <c r="D7" i="22"/>
  <c r="S7" i="22" s="1"/>
  <c r="D56" i="1"/>
  <c r="D50" i="1"/>
  <c r="D65" i="1"/>
  <c r="D100" i="1"/>
  <c r="D19" i="22"/>
  <c r="S19" i="22" s="1"/>
  <c r="D19" i="1"/>
  <c r="D104" i="1"/>
  <c r="D9" i="1"/>
  <c r="D87" i="1"/>
  <c r="D8" i="10"/>
  <c r="R8" i="10" s="1"/>
  <c r="D117" i="1"/>
</calcChain>
</file>

<file path=xl/sharedStrings.xml><?xml version="1.0" encoding="utf-8"?>
<sst xmlns="http://schemas.openxmlformats.org/spreadsheetml/2006/main" count="4562" uniqueCount="1094">
  <si>
    <t>TABLE_ID</t>
  </si>
  <si>
    <t>TABLE명칭</t>
  </si>
  <si>
    <t>COLUMN_ID</t>
  </si>
  <si>
    <t>COLUMN명칭</t>
  </si>
  <si>
    <t>PK
여부</t>
  </si>
  <si>
    <t>TYPE</t>
  </si>
  <si>
    <t>LENTH</t>
  </si>
  <si>
    <t>설명</t>
  </si>
  <si>
    <t>비고</t>
  </si>
  <si>
    <t>회원기본정보</t>
  </si>
  <si>
    <t>회사구분코드</t>
  </si>
  <si>
    <t>varchar2</t>
  </si>
  <si>
    <t>회원구분코드</t>
  </si>
  <si>
    <t xml:space="preserve">01. 채용자, 02. 구직자, 03. 파견업체, </t>
  </si>
  <si>
    <t>회원구분</t>
  </si>
  <si>
    <t>일련번호</t>
  </si>
  <si>
    <t>long</t>
  </si>
  <si>
    <t>회원구분별 일련번호</t>
  </si>
  <si>
    <t>회원번호</t>
  </si>
  <si>
    <t>전화번호, 영문(대소문자구분)</t>
  </si>
  <si>
    <t>비밀번호</t>
  </si>
  <si>
    <t>휴대전화ID여부</t>
  </si>
  <si>
    <t>회원성명</t>
  </si>
  <si>
    <t>국적코드</t>
  </si>
  <si>
    <t>공통코드 테이블의 국적 참고</t>
  </si>
  <si>
    <t>생년월일</t>
  </si>
  <si>
    <t>date</t>
  </si>
  <si>
    <t>음양구분코드</t>
  </si>
  <si>
    <t>1. 양력, 2. 음력</t>
  </si>
  <si>
    <t>성별</t>
  </si>
  <si>
    <t>1. 남자, 2. 여자</t>
  </si>
  <si>
    <t>EMAIL</t>
  </si>
  <si>
    <t>홈페이지</t>
  </si>
  <si>
    <t>휴대전화번호</t>
  </si>
  <si>
    <t>안심전화번호사용여부</t>
  </si>
  <si>
    <t>1. 여, 2. 부</t>
  </si>
  <si>
    <t>안심전화번호</t>
  </si>
  <si>
    <t>연락가능시각코드</t>
  </si>
  <si>
    <t>1. 종일, 2. 오전, 3. 오후, 4.점심, 5.종일</t>
  </si>
  <si>
    <t>연락시작시간</t>
  </si>
  <si>
    <t>연락종료시간</t>
  </si>
  <si>
    <t>소개업체연락가능여부</t>
  </si>
  <si>
    <t>1. 소개업체연락받음, 2.소개업체 연락받지않음, 3. 연락 절대받지 않음</t>
  </si>
  <si>
    <t>소개업체수수료지급여부</t>
  </si>
  <si>
    <t>1. 지급가능, 2. 지급불가</t>
  </si>
  <si>
    <t>소개업체수수료율</t>
  </si>
  <si>
    <t>소개업체연락받고 수수료 지급시 급여에시 제공가능한 수수료 율</t>
  </si>
  <si>
    <t>사업자번호</t>
  </si>
  <si>
    <t>회사명칭</t>
  </si>
  <si>
    <t>대표자성명</t>
  </si>
  <si>
    <t>담당자성명</t>
  </si>
  <si>
    <t>사업장우편번호</t>
  </si>
  <si>
    <t>사업장상세주소명</t>
  </si>
  <si>
    <t>인허가번호</t>
  </si>
  <si>
    <t>사업장전화번호</t>
  </si>
  <si>
    <t>사업장팩스번호</t>
  </si>
  <si>
    <t>대표자휴대전화번호</t>
  </si>
  <si>
    <t>담당자휴대전화번호</t>
  </si>
  <si>
    <t>평일근무시간구분</t>
  </si>
  <si>
    <t>평일근무시작분</t>
  </si>
  <si>
    <t>토요일근무여부</t>
  </si>
  <si>
    <t>토요일근무시간구분코드</t>
  </si>
  <si>
    <t>토요일근무시작분</t>
  </si>
  <si>
    <t>일요일근무여부</t>
  </si>
  <si>
    <t>일요일근무시간구분</t>
  </si>
  <si>
    <t>일요일근무시작분</t>
  </si>
  <si>
    <t>의뢰인연회비여부</t>
  </si>
  <si>
    <t>의뢰인연회비금액</t>
  </si>
  <si>
    <t>도우미연회비금액</t>
  </si>
  <si>
    <t>소개수수료단위</t>
  </si>
  <si>
    <t>1. 1개월, 2. 2개월 ….......... 12.12개월</t>
  </si>
  <si>
    <t>수수료요율</t>
  </si>
  <si>
    <t>서비스1차지역</t>
  </si>
  <si>
    <t>서비스2차지역</t>
  </si>
  <si>
    <t>서비스3차지역</t>
  </si>
  <si>
    <t>거래정지유무</t>
  </si>
  <si>
    <t>불만유형코드</t>
  </si>
  <si>
    <t>최초생성일자</t>
  </si>
  <si>
    <t>최초생성시간</t>
  </si>
  <si>
    <t>time</t>
  </si>
  <si>
    <t>최종수정일자</t>
  </si>
  <si>
    <t>최종수정시간</t>
  </si>
  <si>
    <t>구직이력내역</t>
  </si>
  <si>
    <t>구직거래일련번호</t>
  </si>
  <si>
    <t>구직등록유형코드</t>
  </si>
  <si>
    <t>구직정보가능여부</t>
  </si>
  <si>
    <t>구직조회시작일자</t>
  </si>
  <si>
    <t>구직조회종료일자</t>
  </si>
  <si>
    <t>구직조회시작시간</t>
  </si>
  <si>
    <t>구직조회종료시간</t>
  </si>
  <si>
    <t>구직등록일자</t>
  </si>
  <si>
    <t>구직종료일자</t>
  </si>
  <si>
    <t>입금확인일자</t>
  </si>
  <si>
    <t>입금확인시간</t>
  </si>
  <si>
    <t>입금은행코드</t>
  </si>
  <si>
    <t>당사거래 은행코드</t>
  </si>
  <si>
    <t>입금계좌번호</t>
  </si>
  <si>
    <t>당사거래 은행계좌번호 (하이픈 또는 특수문자, 공백등 숫자외 등록않됨)</t>
  </si>
  <si>
    <t>이체은행코드</t>
  </si>
  <si>
    <t>고객의 거래 은행코드</t>
  </si>
  <si>
    <t>이체계좌번호</t>
  </si>
  <si>
    <t>고객의 거래 은행계좌번호 (하이픈 또는 특수문자, 공백등 숫자외 등록않됨)</t>
  </si>
  <si>
    <t>취소입금은행코드</t>
  </si>
  <si>
    <t>고객이 서비스 취소 요청시 수수료 입금될 은행코드</t>
  </si>
  <si>
    <t>취소입금계좌번호</t>
  </si>
  <si>
    <t>고객이 서비스 취소 요청시 수수료 입금될 계좌번호 (하이픈 또는 특수문자, 공백등 숫자외 등록않됨)</t>
  </si>
  <si>
    <t>현재거주지역코드</t>
  </si>
  <si>
    <t>우편번호의 4자리까지가 시군구,동까지의 구분값인듯하다.</t>
  </si>
  <si>
    <t>거주지역자동등록여부</t>
  </si>
  <si>
    <t>월요일근무여부</t>
  </si>
  <si>
    <t>1.여, 2.부</t>
  </si>
  <si>
    <t>화요일근무여부</t>
  </si>
  <si>
    <t>수요일근무여부</t>
  </si>
  <si>
    <t>목요일근무여부</t>
  </si>
  <si>
    <t>금요일근무여부</t>
  </si>
  <si>
    <t>종일근무</t>
  </si>
  <si>
    <t>오전근무여부</t>
  </si>
  <si>
    <t>오후근무여부</t>
  </si>
  <si>
    <t>야간근무여부</t>
  </si>
  <si>
    <t>오전오후구분코드</t>
  </si>
  <si>
    <t>1.오전, 2.오후</t>
  </si>
  <si>
    <t>근무시작시간</t>
  </si>
  <si>
    <t>근무종료시간</t>
  </si>
  <si>
    <t>급여유형구분코드</t>
  </si>
  <si>
    <t>01. 시간제, 02.월급제, 03.주급제</t>
  </si>
  <si>
    <t>해당분야경력구분코드</t>
  </si>
  <si>
    <t>01. 1년미만, 02.1년, …..... 10년이상</t>
  </si>
  <si>
    <t>자격증보유여부</t>
  </si>
  <si>
    <t>구직직종내역</t>
  </si>
  <si>
    <t>구직직종일련번호</t>
  </si>
  <si>
    <t>구직유형대분류코드</t>
  </si>
  <si>
    <t>공통코드의 대분류 코드</t>
  </si>
  <si>
    <t>구직유형증분류코드</t>
  </si>
  <si>
    <t>공통코드의 중분류 코드로 구직유형의 상세 분류 (육아,가사,간병,조리,운전,심부름…......)</t>
  </si>
  <si>
    <t>구직유형내역</t>
  </si>
  <si>
    <t>구직유형구분코드</t>
  </si>
  <si>
    <t>구직유형소분류코드</t>
  </si>
  <si>
    <t>구직희망지역</t>
  </si>
  <si>
    <t>구직희망지역코드</t>
  </si>
  <si>
    <t>구직희망상세지역코드</t>
  </si>
  <si>
    <t>구직자기소개</t>
  </si>
  <si>
    <t>자기소개제목</t>
  </si>
  <si>
    <t>varvarchar2</t>
  </si>
  <si>
    <t>자기소개내용</t>
  </si>
  <si>
    <t>공통코드</t>
  </si>
  <si>
    <t>대분류코드</t>
  </si>
  <si>
    <t>중분류코드</t>
  </si>
  <si>
    <t>대분류명칭</t>
  </si>
  <si>
    <t>소분류명칭</t>
  </si>
  <si>
    <t>대분류압축명칭</t>
  </si>
  <si>
    <t>중분류압축명칭</t>
  </si>
  <si>
    <t>일련번호채번</t>
  </si>
  <si>
    <t>업무구분코드</t>
  </si>
  <si>
    <t>채번구분코드</t>
  </si>
  <si>
    <t>불만접수내역</t>
  </si>
  <si>
    <t>불만처리일련번호</t>
  </si>
  <si>
    <t>불만접수일자</t>
  </si>
  <si>
    <t>불만접수시간</t>
  </si>
  <si>
    <t>불만접수고객</t>
  </si>
  <si>
    <t>불만접수고객과의관계</t>
  </si>
  <si>
    <t>불만상세내용</t>
  </si>
  <si>
    <t>고소접수여부</t>
  </si>
  <si>
    <t>고소접수내용</t>
  </si>
  <si>
    <t>고소접수고객</t>
  </si>
  <si>
    <t>고소접수고객과의관계</t>
  </si>
  <si>
    <t>고소접수일자</t>
  </si>
  <si>
    <t>고소접수시간</t>
  </si>
  <si>
    <t>고소접수관할경찰서</t>
  </si>
  <si>
    <t>고소접수경찰관명</t>
  </si>
  <si>
    <t>증거물존재유무</t>
  </si>
  <si>
    <t>증거사진유무</t>
  </si>
  <si>
    <t>증거사진제출여부</t>
  </si>
  <si>
    <t>증거사진목록</t>
  </si>
  <si>
    <t>등록일자</t>
  </si>
  <si>
    <t>증거사진 등록 년월일</t>
  </si>
  <si>
    <t>증거일련번호</t>
  </si>
  <si>
    <t>증거사진제목</t>
  </si>
  <si>
    <t>증거사진이미지</t>
  </si>
  <si>
    <t>정보삭제여부</t>
  </si>
  <si>
    <t>한글컬럼명</t>
  </si>
  <si>
    <t>영문컬럼명</t>
  </si>
  <si>
    <t>영문컬럼조합</t>
  </si>
  <si>
    <t>단어1</t>
  </si>
  <si>
    <t>영단어1</t>
  </si>
  <si>
    <t>단어2</t>
  </si>
  <si>
    <t>영단어2</t>
  </si>
  <si>
    <t>단어3</t>
  </si>
  <si>
    <t>영단어3</t>
  </si>
  <si>
    <t>단어4</t>
  </si>
  <si>
    <t>영단어4</t>
  </si>
  <si>
    <t>단어5</t>
  </si>
  <si>
    <t>영단어5</t>
  </si>
  <si>
    <t>거래</t>
  </si>
  <si>
    <t>deal</t>
  </si>
  <si>
    <t>정지</t>
  </si>
  <si>
    <t>stop</t>
  </si>
  <si>
    <t>유무</t>
  </si>
  <si>
    <t>yn</t>
  </si>
  <si>
    <t>거주</t>
  </si>
  <si>
    <t>residence</t>
  </si>
  <si>
    <t>지역</t>
  </si>
  <si>
    <t>area</t>
  </si>
  <si>
    <t>자동</t>
  </si>
  <si>
    <t>automatic</t>
  </si>
  <si>
    <t>등록</t>
  </si>
  <si>
    <t>registration</t>
  </si>
  <si>
    <t>여부</t>
  </si>
  <si>
    <t>고소</t>
  </si>
  <si>
    <t>registrati</t>
  </si>
  <si>
    <t>접수</t>
  </si>
  <si>
    <t>accept</t>
  </si>
  <si>
    <t>경찰관</t>
  </si>
  <si>
    <t>police</t>
  </si>
  <si>
    <t>명</t>
  </si>
  <si>
    <t>name</t>
  </si>
  <si>
    <t>고객</t>
  </si>
  <si>
    <t>customer</t>
  </si>
  <si>
    <t>관계</t>
  </si>
  <si>
    <t>reration</t>
  </si>
  <si>
    <t>관할</t>
  </si>
  <si>
    <t>control</t>
  </si>
  <si>
    <t>경찰서</t>
  </si>
  <si>
    <t>police station</t>
  </si>
  <si>
    <t>내용</t>
  </si>
  <si>
    <t>content</t>
  </si>
  <si>
    <t>시간</t>
  </si>
  <si>
    <t>일자</t>
  </si>
  <si>
    <t>구직</t>
  </si>
  <si>
    <t>employ</t>
  </si>
  <si>
    <t>serial</t>
  </si>
  <si>
    <t>유형</t>
  </si>
  <si>
    <t>category</t>
  </si>
  <si>
    <t>코드</t>
  </si>
  <si>
    <t>code</t>
  </si>
  <si>
    <t>구분</t>
  </si>
  <si>
    <t>division</t>
  </si>
  <si>
    <t>대분류</t>
  </si>
  <si>
    <t>major</t>
  </si>
  <si>
    <t>소분류</t>
  </si>
  <si>
    <t>small</t>
  </si>
  <si>
    <t>중분류</t>
  </si>
  <si>
    <t>middle</t>
  </si>
  <si>
    <t>정보</t>
  </si>
  <si>
    <t>information</t>
  </si>
  <si>
    <t>가능</t>
  </si>
  <si>
    <t>possible</t>
  </si>
  <si>
    <t>조회</t>
  </si>
  <si>
    <t>inquery</t>
  </si>
  <si>
    <t>시작</t>
  </si>
  <si>
    <t>start</t>
  </si>
  <si>
    <t>종료</t>
  </si>
  <si>
    <t>end</t>
  </si>
  <si>
    <t>직종</t>
  </si>
  <si>
    <t>type</t>
  </si>
  <si>
    <t>희망</t>
  </si>
  <si>
    <t>hope</t>
  </si>
  <si>
    <t>상세</t>
  </si>
  <si>
    <t>details</t>
  </si>
  <si>
    <t>국적</t>
  </si>
  <si>
    <t>nationality</t>
  </si>
  <si>
    <t>근무</t>
  </si>
  <si>
    <t>work</t>
  </si>
  <si>
    <t>worn</t>
  </si>
  <si>
    <t>금요일</t>
  </si>
  <si>
    <t>friday</t>
  </si>
  <si>
    <t>급여</t>
  </si>
  <si>
    <t>pay</t>
  </si>
  <si>
    <t>담당자</t>
  </si>
  <si>
    <t>person in charge</t>
  </si>
  <si>
    <t>성명</t>
  </si>
  <si>
    <t>휴대</t>
  </si>
  <si>
    <t>carry</t>
  </si>
  <si>
    <t>전화</t>
  </si>
  <si>
    <t>phone</t>
  </si>
  <si>
    <t>번호</t>
  </si>
  <si>
    <t>number</t>
  </si>
  <si>
    <t>명칭</t>
  </si>
  <si>
    <t>title</t>
  </si>
  <si>
    <t>압축</t>
  </si>
  <si>
    <t>compress</t>
  </si>
  <si>
    <t>대표자</t>
  </si>
  <si>
    <t>representative</t>
  </si>
  <si>
    <t>도우미</t>
  </si>
  <si>
    <t>guide</t>
  </si>
  <si>
    <t>연회비</t>
  </si>
  <si>
    <t>annual</t>
  </si>
  <si>
    <t>금액</t>
  </si>
  <si>
    <t>amount</t>
  </si>
  <si>
    <t>목요일</t>
  </si>
  <si>
    <t>thursday</t>
  </si>
  <si>
    <t>블만</t>
  </si>
  <si>
    <t>dissatisfaction</t>
  </si>
  <si>
    <t>처리</t>
  </si>
  <si>
    <t>handling</t>
  </si>
  <si>
    <t>비밀</t>
  </si>
  <si>
    <t>secret</t>
  </si>
  <si>
    <t>사업자</t>
  </si>
  <si>
    <t>licensee</t>
  </si>
  <si>
    <t>사업장</t>
  </si>
  <si>
    <t>place</t>
  </si>
  <si>
    <t>주소</t>
  </si>
  <si>
    <t>address</t>
  </si>
  <si>
    <t>우편</t>
  </si>
  <si>
    <t>post</t>
  </si>
  <si>
    <t>teliphone</t>
  </si>
  <si>
    <t>팩스</t>
  </si>
  <si>
    <t>fax</t>
  </si>
  <si>
    <t>회사</t>
  </si>
  <si>
    <t>company</t>
  </si>
  <si>
    <t>birthday</t>
  </si>
  <si>
    <t>서비스</t>
  </si>
  <si>
    <t>service</t>
  </si>
  <si>
    <t>1차</t>
  </si>
  <si>
    <t>one</t>
  </si>
  <si>
    <t>2차</t>
  </si>
  <si>
    <t>two</t>
  </si>
  <si>
    <t>3차</t>
  </si>
  <si>
    <t>three</t>
  </si>
  <si>
    <t>sex</t>
  </si>
  <si>
    <t>소개</t>
  </si>
  <si>
    <t>introduce</t>
  </si>
  <si>
    <t>수수료</t>
  </si>
  <si>
    <t>charge</t>
  </si>
  <si>
    <t>단위</t>
  </si>
  <si>
    <t>unit</t>
  </si>
  <si>
    <t>율</t>
  </si>
  <si>
    <t>rate</t>
  </si>
  <si>
    <t>지급</t>
  </si>
  <si>
    <t>give</t>
  </si>
  <si>
    <t>연락</t>
  </si>
  <si>
    <t>contact</t>
  </si>
  <si>
    <t>수요일</t>
  </si>
  <si>
    <t>wednesday</t>
  </si>
  <si>
    <t>신원</t>
  </si>
  <si>
    <t>identity</t>
  </si>
  <si>
    <t>부담</t>
  </si>
  <si>
    <t>burden</t>
  </si>
  <si>
    <t>협의</t>
  </si>
  <si>
    <t>consultation</t>
  </si>
  <si>
    <t>remark</t>
  </si>
  <si>
    <t>안심</t>
  </si>
  <si>
    <t>relax</t>
  </si>
  <si>
    <t>사용</t>
  </si>
  <si>
    <t>use</t>
  </si>
  <si>
    <t>야간</t>
  </si>
  <si>
    <t>night</t>
  </si>
  <si>
    <t>업무</t>
  </si>
  <si>
    <t>job</t>
  </si>
  <si>
    <t>시각</t>
  </si>
  <si>
    <t>오전</t>
  </si>
  <si>
    <t>morning</t>
  </si>
  <si>
    <t>오후</t>
  </si>
  <si>
    <t>afternoon</t>
  </si>
  <si>
    <t>월요일</t>
  </si>
  <si>
    <t>monday</t>
  </si>
  <si>
    <t>음양</t>
  </si>
  <si>
    <t>yinyang</t>
  </si>
  <si>
    <t>의뢰인</t>
  </si>
  <si>
    <t>client</t>
  </si>
  <si>
    <t>회원</t>
  </si>
  <si>
    <t>이체</t>
  </si>
  <si>
    <t>transefer</t>
  </si>
  <si>
    <t>계좌</t>
  </si>
  <si>
    <t>account</t>
  </si>
  <si>
    <t>은행</t>
  </si>
  <si>
    <t>bank</t>
  </si>
  <si>
    <t>인허가</t>
  </si>
  <si>
    <t>permission</t>
  </si>
  <si>
    <t>일련</t>
  </si>
  <si>
    <t>일요일</t>
  </si>
  <si>
    <t>Sunday</t>
  </si>
  <si>
    <t>분</t>
  </si>
  <si>
    <t>minute</t>
  </si>
  <si>
    <t>입금</t>
  </si>
  <si>
    <t>deposit</t>
  </si>
  <si>
    <t>확인</t>
  </si>
  <si>
    <t>ascertainment</t>
  </si>
  <si>
    <t>자격증</t>
  </si>
  <si>
    <t>license</t>
  </si>
  <si>
    <t>보유</t>
  </si>
  <si>
    <t>possession</t>
  </si>
  <si>
    <t>자기</t>
  </si>
  <si>
    <t>personal</t>
  </si>
  <si>
    <t>제목</t>
  </si>
  <si>
    <t>삭제</t>
  </si>
  <si>
    <t>delete</t>
  </si>
  <si>
    <t>종일</t>
  </si>
  <si>
    <t>allday</t>
  </si>
  <si>
    <t>증거물</t>
  </si>
  <si>
    <t>존재</t>
  </si>
  <si>
    <t>extant</t>
  </si>
  <si>
    <t>중거</t>
  </si>
  <si>
    <t>evidence</t>
  </si>
  <si>
    <t>사진</t>
  </si>
  <si>
    <t>photo</t>
  </si>
  <si>
    <t>증거</t>
  </si>
  <si>
    <t>이미지</t>
  </si>
  <si>
    <t>image</t>
  </si>
  <si>
    <t>제출</t>
  </si>
  <si>
    <t>submission</t>
  </si>
  <si>
    <t>채번</t>
  </si>
  <si>
    <t>accrue</t>
  </si>
  <si>
    <t>최종</t>
  </si>
  <si>
    <t>last</t>
  </si>
  <si>
    <t>수정</t>
  </si>
  <si>
    <t>edit</t>
  </si>
  <si>
    <t>최초</t>
  </si>
  <si>
    <t>first</t>
  </si>
  <si>
    <t>생성</t>
  </si>
  <si>
    <t>create</t>
  </si>
  <si>
    <t>취소</t>
  </si>
  <si>
    <t>cancel</t>
  </si>
  <si>
    <t>토요일</t>
  </si>
  <si>
    <t>Saturday</t>
  </si>
  <si>
    <t>평일</t>
  </si>
  <si>
    <t>weekday</t>
  </si>
  <si>
    <t>해당</t>
  </si>
  <si>
    <t>relevant</t>
  </si>
  <si>
    <t>분야</t>
  </si>
  <si>
    <t>경력</t>
  </si>
  <si>
    <t>career</t>
  </si>
  <si>
    <t>현재</t>
  </si>
  <si>
    <t>now</t>
  </si>
  <si>
    <t>홈</t>
  </si>
  <si>
    <t>home</t>
  </si>
  <si>
    <t>페이지</t>
  </si>
  <si>
    <t>page</t>
  </si>
  <si>
    <t>화요일</t>
  </si>
  <si>
    <t>Tuesday</t>
  </si>
  <si>
    <t>휴대전화</t>
  </si>
  <si>
    <t>cellphone</t>
  </si>
  <si>
    <t>id</t>
  </si>
  <si>
    <t>email</t>
  </si>
  <si>
    <t>)</t>
  </si>
  <si>
    <t>LOGGING</t>
  </si>
  <si>
    <t>DISABLE ROW MOVEMENT ;</t>
  </si>
  <si>
    <t>회원번호구분코드</t>
    <phoneticPr fontId="1" type="noConversion"/>
  </si>
  <si>
    <t>번호</t>
    <phoneticPr fontId="1" type="noConversion"/>
  </si>
  <si>
    <t>구분</t>
    <phoneticPr fontId="1" type="noConversion"/>
  </si>
  <si>
    <t>코드</t>
    <phoneticPr fontId="1" type="noConversion"/>
  </si>
  <si>
    <t>number</t>
    <phoneticPr fontId="1" type="noConversion"/>
  </si>
  <si>
    <t>division</t>
    <phoneticPr fontId="1" type="noConversion"/>
  </si>
  <si>
    <t>PK</t>
    <phoneticPr fontId="1" type="noConversion"/>
  </si>
  <si>
    <t>회원기본정보의 순수 일련번호</t>
    <phoneticPr fontId="1" type="noConversion"/>
  </si>
  <si>
    <t>회원이 정상 가입되는 시점에 순서데로 채번해서 등록하는 번호이다.</t>
    <phoneticPr fontId="1" type="noConversion"/>
  </si>
  <si>
    <t>PK인 회원번호가 입력되는 유형이다. 01. E-Mail, 02. 전화번호, 03. 영문ID</t>
    <phoneticPr fontId="1" type="noConversion"/>
  </si>
  <si>
    <t>ID는 숫자, 영문자(대소문자구분), E-MAIL 입력시 @부터 뒤의 주소는 입력받지 않는다.</t>
    <phoneticPr fontId="1" type="noConversion"/>
  </si>
  <si>
    <t>EMAIL-ADDRESS</t>
    <phoneticPr fontId="1" type="noConversion"/>
  </si>
  <si>
    <t>주소</t>
    <phoneticPr fontId="1" type="noConversion"/>
  </si>
  <si>
    <t>상세</t>
    <phoneticPr fontId="1" type="noConversion"/>
  </si>
  <si>
    <t>EMAIL-DETAILS</t>
    <phoneticPr fontId="1" type="noConversion"/>
  </si>
  <si>
    <t>e-mail의 @전까지의 ID</t>
    <phoneticPr fontId="1" type="noConversion"/>
  </si>
  <si>
    <t>e-mail의 @뒤의 상세명 (ex. Gmail.com, korea.com ….....)</t>
    <phoneticPr fontId="1" type="noConversion"/>
  </si>
  <si>
    <t>회원성</t>
    <phoneticPr fontId="1" type="noConversion"/>
  </si>
  <si>
    <t>회원이름</t>
    <phoneticPr fontId="1" type="noConversion"/>
  </si>
  <si>
    <t>회원이름의 성 (first-name)</t>
    <phoneticPr fontId="1" type="noConversion"/>
  </si>
  <si>
    <t>회의이름 (last-name)</t>
    <phoneticPr fontId="1" type="noConversion"/>
  </si>
  <si>
    <t>성</t>
    <phoneticPr fontId="1" type="noConversion"/>
  </si>
  <si>
    <t>명</t>
    <phoneticPr fontId="1" type="noConversion"/>
  </si>
  <si>
    <t>이름</t>
    <phoneticPr fontId="1" type="noConversion"/>
  </si>
  <si>
    <t>암호화대상</t>
    <phoneticPr fontId="1" type="noConversion"/>
  </si>
  <si>
    <t>회원보조정보</t>
    <phoneticPr fontId="1" type="noConversion"/>
  </si>
  <si>
    <t>구직내역</t>
    <phoneticPr fontId="1" type="noConversion"/>
  </si>
  <si>
    <t>구직이력일련번호</t>
    <phoneticPr fontId="1" type="noConversion"/>
  </si>
  <si>
    <t>이력</t>
    <phoneticPr fontId="1" type="noConversion"/>
  </si>
  <si>
    <t>1.여, 0.부</t>
    <phoneticPr fontId="1" type="noConversion"/>
  </si>
  <si>
    <t>최종수정사번</t>
    <phoneticPr fontId="1" type="noConversion"/>
  </si>
  <si>
    <t>최초생성사번</t>
    <phoneticPr fontId="1" type="noConversion"/>
  </si>
  <si>
    <t>직원</t>
    <phoneticPr fontId="1" type="noConversion"/>
  </si>
  <si>
    <t>history</t>
    <phoneticPr fontId="1" type="noConversion"/>
  </si>
  <si>
    <t>first</t>
    <phoneticPr fontId="1" type="noConversion"/>
  </si>
  <si>
    <t>name</t>
    <phoneticPr fontId="1" type="noConversion"/>
  </si>
  <si>
    <t>last</t>
    <phoneticPr fontId="1" type="noConversion"/>
  </si>
  <si>
    <t>code</t>
    <phoneticPr fontId="1" type="noConversion"/>
  </si>
  <si>
    <t>address</t>
    <phoneticPr fontId="1" type="noConversion"/>
  </si>
  <si>
    <t>details</t>
    <phoneticPr fontId="1" type="noConversion"/>
  </si>
  <si>
    <t>employee</t>
    <phoneticPr fontId="1" type="noConversion"/>
  </si>
  <si>
    <t>)</t>
    <phoneticPr fontId="1" type="noConversion"/>
  </si>
  <si>
    <t>time</t>
    <phoneticPr fontId="1" type="noConversion"/>
  </si>
  <si>
    <t>회원ID</t>
  </si>
  <si>
    <t>회원ID</t>
    <phoneticPr fontId="1" type="noConversion"/>
  </si>
  <si>
    <t>ID</t>
    <phoneticPr fontId="1" type="noConversion"/>
  </si>
  <si>
    <t>id</t>
    <phoneticPr fontId="1" type="noConversion"/>
  </si>
  <si>
    <t>구직근무조건</t>
    <phoneticPr fontId="1" type="noConversion"/>
  </si>
  <si>
    <t>구인근무조건</t>
    <phoneticPr fontId="1" type="noConversion"/>
  </si>
  <si>
    <t>휴대전화번호 아이디 사용 동의여부</t>
    <phoneticPr fontId="1" type="noConversion"/>
  </si>
  <si>
    <t>일</t>
    <phoneticPr fontId="1" type="noConversion"/>
  </si>
  <si>
    <t>day</t>
    <phoneticPr fontId="1" type="noConversion"/>
  </si>
  <si>
    <t>전화번호, 영문(대소문자구분)</t>
    <phoneticPr fontId="1" type="noConversion"/>
  </si>
  <si>
    <t>안심전화번호사용여부</t>
    <phoneticPr fontId="1" type="noConversion"/>
  </si>
  <si>
    <t>1. 여, 2. 부</t>
    <phoneticPr fontId="1" type="noConversion"/>
  </si>
  <si>
    <t>연락가능시각코드</t>
    <phoneticPr fontId="1" type="noConversion"/>
  </si>
  <si>
    <t>연락시작시간</t>
    <phoneticPr fontId="1" type="noConversion"/>
  </si>
  <si>
    <t>1. 종일, 2. 오전, 3. 오후, 4.점심, 5.종일</t>
    <phoneticPr fontId="1" type="noConversion"/>
  </si>
  <si>
    <t>연락종료시간</t>
    <phoneticPr fontId="1" type="noConversion"/>
  </si>
  <si>
    <t>불만유형코드</t>
    <phoneticPr fontId="1" type="noConversion"/>
  </si>
  <si>
    <t>비밀번호내역</t>
    <phoneticPr fontId="1" type="noConversion"/>
  </si>
  <si>
    <t>000001.휴대전화, 000002.인터넷 …......</t>
    <phoneticPr fontId="1" type="noConversion"/>
  </si>
  <si>
    <t>000001.휴대전화, 000002.공인인증 …......</t>
    <phoneticPr fontId="1" type="noConversion"/>
  </si>
  <si>
    <t>비밀번호 사용가능여부 , 변경일련번호의 최종것만 사용가능하고 이전의 비밀번호는 사용하지 못한다.</t>
    <phoneticPr fontId="1" type="noConversion"/>
  </si>
  <si>
    <t>비밀번호 변경때마다 증가되는 일련번호</t>
    <phoneticPr fontId="1" type="noConversion"/>
  </si>
  <si>
    <t>변경</t>
    <phoneticPr fontId="1" type="noConversion"/>
  </si>
  <si>
    <t>일련</t>
    <phoneticPr fontId="1" type="noConversion"/>
  </si>
  <si>
    <t>change</t>
    <phoneticPr fontId="1" type="noConversion"/>
  </si>
  <si>
    <t>seq</t>
    <phoneticPr fontId="1" type="noConversion"/>
  </si>
  <si>
    <t>no</t>
    <phoneticPr fontId="1" type="noConversion"/>
  </si>
  <si>
    <t>사용</t>
    <phoneticPr fontId="1" type="noConversion"/>
  </si>
  <si>
    <t>여부</t>
    <phoneticPr fontId="1" type="noConversion"/>
  </si>
  <si>
    <t>일자</t>
    <phoneticPr fontId="1" type="noConversion"/>
  </si>
  <si>
    <t>시간</t>
    <phoneticPr fontId="1" type="noConversion"/>
  </si>
  <si>
    <t>채널</t>
    <phoneticPr fontId="1" type="noConversion"/>
  </si>
  <si>
    <t>보완</t>
    <phoneticPr fontId="1" type="noConversion"/>
  </si>
  <si>
    <t>검증</t>
    <phoneticPr fontId="1" type="noConversion"/>
  </si>
  <si>
    <t>보완검증채널</t>
    <phoneticPr fontId="1" type="noConversion"/>
  </si>
  <si>
    <t>security</t>
    <phoneticPr fontId="1" type="noConversion"/>
  </si>
  <si>
    <t>verify</t>
    <phoneticPr fontId="1" type="noConversion"/>
  </si>
  <si>
    <t>channel</t>
    <phoneticPr fontId="1" type="noConversion"/>
  </si>
  <si>
    <t>date</t>
    <phoneticPr fontId="1" type="noConversion"/>
  </si>
  <si>
    <t>use</t>
    <phoneticPr fontId="1" type="noConversion"/>
  </si>
  <si>
    <t>yn</t>
    <phoneticPr fontId="1" type="noConversion"/>
  </si>
  <si>
    <t>사용여부</t>
    <phoneticPr fontId="1" type="noConversion"/>
  </si>
  <si>
    <t>변경일련번호</t>
    <phoneticPr fontId="1" type="noConversion"/>
  </si>
  <si>
    <t>변경시간</t>
    <phoneticPr fontId="1" type="noConversion"/>
  </si>
  <si>
    <t>변경채널</t>
    <phoneticPr fontId="1" type="noConversion"/>
  </si>
  <si>
    <t>COMMENT='회원기본정보 관리 테이블'</t>
  </si>
  <si>
    <t>COLLATE='utf8_general_ci'</t>
  </si>
  <si>
    <t>ENGINE=InnoDB</t>
  </si>
  <si>
    <t>;</t>
  </si>
  <si>
    <t>영문대소문자와 숫자 혼용 사용되어야함.</t>
    <phoneticPr fontId="1" type="noConversion"/>
  </si>
  <si>
    <t>CREATE TABLE `password_hst` (</t>
  </si>
  <si>
    <t>`CUST_ID` VARCHAR(50) NOT NULL COMMENT '전화번호, 영문(대소문자구분)',</t>
  </si>
  <si>
    <t>`CHAN_SEQ_NO` INT(11) NOT NULL COMMENT '변경일련번호 (비밀번호 변경때마다 증가되는 일련번호)',</t>
  </si>
  <si>
    <t>`SECR_NUMB` VARCHAR(50) NULL DEFAULT NULL COMMENT '비밀번호 (영문대소문자와 숫자 혼용 사용되어야함.)',</t>
  </si>
  <si>
    <t>`USE_YN` VARCHAR(1) NULL DEFAULT NULL COMMENT '사용여부 (비밀번호 사용가능여부 , 변경일련번호의 최종것만 사용가능하고 이전의 비밀번호는 사용하지 못한다.)',</t>
  </si>
  <si>
    <t>`CHAN_DATE` DATE NULL DEFAULT NULL COMMENT '변경일자',</t>
  </si>
  <si>
    <t>`CHAN_TIME` TIMESTAMP NULL DEFAULT NULL COMMENT '변경시간',</t>
  </si>
  <si>
    <t>`CHAN_CHAN` VARCHAR(6) NULL DEFAULT NULL COMMENT '변경채널 (000001.휴대전화, 000002.인터넷 …......)',</t>
  </si>
  <si>
    <t>`SECU_VERI_CHAN` VARCHAR(6) NULL DEFAULT NULL COMMENT '보완검증채벌 (000001.휴대전화, 000002.공인인증 …......)',</t>
  </si>
  <si>
    <t>`FIRS_CREA_DATE` DATE NULL DEFAULT NULL COMMENT '최초생성일자',</t>
  </si>
  <si>
    <t>`FIRS_CREA_TIME` TIMESTAMP NULL DEFAULT NULL COMMENT '최초생성시간',</t>
  </si>
  <si>
    <t>`FIRS_CREA_EMPL` VARCHAR(10) NULL DEFAULT NULL COMMENT '최초생성사번',</t>
  </si>
  <si>
    <t>`LAST_EDIT_DATE` DATE NULL DEFAULT NULL COMMENT '최종수정일자',</t>
  </si>
  <si>
    <t>`LAST_EDIT_TIME` TIMESTAMP NULL DEFAULT NULL COMMENT '최종수정시간',</t>
  </si>
  <si>
    <t>`LAST_EDIT_EMPL` VARCHAR(10) NULL DEFAULT NULL COMMENT '최종수정사번',</t>
  </si>
  <si>
    <t>`CUST_ID` VARCHAR(50) NOT NULL COMMENT '회원ID',</t>
  </si>
  <si>
    <t>`FIRS_CREA_EMPL` VARCHAR(6) NULL DEFAULT NULL COMMENT '최초생성직원',</t>
  </si>
  <si>
    <t>`LAST_EDIT_EMPL` VARCHAR(6) NULL DEFAULT NULL COMMENT '최종수정직원',</t>
  </si>
  <si>
    <t>일요일근무시작시간</t>
    <phoneticPr fontId="1" type="noConversion"/>
  </si>
  <si>
    <t>토요일근무시작시간</t>
    <phoneticPr fontId="1" type="noConversion"/>
  </si>
  <si>
    <t>평일근무시작시간</t>
    <phoneticPr fontId="1" type="noConversion"/>
  </si>
  <si>
    <t>start</t>
    <phoneticPr fontId="1" type="noConversion"/>
  </si>
  <si>
    <t>구직회원정보</t>
    <phoneticPr fontId="1" type="noConversion"/>
  </si>
  <si>
    <t>구인회원정보</t>
    <phoneticPr fontId="1" type="noConversion"/>
  </si>
  <si>
    <t>사업회원정보</t>
    <phoneticPr fontId="1" type="noConversion"/>
  </si>
  <si>
    <t>평일근무시간구분</t>
    <phoneticPr fontId="1" type="noConversion"/>
  </si>
  <si>
    <t>Create Table SQL 정상 실행인것</t>
    <phoneticPr fontId="1" type="noConversion"/>
  </si>
  <si>
    <t>서비스4차지역</t>
    <phoneticPr fontId="1" type="noConversion"/>
  </si>
  <si>
    <t>서비스5차지역</t>
    <phoneticPr fontId="1" type="noConversion"/>
  </si>
  <si>
    <t>서비스6차지역</t>
    <phoneticPr fontId="1" type="noConversion"/>
  </si>
  <si>
    <t>4차</t>
    <phoneticPr fontId="1" type="noConversion"/>
  </si>
  <si>
    <t>5차</t>
    <phoneticPr fontId="1" type="noConversion"/>
  </si>
  <si>
    <t>6차</t>
    <phoneticPr fontId="1" type="noConversion"/>
  </si>
  <si>
    <t>five</t>
    <phoneticPr fontId="1" type="noConversion"/>
  </si>
  <si>
    <t>six</t>
    <phoneticPr fontId="1" type="noConversion"/>
  </si>
  <si>
    <t>four</t>
    <phoneticPr fontId="1" type="noConversion"/>
  </si>
  <si>
    <t>`GRP_CODE`  VARCHAR(3) NOT NULL COMMENT '회사분류 코드',</t>
  </si>
  <si>
    <t>회사</t>
    <phoneticPr fontId="1" type="noConversion"/>
  </si>
  <si>
    <t>grp</t>
    <phoneticPr fontId="1" type="noConversion"/>
  </si>
  <si>
    <t>회사코드</t>
    <phoneticPr fontId="1" type="noConversion"/>
  </si>
  <si>
    <t>PRIMARY KEY (`GRP_CODE`, `CUST_ID`)</t>
  </si>
  <si>
    <t>PRIMARY KEY (`GRP_CODE`, `CUST_ID`, `CHAN_SEQ_NO`)</t>
  </si>
  <si>
    <t>COMMENT='회원의 비밀번호 변경 이력 및 최종 비밀번호를 관리한다.'</t>
  </si>
  <si>
    <t>CREATE TABLE `jobseek_pers` (</t>
  </si>
  <si>
    <t>`GRP_CODE` VARCHAR(3) NOT NULL COMMENT '회사분류 코드',</t>
  </si>
  <si>
    <t>도우미연회비여부</t>
    <phoneticPr fontId="1" type="noConversion"/>
  </si>
  <si>
    <t>year</t>
    <phoneticPr fontId="1" type="noConversion"/>
  </si>
  <si>
    <t>회원</t>
    <phoneticPr fontId="1" type="noConversion"/>
  </si>
  <si>
    <t>member</t>
    <phoneticPr fontId="1" type="noConversion"/>
  </si>
  <si>
    <t>연회원여부</t>
  </si>
  <si>
    <t>연회원여부</t>
    <phoneticPr fontId="1" type="noConversion"/>
  </si>
  <si>
    <t>1.오전, 2.오후, 3.종일, 4.야간</t>
    <phoneticPr fontId="1" type="noConversion"/>
  </si>
  <si>
    <t>근무시작 시간</t>
    <phoneticPr fontId="1" type="noConversion"/>
  </si>
  <si>
    <t>01.월급, 02.주급, 03.일당, 04.파트</t>
    <phoneticPr fontId="1" type="noConversion"/>
  </si>
  <si>
    <t>01.상시근무, 02.오전, 03.오후, 04.야간, 05.필요시</t>
    <phoneticPr fontId="1" type="noConversion"/>
  </si>
  <si>
    <t>우편번호기준</t>
    <phoneticPr fontId="1" type="noConversion"/>
  </si>
  <si>
    <t>`EMPL_HIST_SERI` INT(9) NOT NULL COMMENT '구직이력일련번호',</t>
  </si>
  <si>
    <t>`YEAR_MEMB_YN`   VARCHAR(1)  NULL DEFAULT NULL COMMENT '연회원여부',</t>
  </si>
  <si>
    <t>`CLIE_ANNU_AMOU`   DECIMAL(17,3)  NULL DEFAULT NULL COMMENT '의뢰인연회비금액',</t>
  </si>
  <si>
    <t>`INTR_CHAR_UNIT`   VARCHAR(2)  NULL DEFAULT NULL COMMENT '소개수수료단위1. 1개월, 2. 2개월 ….......... 12.12개월',</t>
  </si>
  <si>
    <t>`INTR_CONT_POSS_YN`   VARCHAR(1)  NULL DEFAULT NULL COMMENT '소개업체연락가능여부1. 소개업체연락받음, 2.소개업체 연락받지않음, 3. 연락 절대받지 않음',</t>
  </si>
  <si>
    <t>`INTR_CHAR_GIVE_YN`   VARCHAR(1)  NULL DEFAULT NULL COMMENT '소개업체수수료지급여부1. 지급가능, 2. 지급불가',</t>
  </si>
  <si>
    <t>`INTR_CHAR_RATE`   DECIMAL(6,3)  NULL DEFAULT NULL COMMENT '소개업체수수료율소개업체연락받고 수수료 지급시 급여에시 제공가능한 수수료 율',</t>
  </si>
  <si>
    <t>`PAY_CATE_DIVI_CODE`   VARCHAR(2)  NULL DEFAULT NULL COMMENT '급여유형구분코드01.월급, 02.주급, 03.일당, 04.파트',</t>
  </si>
  <si>
    <t>`MORN_AFTE_DIVI_CODE`   VARCHAR(1)  NULL DEFAULT NULL COMMENT '오전오후구분코드01.상시근무, 02.오전, 03.오후, 04.야간, 05.필요시',</t>
  </si>
  <si>
    <t>`ALLD_WORK_YN`   VARCHAR(1)  NULL DEFAULT NULL COMMENT '종일근무1.여, 0.부',</t>
  </si>
  <si>
    <t>`MOND_WORK_YN`   VARCHAR(1)  NULL DEFAULT NULL COMMENT '월요일근무여부1.여, 0.부',</t>
  </si>
  <si>
    <t>`TUES_WORK_YN`   VARCHAR(1)  NULL DEFAULT NULL COMMENT '화요일근무여부1.여, 0.부',</t>
  </si>
  <si>
    <t>`WEDN_WORK_YN`   VARCHAR(1)  NULL DEFAULT NULL COMMENT '수요일근무여부1.여, 0.부',</t>
  </si>
  <si>
    <t>`THUR_WORK_YN`   VARCHAR(1)  NULL DEFAULT NULL COMMENT '목요일근무여부1.여, 0.부',</t>
  </si>
  <si>
    <t>`FRID_WORK_YN`   VARCHAR(1)  NULL DEFAULT NULL COMMENT '금요일근무여부1.여, 0.부',</t>
  </si>
  <si>
    <t>`SATU_WORK_YN`   VARCHAR(1)  NULL DEFAULT NULL COMMENT '토요일근무여부1.여, 0.부',</t>
  </si>
  <si>
    <t>`SUND_WORK_YN`   VARCHAR(1)  NULL DEFAULT NULL COMMENT '일요일근무여부1.여, 0.부',</t>
  </si>
  <si>
    <t>`WEEK_WORK_TIME_DIVI_CODE`   VARCHAR(1)  NULL DEFAULT NULL COMMENT '평일근무시간구분1.오전, 2.오후, 3.종일, 4.야간',</t>
  </si>
  <si>
    <t>`WEEK_WORK_STAR_TIME`   VARCHAR(4)  NULL DEFAULT NULL COMMENT '평일근무시작시간근무시작 시간',</t>
  </si>
  <si>
    <t>`SATU_WORK_TIME_DIVI_CODE`   VARCHAR(2)  NULL DEFAULT NULL COMMENT '토요일근무시간구분코드1.오전, 2.오후, 3.종일, 4.야간',</t>
  </si>
  <si>
    <t>`SATU_WORK_STAR_TIME`   VARCHAR(4)  NULL DEFAULT NULL COMMENT '토요일근무시작시간근무시작 시간',</t>
  </si>
  <si>
    <t>`SUND_WORK_TIME_DIVI_CODE`   VARCHAR(2)  NULL DEFAULT NULL COMMENT '일요일근무시간구분1.오전, 2.오후, 3.종일, 4.야간',</t>
  </si>
  <si>
    <t>`SUND_WORK_STAR_TIME`   VARCHAR(2)  NULL DEFAULT NULL COMMENT '일요일근무시작시간근무시작 시간',</t>
  </si>
  <si>
    <t>`SERV_ONE_AREA`   VARCHAR(5)  NULL DEFAULT NULL COMMENT '서비스1차지역우편번호기준',</t>
  </si>
  <si>
    <t>`SERV_TWO_AREA`   VARCHAR(5)  NULL DEFAULT NULL COMMENT '서비스2차지역우편번호기준',</t>
  </si>
  <si>
    <t>`SERV_THRE_AREA`   VARCHAR(5)  NULL DEFAULT NULL COMMENT '서비스3차지역우편번호기준',</t>
  </si>
  <si>
    <t>`DEAL_STOP_YN`   VARCHAR(1)  NULL DEFAULT NULL COMMENT '거래정지유무1. 여, 2. 부',</t>
  </si>
  <si>
    <t>`IDEN_SURE_JOIN_DIVI_CODE`   VARCHAR(1)  NULL DEFAULT NULL COMMENT '신원보증보험가입구분코드',</t>
  </si>
  <si>
    <t>`IDEN_SURE_BURD_DIVI_CODE`   VARCHAR(1)  NULL DEFAULT NULL COMMENT '신원보증보험부담구분코드',</t>
  </si>
  <si>
    <t>`IDEN_SURE_CONS_REMA`   VARCHAR(500)  NULL DEFAULT NULL COMMENT '신원보증보험협의내용',</t>
  </si>
  <si>
    <t>COMMENT='구인 회원의 근무조건 관리'</t>
  </si>
  <si>
    <t>회사코드 (000.MAIN, 001….)</t>
    <phoneticPr fontId="1" type="noConversion"/>
  </si>
  <si>
    <t>근무조건내역</t>
  </si>
  <si>
    <t>근무조건내역</t>
    <phoneticPr fontId="1" type="noConversion"/>
  </si>
  <si>
    <t>일련번호</t>
    <phoneticPr fontId="1" type="noConversion"/>
  </si>
  <si>
    <t>회원회비내역</t>
    <phoneticPr fontId="1" type="noConversion"/>
  </si>
  <si>
    <t>회원구분코드</t>
    <phoneticPr fontId="1" type="noConversion"/>
  </si>
  <si>
    <t>등록</t>
    <phoneticPr fontId="1" type="noConversion"/>
  </si>
  <si>
    <t>registration</t>
    <phoneticPr fontId="1" type="noConversion"/>
  </si>
  <si>
    <t>회비금액</t>
    <phoneticPr fontId="1" type="noConversion"/>
  </si>
  <si>
    <t>차감비율</t>
    <phoneticPr fontId="1" type="noConversion"/>
  </si>
  <si>
    <t>정상 회원 가입금액</t>
    <phoneticPr fontId="1" type="noConversion"/>
  </si>
  <si>
    <t>차감사유코드</t>
    <phoneticPr fontId="1" type="noConversion"/>
  </si>
  <si>
    <t>차감사유 코드에 대한 차감 금액</t>
    <phoneticPr fontId="1" type="noConversion"/>
  </si>
  <si>
    <t>정상회비에서 차감회비를 뺀 나머지 순수 입금 금액</t>
    <phoneticPr fontId="1" type="noConversion"/>
  </si>
  <si>
    <t>프로모션등의 사유에 대한 차감사유코드</t>
    <phoneticPr fontId="1" type="noConversion"/>
  </si>
  <si>
    <t>정상</t>
    <phoneticPr fontId="1" type="noConversion"/>
  </si>
  <si>
    <t>regular</t>
    <phoneticPr fontId="1" type="noConversion"/>
  </si>
  <si>
    <t>정상회원금액</t>
    <phoneticPr fontId="1" type="noConversion"/>
  </si>
  <si>
    <t>차감</t>
    <phoneticPr fontId="1" type="noConversion"/>
  </si>
  <si>
    <t>subtraction</t>
    <phoneticPr fontId="1" type="noConversion"/>
  </si>
  <si>
    <t>입금</t>
    <phoneticPr fontId="1" type="noConversion"/>
  </si>
  <si>
    <t>deposit</t>
    <phoneticPr fontId="1" type="noConversion"/>
  </si>
  <si>
    <t>차감회원금액</t>
    <phoneticPr fontId="1" type="noConversion"/>
  </si>
  <si>
    <t>입금회원금액</t>
    <phoneticPr fontId="1" type="noConversion"/>
  </si>
  <si>
    <t>사유</t>
    <phoneticPr fontId="1" type="noConversion"/>
  </si>
  <si>
    <t>reason</t>
    <phoneticPr fontId="1" type="noConversion"/>
  </si>
  <si>
    <t>비율</t>
    <phoneticPr fontId="1" type="noConversion"/>
  </si>
  <si>
    <t>percentage</t>
    <phoneticPr fontId="1" type="noConversion"/>
  </si>
  <si>
    <t>VARCHAR</t>
  </si>
  <si>
    <t>INT</t>
  </si>
  <si>
    <t>DECIMAL</t>
  </si>
  <si>
    <t>DATE</t>
  </si>
  <si>
    <t>고객이 입금후 확인한 시간</t>
    <phoneticPr fontId="1" type="noConversion"/>
  </si>
  <si>
    <t>고객이 입금후 확인한 일자</t>
    <phoneticPr fontId="1" type="noConversion"/>
  </si>
  <si>
    <t>고객이 입금한 당사 거래은행 코드</t>
    <phoneticPr fontId="1" type="noConversion"/>
  </si>
  <si>
    <t>고객이 입금한 당사 거래은행 계좌번호</t>
    <phoneticPr fontId="1" type="noConversion"/>
  </si>
  <si>
    <t>고객이 사용하는 계좌의 은행코드</t>
    <phoneticPr fontId="1" type="noConversion"/>
  </si>
  <si>
    <t>고객이 사용하는 은행 계좌번호</t>
    <phoneticPr fontId="1" type="noConversion"/>
  </si>
  <si>
    <t>고객이 회비 반환받을 은행코드</t>
    <phoneticPr fontId="1" type="noConversion"/>
  </si>
  <si>
    <t>고객이 회비 반환받을 은행계좌번호</t>
    <phoneticPr fontId="1" type="noConversion"/>
  </si>
  <si>
    <t>당사에서 고객에게 입금후 확인된 일자</t>
    <phoneticPr fontId="1" type="noConversion"/>
  </si>
  <si>
    <t>당사에서 고객에게 입금후 확인된 시간</t>
    <phoneticPr fontId="1" type="noConversion"/>
  </si>
  <si>
    <t>상태코드</t>
    <phoneticPr fontId="1" type="noConversion"/>
  </si>
  <si>
    <t>상태</t>
    <phoneticPr fontId="1" type="noConversion"/>
  </si>
  <si>
    <t>status</t>
    <phoneticPr fontId="1" type="noConversion"/>
  </si>
  <si>
    <t>정상취소코드</t>
    <phoneticPr fontId="1" type="noConversion"/>
  </si>
  <si>
    <t>취소</t>
    <phoneticPr fontId="1" type="noConversion"/>
  </si>
  <si>
    <t>normality</t>
    <phoneticPr fontId="1" type="noConversion"/>
  </si>
  <si>
    <t>cancel</t>
    <phoneticPr fontId="1" type="noConversion"/>
  </si>
  <si>
    <t>00.관계없음, 01.정상(거래상태),  02.취소(거래중지), 03.탈회(거래종료), 04.종료 (거래종료)</t>
    <phoneticPr fontId="1" type="noConversion"/>
  </si>
  <si>
    <t>00.MASTER, 01.일, 02.월, 03.년, 04.특별</t>
    <phoneticPr fontId="1" type="noConversion"/>
  </si>
  <si>
    <t>컬럼
길이</t>
    <phoneticPr fontId="1" type="noConversion"/>
  </si>
  <si>
    <t>컬럼
TYPE</t>
    <phoneticPr fontId="1" type="noConversion"/>
  </si>
  <si>
    <t>구직유형중분류코드</t>
    <phoneticPr fontId="1" type="noConversion"/>
  </si>
  <si>
    <t>차감사유없이 비율을 직접 입력한경우, 해당 정보는 본사에서 입력한다.</t>
    <phoneticPr fontId="1" type="noConversion"/>
  </si>
  <si>
    <t>00.관계없음, 01.정상,  02.취소(거래중지), 03.탈회(거래종료), 04.퇴출(거래종료)</t>
    <phoneticPr fontId="1" type="noConversion"/>
  </si>
  <si>
    <t>TIMESTAMP</t>
  </si>
  <si>
    <t>17,3</t>
  </si>
  <si>
    <t>6,3</t>
  </si>
  <si>
    <t>보험</t>
    <phoneticPr fontId="1" type="noConversion"/>
  </si>
  <si>
    <t>insurance</t>
    <phoneticPr fontId="1" type="noConversion"/>
  </si>
  <si>
    <t>신원보험부담코드</t>
    <phoneticPr fontId="1" type="noConversion"/>
  </si>
  <si>
    <t>신원보험구분코드</t>
    <phoneticPr fontId="1" type="noConversion"/>
  </si>
  <si>
    <t>신원보험협의내용</t>
    <phoneticPr fontId="1" type="noConversion"/>
  </si>
  <si>
    <t>0.부, 1.여</t>
    <phoneticPr fontId="1" type="noConversion"/>
  </si>
  <si>
    <t>PRIMARY KEY (`GRP_CODE`, `CUST_ID`)</t>
    <phoneticPr fontId="1" type="noConversion"/>
  </si>
  <si>
    <t>CREATE TABLE `CUST_MAST` (</t>
  </si>
  <si>
    <t>`STAT_CODE`  VARCHAR(2)NULL DEFAULT NULL COMMENT '상태코드 00.관계없음, 01.정상, 02.취소(거래중지), 03.탈회(거래종료), 04.퇴출(거래종료)',</t>
  </si>
  <si>
    <t>`CUST_NUMB_DIVI_CODE`  VARCHAR(2)NULL DEFAULT NULL COMMENT '회원번호구분코드 PK인 회원번호가 입력되는 유형이다. 01. E-Mail, 02. 전화번호, 03. 영문ID',</t>
  </si>
  <si>
    <t>`MEMB_REGI_DIVI_CODE`  VARCHAR(2)NULL DEFAULT NULL COMMENT '회원구분코드 01. 채용자, 02. 구직자, 03. 파견업체,',</t>
  </si>
  <si>
    <t>`SERI_NO`  INT(9)NULL DEFAULT NULL COMMENT '일련번호 회원기본정보의 순수 일련번호',</t>
  </si>
  <si>
    <t>`CELL_ID_YN`  VARCHAR(1)NULL DEFAULT NULL COMMENT '휴대전화ID여부 휴대전화번호 아이디 사용 동의여부',</t>
  </si>
  <si>
    <t>`CUST_FIRS_NAME`  VARCHAR(20)NULL DEFAULT NULL COMMENT '회원성 회원이름의 성 (first-name)',</t>
  </si>
  <si>
    <t>`CUST_LAST_NAME`  VARCHAR(30)NULL DEFAULT NULL COMMENT '회원이름 회의이름 (last-name)',</t>
  </si>
  <si>
    <t>`YINY_DIVI_CODE`  VARCHAR(1)NULL DEFAULT NULL COMMENT '음양구분코드 1. 양력, 2. 음력',</t>
  </si>
  <si>
    <t>`BIRT_DAY`  VARCHAR(8)NULL DEFAULT NULL COMMENT '생년월일 ',</t>
  </si>
  <si>
    <t>`SEX`  VARCHAR(1)NULL DEFAULT NULL COMMENT '성별 1. 남자, 2. 여자',</t>
  </si>
  <si>
    <t>`NATI_CODE`  VARCHAR(3)NULL DEFAULT NULL COMMENT '국적코드 공통코드 테이블의 국적 참고',</t>
  </si>
  <si>
    <t>`EMAI_ADDR`  VARCHAR(50)NULL DEFAULT NULL COMMENT 'EMAIL-ADDRESS e-mail의 @전까지의 ID',</t>
  </si>
  <si>
    <t>`EMAI_DETA`  VARCHAR(20)NULL DEFAULT NULL COMMENT 'EMAIL-DETAILS e-mail의 @뒤의 상세명 (ex. Gmail.com, korea.com ….....)',</t>
  </si>
  <si>
    <t>`HOME_PAGE`  VARCHAR(60)NULL DEFAULT NULL COMMENT '홈페이지 ',</t>
  </si>
  <si>
    <t>`CELL_NUMB`  VARCHAR(12)NULL DEFAULT NULL COMMENT '휴대전화번호 암호화대상',</t>
  </si>
  <si>
    <t>`RELA_PHON_NUMB_USE_YN`  VARCHAR(1)NULL DEFAULT NULL COMMENT '안심전화번호사용여부 1. 여, 2. 부',</t>
  </si>
  <si>
    <t>`RELA_PHON_NUMB`  VARCHAR(12)NULL DEFAULT NULL COMMENT '안심전화번호 암호화대상',</t>
  </si>
  <si>
    <t>`CONT_POSS_TIME_CODE`  VARCHAR(1)NULL DEFAULT NULL COMMENT '연락가능시각코드 1. 종일, 2. 오전, 3. 오후, 4.점심, 5.종일',</t>
  </si>
  <si>
    <t>`CONT_STAR_TIME`  VARCHAR(2)NULL DEFAULT NULL COMMENT '연락시작시간 ',</t>
  </si>
  <si>
    <t>`CONT_END_TIME`  VARCHAR(2)NULL DEFAULT NULL COMMENT '연락종료시간 ',</t>
  </si>
  <si>
    <t>`DISS_CATE_CODE`  VARCHAR(6)NULL DEFAULT NULL COMMENT '불만유형코드 ',</t>
  </si>
  <si>
    <t>`FIRS_CREA_DATE`  DATE NULL DEFAULT NULL COMMENT '최초생성일자 ',</t>
  </si>
  <si>
    <t>`FIRS_CREA_TIME`  TIMESTAMP NULL DEFAULT NULL COMMENT '최초생성시간 ',</t>
  </si>
  <si>
    <t>`FIRS_CREA_EMPL`  VARCHAR(10)NULL DEFAULT NULL COMMENT '최초생성사번 ',</t>
  </si>
  <si>
    <t>`LAST_EDIT_DATE`  DATE NULL DEFAULT NULL COMMENT '최종수정일자 ',</t>
  </si>
  <si>
    <t>`LAST_EDIT_TIME`  TIMESTAMP NULL DEFAULT NULL COMMENT '최종수정시간 ',</t>
  </si>
  <si>
    <t>`LAST_EDIT_EMPL`  VARCHAR(10)NULL DEFAULT NULL COMMENT '최종수정사번 ',</t>
  </si>
  <si>
    <t>`CHAN_SEQ_NO` INT(9) NOT NULL COMMENT '변경일련번호 (비밀번호 변경때마다 증가되는 일련번호)',</t>
    <phoneticPr fontId="1" type="noConversion"/>
  </si>
  <si>
    <t>PRIMARY KEY (`GRP_CODE`,`CUST_ID`, `CHAN_SEQ_NO`)</t>
    <phoneticPr fontId="1" type="noConversion"/>
  </si>
  <si>
    <t>`SERI_NO` INT(9) NOT NULL COMMENT '일련번호 (근무조건 변경시마다 증가)',</t>
    <phoneticPr fontId="1" type="noConversion"/>
  </si>
  <si>
    <t>근무조건 변경시마다 증가</t>
    <phoneticPr fontId="1" type="noConversion"/>
  </si>
  <si>
    <r>
      <t>COMMENT='</t>
    </r>
    <r>
      <rPr>
        <sz val="11"/>
        <color theme="1"/>
        <rFont val="돋움"/>
        <family val="3"/>
        <charset val="129"/>
      </rPr>
      <t>개인</t>
    </r>
    <r>
      <rPr>
        <sz val="11"/>
        <color theme="1"/>
        <rFont val="Consolas"/>
        <family val="3"/>
      </rPr>
      <t>,</t>
    </r>
    <r>
      <rPr>
        <sz val="11"/>
        <color theme="1"/>
        <rFont val="돋움"/>
        <family val="3"/>
        <charset val="129"/>
      </rPr>
      <t>소개업체의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근무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조건을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관리한다</t>
    </r>
    <r>
      <rPr>
        <sz val="11"/>
        <color theme="1"/>
        <rFont val="Consolas"/>
        <family val="3"/>
      </rPr>
      <t>.'</t>
    </r>
    <phoneticPr fontId="1" type="noConversion"/>
  </si>
  <si>
    <t>취소입금확인시간</t>
    <phoneticPr fontId="1" type="noConversion"/>
  </si>
  <si>
    <t>취소입금확인일자</t>
    <phoneticPr fontId="1" type="noConversion"/>
  </si>
  <si>
    <t>취소입금불능코드</t>
  </si>
  <si>
    <t>취소입금불능코드</t>
    <phoneticPr fontId="1" type="noConversion"/>
  </si>
  <si>
    <t>불능</t>
    <phoneticPr fontId="1" type="noConversion"/>
  </si>
  <si>
    <t>error</t>
    <phoneticPr fontId="1" type="noConversion"/>
  </si>
  <si>
    <t>TIMESTAMP</t>
    <phoneticPr fontId="1" type="noConversion"/>
  </si>
  <si>
    <t>VARCHAR</t>
    <phoneticPr fontId="1" type="noConversion"/>
  </si>
  <si>
    <t>당사에서 고객에게 입금시 오류가 발생된 원인 코드</t>
    <phoneticPr fontId="1" type="noConversion"/>
  </si>
  <si>
    <t>PRIMARY KEY (`GRP_CODE`,`CUST_ID`, `SERI_NO`)</t>
  </si>
  <si>
    <t>COMMENT='회사별 공통코드를 관리한다.'</t>
    <phoneticPr fontId="1" type="noConversion"/>
  </si>
  <si>
    <t>PRIMARY KEY (`GRP_CODE`,`MAJO_CODE`,`MIDD_CODE`)</t>
    <phoneticPr fontId="1" type="noConversion"/>
  </si>
  <si>
    <t>우편주소목록</t>
    <phoneticPr fontId="1" type="noConversion"/>
  </si>
  <si>
    <t>구역번호</t>
  </si>
  <si>
    <t>시도</t>
    <phoneticPr fontId="1" type="noConversion"/>
  </si>
  <si>
    <t>시도영문명</t>
  </si>
  <si>
    <t>건물번호본번</t>
  </si>
  <si>
    <t>건물번호부번</t>
  </si>
  <si>
    <t>건물관리번호</t>
  </si>
  <si>
    <t>행정동명</t>
    <phoneticPr fontId="1" type="noConversion"/>
  </si>
  <si>
    <t>산여부</t>
  </si>
  <si>
    <t>구우편번호</t>
  </si>
  <si>
    <t>도로영문명</t>
  </si>
  <si>
    <t>지하여부</t>
  </si>
  <si>
    <t>INT</t>
    <phoneticPr fontId="1" type="noConversion"/>
  </si>
  <si>
    <t>구역</t>
    <phoneticPr fontId="1" type="noConversion"/>
  </si>
  <si>
    <t>area</t>
    <phoneticPr fontId="1" type="noConversion"/>
  </si>
  <si>
    <t>city</t>
    <phoneticPr fontId="1" type="noConversion"/>
  </si>
  <si>
    <t>한글</t>
    <phoneticPr fontId="1" type="noConversion"/>
  </si>
  <si>
    <t>korea</t>
    <phoneticPr fontId="1" type="noConversion"/>
  </si>
  <si>
    <t>영문</t>
    <phoneticPr fontId="1" type="noConversion"/>
  </si>
  <si>
    <t>english</t>
    <phoneticPr fontId="1" type="noConversion"/>
  </si>
  <si>
    <t>군</t>
    <phoneticPr fontId="1" type="noConversion"/>
  </si>
  <si>
    <t>goon</t>
    <phoneticPr fontId="1" type="noConversion"/>
  </si>
  <si>
    <t>읍</t>
    <phoneticPr fontId="1" type="noConversion"/>
  </si>
  <si>
    <t>eup</t>
    <phoneticPr fontId="1" type="noConversion"/>
  </si>
  <si>
    <t>도로</t>
    <phoneticPr fontId="1" type="noConversion"/>
  </si>
  <si>
    <t>명칭</t>
    <phoneticPr fontId="1" type="noConversion"/>
  </si>
  <si>
    <t>road</t>
    <phoneticPr fontId="1" type="noConversion"/>
  </si>
  <si>
    <t>지하</t>
    <phoneticPr fontId="1" type="noConversion"/>
  </si>
  <si>
    <t>basement</t>
    <phoneticPr fontId="1" type="noConversion"/>
  </si>
  <si>
    <t>건물</t>
    <phoneticPr fontId="1" type="noConversion"/>
  </si>
  <si>
    <t>본번</t>
    <phoneticPr fontId="1" type="noConversion"/>
  </si>
  <si>
    <t>building</t>
    <phoneticPr fontId="1" type="noConversion"/>
  </si>
  <si>
    <t>main</t>
    <phoneticPr fontId="1" type="noConversion"/>
  </si>
  <si>
    <t>부번</t>
    <phoneticPr fontId="1" type="noConversion"/>
  </si>
  <si>
    <t>second</t>
    <phoneticPr fontId="1" type="noConversion"/>
  </si>
  <si>
    <t>관리</t>
    <phoneticPr fontId="1" type="noConversion"/>
  </si>
  <si>
    <t>control</t>
    <phoneticPr fontId="1" type="noConversion"/>
  </si>
  <si>
    <t>다량</t>
    <phoneticPr fontId="1" type="noConversion"/>
  </si>
  <si>
    <t>much</t>
    <phoneticPr fontId="1" type="noConversion"/>
  </si>
  <si>
    <t>배달</t>
    <phoneticPr fontId="1" type="noConversion"/>
  </si>
  <si>
    <t>delivery</t>
    <phoneticPr fontId="1" type="noConversion"/>
  </si>
  <si>
    <t>지역</t>
    <phoneticPr fontId="1" type="noConversion"/>
  </si>
  <si>
    <t>소속</t>
    <phoneticPr fontId="1" type="noConversion"/>
  </si>
  <si>
    <t>attach</t>
    <phoneticPr fontId="1" type="noConversion"/>
  </si>
  <si>
    <t>법정</t>
    <phoneticPr fontId="1" type="noConversion"/>
  </si>
  <si>
    <t>legal</t>
    <phoneticPr fontId="1" type="noConversion"/>
  </si>
  <si>
    <t>리</t>
    <phoneticPr fontId="1" type="noConversion"/>
  </si>
  <si>
    <t>ri</t>
    <phoneticPr fontId="1" type="noConversion"/>
  </si>
  <si>
    <t>admistration</t>
    <phoneticPr fontId="1" type="noConversion"/>
  </si>
  <si>
    <t>산</t>
    <phoneticPr fontId="1" type="noConversion"/>
  </si>
  <si>
    <t>mount</t>
    <phoneticPr fontId="1" type="noConversion"/>
  </si>
  <si>
    <t>지번</t>
    <phoneticPr fontId="1" type="noConversion"/>
  </si>
  <si>
    <t>land</t>
    <phoneticPr fontId="1" type="noConversion"/>
  </si>
  <si>
    <t>부</t>
    <phoneticPr fontId="1" type="noConversion"/>
  </si>
  <si>
    <t>sub</t>
    <phoneticPr fontId="1" type="noConversion"/>
  </si>
  <si>
    <t>구</t>
    <phoneticPr fontId="1" type="noConversion"/>
  </si>
  <si>
    <t>우편</t>
    <phoneticPr fontId="1" type="noConversion"/>
  </si>
  <si>
    <t>old</t>
    <phoneticPr fontId="1" type="noConversion"/>
  </si>
  <si>
    <t>post</t>
    <phoneticPr fontId="1" type="noConversion"/>
  </si>
  <si>
    <t>시도한글명</t>
  </si>
  <si>
    <t>군한글명</t>
  </si>
  <si>
    <t>군영문명</t>
  </si>
  <si>
    <t>읍한글명</t>
  </si>
  <si>
    <t>읍영문명</t>
  </si>
  <si>
    <t>도로명칭코드</t>
  </si>
  <si>
    <t>도로한글명</t>
  </si>
  <si>
    <t>다량배달지역명</t>
  </si>
  <si>
    <t>시도소속건물명</t>
  </si>
  <si>
    <t>법정구역코드</t>
  </si>
  <si>
    <t>법정구역명</t>
  </si>
  <si>
    <t>리명칭</t>
  </si>
  <si>
    <t>행정동명구역명</t>
  </si>
  <si>
    <t>지번본번번호</t>
  </si>
  <si>
    <t>읍일련번호</t>
  </si>
  <si>
    <t>지번부번호</t>
  </si>
  <si>
    <t>우편일련번호</t>
  </si>
  <si>
    <t>01.채용자, 02.구직자, 03.파견업체, MA.회사직원, SI.전산외주개발, SM.전산유지보수, PJ. 전산프로젝트</t>
    <phoneticPr fontId="1" type="noConversion"/>
  </si>
  <si>
    <t>전화번호, 영문(대소문자구분), 회사근무직원은 앞2자리는 공정이며 뒤 8자리 포함 10자리만 사용한다.</t>
    <phoneticPr fontId="1" type="noConversion"/>
  </si>
  <si>
    <t>정보접근권한</t>
    <phoneticPr fontId="1" type="noConversion"/>
  </si>
  <si>
    <t>INFO_AUTH_LST</t>
    <phoneticPr fontId="1" type="noConversion"/>
  </si>
  <si>
    <t>회원구분 2자리+일련번호 8자리 합 10자리만 사용한다.</t>
    <phoneticPr fontId="1" type="noConversion"/>
  </si>
  <si>
    <t>MA.회사직원, SI.전산외주개발, SM.전산유지보수, PJ. 전산프로젝트</t>
    <phoneticPr fontId="1" type="noConversion"/>
  </si>
  <si>
    <t>프로그램ID</t>
    <phoneticPr fontId="1" type="noConversion"/>
  </si>
  <si>
    <t>접근구분</t>
    <phoneticPr fontId="1" type="noConversion"/>
  </si>
  <si>
    <t>접근시작일자</t>
    <phoneticPr fontId="1" type="noConversion"/>
  </si>
  <si>
    <t>접근종료일자</t>
    <phoneticPr fontId="1" type="noConversion"/>
  </si>
  <si>
    <t>오류연락여부</t>
    <phoneticPr fontId="1" type="noConversion"/>
  </si>
  <si>
    <t>오류문자수신여부</t>
    <phoneticPr fontId="1" type="noConversion"/>
  </si>
  <si>
    <t>직원상태</t>
    <phoneticPr fontId="1" type="noConversion"/>
  </si>
  <si>
    <t>프로그램</t>
    <phoneticPr fontId="1" type="noConversion"/>
  </si>
  <si>
    <t>program</t>
    <phoneticPr fontId="1" type="noConversion"/>
  </si>
  <si>
    <t>유형</t>
    <phoneticPr fontId="1" type="noConversion"/>
  </si>
  <si>
    <t>접근</t>
    <phoneticPr fontId="1" type="noConversion"/>
  </si>
  <si>
    <t>시작</t>
    <phoneticPr fontId="1" type="noConversion"/>
  </si>
  <si>
    <t>종료</t>
    <phoneticPr fontId="1" type="noConversion"/>
  </si>
  <si>
    <t>end</t>
    <phoneticPr fontId="1" type="noConversion"/>
  </si>
  <si>
    <t>type</t>
    <phoneticPr fontId="1" type="noConversion"/>
  </si>
  <si>
    <t>access</t>
    <phoneticPr fontId="1" type="noConversion"/>
  </si>
  <si>
    <t>employ</t>
    <phoneticPr fontId="1" type="noConversion"/>
  </si>
  <si>
    <t>연락</t>
    <phoneticPr fontId="1" type="noConversion"/>
  </si>
  <si>
    <t>오류</t>
    <phoneticPr fontId="1" type="noConversion"/>
  </si>
  <si>
    <t>문자</t>
    <phoneticPr fontId="1" type="noConversion"/>
  </si>
  <si>
    <t>수신</t>
    <phoneticPr fontId="1" type="noConversion"/>
  </si>
  <si>
    <t>recive</t>
    <phoneticPr fontId="1" type="noConversion"/>
  </si>
  <si>
    <t>contact</t>
    <phoneticPr fontId="1" type="noConversion"/>
  </si>
  <si>
    <t>text</t>
    <phoneticPr fontId="1" type="noConversion"/>
  </si>
  <si>
    <t>DATE</t>
    <phoneticPr fontId="1" type="noConversion"/>
  </si>
  <si>
    <t>거래코드</t>
    <phoneticPr fontId="1" type="noConversion"/>
  </si>
  <si>
    <t>거래</t>
    <phoneticPr fontId="1" type="noConversion"/>
  </si>
  <si>
    <t>operate</t>
    <phoneticPr fontId="1" type="noConversion"/>
  </si>
  <si>
    <t>조작회원ID</t>
    <phoneticPr fontId="1" type="noConversion"/>
  </si>
  <si>
    <t>조작</t>
    <phoneticPr fontId="1" type="noConversion"/>
  </si>
  <si>
    <t>접수회원ID</t>
    <phoneticPr fontId="1" type="noConversion"/>
  </si>
  <si>
    <t>접수</t>
    <phoneticPr fontId="1" type="noConversion"/>
  </si>
  <si>
    <t>accept</t>
    <phoneticPr fontId="1" type="noConversion"/>
  </si>
  <si>
    <t>거래유형코드</t>
    <phoneticPr fontId="1" type="noConversion"/>
  </si>
  <si>
    <t>프로그램유형코드</t>
    <phoneticPr fontId="1" type="noConversion"/>
  </si>
  <si>
    <t>테이블목록</t>
    <phoneticPr fontId="1" type="noConversion"/>
  </si>
  <si>
    <t>프로그램목록</t>
    <phoneticPr fontId="1" type="noConversion"/>
  </si>
  <si>
    <t>프로그램유형</t>
    <phoneticPr fontId="1" type="noConversion"/>
  </si>
  <si>
    <t>프로그램한글명</t>
    <phoneticPr fontId="1" type="noConversion"/>
  </si>
  <si>
    <t>프로그램영문명</t>
    <phoneticPr fontId="1" type="noConversion"/>
  </si>
  <si>
    <t>적용일련번호</t>
    <phoneticPr fontId="1" type="noConversion"/>
  </si>
  <si>
    <t>적용된 누적 횟수</t>
    <phoneticPr fontId="1" type="noConversion"/>
  </si>
  <si>
    <t>온라인, 배치</t>
    <phoneticPr fontId="1" type="noConversion"/>
  </si>
  <si>
    <t>프로그램 한글명</t>
    <phoneticPr fontId="1" type="noConversion"/>
  </si>
  <si>
    <t>프로그램 영문명</t>
    <phoneticPr fontId="1" type="noConversion"/>
  </si>
  <si>
    <t>프로그램요약</t>
    <phoneticPr fontId="1" type="noConversion"/>
  </si>
  <si>
    <t>최초</t>
    <phoneticPr fontId="1" type="noConversion"/>
  </si>
  <si>
    <t>적용</t>
    <phoneticPr fontId="1" type="noConversion"/>
  </si>
  <si>
    <t>application</t>
    <phoneticPr fontId="1" type="noConversion"/>
  </si>
  <si>
    <t>최종</t>
    <phoneticPr fontId="1" type="noConversion"/>
  </si>
  <si>
    <t>최종적용관리명</t>
    <phoneticPr fontId="1" type="noConversion"/>
  </si>
  <si>
    <t>최초적용관리명</t>
    <phoneticPr fontId="1" type="noConversion"/>
  </si>
  <si>
    <t>serial</t>
    <phoneticPr fontId="1" type="noConversion"/>
  </si>
  <si>
    <t>요약</t>
    <phoneticPr fontId="1" type="noConversion"/>
  </si>
  <si>
    <t>내용</t>
    <phoneticPr fontId="1" type="noConversion"/>
  </si>
  <si>
    <t>summing</t>
    <phoneticPr fontId="1" type="noConversion"/>
  </si>
  <si>
    <t>content</t>
    <phoneticPr fontId="1" type="noConversion"/>
  </si>
  <si>
    <t>관리부서코드</t>
    <phoneticPr fontId="1" type="noConversion"/>
  </si>
  <si>
    <t>부서</t>
    <phoneticPr fontId="1" type="noConversion"/>
  </si>
  <si>
    <t>department</t>
    <phoneticPr fontId="1" type="noConversion"/>
  </si>
  <si>
    <t>프로그램의 관리 주체 부서코드</t>
    <phoneticPr fontId="1" type="noConversion"/>
  </si>
  <si>
    <t>프로그램에 대한 설명</t>
    <phoneticPr fontId="1" type="noConversion"/>
  </si>
  <si>
    <t>테이블ID</t>
    <phoneticPr fontId="1" type="noConversion"/>
  </si>
  <si>
    <t>마스터, 코드, 목록, 내역(거래, 변경등)</t>
    <phoneticPr fontId="1" type="noConversion"/>
  </si>
  <si>
    <t>테이블한글명</t>
    <phoneticPr fontId="1" type="noConversion"/>
  </si>
  <si>
    <t>테이블영문명</t>
    <phoneticPr fontId="1" type="noConversion"/>
  </si>
  <si>
    <t>테이블요약내용</t>
    <phoneticPr fontId="1" type="noConversion"/>
  </si>
  <si>
    <t>테이블</t>
    <phoneticPr fontId="1" type="noConversion"/>
  </si>
  <si>
    <t>table</t>
    <phoneticPr fontId="1" type="noConversion"/>
  </si>
  <si>
    <t>테이블유형코드</t>
    <phoneticPr fontId="1" type="noConversion"/>
  </si>
  <si>
    <t>직원인사내용</t>
    <phoneticPr fontId="1" type="noConversion"/>
  </si>
  <si>
    <t>직원발령이력</t>
    <phoneticPr fontId="1" type="noConversion"/>
  </si>
  <si>
    <t>직원근무내용</t>
    <phoneticPr fontId="1" type="noConversion"/>
  </si>
  <si>
    <t>직원가족목록</t>
    <phoneticPr fontId="1" type="noConversion"/>
  </si>
  <si>
    <t>직원자격증목록</t>
    <phoneticPr fontId="1" type="noConversion"/>
  </si>
  <si>
    <t>직원포상목록</t>
    <phoneticPr fontId="1" type="noConversion"/>
  </si>
  <si>
    <t>JOB_HUNT_HST</t>
    <phoneticPr fontId="1" type="noConversion"/>
  </si>
  <si>
    <t>CUST_MAST_INF</t>
    <phoneticPr fontId="1" type="noConversion"/>
  </si>
  <si>
    <t>CUST_SUB_INF</t>
    <phoneticPr fontId="1" type="noConversion"/>
  </si>
  <si>
    <t>JOB_WORK_COND</t>
    <phoneticPr fontId="1" type="noConversion"/>
  </si>
  <si>
    <t>HUMN_SEEK_COND</t>
    <phoneticPr fontId="1" type="noConversion"/>
  </si>
  <si>
    <t>JOB_KIND_HST</t>
    <phoneticPr fontId="1" type="noConversion"/>
  </si>
  <si>
    <t>JOB_TYPE_HST</t>
    <phoneticPr fontId="1" type="noConversion"/>
  </si>
  <si>
    <t>JOB_HOPE_LST</t>
    <phoneticPr fontId="1" type="noConversion"/>
  </si>
  <si>
    <t>JOB_HUNT_INTR</t>
    <phoneticPr fontId="1" type="noConversion"/>
  </si>
  <si>
    <t>COMM_CODE_LST</t>
    <phoneticPr fontId="1" type="noConversion"/>
  </si>
  <si>
    <t>SEQ_ACCT_LST</t>
    <phoneticPr fontId="1" type="noConversion"/>
  </si>
  <si>
    <t>COMP_ACCP_HST</t>
    <phoneticPr fontId="1" type="noConversion"/>
  </si>
  <si>
    <t>COMP_PHOT_LST</t>
    <phoneticPr fontId="1" type="noConversion"/>
  </si>
  <si>
    <t>PASS_CHAN_HST</t>
    <phoneticPr fontId="1" type="noConversion"/>
  </si>
  <si>
    <t>HUNT_CUST_MAST</t>
    <phoneticPr fontId="1" type="noConversion"/>
  </si>
  <si>
    <t>HUNT_PERS_MAST</t>
    <phoneticPr fontId="1" type="noConversion"/>
  </si>
  <si>
    <t>HUNT_COMP_MAST</t>
    <phoneticPr fontId="1" type="noConversion"/>
  </si>
  <si>
    <t>WORK_COND_HST</t>
    <phoneticPr fontId="1" type="noConversion"/>
  </si>
  <si>
    <t>USE_FEE_HST</t>
    <phoneticPr fontId="1" type="noConversion"/>
  </si>
  <si>
    <t>POST_NUMB_LST</t>
    <phoneticPr fontId="1" type="noConversion"/>
  </si>
  <si>
    <t>DATA_BASE_LST</t>
    <phoneticPr fontId="1" type="noConversion"/>
  </si>
  <si>
    <t>WORK_PROG_LST</t>
    <phoneticPr fontId="1" type="noConversion"/>
  </si>
  <si>
    <t>EMPL_MATT_HST</t>
    <phoneticPr fontId="1" type="noConversion"/>
  </si>
  <si>
    <t>EMPL_TRAN_HST</t>
    <phoneticPr fontId="1" type="noConversion"/>
  </si>
  <si>
    <t>EMPL_WORK_HST</t>
    <phoneticPr fontId="1" type="noConversion"/>
  </si>
  <si>
    <t>EMPL_FAML_LST</t>
    <phoneticPr fontId="1" type="noConversion"/>
  </si>
  <si>
    <t>EMPL_LICE_LST</t>
    <phoneticPr fontId="1" type="noConversion"/>
  </si>
  <si>
    <t>EMPL_REWR_LST</t>
    <phoneticPr fontId="1" type="noConversion"/>
  </si>
  <si>
    <t>한글명</t>
    <phoneticPr fontId="1" type="noConversion"/>
  </si>
  <si>
    <t>영문ID</t>
    <phoneticPr fontId="1" type="noConversion"/>
  </si>
  <si>
    <t>명명규칙한글명</t>
    <phoneticPr fontId="1" type="noConversion"/>
  </si>
  <si>
    <t>명명규칙영문ID</t>
    <phoneticPr fontId="1" type="noConversion"/>
  </si>
  <si>
    <t>수정</t>
    <phoneticPr fontId="1" type="noConversion"/>
  </si>
  <si>
    <t>삭제</t>
    <phoneticPr fontId="1" type="noConversion"/>
  </si>
  <si>
    <t>ins</t>
    <phoneticPr fontId="1" type="noConversion"/>
  </si>
  <si>
    <t>upd</t>
    <phoneticPr fontId="1" type="noConversion"/>
  </si>
  <si>
    <t>del</t>
    <phoneticPr fontId="1" type="noConversion"/>
  </si>
  <si>
    <t>단건조회</t>
    <phoneticPr fontId="1" type="noConversion"/>
  </si>
  <si>
    <t>다건조회</t>
    <phoneticPr fontId="1" type="noConversion"/>
  </si>
  <si>
    <t>sinq</t>
    <phoneticPr fontId="1" type="noConversion"/>
  </si>
  <si>
    <t>minq</t>
    <phoneticPr fontId="1" type="noConversion"/>
  </si>
  <si>
    <t>조인조회</t>
    <phoneticPr fontId="1" type="noConversion"/>
  </si>
  <si>
    <t>jinq</t>
    <phoneticPr fontId="1" type="noConversion"/>
  </si>
  <si>
    <t>job_work_cond</t>
  </si>
  <si>
    <t>humn_seek_cond</t>
  </si>
  <si>
    <t>job_kind_hst</t>
  </si>
  <si>
    <t>job_type_hst</t>
  </si>
  <si>
    <t>job_hope_lst</t>
  </si>
  <si>
    <t>job_hunt_intr</t>
  </si>
  <si>
    <t>comm_code_lst</t>
  </si>
  <si>
    <t>seq_acct_lst</t>
  </si>
  <si>
    <t>comp_accp_hst</t>
  </si>
  <si>
    <t>comp_phot_lst</t>
  </si>
  <si>
    <t>pass_chan_hst</t>
  </si>
  <si>
    <t>hunt_pers_mast</t>
  </si>
  <si>
    <t>hunt_cust_mast</t>
  </si>
  <si>
    <t>hunt_comp_mast</t>
  </si>
  <si>
    <t>work_cond_hst</t>
  </si>
  <si>
    <t>use_fee_hst</t>
  </si>
  <si>
    <t>post_numb_lst</t>
  </si>
  <si>
    <t>info_auth_lst</t>
  </si>
  <si>
    <t>data_base_lst</t>
  </si>
  <si>
    <t>work_prog_lst</t>
  </si>
  <si>
    <t>empl_matt_hst</t>
  </si>
  <si>
    <t>empl_tran_hst</t>
  </si>
  <si>
    <t>empl_work_hst</t>
  </si>
  <si>
    <t>empl_faml_lst</t>
  </si>
  <si>
    <t>empl_lice_lst</t>
  </si>
  <si>
    <t>empl_rewr_lst</t>
  </si>
  <si>
    <t>custmastinf</t>
    <phoneticPr fontId="1" type="noConversion"/>
  </si>
  <si>
    <t>custsubinf</t>
    <phoneticPr fontId="1" type="noConversion"/>
  </si>
  <si>
    <t>jobhunthst</t>
    <phoneticPr fontId="1" type="noConversion"/>
  </si>
  <si>
    <t>정보</t>
    <phoneticPr fontId="1" type="noConversion"/>
  </si>
  <si>
    <t>보조</t>
    <phoneticPr fontId="1" type="noConversion"/>
  </si>
  <si>
    <t>공통</t>
    <phoneticPr fontId="1" type="noConversion"/>
  </si>
  <si>
    <t>목록</t>
    <phoneticPr fontId="1" type="noConversion"/>
  </si>
  <si>
    <t>권한</t>
    <phoneticPr fontId="1" type="noConversion"/>
  </si>
  <si>
    <t>회원일련번호</t>
    <phoneticPr fontId="1" type="noConversion"/>
  </si>
  <si>
    <t>비밀번호일련번호</t>
    <phoneticPr fontId="1" type="noConversion"/>
  </si>
  <si>
    <t>최초생성일시</t>
    <phoneticPr fontId="1" type="noConversion"/>
  </si>
  <si>
    <t>최종수정일시</t>
    <phoneticPr fontId="1" type="noConversion"/>
  </si>
  <si>
    <t>DATETIME</t>
    <phoneticPr fontId="1" type="noConversion"/>
  </si>
  <si>
    <t>출력순서</t>
    <phoneticPr fontId="1" type="noConversion"/>
  </si>
  <si>
    <t>출력</t>
    <phoneticPr fontId="1" type="noConversion"/>
  </si>
  <si>
    <t>순서</t>
    <phoneticPr fontId="1" type="noConversion"/>
  </si>
  <si>
    <t>out</t>
    <phoneticPr fontId="1" type="noConversion"/>
  </si>
  <si>
    <t>테이블 영문ID</t>
    <phoneticPr fontId="1" type="noConversion"/>
  </si>
  <si>
    <t>관리부서코드</t>
  </si>
  <si>
    <t>최초적용일시</t>
    <phoneticPr fontId="1" type="noConversion"/>
  </si>
  <si>
    <t>최종적용일시</t>
    <phoneticPr fontId="1" type="noConversion"/>
  </si>
  <si>
    <t>COMMENT='직원별거래권한을관리한다.'</t>
    <phoneticPr fontId="1" type="noConversion"/>
  </si>
  <si>
    <t>00.관리자, 01.책임자, 02.정보업무담당자, 03.개발자(직원), 04.개발자(SM), 05.개발자(SI)</t>
    <phoneticPr fontId="1" type="noConversion"/>
  </si>
  <si>
    <t>01.전체, 11.생성, 12.조회, 33.갱신(삭제포함)</t>
    <phoneticPr fontId="1" type="noConversion"/>
  </si>
  <si>
    <t>00.정상, 01.휴직, 02.휴가, 03.정직, 21.퇴직</t>
    <phoneticPr fontId="1" type="noConversion"/>
  </si>
  <si>
    <t>상태시작일시</t>
    <phoneticPr fontId="1" type="noConversion"/>
  </si>
  <si>
    <t>상태종료일시</t>
    <phoneticPr fontId="1" type="noConversion"/>
  </si>
  <si>
    <t>정보접근 사용 권한 시작일시</t>
    <phoneticPr fontId="1" type="noConversion"/>
  </si>
  <si>
    <t>정보접근 사용 권한 종료일시</t>
    <phoneticPr fontId="1" type="noConversion"/>
  </si>
  <si>
    <t>변경일시</t>
    <phoneticPr fontId="1" type="noConversion"/>
  </si>
  <si>
    <t>비밀번호 변경일자와시간</t>
    <phoneticPr fontId="1" type="noConversion"/>
  </si>
  <si>
    <t>COMMENT='개인,소개업체의 근무 조건을 관리한다.'</t>
    <phoneticPr fontId="1" type="noConversion"/>
  </si>
  <si>
    <t>assist</t>
  </si>
  <si>
    <t>information</t>
    <phoneticPr fontId="1" type="noConversion"/>
  </si>
  <si>
    <t>master</t>
    <phoneticPr fontId="1" type="noConversion"/>
  </si>
  <si>
    <t>영문길이</t>
    <phoneticPr fontId="1" type="noConversion"/>
  </si>
  <si>
    <t>common</t>
    <phoneticPr fontId="1" type="noConversion"/>
  </si>
  <si>
    <t>list</t>
    <phoneticPr fontId="1" type="noConversion"/>
  </si>
  <si>
    <t>maintain</t>
  </si>
  <si>
    <t>게시</t>
    <phoneticPr fontId="1" type="noConversion"/>
  </si>
  <si>
    <t>글</t>
    <phoneticPr fontId="1" type="noConversion"/>
  </si>
  <si>
    <t>reply</t>
  </si>
  <si>
    <t>응답</t>
    <phoneticPr fontId="1" type="noConversion"/>
  </si>
  <si>
    <t>writing</t>
  </si>
  <si>
    <t>approach</t>
  </si>
  <si>
    <t>authority</t>
    <phoneticPr fontId="1" type="noConversion"/>
  </si>
  <si>
    <t>post </t>
  </si>
  <si>
    <t>질의</t>
    <phoneticPr fontId="1" type="noConversion"/>
  </si>
  <si>
    <t>question</t>
  </si>
  <si>
    <t>hist</t>
    <phoneticPr fontId="1" type="noConversion"/>
  </si>
  <si>
    <t>원장</t>
  </si>
  <si>
    <t>테이블목록원장</t>
  </si>
  <si>
    <t>공통코드원장</t>
  </si>
  <si>
    <t>프로그램목록원장</t>
  </si>
  <si>
    <t>회원정보원장</t>
  </si>
  <si>
    <t>비밀번호원장</t>
  </si>
  <si>
    <t>정보접근권한원장</t>
  </si>
  <si>
    <t>게시글원장</t>
  </si>
  <si>
    <t>게시글응답이력</t>
  </si>
  <si>
    <t>질의글원장</t>
  </si>
  <si>
    <t>질의글응답이력</t>
  </si>
  <si>
    <t>COMMENT='개인,소개업체의 회비 거래내역을 관리한다.'</t>
    <phoneticPr fontId="1" type="noConversion"/>
  </si>
  <si>
    <t>COMMENT='구직 개인 회원의 근무조건 관리'</t>
  </si>
  <si>
    <t>COMMENT='구인 회원의 근무조건 관리'</t>
    <phoneticPr fontId="1" type="noConversion"/>
  </si>
  <si>
    <t>질의일련번호</t>
    <phoneticPr fontId="1" type="noConversion"/>
  </si>
  <si>
    <t>질의상세일련번호</t>
    <phoneticPr fontId="1" type="noConversion"/>
  </si>
  <si>
    <t>비밀번호</t>
    <phoneticPr fontId="1" type="noConversion"/>
  </si>
  <si>
    <t>회원성명</t>
    <phoneticPr fontId="1" type="noConversion"/>
  </si>
  <si>
    <t>파일종류구분코드</t>
    <phoneticPr fontId="1" type="noConversion"/>
  </si>
  <si>
    <t>파일이름</t>
    <phoneticPr fontId="1" type="noConversion"/>
  </si>
  <si>
    <t>질의제목</t>
    <phoneticPr fontId="1" type="noConversion"/>
  </si>
  <si>
    <t>질의상세내용</t>
    <phoneticPr fontId="1" type="noConversion"/>
  </si>
  <si>
    <t>질의진행상태</t>
    <phoneticPr fontId="1" type="noConversion"/>
  </si>
  <si>
    <t>progress</t>
  </si>
  <si>
    <t>진행</t>
    <phoneticPr fontId="1" type="noConversion"/>
  </si>
  <si>
    <t>비밀</t>
    <phoneticPr fontId="1" type="noConversion"/>
  </si>
  <si>
    <t>member</t>
  </si>
  <si>
    <t>성명</t>
    <phoneticPr fontId="1" type="noConversion"/>
  </si>
  <si>
    <t>제목</t>
    <phoneticPr fontId="1" type="noConversion"/>
  </si>
  <si>
    <t>title</t>
    <phoneticPr fontId="1" type="noConversion"/>
  </si>
  <si>
    <t>file</t>
    <phoneticPr fontId="1" type="noConversion"/>
  </si>
  <si>
    <t>kind </t>
  </si>
  <si>
    <t>종류</t>
    <phoneticPr fontId="1" type="noConversion"/>
  </si>
  <si>
    <t>파일</t>
    <phoneticPr fontId="1" type="noConversion"/>
  </si>
  <si>
    <t>저장</t>
    <phoneticPr fontId="1" type="noConversion"/>
  </si>
  <si>
    <t>위치</t>
    <phoneticPr fontId="1" type="noConversion"/>
  </si>
  <si>
    <t>storage</t>
  </si>
  <si>
    <t>location</t>
  </si>
  <si>
    <t>파일저장위치내용</t>
    <phoneticPr fontId="1" type="noConversion"/>
  </si>
  <si>
    <t>회원여부</t>
    <phoneticPr fontId="1" type="noConversion"/>
  </si>
  <si>
    <t>put</t>
    <phoneticPr fontId="1" type="noConversion"/>
  </si>
  <si>
    <t>게시일련번호</t>
    <phoneticPr fontId="1" type="noConversion"/>
  </si>
  <si>
    <t>게시진행상태</t>
    <phoneticPr fontId="1" type="noConversion"/>
  </si>
  <si>
    <t>게시제목</t>
    <phoneticPr fontId="1" type="noConversion"/>
  </si>
  <si>
    <t>게시상세내용</t>
    <phoneticPr fontId="1" type="noConversion"/>
  </si>
  <si>
    <t>empl_regi_cate_code</t>
  </si>
  <si>
    <t>empl_cate_divi_code</t>
  </si>
  <si>
    <t>empl_cate_majo_code</t>
  </si>
  <si>
    <t>empl_cate_smal_code</t>
  </si>
  <si>
    <t>empl_cate_midd_code</t>
  </si>
  <si>
    <t>empl_hope_deta_area_code</t>
  </si>
  <si>
    <t>empl_hope_area_code</t>
  </si>
  <si>
    <t>nati_code</t>
  </si>
  <si>
    <t>pay_cate_divi_code</t>
  </si>
  <si>
    <t>majo_code</t>
  </si>
  <si>
    <t>memb_regi_divi_code</t>
  </si>
  <si>
    <t>diss_cate_code</t>
  </si>
  <si>
    <t>iden_insu_divi_code</t>
  </si>
  <si>
    <t>iden_insu_burd_code</t>
  </si>
  <si>
    <t>job_divi_code</t>
  </si>
  <si>
    <t>cont_poss_time_code</t>
  </si>
  <si>
    <t>morn_afte_divi_code</t>
  </si>
  <si>
    <t>yiny_divi_code</t>
  </si>
  <si>
    <t>tran_bank_code</t>
  </si>
  <si>
    <t>depo_bank_code</t>
  </si>
  <si>
    <t>canc_depo_erro_code</t>
  </si>
  <si>
    <t>midd_code</t>
  </si>
  <si>
    <t>accr_divi_code</t>
  </si>
  <si>
    <t>canc_depo_bank_code</t>
  </si>
  <si>
    <t>Satu_time_divi_code</t>
  </si>
  <si>
    <t>rele_area_care_divi_code</t>
  </si>
  <si>
    <t>now_resi_area_code</t>
  </si>
  <si>
    <t>comp_divi_code</t>
  </si>
  <si>
    <t>cust_divi_code</t>
  </si>
  <si>
    <t>cust_numb_divi_code</t>
  </si>
  <si>
    <t>stat_code</t>
  </si>
  <si>
    <t>norm_canc_code</t>
  </si>
  <si>
    <t>grp_code</t>
  </si>
  <si>
    <t>subt_reas_code</t>
  </si>
  <si>
    <t>road_name_code</t>
  </si>
  <si>
    <t>lega_area_code</t>
  </si>
  <si>
    <t>oper_code</t>
  </si>
  <si>
    <t>prog_type_code</t>
  </si>
  <si>
    <t>oper_type_code</t>
  </si>
  <si>
    <t>cont_depa_code</t>
  </si>
  <si>
    <t>tabl_type_code</t>
  </si>
  <si>
    <t>file_text_kind_code</t>
  </si>
  <si>
    <t>구직등록유형코드</t>
    <phoneticPr fontId="1" type="noConversion"/>
  </si>
  <si>
    <t>국적코드</t>
    <phoneticPr fontId="1" type="noConversion"/>
  </si>
  <si>
    <r>
      <t>INSERT INTO `ssrc`.`comm_big_mast` (`majo_cod`, `majo_tit`, `majo_com_tit`, `majo_det_exp`, `majo_sor_seq`, `use_yn`) VALUES ('000007', '</t>
    </r>
    <r>
      <rPr>
        <sz val="11"/>
        <color theme="1"/>
        <rFont val="돋움"/>
        <family val="3"/>
        <charset val="129"/>
      </rPr>
      <t>구직유형대분류코드</t>
    </r>
    <r>
      <rPr>
        <sz val="11"/>
        <color theme="1"/>
        <rFont val="Arial"/>
      </rPr>
      <t>', '</t>
    </r>
    <r>
      <rPr>
        <sz val="11"/>
        <color theme="1"/>
        <rFont val="돋움"/>
        <family val="3"/>
        <charset val="129"/>
      </rPr>
      <t>구직유형대분류코드</t>
    </r>
    <r>
      <rPr>
        <sz val="11"/>
        <color theme="1"/>
        <rFont val="Arial"/>
      </rPr>
      <t>', '</t>
    </r>
    <r>
      <rPr>
        <sz val="11"/>
        <color theme="1"/>
        <rFont val="돋움"/>
        <family val="3"/>
        <charset val="129"/>
      </rPr>
      <t>구직유형대분류코드</t>
    </r>
    <r>
      <rPr>
        <sz val="11"/>
        <color theme="1"/>
        <rFont val="Arial"/>
      </rPr>
      <t>', '0', 'Y');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</si>
</sst>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Arial"/>
    </font>
    <font>
      <sz val="8"/>
      <name val="돋움"/>
      <family val="3"/>
      <charset val="129"/>
    </font>
    <font>
      <sz val="12"/>
      <color theme="1"/>
      <name val="맑은 고딕"/>
      <family val="3"/>
      <charset val="129"/>
    </font>
    <font>
      <sz val="12"/>
      <color theme="1"/>
      <name val="나눔고딕코딩"/>
      <family val="3"/>
      <charset val="129"/>
    </font>
    <font>
      <sz val="11"/>
      <color theme="1"/>
      <name val="나눔고딕코딩"/>
      <family val="3"/>
      <charset val="129"/>
    </font>
    <font>
      <sz val="11"/>
      <name val="나눔고딕코딩"/>
      <family val="3"/>
      <charset val="129"/>
    </font>
    <font>
      <sz val="11"/>
      <color theme="1"/>
      <name val="Consolas"/>
      <family val="3"/>
    </font>
    <font>
      <sz val="11"/>
      <color rgb="FF010101"/>
      <name val="Consolas"/>
      <family val="3"/>
    </font>
    <font>
      <sz val="12"/>
      <name val="나눔고딕코딩"/>
      <family val="3"/>
      <charset val="129"/>
    </font>
    <font>
      <sz val="11"/>
      <color theme="1"/>
      <name val="돋움"/>
      <family val="3"/>
      <charset val="129"/>
    </font>
    <font>
      <sz val="12"/>
      <name val="맑은 고딕"/>
      <family val="3"/>
      <charset val="129"/>
    </font>
    <font>
      <sz val="12"/>
      <color rgb="FF000000"/>
      <name val="나눔고딕코딩"/>
      <family val="3"/>
      <charset val="129"/>
    </font>
    <font>
      <sz val="11"/>
      <color theme="1"/>
      <name val="맑은 고딕"/>
      <family val="3"/>
      <charset val="129"/>
    </font>
    <font>
      <sz val="11"/>
      <name val="맑은 고딕"/>
      <family val="3"/>
      <charset val="129"/>
    </font>
    <font>
      <sz val="12"/>
      <color rgb="FFFF0000"/>
      <name val="맑은 고딕"/>
      <family val="3"/>
      <charset val="129"/>
    </font>
    <font>
      <sz val="11"/>
      <color rgb="FF010101"/>
      <name val="맑은 고딕"/>
      <family val="3"/>
      <charset val="129"/>
    </font>
    <font>
      <sz val="12"/>
      <color rgb="FF131313"/>
      <name val="Microsoft YaHei"/>
      <family val="2"/>
      <charset val="134"/>
    </font>
    <font>
      <sz val="12"/>
      <color rgb="FF131313"/>
      <name val="맑은 고딕"/>
      <family val="3"/>
      <charset val="129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18"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2" fillId="2" borderId="5" xfId="0" quotePrefix="1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4" fillId="0" borderId="5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2" borderId="5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Fill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2" fillId="0" borderId="5" xfId="0" applyFont="1" applyBorder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5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10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right" vertical="center"/>
    </xf>
    <xf numFmtId="0" fontId="2" fillId="3" borderId="4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2" fillId="0" borderId="0" xfId="0" applyFont="1" applyFill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2" fillId="0" borderId="1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2" xfId="0" quotePrefix="1" applyFont="1" applyFill="1" applyBorder="1" applyAlignment="1">
      <alignment horizontal="left" vertical="center"/>
    </xf>
    <xf numFmtId="0" fontId="3" fillId="0" borderId="3" xfId="0" quotePrefix="1" applyFont="1" applyFill="1" applyBorder="1" applyAlignment="1">
      <alignment horizontal="left" vertical="center"/>
    </xf>
    <xf numFmtId="0" fontId="3" fillId="0" borderId="4" xfId="0" quotePrefix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13" fillId="0" borderId="3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quotePrefix="1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left" vertical="center"/>
    </xf>
    <xf numFmtId="0" fontId="13" fillId="0" borderId="3" xfId="0" applyFont="1" applyFill="1" applyBorder="1" applyAlignment="1">
      <alignment vertical="center"/>
    </xf>
    <xf numFmtId="0" fontId="13" fillId="0" borderId="4" xfId="0" applyFont="1" applyFill="1" applyBorder="1" applyAlignment="1">
      <alignment vertical="center"/>
    </xf>
    <xf numFmtId="0" fontId="14" fillId="0" borderId="2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3" fillId="0" borderId="5" xfId="0" applyFont="1" applyBorder="1" applyAlignment="1">
      <alignment vertical="center"/>
    </xf>
    <xf numFmtId="0" fontId="10" fillId="0" borderId="2" xfId="0" applyFont="1" applyFill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0" fontId="2" fillId="0" borderId="2" xfId="0" quotePrefix="1" applyFont="1" applyFill="1" applyBorder="1" applyAlignment="1">
      <alignment horizontal="left" vertical="center"/>
    </xf>
    <xf numFmtId="0" fontId="2" fillId="0" borderId="3" xfId="0" quotePrefix="1" applyFont="1" applyFill="1" applyBorder="1" applyAlignment="1">
      <alignment horizontal="left" vertical="center"/>
    </xf>
    <xf numFmtId="0" fontId="2" fillId="0" borderId="4" xfId="0" quotePrefix="1" applyFont="1" applyFill="1" applyBorder="1" applyAlignment="1">
      <alignment horizontal="left" vertical="center"/>
    </xf>
    <xf numFmtId="0" fontId="2" fillId="0" borderId="1" xfId="0" quotePrefix="1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18" fillId="0" borderId="0" xfId="0" applyFont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B8C32-D35C-41CC-B812-66E324C6E2C7}">
  <sheetPr>
    <tabColor rgb="FF00B0F0"/>
  </sheetPr>
  <dimension ref="A1:Z1048576"/>
  <sheetViews>
    <sheetView zoomScale="75" zoomScaleNormal="75" workbookViewId="0">
      <selection activeCell="B3" sqref="B3"/>
    </sheetView>
  </sheetViews>
  <sheetFormatPr defaultColWidth="12.625" defaultRowHeight="15" customHeight="1"/>
  <cols>
    <col min="1" max="1" width="7.875" style="3" customWidth="1"/>
    <col min="2" max="2" width="19.375" style="3" bestFit="1" customWidth="1"/>
    <col min="3" max="3" width="14.5" style="3" bestFit="1" customWidth="1"/>
    <col min="4" max="5" width="27.25" style="3" bestFit="1" customWidth="1"/>
    <col min="6" max="6" width="9.5" style="9" bestFit="1" customWidth="1"/>
    <col min="7" max="7" width="12.75" style="3" bestFit="1" customWidth="1"/>
    <col min="8" max="8" width="10.5" style="3" bestFit="1" customWidth="1"/>
    <col min="9" max="16" width="13" style="3" customWidth="1"/>
    <col min="17" max="17" width="84.875" style="3" hidden="1" customWidth="1"/>
    <col min="18" max="18" width="7.625" style="3" customWidth="1"/>
    <col min="19" max="19" width="52.25" style="3" customWidth="1"/>
    <col min="20" max="26" width="7.625" style="3" customWidth="1"/>
    <col min="27" max="16384" width="12.625" style="3"/>
  </cols>
  <sheetData>
    <row r="1" spans="1:26" ht="17.25" customHeight="1">
      <c r="A1" s="2"/>
      <c r="B1" s="2"/>
      <c r="C1" s="2"/>
      <c r="D1" s="2"/>
      <c r="E1" s="2"/>
      <c r="F1" s="27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9.75" customHeight="1">
      <c r="A2" s="2"/>
      <c r="B2" s="26" t="s">
        <v>0</v>
      </c>
      <c r="C2" s="26" t="s">
        <v>1</v>
      </c>
      <c r="D2" s="26" t="s">
        <v>2</v>
      </c>
      <c r="E2" s="26" t="s">
        <v>3</v>
      </c>
      <c r="F2" s="4" t="s">
        <v>4</v>
      </c>
      <c r="G2" s="26" t="s">
        <v>5</v>
      </c>
      <c r="H2" s="26" t="s">
        <v>6</v>
      </c>
      <c r="I2" s="75" t="s">
        <v>7</v>
      </c>
      <c r="J2" s="75"/>
      <c r="K2" s="75"/>
      <c r="L2" s="75"/>
      <c r="M2" s="75"/>
      <c r="N2" s="75"/>
      <c r="O2" s="75"/>
      <c r="P2" s="75"/>
      <c r="Q2" s="25" t="s">
        <v>8</v>
      </c>
      <c r="R2" s="2"/>
      <c r="S2" s="2" t="e">
        <f>CONCATENATE("CREATE TABLE `",TRIM(B3),"` (")</f>
        <v>#N/A</v>
      </c>
      <c r="T2" s="2"/>
      <c r="U2" s="2"/>
      <c r="V2" s="2"/>
      <c r="W2" s="2"/>
      <c r="X2" s="2"/>
      <c r="Y2" s="2"/>
      <c r="Z2" s="2"/>
    </row>
    <row r="3" spans="1:26" ht="17.25" customHeight="1">
      <c r="A3" s="2"/>
      <c r="B3" s="13" t="e">
        <f>VLOOKUP(C3,테이블명!$A:$B,2,FALSE)</f>
        <v>#N/A</v>
      </c>
      <c r="C3" s="13" t="s">
        <v>618</v>
      </c>
      <c r="D3" s="13" t="str">
        <f>VLOOKUP(E3,컬럼명조립!B:C,2,FALSE)</f>
        <v>grp_code</v>
      </c>
      <c r="E3" s="13" t="s">
        <v>568</v>
      </c>
      <c r="F3" s="17" t="s">
        <v>442</v>
      </c>
      <c r="G3" s="13" t="str">
        <f>VLOOKUP(E3,컬럼명조립!$B:$E,3,FALSE)</f>
        <v>VARCHAR</v>
      </c>
      <c r="H3" s="22">
        <f>VLOOKUP(E3,컬럼명조립!$B:$E,4,FALSE)</f>
        <v>3</v>
      </c>
      <c r="I3" s="70" t="s">
        <v>616</v>
      </c>
      <c r="J3" s="74"/>
      <c r="K3" s="74"/>
      <c r="L3" s="74"/>
      <c r="M3" s="74"/>
      <c r="N3" s="74"/>
      <c r="O3" s="74"/>
      <c r="P3" s="74"/>
      <c r="Q3" s="11" t="s">
        <v>446</v>
      </c>
      <c r="R3" s="2"/>
      <c r="S3" s="2" t="s">
        <v>573</v>
      </c>
      <c r="T3" s="2"/>
      <c r="U3" s="2"/>
      <c r="V3" s="2"/>
      <c r="W3" s="2"/>
      <c r="X3" s="2"/>
      <c r="Y3" s="2"/>
      <c r="Z3" s="2"/>
    </row>
    <row r="4" spans="1:26" ht="17.25" customHeight="1">
      <c r="A4" s="2"/>
      <c r="B4" s="13" t="e">
        <f>VLOOKUP(C4,테이블명!$A:$B,2,FALSE)</f>
        <v>#N/A</v>
      </c>
      <c r="C4" s="13" t="s">
        <v>618</v>
      </c>
      <c r="D4" s="13" t="str">
        <f>VLOOKUP(E4,컬럼명조립!B:C,2,FALSE)</f>
        <v>cust_id</v>
      </c>
      <c r="E4" s="13" t="s">
        <v>479</v>
      </c>
      <c r="F4" s="17" t="s">
        <v>442</v>
      </c>
      <c r="G4" s="13" t="str">
        <f>VLOOKUP(E4,컬럼명조립!$B:$E,3,FALSE)</f>
        <v>VARCHAR</v>
      </c>
      <c r="H4" s="22">
        <f>VLOOKUP(E4,컬럼명조립!$B:$E,4,FALSE)</f>
        <v>50</v>
      </c>
      <c r="I4" s="67" t="s">
        <v>19</v>
      </c>
      <c r="J4" s="68"/>
      <c r="K4" s="68"/>
      <c r="L4" s="68"/>
      <c r="M4" s="68"/>
      <c r="N4" s="68"/>
      <c r="O4" s="68"/>
      <c r="P4" s="69"/>
      <c r="Q4" s="12"/>
      <c r="R4" s="2"/>
      <c r="S4" s="2" t="s">
        <v>544</v>
      </c>
      <c r="T4" s="2"/>
      <c r="U4" s="2"/>
      <c r="V4" s="2"/>
      <c r="W4" s="2"/>
      <c r="X4" s="2"/>
      <c r="Y4" s="2"/>
      <c r="Z4" s="2"/>
    </row>
    <row r="5" spans="1:26" ht="17.25" customHeight="1">
      <c r="A5" s="2"/>
      <c r="B5" s="13" t="e">
        <f>VLOOKUP(C5,테이블명!$A:$B,2,FALSE)</f>
        <v>#N/A</v>
      </c>
      <c r="C5" s="13" t="s">
        <v>618</v>
      </c>
      <c r="D5" s="13" t="str">
        <f>VLOOKUP(E5,컬럼명조립!B:C,2,FALSE)</f>
        <v>seri_no</v>
      </c>
      <c r="E5" s="13" t="s">
        <v>619</v>
      </c>
      <c r="F5" s="19" t="s">
        <v>442</v>
      </c>
      <c r="G5" s="13" t="str">
        <f>VLOOKUP(E5,컬럼명조립!$B:$E,3,FALSE)</f>
        <v>INT</v>
      </c>
      <c r="H5" s="22">
        <f>VLOOKUP(E5,컬럼명조립!$B:$E,4,FALSE)</f>
        <v>11</v>
      </c>
      <c r="I5" s="76" t="s">
        <v>713</v>
      </c>
      <c r="J5" s="76"/>
      <c r="K5" s="76"/>
      <c r="L5" s="76"/>
      <c r="M5" s="76"/>
      <c r="N5" s="76"/>
      <c r="O5" s="76"/>
      <c r="P5" s="76"/>
      <c r="Q5" s="12"/>
      <c r="R5" s="2"/>
      <c r="S5" s="2" t="s">
        <v>712</v>
      </c>
      <c r="T5" s="2"/>
      <c r="U5" s="2"/>
      <c r="V5" s="2"/>
      <c r="W5" s="2"/>
      <c r="X5" s="2"/>
      <c r="Y5" s="2"/>
      <c r="Z5" s="2"/>
    </row>
    <row r="6" spans="1:26" ht="17.25" customHeight="1">
      <c r="A6" s="2"/>
      <c r="B6" s="20" t="e">
        <f>VLOOKUP(C6,테이블명!$A:$B,2,FALSE)</f>
        <v>#N/A</v>
      </c>
      <c r="C6" s="20" t="s">
        <v>617</v>
      </c>
      <c r="D6" s="13" t="str">
        <f>VLOOKUP(E6,컬럼명조립!B:C,2,FALSE)</f>
        <v>stat_code</v>
      </c>
      <c r="E6" s="13" t="s">
        <v>658</v>
      </c>
      <c r="F6" s="19"/>
      <c r="G6" s="13" t="str">
        <f>VLOOKUP(E6,컬럼명조립!$B:$E,3,FALSE)</f>
        <v>VARCHAR</v>
      </c>
      <c r="H6" s="22">
        <f>VLOOKUP(E6,컬럼명조립!$B:$E,4,FALSE)</f>
        <v>2</v>
      </c>
      <c r="I6" s="70" t="s">
        <v>665</v>
      </c>
      <c r="J6" s="74"/>
      <c r="K6" s="74"/>
      <c r="L6" s="74"/>
      <c r="M6" s="74"/>
      <c r="N6" s="74"/>
      <c r="O6" s="74"/>
      <c r="P6" s="74"/>
      <c r="Q6" s="10"/>
      <c r="R6" s="2"/>
      <c r="S6" s="2" t="str">
        <f>CONCATENATE("`",TRIM(D6),"`  ",TRIM(G6),"(",H6,")NULL DEFAULT NULL COMMENT '",TRIM(E6)," ",TRIM(I6),"',")</f>
        <v>`stat_code`  VARCHAR(2)NULL DEFAULT NULL COMMENT '상태코드 00.관계없음, 01.정상(거래상태), 02.취소(거래중지), 03.탈회(거래종료), 04.종료 (거래종료)',</v>
      </c>
      <c r="T6" s="2"/>
      <c r="U6" s="2"/>
      <c r="V6" s="2"/>
      <c r="W6" s="2"/>
      <c r="X6" s="2"/>
      <c r="Y6" s="2"/>
      <c r="Z6" s="2"/>
    </row>
    <row r="7" spans="1:26" ht="17.25" customHeight="1">
      <c r="A7" s="2"/>
      <c r="B7" s="20" t="e">
        <f>VLOOKUP(C7,테이블명!$A:$B,2,FALSE)</f>
        <v>#N/A</v>
      </c>
      <c r="C7" s="20" t="s">
        <v>617</v>
      </c>
      <c r="D7" s="13" t="str">
        <f>VLOOKUP(E7,컬럼명조립!B:C,2,FALSE)</f>
        <v>serv_one_area</v>
      </c>
      <c r="E7" s="13" t="s">
        <v>72</v>
      </c>
      <c r="F7" s="19"/>
      <c r="G7" s="13" t="str">
        <f>VLOOKUP(E7,컬럼명조립!$B:$E,3,FALSE)</f>
        <v>VARCHAR</v>
      </c>
      <c r="H7" s="22">
        <f>VLOOKUP(E7,컬럼명조립!$B:$E,4,FALSE)</f>
        <v>5</v>
      </c>
      <c r="I7" s="70" t="s">
        <v>584</v>
      </c>
      <c r="J7" s="74"/>
      <c r="K7" s="74"/>
      <c r="L7" s="74"/>
      <c r="M7" s="74"/>
      <c r="N7" s="74"/>
      <c r="O7" s="74"/>
      <c r="P7" s="74"/>
      <c r="Q7" s="14"/>
      <c r="S7" s="2" t="str">
        <f t="shared" ref="S7:S35" si="0">CONCATENATE("`",TRIM(D7),"`  ",TRIM(G7),"(",H7,")NULL DEFAULT NULL COMMENT '",TRIM(E7)," ",TRIM(I7),"',")</f>
        <v>`serv_one_area`  VARCHAR(5)NULL DEFAULT NULL COMMENT '서비스1차지역 우편번호기준',</v>
      </c>
    </row>
    <row r="8" spans="1:26" ht="17.25" customHeight="1">
      <c r="A8" s="2"/>
      <c r="B8" s="20" t="e">
        <f>VLOOKUP(C8,테이블명!$A:$B,2,FALSE)</f>
        <v>#N/A</v>
      </c>
      <c r="C8" s="20" t="s">
        <v>617</v>
      </c>
      <c r="D8" s="13" t="str">
        <f>VLOOKUP(E8,컬럼명조립!B:C,2,FALSE)</f>
        <v>serv_two_area</v>
      </c>
      <c r="E8" s="13" t="s">
        <v>73</v>
      </c>
      <c r="F8" s="19"/>
      <c r="G8" s="13" t="str">
        <f>VLOOKUP(E8,컬럼명조립!$B:$E,3,FALSE)</f>
        <v>VARCHAR</v>
      </c>
      <c r="H8" s="22">
        <f>VLOOKUP(E8,컬럼명조립!$B:$E,4,FALSE)</f>
        <v>5</v>
      </c>
      <c r="I8" s="70" t="s">
        <v>584</v>
      </c>
      <c r="J8" s="74"/>
      <c r="K8" s="74"/>
      <c r="L8" s="74"/>
      <c r="M8" s="74"/>
      <c r="N8" s="74"/>
      <c r="O8" s="74"/>
      <c r="P8" s="74"/>
      <c r="Q8" s="10"/>
      <c r="R8" s="2"/>
      <c r="S8" s="2" t="str">
        <f t="shared" si="0"/>
        <v>`serv_two_area`  VARCHAR(5)NULL DEFAULT NULL COMMENT '서비스2차지역 우편번호기준',</v>
      </c>
      <c r="T8" s="2"/>
      <c r="U8" s="2"/>
      <c r="V8" s="2"/>
      <c r="W8" s="2"/>
      <c r="X8" s="2"/>
      <c r="Y8" s="2"/>
      <c r="Z8" s="2"/>
    </row>
    <row r="9" spans="1:26" ht="17.25" customHeight="1">
      <c r="A9" s="2"/>
      <c r="B9" s="20" t="e">
        <f>VLOOKUP(C9,테이블명!$A:$B,2,FALSE)</f>
        <v>#N/A</v>
      </c>
      <c r="C9" s="20" t="s">
        <v>617</v>
      </c>
      <c r="D9" s="13" t="str">
        <f>VLOOKUP(E9,컬럼명조립!B:C,2,FALSE)</f>
        <v>serv_thre_area</v>
      </c>
      <c r="E9" s="13" t="s">
        <v>74</v>
      </c>
      <c r="F9" s="19"/>
      <c r="G9" s="13" t="str">
        <f>VLOOKUP(E9,컬럼명조립!$B:$E,3,FALSE)</f>
        <v>VARCHAR</v>
      </c>
      <c r="H9" s="22">
        <f>VLOOKUP(E9,컬럼명조립!$B:$E,4,FALSE)</f>
        <v>5</v>
      </c>
      <c r="I9" s="70" t="s">
        <v>584</v>
      </c>
      <c r="J9" s="74"/>
      <c r="K9" s="74"/>
      <c r="L9" s="74"/>
      <c r="M9" s="74"/>
      <c r="N9" s="74"/>
      <c r="O9" s="74"/>
      <c r="P9" s="74"/>
      <c r="Q9" s="14"/>
      <c r="S9" s="2" t="str">
        <f t="shared" si="0"/>
        <v>`serv_thre_area`  VARCHAR(5)NULL DEFAULT NULL COMMENT '서비스3차지역 우편번호기준',</v>
      </c>
    </row>
    <row r="10" spans="1:26" ht="17.25" customHeight="1">
      <c r="A10" s="2"/>
      <c r="B10" s="20" t="e">
        <f>VLOOKUP(C10,테이블명!$A:$B,2,FALSE)</f>
        <v>#N/A</v>
      </c>
      <c r="C10" s="20" t="s">
        <v>617</v>
      </c>
      <c r="D10" s="13" t="str">
        <f>VLOOKUP(E10,컬럼명조립!B:C,2,FALSE)</f>
        <v>serv_four_area</v>
      </c>
      <c r="E10" s="13" t="s">
        <v>556</v>
      </c>
      <c r="F10" s="19"/>
      <c r="G10" s="13" t="str">
        <f>VLOOKUP(E10,컬럼명조립!$B:$E,3,FALSE)</f>
        <v>VARCHAR</v>
      </c>
      <c r="H10" s="22">
        <f>VLOOKUP(E10,컬럼명조립!$B:$E,4,FALSE)</f>
        <v>6</v>
      </c>
      <c r="I10" s="70" t="s">
        <v>582</v>
      </c>
      <c r="J10" s="74"/>
      <c r="K10" s="74"/>
      <c r="L10" s="74"/>
      <c r="M10" s="74"/>
      <c r="N10" s="74"/>
      <c r="O10" s="74"/>
      <c r="P10" s="74"/>
      <c r="Q10" s="10"/>
      <c r="R10" s="2"/>
      <c r="S10" s="2" t="str">
        <f t="shared" si="0"/>
        <v>`serv_four_area`  VARCHAR(6)NULL DEFAULT NULL COMMENT '서비스4차지역 01.월급, 02.주급, 03.일당, 04.파트',</v>
      </c>
      <c r="T10" s="2"/>
      <c r="U10" s="2"/>
      <c r="V10" s="2"/>
      <c r="W10" s="2"/>
      <c r="X10" s="2"/>
      <c r="Y10" s="2"/>
      <c r="Z10" s="2"/>
    </row>
    <row r="11" spans="1:26" ht="17.25" customHeight="1">
      <c r="A11" s="2"/>
      <c r="B11" s="20" t="e">
        <f>VLOOKUP(C11,테이블명!$A:$B,2,FALSE)</f>
        <v>#N/A</v>
      </c>
      <c r="C11" s="20" t="s">
        <v>617</v>
      </c>
      <c r="D11" s="13" t="str">
        <f>VLOOKUP(E11,컬럼명조립!B:C,2,FALSE)</f>
        <v>serv_five_area</v>
      </c>
      <c r="E11" s="13" t="s">
        <v>557</v>
      </c>
      <c r="F11" s="19"/>
      <c r="G11" s="13" t="str">
        <f>VLOOKUP(E11,컬럼명조립!$B:$E,3,FALSE)</f>
        <v>VARCHAR</v>
      </c>
      <c r="H11" s="22">
        <f>VLOOKUP(E11,컬럼명조립!$B:$E,4,FALSE)</f>
        <v>6</v>
      </c>
      <c r="I11" s="70" t="s">
        <v>465</v>
      </c>
      <c r="J11" s="70"/>
      <c r="K11" s="70"/>
      <c r="L11" s="70"/>
      <c r="M11" s="70"/>
      <c r="N11" s="70"/>
      <c r="O11" s="70"/>
      <c r="P11" s="70"/>
      <c r="Q11" s="14"/>
      <c r="S11" s="2" t="str">
        <f t="shared" si="0"/>
        <v>`serv_five_area`  VARCHAR(6)NULL DEFAULT NULL COMMENT '서비스5차지역 1.여, 0.부',</v>
      </c>
    </row>
    <row r="12" spans="1:26" ht="17.25" customHeight="1">
      <c r="A12" s="2"/>
      <c r="B12" s="20" t="e">
        <f>VLOOKUP(C12,테이블명!$A:$B,2,FALSE)</f>
        <v>#N/A</v>
      </c>
      <c r="C12" s="20" t="s">
        <v>617</v>
      </c>
      <c r="D12" s="13" t="str">
        <f>VLOOKUP(E12,컬럼명조립!B:C,2,FALSE)</f>
        <v>pay_cate_divi_code</v>
      </c>
      <c r="E12" s="13" t="s">
        <v>123</v>
      </c>
      <c r="F12" s="19"/>
      <c r="G12" s="13" t="str">
        <f>VLOOKUP(E12,컬럼명조립!$B:$E,3,FALSE)</f>
        <v>VARCHAR</v>
      </c>
      <c r="H12" s="22">
        <f>VLOOKUP(E12,컬럼명조립!$B:$E,4,FALSE)</f>
        <v>2</v>
      </c>
      <c r="I12" s="70" t="s">
        <v>582</v>
      </c>
      <c r="J12" s="74"/>
      <c r="K12" s="74"/>
      <c r="L12" s="74"/>
      <c r="M12" s="74"/>
      <c r="N12" s="74"/>
      <c r="O12" s="74"/>
      <c r="P12" s="74"/>
      <c r="Q12" s="10"/>
      <c r="R12" s="2"/>
      <c r="S12" s="2" t="str">
        <f t="shared" si="0"/>
        <v>`pay_cate_divi_code`  VARCHAR(2)NULL DEFAULT NULL COMMENT '급여유형구분코드 01.월급, 02.주급, 03.일당, 04.파트',</v>
      </c>
      <c r="T12" s="2"/>
      <c r="U12" s="2"/>
      <c r="V12" s="2"/>
      <c r="W12" s="2"/>
      <c r="X12" s="2"/>
      <c r="Y12" s="2"/>
      <c r="Z12" s="2"/>
    </row>
    <row r="13" spans="1:26" ht="17.25" customHeight="1">
      <c r="A13" s="2"/>
      <c r="B13" s="20" t="e">
        <f>VLOOKUP(C13,테이블명!$A:$B,2,FALSE)</f>
        <v>#N/A</v>
      </c>
      <c r="C13" s="20" t="s">
        <v>617</v>
      </c>
      <c r="D13" s="13" t="str">
        <f>VLOOKUP(E13,컬럼명조립!B:C,2,FALSE)</f>
        <v>mond_work_yn</v>
      </c>
      <c r="E13" s="13" t="s">
        <v>109</v>
      </c>
      <c r="F13" s="19"/>
      <c r="G13" s="13" t="str">
        <f>VLOOKUP(E13,컬럼명조립!$B:$E,3,FALSE)</f>
        <v>VARCHAR</v>
      </c>
      <c r="H13" s="22">
        <f>VLOOKUP(E13,컬럼명조립!$B:$E,4,FALSE)</f>
        <v>1</v>
      </c>
      <c r="I13" s="70" t="s">
        <v>680</v>
      </c>
      <c r="J13" s="70"/>
      <c r="K13" s="70"/>
      <c r="L13" s="70"/>
      <c r="M13" s="70"/>
      <c r="N13" s="70"/>
      <c r="O13" s="70"/>
      <c r="P13" s="70"/>
      <c r="Q13" s="14"/>
      <c r="S13" s="2" t="str">
        <f t="shared" si="0"/>
        <v>`mond_work_yn`  VARCHAR(1)NULL DEFAULT NULL COMMENT '월요일근무여부 0.부, 1.여',</v>
      </c>
    </row>
    <row r="14" spans="1:26" ht="17.25" customHeight="1">
      <c r="A14" s="2"/>
      <c r="B14" s="20" t="e">
        <f>VLOOKUP(C14,테이블명!$A:$B,2,FALSE)</f>
        <v>#N/A</v>
      </c>
      <c r="C14" s="20" t="s">
        <v>617</v>
      </c>
      <c r="D14" s="13" t="str">
        <f>VLOOKUP(E14,컬럼명조립!B:C,2,FALSE)</f>
        <v>Tues_work_yn</v>
      </c>
      <c r="E14" s="13" t="s">
        <v>111</v>
      </c>
      <c r="F14" s="19"/>
      <c r="G14" s="13" t="str">
        <f>VLOOKUP(E14,컬럼명조립!$B:$E,3,FALSE)</f>
        <v>VARCHAR</v>
      </c>
      <c r="H14" s="22">
        <f>VLOOKUP(E14,컬럼명조립!$B:$E,4,FALSE)</f>
        <v>1</v>
      </c>
      <c r="I14" s="70" t="s">
        <v>680</v>
      </c>
      <c r="J14" s="70"/>
      <c r="K14" s="70"/>
      <c r="L14" s="70"/>
      <c r="M14" s="70"/>
      <c r="N14" s="70"/>
      <c r="O14" s="70"/>
      <c r="P14" s="70"/>
      <c r="Q14" s="10"/>
      <c r="R14" s="2"/>
      <c r="S14" s="2" t="str">
        <f t="shared" si="0"/>
        <v>`Tues_work_yn`  VARCHAR(1)NULL DEFAULT NULL COMMENT '화요일근무여부 0.부, 1.여',</v>
      </c>
      <c r="T14" s="2"/>
      <c r="U14" s="2"/>
      <c r="V14" s="2"/>
      <c r="W14" s="2"/>
      <c r="X14" s="2"/>
      <c r="Y14" s="2"/>
      <c r="Z14" s="2"/>
    </row>
    <row r="15" spans="1:26" ht="17.25" customHeight="1">
      <c r="A15" s="2"/>
      <c r="B15" s="20" t="e">
        <f>VLOOKUP(C15,테이블명!$A:$B,2,FALSE)</f>
        <v>#N/A</v>
      </c>
      <c r="C15" s="20" t="s">
        <v>617</v>
      </c>
      <c r="D15" s="13" t="str">
        <f>VLOOKUP(E15,컬럼명조립!B:C,2,FALSE)</f>
        <v>wedn_work_yn</v>
      </c>
      <c r="E15" s="13" t="s">
        <v>112</v>
      </c>
      <c r="F15" s="19"/>
      <c r="G15" s="13" t="str">
        <f>VLOOKUP(E15,컬럼명조립!$B:$E,3,FALSE)</f>
        <v>VARCHAR</v>
      </c>
      <c r="H15" s="22">
        <f>VLOOKUP(E15,컬럼명조립!$B:$E,4,FALSE)</f>
        <v>1</v>
      </c>
      <c r="I15" s="70" t="s">
        <v>680</v>
      </c>
      <c r="J15" s="70"/>
      <c r="K15" s="70"/>
      <c r="L15" s="70"/>
      <c r="M15" s="70"/>
      <c r="N15" s="70"/>
      <c r="O15" s="70"/>
      <c r="P15" s="70"/>
      <c r="Q15" s="14"/>
      <c r="S15" s="2" t="str">
        <f t="shared" si="0"/>
        <v>`wedn_work_yn`  VARCHAR(1)NULL DEFAULT NULL COMMENT '수요일근무여부 0.부, 1.여',</v>
      </c>
    </row>
    <row r="16" spans="1:26" ht="17.25" customHeight="1">
      <c r="A16" s="2"/>
      <c r="B16" s="20" t="e">
        <f>VLOOKUP(C16,테이블명!$A:$B,2,FALSE)</f>
        <v>#N/A</v>
      </c>
      <c r="C16" s="20" t="s">
        <v>617</v>
      </c>
      <c r="D16" s="13" t="str">
        <f>VLOOKUP(E16,컬럼명조립!B:C,2,FALSE)</f>
        <v>thur_work_yn</v>
      </c>
      <c r="E16" s="13" t="s">
        <v>113</v>
      </c>
      <c r="F16" s="19"/>
      <c r="G16" s="13" t="str">
        <f>VLOOKUP(E16,컬럼명조립!$B:$E,3,FALSE)</f>
        <v>VARCHAR</v>
      </c>
      <c r="H16" s="22">
        <f>VLOOKUP(E16,컬럼명조립!$B:$E,4,FALSE)</f>
        <v>1</v>
      </c>
      <c r="I16" s="70" t="s">
        <v>680</v>
      </c>
      <c r="J16" s="70"/>
      <c r="K16" s="70"/>
      <c r="L16" s="70"/>
      <c r="M16" s="70"/>
      <c r="N16" s="70"/>
      <c r="O16" s="70"/>
      <c r="P16" s="70"/>
      <c r="Q16" s="10"/>
      <c r="R16" s="2"/>
      <c r="S16" s="2" t="str">
        <f t="shared" si="0"/>
        <v>`thur_work_yn`  VARCHAR(1)NULL DEFAULT NULL COMMENT '목요일근무여부 0.부, 1.여',</v>
      </c>
      <c r="T16" s="2"/>
      <c r="U16" s="2"/>
      <c r="V16" s="2"/>
      <c r="W16" s="2"/>
      <c r="X16" s="2"/>
      <c r="Y16" s="2"/>
      <c r="Z16" s="2"/>
    </row>
    <row r="17" spans="1:26" ht="17.25" customHeight="1">
      <c r="A17" s="2"/>
      <c r="B17" s="20" t="e">
        <f>VLOOKUP(C17,테이블명!$A:$B,2,FALSE)</f>
        <v>#N/A</v>
      </c>
      <c r="C17" s="20" t="s">
        <v>617</v>
      </c>
      <c r="D17" s="13" t="str">
        <f>VLOOKUP(E17,컬럼명조립!B:C,2,FALSE)</f>
        <v>frid_work_yn</v>
      </c>
      <c r="E17" s="13" t="s">
        <v>114</v>
      </c>
      <c r="F17" s="19"/>
      <c r="G17" s="13" t="str">
        <f>VLOOKUP(E17,컬럼명조립!$B:$E,3,FALSE)</f>
        <v>VARCHAR</v>
      </c>
      <c r="H17" s="22">
        <f>VLOOKUP(E17,컬럼명조립!$B:$E,4,FALSE)</f>
        <v>1</v>
      </c>
      <c r="I17" s="70" t="s">
        <v>680</v>
      </c>
      <c r="J17" s="70"/>
      <c r="K17" s="70"/>
      <c r="L17" s="70"/>
      <c r="M17" s="70"/>
      <c r="N17" s="70"/>
      <c r="O17" s="70"/>
      <c r="P17" s="70"/>
      <c r="Q17" s="14"/>
      <c r="S17" s="2" t="str">
        <f t="shared" si="0"/>
        <v>`frid_work_yn`  VARCHAR(1)NULL DEFAULT NULL COMMENT '금요일근무여부 0.부, 1.여',</v>
      </c>
    </row>
    <row r="18" spans="1:26" ht="17.25" customHeight="1">
      <c r="A18" s="2"/>
      <c r="B18" s="20" t="e">
        <f>VLOOKUP(C18,테이블명!$A:$B,2,FALSE)</f>
        <v>#N/A</v>
      </c>
      <c r="C18" s="20" t="s">
        <v>617</v>
      </c>
      <c r="D18" s="13" t="str">
        <f>VLOOKUP(E18,컬럼명조립!B:C,2,FALSE)</f>
        <v>week_time_divi_code</v>
      </c>
      <c r="E18" s="13" t="s">
        <v>554</v>
      </c>
      <c r="F18" s="19"/>
      <c r="G18" s="13" t="str">
        <f>VLOOKUP(E18,컬럼명조립!$B:$E,3,FALSE)</f>
        <v>VARCHAR</v>
      </c>
      <c r="H18" s="22">
        <f>VLOOKUP(E18,컬럼명조립!$B:$E,4,FALSE)</f>
        <v>1</v>
      </c>
      <c r="I18" s="67" t="s">
        <v>583</v>
      </c>
      <c r="J18" s="68"/>
      <c r="K18" s="68"/>
      <c r="L18" s="68"/>
      <c r="M18" s="68"/>
      <c r="N18" s="68"/>
      <c r="O18" s="68"/>
      <c r="P18" s="69"/>
      <c r="Q18" s="10"/>
      <c r="R18" s="2"/>
      <c r="S18" s="2" t="str">
        <f t="shared" si="0"/>
        <v>`week_time_divi_code`  VARCHAR(1)NULL DEFAULT NULL COMMENT '평일근무시간구분 01.상시근무, 02.오전, 03.오후, 04.야간, 05.필요시',</v>
      </c>
      <c r="T18" s="2"/>
      <c r="U18" s="2"/>
      <c r="V18" s="2"/>
      <c r="W18" s="2"/>
      <c r="X18" s="2"/>
      <c r="Y18" s="2"/>
      <c r="Z18" s="2"/>
    </row>
    <row r="19" spans="1:26" ht="17.25" customHeight="1">
      <c r="A19" s="2"/>
      <c r="B19" s="20" t="e">
        <f>VLOOKUP(C19,테이블명!$A:$B,2,FALSE)</f>
        <v>#N/A</v>
      </c>
      <c r="C19" s="20" t="s">
        <v>617</v>
      </c>
      <c r="D19" s="13" t="str">
        <f>VLOOKUP(E19,컬럼명조립!B:C,2,FALSE)</f>
        <v>week_star_time</v>
      </c>
      <c r="E19" s="13" t="s">
        <v>549</v>
      </c>
      <c r="F19" s="19"/>
      <c r="G19" s="13" t="str">
        <f>VLOOKUP(E19,컬럼명조립!$B:$E,3,FALSE)</f>
        <v>VARCHAR</v>
      </c>
      <c r="H19" s="22">
        <f>VLOOKUP(E19,컬럼명조립!$B:$E,4,FALSE)</f>
        <v>4</v>
      </c>
      <c r="I19" s="67" t="s">
        <v>581</v>
      </c>
      <c r="J19" s="68"/>
      <c r="K19" s="68"/>
      <c r="L19" s="68"/>
      <c r="M19" s="68"/>
      <c r="N19" s="68"/>
      <c r="O19" s="68"/>
      <c r="P19" s="69"/>
      <c r="Q19" s="14"/>
      <c r="S19" s="2" t="str">
        <f t="shared" si="0"/>
        <v>`week_star_time`  VARCHAR(4)NULL DEFAULT NULL COMMENT '평일근무시작시간 근무시작 시간',</v>
      </c>
    </row>
    <row r="20" spans="1:26" ht="17.25" customHeight="1">
      <c r="A20" s="2"/>
      <c r="B20" s="20" t="e">
        <f>VLOOKUP(C20,테이블명!$A:$B,2,FALSE)</f>
        <v>#N/A</v>
      </c>
      <c r="C20" s="20" t="s">
        <v>617</v>
      </c>
      <c r="D20" s="13" t="str">
        <f>VLOOKUP(E20,컬럼명조립!B:C,2,FALSE)</f>
        <v>Satu_work_yn</v>
      </c>
      <c r="E20" s="13" t="s">
        <v>60</v>
      </c>
      <c r="F20" s="19"/>
      <c r="G20" s="13" t="str">
        <f>VLOOKUP(E20,컬럼명조립!$B:$E,3,FALSE)</f>
        <v>VARCHAR</v>
      </c>
      <c r="H20" s="22">
        <f>VLOOKUP(E20,컬럼명조립!$B:$E,4,FALSE)</f>
        <v>1</v>
      </c>
      <c r="I20" s="70" t="s">
        <v>680</v>
      </c>
      <c r="J20" s="70"/>
      <c r="K20" s="70"/>
      <c r="L20" s="70"/>
      <c r="M20" s="70"/>
      <c r="N20" s="70"/>
      <c r="O20" s="70"/>
      <c r="P20" s="70"/>
      <c r="Q20" s="10"/>
      <c r="R20" s="2"/>
      <c r="S20" s="2" t="str">
        <f t="shared" si="0"/>
        <v>`Satu_work_yn`  VARCHAR(1)NULL DEFAULT NULL COMMENT '토요일근무여부 0.부, 1.여',</v>
      </c>
      <c r="T20" s="2"/>
      <c r="U20" s="2"/>
      <c r="V20" s="2"/>
      <c r="W20" s="2"/>
      <c r="X20" s="2"/>
      <c r="Y20" s="2"/>
      <c r="Z20" s="2"/>
    </row>
    <row r="21" spans="1:26" ht="17.25" customHeight="1">
      <c r="A21" s="2"/>
      <c r="B21" s="20" t="e">
        <f>VLOOKUP(C21,테이블명!$A:$B,2,FALSE)</f>
        <v>#N/A</v>
      </c>
      <c r="C21" s="20" t="s">
        <v>617</v>
      </c>
      <c r="D21" s="13" t="str">
        <f>VLOOKUP(E21,컬럼명조립!B:C,2,FALSE)</f>
        <v>Satu_time_divi_code</v>
      </c>
      <c r="E21" s="13" t="s">
        <v>61</v>
      </c>
      <c r="F21" s="19"/>
      <c r="G21" s="13" t="str">
        <f>VLOOKUP(E21,컬럼명조립!$B:$E,3,FALSE)</f>
        <v>VARCHAR</v>
      </c>
      <c r="H21" s="22">
        <f>VLOOKUP(E21,컬럼명조립!$B:$E,4,FALSE)</f>
        <v>2</v>
      </c>
      <c r="I21" s="67" t="s">
        <v>583</v>
      </c>
      <c r="J21" s="68"/>
      <c r="K21" s="68"/>
      <c r="L21" s="68"/>
      <c r="M21" s="68"/>
      <c r="N21" s="68"/>
      <c r="O21" s="68"/>
      <c r="P21" s="69"/>
      <c r="Q21" s="14"/>
      <c r="S21" s="2" t="str">
        <f t="shared" si="0"/>
        <v>`Satu_time_divi_code`  VARCHAR(2)NULL DEFAULT NULL COMMENT '토요일근무시간구분코드 01.상시근무, 02.오전, 03.오후, 04.야간, 05.필요시',</v>
      </c>
    </row>
    <row r="22" spans="1:26" ht="17.25" customHeight="1">
      <c r="A22" s="2"/>
      <c r="B22" s="20" t="e">
        <f>VLOOKUP(C22,테이블명!$A:$B,2,FALSE)</f>
        <v>#N/A</v>
      </c>
      <c r="C22" s="20" t="s">
        <v>617</v>
      </c>
      <c r="D22" s="13" t="str">
        <f>VLOOKUP(E22,컬럼명조립!B:C,2,FALSE)</f>
        <v>Satu_star_time</v>
      </c>
      <c r="E22" s="13" t="s">
        <v>548</v>
      </c>
      <c r="F22" s="19"/>
      <c r="G22" s="13" t="str">
        <f>VLOOKUP(E22,컬럼명조립!$B:$E,3,FALSE)</f>
        <v>VARCHAR</v>
      </c>
      <c r="H22" s="22">
        <f>VLOOKUP(E22,컬럼명조립!$B:$E,4,FALSE)</f>
        <v>4</v>
      </c>
      <c r="I22" s="67" t="s">
        <v>581</v>
      </c>
      <c r="J22" s="68"/>
      <c r="K22" s="68"/>
      <c r="L22" s="68"/>
      <c r="M22" s="68"/>
      <c r="N22" s="68"/>
      <c r="O22" s="68"/>
      <c r="P22" s="69"/>
      <c r="Q22" s="10"/>
      <c r="R22" s="2"/>
      <c r="S22" s="2" t="str">
        <f t="shared" si="0"/>
        <v>`Satu_star_time`  VARCHAR(4)NULL DEFAULT NULL COMMENT '토요일근무시작시간 근무시작 시간',</v>
      </c>
      <c r="T22" s="2"/>
      <c r="U22" s="2"/>
      <c r="V22" s="2"/>
      <c r="W22" s="2"/>
      <c r="X22" s="2"/>
      <c r="Y22" s="2"/>
      <c r="Z22" s="2"/>
    </row>
    <row r="23" spans="1:26" ht="17.25" customHeight="1">
      <c r="A23" s="2"/>
      <c r="B23" s="20" t="e">
        <f>VLOOKUP(C23,테이블명!$A:$B,2,FALSE)</f>
        <v>#N/A</v>
      </c>
      <c r="C23" s="20" t="s">
        <v>617</v>
      </c>
      <c r="D23" s="13" t="str">
        <f>VLOOKUP(E23,컬럼명조립!B:C,2,FALSE)</f>
        <v>Sund_work_yn</v>
      </c>
      <c r="E23" s="13" t="s">
        <v>63</v>
      </c>
      <c r="F23" s="19"/>
      <c r="G23" s="13" t="str">
        <f>VLOOKUP(E23,컬럼명조립!$B:$E,3,FALSE)</f>
        <v>VARCHAR</v>
      </c>
      <c r="H23" s="22">
        <f>VLOOKUP(E23,컬럼명조립!$B:$E,4,FALSE)</f>
        <v>1</v>
      </c>
      <c r="I23" s="70" t="s">
        <v>680</v>
      </c>
      <c r="J23" s="70"/>
      <c r="K23" s="70"/>
      <c r="L23" s="70"/>
      <c r="M23" s="70"/>
      <c r="N23" s="70"/>
      <c r="O23" s="70"/>
      <c r="P23" s="70"/>
      <c r="Q23" s="14"/>
      <c r="S23" s="2" t="str">
        <f t="shared" si="0"/>
        <v>`Sund_work_yn`  VARCHAR(1)NULL DEFAULT NULL COMMENT '일요일근무여부 0.부, 1.여',</v>
      </c>
    </row>
    <row r="24" spans="1:26" ht="17.25" customHeight="1">
      <c r="A24" s="2"/>
      <c r="B24" s="20" t="e">
        <f>VLOOKUP(C24,테이블명!$A:$B,2,FALSE)</f>
        <v>#N/A</v>
      </c>
      <c r="C24" s="20" t="s">
        <v>617</v>
      </c>
      <c r="D24" s="13" t="str">
        <f>VLOOKUP(E24,컬럼명조립!B:C,2,FALSE)</f>
        <v>Sund_work_time_divi_code</v>
      </c>
      <c r="E24" s="13" t="s">
        <v>64</v>
      </c>
      <c r="F24" s="19"/>
      <c r="G24" s="13" t="str">
        <f>VLOOKUP(E24,컬럼명조립!$B:$E,3,FALSE)</f>
        <v>VARCHAR</v>
      </c>
      <c r="H24" s="22">
        <f>VLOOKUP(E24,컬럼명조립!$B:$E,4,FALSE)</f>
        <v>2</v>
      </c>
      <c r="I24" s="67" t="s">
        <v>583</v>
      </c>
      <c r="J24" s="68"/>
      <c r="K24" s="68"/>
      <c r="L24" s="68"/>
      <c r="M24" s="68"/>
      <c r="N24" s="68"/>
      <c r="O24" s="68"/>
      <c r="P24" s="69"/>
      <c r="Q24" s="10"/>
      <c r="R24" s="2"/>
      <c r="S24" s="2" t="str">
        <f t="shared" si="0"/>
        <v>`Sund_work_time_divi_code`  VARCHAR(2)NULL DEFAULT NULL COMMENT '일요일근무시간구분 01.상시근무, 02.오전, 03.오후, 04.야간, 05.필요시',</v>
      </c>
      <c r="T24" s="2"/>
      <c r="U24" s="2"/>
      <c r="V24" s="2"/>
      <c r="W24" s="2"/>
      <c r="X24" s="2"/>
      <c r="Y24" s="2"/>
      <c r="Z24" s="2"/>
    </row>
    <row r="25" spans="1:26" ht="17.25" customHeight="1">
      <c r="A25" s="2"/>
      <c r="B25" s="20" t="e">
        <f>VLOOKUP(C25,테이블명!$A:$B,2,FALSE)</f>
        <v>#N/A</v>
      </c>
      <c r="C25" s="20" t="s">
        <v>617</v>
      </c>
      <c r="D25" s="13" t="str">
        <f>VLOOKUP(E25,컬럼명조립!B:C,2,FALSE)</f>
        <v>Sund_work_star_time</v>
      </c>
      <c r="E25" s="13" t="s">
        <v>547</v>
      </c>
      <c r="F25" s="19"/>
      <c r="G25" s="13" t="str">
        <f>VLOOKUP(E25,컬럼명조립!$B:$E,3,FALSE)</f>
        <v>VARCHAR</v>
      </c>
      <c r="H25" s="22">
        <f>VLOOKUP(E25,컬럼명조립!$B:$E,4,FALSE)</f>
        <v>2</v>
      </c>
      <c r="I25" s="67" t="s">
        <v>581</v>
      </c>
      <c r="J25" s="68"/>
      <c r="K25" s="68"/>
      <c r="L25" s="68"/>
      <c r="M25" s="68"/>
      <c r="N25" s="68"/>
      <c r="O25" s="68"/>
      <c r="P25" s="69"/>
      <c r="Q25" s="14"/>
      <c r="S25" s="2" t="str">
        <f t="shared" si="0"/>
        <v>`Sund_work_star_time`  VARCHAR(2)NULL DEFAULT NULL COMMENT '일요일근무시작시간 근무시작 시간',</v>
      </c>
    </row>
    <row r="26" spans="1:26" ht="17.25" customHeight="1">
      <c r="A26" s="2"/>
      <c r="B26" s="20" t="e">
        <f>VLOOKUP(C26,테이블명!$A:$B,2,FALSE)</f>
        <v>#N/A</v>
      </c>
      <c r="C26" s="20" t="s">
        <v>617</v>
      </c>
      <c r="D26" s="13" t="str">
        <f>VLOOKUP(E26,컬럼명조립!B:C,2,FALSE)</f>
        <v>intr_cont_poss_yn</v>
      </c>
      <c r="E26" s="13" t="s">
        <v>41</v>
      </c>
      <c r="F26" s="13"/>
      <c r="G26" s="13" t="str">
        <f>VLOOKUP(E26,컬럼명조립!$B:$E,3,FALSE)</f>
        <v>VARCHAR</v>
      </c>
      <c r="H26" s="22">
        <f>VLOOKUP(E26,컬럼명조립!$B:$E,4,FALSE)</f>
        <v>1</v>
      </c>
      <c r="I26" s="70" t="s">
        <v>680</v>
      </c>
      <c r="J26" s="70"/>
      <c r="K26" s="70"/>
      <c r="L26" s="70"/>
      <c r="M26" s="70"/>
      <c r="N26" s="70"/>
      <c r="O26" s="70"/>
      <c r="P26" s="70"/>
      <c r="Q26" s="10"/>
      <c r="R26" s="2"/>
      <c r="S26" s="2" t="str">
        <f t="shared" si="0"/>
        <v>`intr_cont_poss_yn`  VARCHAR(1)NULL DEFAULT NULL COMMENT '소개업체연락가능여부 0.부, 1.여',</v>
      </c>
      <c r="T26" s="2"/>
      <c r="U26" s="2"/>
      <c r="V26" s="2"/>
      <c r="W26" s="2"/>
      <c r="X26" s="2"/>
      <c r="Y26" s="2"/>
      <c r="Z26" s="2"/>
    </row>
    <row r="27" spans="1:26" ht="17.25" customHeight="1">
      <c r="A27" s="2"/>
      <c r="B27" s="20" t="e">
        <f>VLOOKUP(C27,테이블명!$A:$B,2,FALSE)</f>
        <v>#N/A</v>
      </c>
      <c r="C27" s="20" t="s">
        <v>617</v>
      </c>
      <c r="D27" s="13" t="str">
        <f>VLOOKUP(E27,컬럼명조립!B:C,2,FALSE)</f>
        <v>intr_char_give_yn</v>
      </c>
      <c r="E27" s="13" t="s">
        <v>43</v>
      </c>
      <c r="F27" s="13"/>
      <c r="G27" s="13" t="str">
        <f>VLOOKUP(E27,컬럼명조립!$B:$E,3,FALSE)</f>
        <v>VARCHAR</v>
      </c>
      <c r="H27" s="22">
        <f>VLOOKUP(E27,컬럼명조립!$B:$E,4,FALSE)</f>
        <v>1</v>
      </c>
      <c r="I27" s="70" t="s">
        <v>680</v>
      </c>
      <c r="J27" s="70"/>
      <c r="K27" s="70"/>
      <c r="L27" s="70"/>
      <c r="M27" s="70"/>
      <c r="N27" s="70"/>
      <c r="O27" s="70"/>
      <c r="P27" s="70"/>
      <c r="Q27" s="14"/>
      <c r="S27" s="2" t="str">
        <f t="shared" si="0"/>
        <v>`intr_char_give_yn`  VARCHAR(1)NULL DEFAULT NULL COMMENT '소개업체수수료지급여부 0.부, 1.여',</v>
      </c>
    </row>
    <row r="28" spans="1:26" ht="17.25" customHeight="1">
      <c r="A28" s="2"/>
      <c r="B28" s="20" t="e">
        <f>VLOOKUP(C28,테이블명!$A:$B,2,FALSE)</f>
        <v>#N/A</v>
      </c>
      <c r="C28" s="20" t="s">
        <v>617</v>
      </c>
      <c r="D28" s="13" t="str">
        <f>VLOOKUP(E28,컬럼명조립!B:C,2,FALSE)</f>
        <v>intr_char_unit</v>
      </c>
      <c r="E28" s="13" t="s">
        <v>69</v>
      </c>
      <c r="F28" s="13"/>
      <c r="G28" s="13" t="str">
        <f>VLOOKUP(E28,컬럼명조립!$B:$E,3,FALSE)</f>
        <v>VARCHAR</v>
      </c>
      <c r="H28" s="22">
        <f>VLOOKUP(E28,컬럼명조립!$B:$E,4,FALSE)</f>
        <v>2</v>
      </c>
      <c r="I28" s="71" t="s">
        <v>70</v>
      </c>
      <c r="J28" s="72"/>
      <c r="K28" s="72"/>
      <c r="L28" s="72"/>
      <c r="M28" s="72"/>
      <c r="N28" s="72"/>
      <c r="O28" s="72"/>
      <c r="P28" s="73"/>
      <c r="Q28" s="10"/>
      <c r="R28" s="2"/>
      <c r="S28" s="2" t="str">
        <f t="shared" si="0"/>
        <v>`intr_char_unit`  VARCHAR(2)NULL DEFAULT NULL COMMENT '소개수수료단위 1. 1개월, 2. 2개월 ….......... 12.12개월',</v>
      </c>
      <c r="T28" s="2"/>
      <c r="U28" s="2"/>
      <c r="V28" s="2"/>
      <c r="W28" s="2"/>
      <c r="X28" s="2"/>
      <c r="Y28" s="2"/>
      <c r="Z28" s="2"/>
    </row>
    <row r="29" spans="1:26" ht="17.25" customHeight="1">
      <c r="A29" s="2"/>
      <c r="B29" s="20" t="e">
        <f>VLOOKUP(C29,테이블명!$A:$B,2,FALSE)</f>
        <v>#N/A</v>
      </c>
      <c r="C29" s="20" t="s">
        <v>617</v>
      </c>
      <c r="D29" s="13" t="str">
        <f>VLOOKUP(E29,컬럼명조립!B:C,2,FALSE)</f>
        <v>intr_char_rate</v>
      </c>
      <c r="E29" s="13" t="s">
        <v>45</v>
      </c>
      <c r="F29" s="13"/>
      <c r="G29" s="13" t="str">
        <f>VLOOKUP(E29,컬럼명조립!$B:$E,3,FALSE)</f>
        <v>DECIMAL</v>
      </c>
      <c r="H29" s="22" t="str">
        <f>VLOOKUP(E29,컬럼명조립!$B:$E,4,FALSE)</f>
        <v>6,3</v>
      </c>
      <c r="I29" s="67"/>
      <c r="J29" s="68"/>
      <c r="K29" s="68"/>
      <c r="L29" s="68"/>
      <c r="M29" s="68"/>
      <c r="N29" s="68"/>
      <c r="O29" s="68"/>
      <c r="P29" s="69"/>
      <c r="Q29" s="14"/>
      <c r="S29" s="2" t="str">
        <f t="shared" si="0"/>
        <v>`intr_char_rate`  DECIMAL(6,3)NULL DEFAULT NULL COMMENT '소개업체수수료율 ',</v>
      </c>
    </row>
    <row r="30" spans="1:26" ht="17.25" customHeight="1">
      <c r="A30" s="2"/>
      <c r="B30" s="20" t="e">
        <f>VLOOKUP(C30,테이블명!$A:$B,2,FALSE)</f>
        <v>#N/A</v>
      </c>
      <c r="C30" s="20" t="s">
        <v>617</v>
      </c>
      <c r="D30" s="13" t="e">
        <f>VLOOKUP(E30,컬럼명조립!B:C,2,FALSE)</f>
        <v>#N/A</v>
      </c>
      <c r="E30" s="18" t="s">
        <v>77</v>
      </c>
      <c r="F30" s="19"/>
      <c r="G30" s="13" t="e">
        <f>VLOOKUP(E30,컬럼명조립!$B:$E,3,FALSE)</f>
        <v>#N/A</v>
      </c>
      <c r="H30" s="22" t="e">
        <f>VLOOKUP(E30,컬럼명조립!$B:$E,4,FALSE)</f>
        <v>#N/A</v>
      </c>
      <c r="I30" s="67"/>
      <c r="J30" s="68"/>
      <c r="K30" s="68"/>
      <c r="L30" s="68"/>
      <c r="M30" s="68"/>
      <c r="N30" s="68"/>
      <c r="O30" s="68"/>
      <c r="P30" s="69"/>
      <c r="Q30" s="10"/>
      <c r="R30" s="2"/>
      <c r="S30" s="2" t="e">
        <f t="shared" si="0"/>
        <v>#N/A</v>
      </c>
      <c r="T30" s="2"/>
      <c r="U30" s="2"/>
      <c r="V30" s="2"/>
      <c r="W30" s="2"/>
      <c r="X30" s="2"/>
      <c r="Y30" s="2"/>
      <c r="Z30" s="2"/>
    </row>
    <row r="31" spans="1:26" ht="17.25" customHeight="1">
      <c r="A31" s="2"/>
      <c r="B31" s="20" t="e">
        <f>VLOOKUP(C31,테이블명!$A:$B,2,FALSE)</f>
        <v>#N/A</v>
      </c>
      <c r="C31" s="20" t="s">
        <v>617</v>
      </c>
      <c r="D31" s="13" t="e">
        <f>VLOOKUP(E31,컬럼명조립!B:C,2,FALSE)</f>
        <v>#N/A</v>
      </c>
      <c r="E31" s="18" t="s">
        <v>78</v>
      </c>
      <c r="F31" s="19"/>
      <c r="G31" s="13" t="e">
        <f>VLOOKUP(E31,컬럼명조립!$B:$E,3,FALSE)</f>
        <v>#N/A</v>
      </c>
      <c r="H31" s="22" t="e">
        <f>VLOOKUP(E31,컬럼명조립!$B:$E,4,FALSE)</f>
        <v>#N/A</v>
      </c>
      <c r="I31" s="67"/>
      <c r="J31" s="68"/>
      <c r="K31" s="68"/>
      <c r="L31" s="68"/>
      <c r="M31" s="68"/>
      <c r="N31" s="68"/>
      <c r="O31" s="68"/>
      <c r="P31" s="69"/>
      <c r="Q31" s="14"/>
      <c r="S31" s="2" t="e">
        <f t="shared" si="0"/>
        <v>#N/A</v>
      </c>
    </row>
    <row r="32" spans="1:26" ht="17.25" customHeight="1">
      <c r="A32" s="2"/>
      <c r="B32" s="20" t="e">
        <f>VLOOKUP(C32,테이블명!$A:$B,2,FALSE)</f>
        <v>#N/A</v>
      </c>
      <c r="C32" s="20" t="s">
        <v>617</v>
      </c>
      <c r="D32" s="13" t="str">
        <f>VLOOKUP(E32,컬럼명조립!B:C,2,FALSE)</f>
        <v>firs_crea_empl</v>
      </c>
      <c r="E32" s="18" t="s">
        <v>467</v>
      </c>
      <c r="F32" s="19"/>
      <c r="G32" s="13" t="str">
        <f>VLOOKUP(E32,컬럼명조립!$B:$E,3,FALSE)</f>
        <v>VARCHAR</v>
      </c>
      <c r="H32" s="22">
        <f>VLOOKUP(E32,컬럼명조립!$B:$E,4,FALSE)</f>
        <v>10</v>
      </c>
      <c r="I32" s="67"/>
      <c r="J32" s="68"/>
      <c r="K32" s="68"/>
      <c r="L32" s="68"/>
      <c r="M32" s="68"/>
      <c r="N32" s="68"/>
      <c r="O32" s="68"/>
      <c r="P32" s="69"/>
      <c r="Q32" s="2"/>
      <c r="R32" s="2"/>
      <c r="S32" s="2" t="str">
        <f t="shared" si="0"/>
        <v>`firs_crea_empl`  VARCHAR(10)NULL DEFAULT NULL COMMENT '최초생성사번 ',</v>
      </c>
      <c r="T32" s="2"/>
      <c r="U32" s="2"/>
      <c r="V32" s="2"/>
      <c r="W32" s="2"/>
      <c r="X32" s="2"/>
      <c r="Y32" s="2"/>
      <c r="Z32" s="2"/>
    </row>
    <row r="33" spans="1:26" ht="17.25" customHeight="1">
      <c r="A33" s="2"/>
      <c r="B33" s="20" t="e">
        <f>VLOOKUP(C33,테이블명!$A:$B,2,FALSE)</f>
        <v>#N/A</v>
      </c>
      <c r="C33" s="20" t="s">
        <v>617</v>
      </c>
      <c r="D33" s="13" t="e">
        <f>VLOOKUP(E33,컬럼명조립!B:C,2,FALSE)</f>
        <v>#N/A</v>
      </c>
      <c r="E33" s="18" t="s">
        <v>80</v>
      </c>
      <c r="F33" s="19"/>
      <c r="G33" s="13" t="e">
        <f>VLOOKUP(E33,컬럼명조립!$B:$E,3,FALSE)</f>
        <v>#N/A</v>
      </c>
      <c r="H33" s="22" t="e">
        <f>VLOOKUP(E33,컬럼명조립!$B:$E,4,FALSE)</f>
        <v>#N/A</v>
      </c>
      <c r="I33" s="67"/>
      <c r="J33" s="68"/>
      <c r="K33" s="68"/>
      <c r="L33" s="68"/>
      <c r="M33" s="68"/>
      <c r="N33" s="68"/>
      <c r="O33" s="68"/>
      <c r="P33" s="69"/>
      <c r="Q33" s="2"/>
      <c r="R33" s="2"/>
      <c r="S33" s="2" t="e">
        <f t="shared" si="0"/>
        <v>#N/A</v>
      </c>
      <c r="T33" s="2"/>
      <c r="U33" s="2"/>
      <c r="V33" s="2"/>
      <c r="W33" s="2"/>
      <c r="X33" s="2"/>
      <c r="Y33" s="2"/>
      <c r="Z33" s="2"/>
    </row>
    <row r="34" spans="1:26" ht="17.25" customHeight="1">
      <c r="A34" s="2"/>
      <c r="B34" s="20" t="e">
        <f>VLOOKUP(C34,테이블명!$A:$B,2,FALSE)</f>
        <v>#N/A</v>
      </c>
      <c r="C34" s="20" t="s">
        <v>617</v>
      </c>
      <c r="D34" s="13" t="e">
        <f>VLOOKUP(E34,컬럼명조립!B:C,2,FALSE)</f>
        <v>#N/A</v>
      </c>
      <c r="E34" s="18" t="s">
        <v>81</v>
      </c>
      <c r="F34" s="19"/>
      <c r="G34" s="13" t="e">
        <f>VLOOKUP(E34,컬럼명조립!$B:$E,3,FALSE)</f>
        <v>#N/A</v>
      </c>
      <c r="H34" s="22" t="e">
        <f>VLOOKUP(E34,컬럼명조립!$B:$E,4,FALSE)</f>
        <v>#N/A</v>
      </c>
      <c r="I34" s="67"/>
      <c r="J34" s="68"/>
      <c r="K34" s="68"/>
      <c r="L34" s="68"/>
      <c r="M34" s="68"/>
      <c r="N34" s="68"/>
      <c r="O34" s="68"/>
      <c r="P34" s="69"/>
      <c r="Q34" s="2"/>
      <c r="R34" s="2"/>
      <c r="S34" s="2" t="e">
        <f t="shared" si="0"/>
        <v>#N/A</v>
      </c>
      <c r="T34" s="2"/>
      <c r="U34" s="2"/>
      <c r="V34" s="2"/>
      <c r="W34" s="2"/>
      <c r="X34" s="2"/>
      <c r="Y34" s="2"/>
      <c r="Z34" s="2"/>
    </row>
    <row r="35" spans="1:26" ht="17.25" customHeight="1">
      <c r="A35" s="2"/>
      <c r="B35" s="20" t="e">
        <f>VLOOKUP(C35,테이블명!$A:$B,2,FALSE)</f>
        <v>#N/A</v>
      </c>
      <c r="C35" s="20" t="s">
        <v>617</v>
      </c>
      <c r="D35" s="13" t="str">
        <f>VLOOKUP(E35,컬럼명조립!B:C,2,FALSE)</f>
        <v>last_edit_empl</v>
      </c>
      <c r="E35" s="18" t="s">
        <v>466</v>
      </c>
      <c r="F35" s="19"/>
      <c r="G35" s="13" t="str">
        <f>VLOOKUP(E35,컬럼명조립!$B:$E,3,FALSE)</f>
        <v>VARCHAR</v>
      </c>
      <c r="H35" s="22">
        <f>VLOOKUP(E35,컬럼명조립!$B:$E,4,FALSE)</f>
        <v>10</v>
      </c>
      <c r="I35" s="67"/>
      <c r="J35" s="68"/>
      <c r="K35" s="68"/>
      <c r="L35" s="68"/>
      <c r="M35" s="68"/>
      <c r="N35" s="68"/>
      <c r="O35" s="68"/>
      <c r="P35" s="69"/>
      <c r="Q35" s="2"/>
      <c r="R35" s="2"/>
      <c r="S35" s="2" t="str">
        <f t="shared" si="0"/>
        <v>`last_edit_empl`  VARCHAR(10)NULL DEFAULT NULL COMMENT '최종수정사번 ',</v>
      </c>
      <c r="T35" s="2"/>
      <c r="U35" s="2"/>
      <c r="V35" s="2"/>
      <c r="W35" s="2"/>
      <c r="X35" s="2"/>
      <c r="Y35" s="2"/>
      <c r="Z35" s="2"/>
    </row>
    <row r="36" spans="1:26" ht="17.25" customHeight="1">
      <c r="A36" s="2"/>
      <c r="B36" s="2"/>
      <c r="C36" s="2"/>
      <c r="D36" s="2"/>
      <c r="E36" s="2"/>
      <c r="F36" s="27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3" t="s">
        <v>477</v>
      </c>
      <c r="T36" s="2"/>
      <c r="U36" s="2"/>
      <c r="V36" s="2"/>
      <c r="W36" s="2"/>
      <c r="X36" s="2"/>
      <c r="Y36" s="2"/>
      <c r="Z36" s="2"/>
    </row>
    <row r="37" spans="1:26" ht="17.25" customHeight="1">
      <c r="A37" s="2"/>
      <c r="B37" s="2"/>
      <c r="C37" s="2"/>
      <c r="D37" s="2"/>
      <c r="E37" s="2"/>
      <c r="F37" s="27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7" t="s">
        <v>714</v>
      </c>
      <c r="T37" s="2"/>
      <c r="U37" s="2"/>
      <c r="V37" s="2"/>
      <c r="W37" s="2"/>
      <c r="X37" s="2"/>
      <c r="Y37" s="2"/>
      <c r="Z37" s="2"/>
    </row>
    <row r="38" spans="1:26" ht="17.25" customHeight="1">
      <c r="A38" s="2"/>
      <c r="B38" s="2"/>
      <c r="C38" s="2"/>
      <c r="D38" s="2"/>
      <c r="E38" s="2"/>
      <c r="F38" s="27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8" t="s">
        <v>525</v>
      </c>
      <c r="T38" s="2"/>
      <c r="U38" s="2"/>
      <c r="V38" s="2"/>
      <c r="W38" s="2"/>
      <c r="X38" s="2"/>
      <c r="Y38" s="2"/>
      <c r="Z38" s="2"/>
    </row>
    <row r="39" spans="1:26" ht="17.25" customHeight="1">
      <c r="A39" s="2"/>
      <c r="B39" s="2"/>
      <c r="C39" s="2"/>
      <c r="D39" s="2"/>
      <c r="E39" s="2"/>
      <c r="F39" s="27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8" t="s">
        <v>526</v>
      </c>
      <c r="T39" s="2"/>
      <c r="U39" s="2"/>
      <c r="V39" s="2"/>
      <c r="W39" s="2"/>
      <c r="X39" s="2"/>
      <c r="Y39" s="2"/>
      <c r="Z39" s="2"/>
    </row>
    <row r="40" spans="1:26" ht="17.25" customHeight="1">
      <c r="A40" s="2"/>
      <c r="B40" s="2"/>
      <c r="C40" s="2"/>
      <c r="D40" s="2"/>
      <c r="E40" s="2"/>
      <c r="F40" s="27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8" t="s">
        <v>527</v>
      </c>
      <c r="T40" s="2"/>
      <c r="U40" s="2"/>
      <c r="V40" s="2"/>
      <c r="W40" s="2"/>
      <c r="X40" s="2"/>
      <c r="Y40" s="2"/>
      <c r="Z40" s="2"/>
    </row>
    <row r="41" spans="1:26" ht="17.25" customHeight="1">
      <c r="A41" s="2"/>
      <c r="B41" s="2"/>
      <c r="C41" s="2"/>
      <c r="D41" s="2"/>
      <c r="E41" s="2"/>
      <c r="F41" s="27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7.25" customHeight="1">
      <c r="A42" s="2"/>
      <c r="B42" s="2"/>
      <c r="C42" s="2"/>
      <c r="D42" s="2"/>
      <c r="E42" s="2"/>
      <c r="F42" s="27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7.25" customHeight="1">
      <c r="A43" s="2"/>
      <c r="B43" s="2"/>
      <c r="C43" s="2"/>
      <c r="D43" s="2"/>
      <c r="E43" s="2"/>
      <c r="F43" s="27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7.25" customHeight="1">
      <c r="A44" s="2"/>
      <c r="B44" s="2"/>
      <c r="C44" s="2"/>
      <c r="D44" s="2"/>
      <c r="E44" s="2"/>
      <c r="F44" s="27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7.25" customHeight="1">
      <c r="A45" s="2"/>
      <c r="B45" s="2"/>
      <c r="C45" s="2"/>
      <c r="D45" s="2"/>
      <c r="E45" s="2"/>
      <c r="F45" s="27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7.25" customHeight="1">
      <c r="A46" s="2"/>
      <c r="B46" s="2"/>
      <c r="C46" s="2"/>
      <c r="D46" s="2"/>
      <c r="E46" s="2"/>
      <c r="F46" s="27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7.25" customHeight="1">
      <c r="A47" s="2"/>
      <c r="B47" s="2"/>
      <c r="C47" s="2"/>
      <c r="D47" s="2"/>
      <c r="E47" s="2"/>
      <c r="F47" s="27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7.25" customHeight="1">
      <c r="A48" s="2"/>
      <c r="B48" s="2"/>
      <c r="C48" s="2"/>
      <c r="D48" s="2"/>
      <c r="E48" s="2"/>
      <c r="F48" s="27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7.25" customHeight="1">
      <c r="A49" s="2"/>
      <c r="B49" s="2"/>
      <c r="C49" s="2"/>
      <c r="D49" s="2"/>
      <c r="E49" s="2"/>
      <c r="F49" s="27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7.25" customHeight="1">
      <c r="A50" s="2"/>
      <c r="B50" s="2"/>
      <c r="C50" s="2"/>
      <c r="D50" s="2"/>
      <c r="E50" s="2"/>
      <c r="F50" s="27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7.25" customHeight="1">
      <c r="A51" s="2"/>
      <c r="B51" s="2"/>
      <c r="C51" s="2"/>
      <c r="D51" s="2"/>
      <c r="E51" s="2"/>
      <c r="F51" s="27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7.25" customHeight="1">
      <c r="A52" s="2"/>
      <c r="B52" s="2"/>
      <c r="C52" s="2"/>
      <c r="D52" s="2"/>
      <c r="E52" s="2"/>
      <c r="F52" s="27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7.25" customHeight="1">
      <c r="A53" s="2"/>
      <c r="B53" s="2"/>
      <c r="C53" s="2"/>
      <c r="D53" s="2"/>
      <c r="E53" s="2"/>
      <c r="F53" s="27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7.25" customHeight="1">
      <c r="A54" s="2"/>
      <c r="B54" s="2"/>
      <c r="C54" s="2"/>
      <c r="D54" s="2"/>
      <c r="E54" s="2"/>
      <c r="F54" s="27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7.25" customHeight="1">
      <c r="A55" s="2"/>
      <c r="B55" s="2"/>
      <c r="C55" s="2"/>
      <c r="D55" s="2"/>
      <c r="E55" s="2"/>
      <c r="F55" s="27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7.25" customHeight="1">
      <c r="A56" s="2"/>
      <c r="B56" s="2"/>
      <c r="C56" s="2"/>
      <c r="D56" s="2"/>
      <c r="E56" s="2"/>
      <c r="F56" s="27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7.25" customHeight="1">
      <c r="A57" s="2"/>
      <c r="B57" s="2"/>
      <c r="C57" s="2"/>
      <c r="D57" s="2"/>
      <c r="E57" s="2"/>
      <c r="F57" s="27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7.25" customHeight="1">
      <c r="A58" s="2"/>
      <c r="B58" s="2"/>
      <c r="C58" s="2"/>
      <c r="D58" s="2"/>
      <c r="E58" s="2"/>
      <c r="F58" s="27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7.25" customHeight="1">
      <c r="A59" s="2"/>
      <c r="B59" s="2"/>
      <c r="C59" s="2"/>
      <c r="D59" s="2"/>
      <c r="E59" s="2"/>
      <c r="F59" s="27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7.25" customHeight="1">
      <c r="A60" s="2"/>
      <c r="B60" s="2"/>
      <c r="C60" s="2"/>
      <c r="D60" s="2"/>
      <c r="E60" s="2"/>
      <c r="F60" s="27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7.25" customHeight="1">
      <c r="A61" s="2"/>
      <c r="B61" s="2"/>
      <c r="C61" s="2"/>
      <c r="D61" s="2"/>
      <c r="E61" s="2"/>
      <c r="F61" s="27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7.25" customHeight="1">
      <c r="A62" s="2"/>
      <c r="B62" s="2"/>
      <c r="C62" s="2"/>
      <c r="D62" s="2"/>
      <c r="E62" s="2"/>
      <c r="F62" s="27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7.25" customHeight="1">
      <c r="A63" s="2"/>
      <c r="B63" s="2"/>
      <c r="C63" s="2"/>
      <c r="D63" s="2"/>
      <c r="E63" s="2"/>
      <c r="F63" s="27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7.25" customHeight="1">
      <c r="A64" s="2"/>
      <c r="B64" s="2"/>
      <c r="C64" s="2"/>
      <c r="D64" s="2"/>
      <c r="E64" s="2"/>
      <c r="F64" s="27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7.25" customHeight="1">
      <c r="A65" s="2"/>
      <c r="B65" s="2"/>
      <c r="C65" s="2"/>
      <c r="D65" s="2"/>
      <c r="E65" s="2"/>
      <c r="F65" s="27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7.25" customHeight="1">
      <c r="A66" s="2"/>
      <c r="B66" s="2"/>
      <c r="C66" s="2"/>
      <c r="D66" s="2"/>
      <c r="E66" s="2"/>
      <c r="F66" s="27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7.25" customHeight="1">
      <c r="A67" s="2"/>
      <c r="B67" s="2"/>
      <c r="C67" s="2"/>
      <c r="D67" s="2"/>
      <c r="E67" s="2"/>
      <c r="F67" s="27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7.25" customHeight="1">
      <c r="A68" s="2"/>
      <c r="B68" s="2"/>
      <c r="C68" s="2"/>
      <c r="D68" s="2"/>
      <c r="E68" s="2"/>
      <c r="F68" s="27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7.25" customHeight="1">
      <c r="A69" s="2"/>
      <c r="B69" s="2"/>
      <c r="C69" s="2"/>
      <c r="D69" s="2"/>
      <c r="E69" s="2"/>
      <c r="F69" s="27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7.25" customHeight="1">
      <c r="A70" s="2"/>
      <c r="B70" s="2"/>
      <c r="C70" s="2"/>
      <c r="D70" s="2"/>
      <c r="E70" s="2"/>
      <c r="F70" s="27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7.25" customHeight="1">
      <c r="A71" s="2"/>
      <c r="B71" s="2"/>
      <c r="C71" s="2"/>
      <c r="D71" s="2"/>
      <c r="E71" s="2"/>
      <c r="F71" s="27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7.25" customHeight="1">
      <c r="A72" s="2"/>
      <c r="B72" s="2"/>
      <c r="C72" s="2"/>
      <c r="D72" s="2"/>
      <c r="E72" s="2"/>
      <c r="F72" s="27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7.25" customHeight="1">
      <c r="A73" s="2"/>
      <c r="B73" s="2"/>
      <c r="C73" s="2"/>
      <c r="D73" s="2"/>
      <c r="E73" s="2"/>
      <c r="F73" s="27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7.25" customHeight="1">
      <c r="A74" s="2"/>
      <c r="B74" s="2"/>
      <c r="C74" s="2"/>
      <c r="D74" s="2"/>
      <c r="E74" s="2"/>
      <c r="F74" s="27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7.25" customHeight="1">
      <c r="A75" s="2"/>
      <c r="B75" s="2"/>
      <c r="C75" s="2"/>
      <c r="D75" s="2"/>
      <c r="E75" s="2"/>
      <c r="F75" s="27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7.25" customHeight="1">
      <c r="A76" s="2"/>
      <c r="B76" s="2"/>
      <c r="C76" s="2"/>
      <c r="D76" s="2"/>
      <c r="E76" s="2"/>
      <c r="F76" s="27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7.25" customHeight="1">
      <c r="A77" s="2"/>
      <c r="B77" s="2"/>
      <c r="C77" s="2"/>
      <c r="D77" s="2"/>
      <c r="E77" s="2"/>
      <c r="F77" s="27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7.25" customHeight="1">
      <c r="A78" s="2"/>
      <c r="B78" s="2"/>
      <c r="C78" s="2"/>
      <c r="D78" s="2"/>
      <c r="E78" s="2"/>
      <c r="F78" s="27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7.25" customHeight="1">
      <c r="A79" s="2"/>
      <c r="B79" s="2"/>
      <c r="C79" s="2"/>
      <c r="D79" s="2"/>
      <c r="E79" s="2"/>
      <c r="F79" s="27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7.25" customHeight="1">
      <c r="A80" s="2"/>
      <c r="B80" s="2"/>
      <c r="C80" s="2"/>
      <c r="D80" s="2"/>
      <c r="E80" s="2"/>
      <c r="F80" s="27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7.25" customHeight="1">
      <c r="A81" s="2"/>
      <c r="B81" s="2"/>
      <c r="C81" s="2"/>
      <c r="D81" s="2"/>
      <c r="E81" s="2"/>
      <c r="F81" s="27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7.25" customHeight="1">
      <c r="A82" s="2"/>
      <c r="B82" s="2"/>
      <c r="C82" s="2"/>
      <c r="D82" s="2"/>
      <c r="E82" s="2"/>
      <c r="F82" s="27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7.25" customHeight="1">
      <c r="A83" s="2"/>
      <c r="B83" s="2"/>
      <c r="C83" s="2"/>
      <c r="D83" s="2"/>
      <c r="E83" s="2"/>
      <c r="F83" s="27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7.25" customHeight="1">
      <c r="A84" s="2"/>
      <c r="B84" s="2"/>
      <c r="C84" s="2"/>
      <c r="D84" s="2"/>
      <c r="E84" s="2"/>
      <c r="F84" s="27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7.25" customHeight="1">
      <c r="A85" s="2"/>
      <c r="B85" s="2"/>
      <c r="C85" s="2"/>
      <c r="D85" s="2"/>
      <c r="E85" s="2"/>
      <c r="F85" s="27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7.25" customHeight="1">
      <c r="A86" s="2"/>
      <c r="B86" s="2"/>
      <c r="C86" s="2"/>
      <c r="D86" s="2"/>
      <c r="E86" s="2"/>
      <c r="F86" s="27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7.25" customHeight="1">
      <c r="A87" s="2"/>
      <c r="B87" s="2"/>
      <c r="C87" s="2"/>
      <c r="D87" s="2"/>
      <c r="E87" s="2"/>
      <c r="F87" s="27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7.25" customHeight="1">
      <c r="A88" s="2"/>
      <c r="B88" s="2"/>
      <c r="C88" s="2"/>
      <c r="D88" s="2"/>
      <c r="E88" s="2"/>
      <c r="F88" s="27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7.25" customHeight="1">
      <c r="A89" s="2"/>
      <c r="B89" s="2"/>
      <c r="C89" s="2"/>
      <c r="D89" s="2"/>
      <c r="E89" s="2"/>
      <c r="F89" s="27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7.25" customHeight="1">
      <c r="A90" s="2"/>
      <c r="B90" s="2"/>
      <c r="C90" s="2"/>
      <c r="D90" s="2"/>
      <c r="E90" s="2"/>
      <c r="F90" s="27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7.25" customHeight="1">
      <c r="A91" s="2"/>
      <c r="B91" s="2"/>
      <c r="C91" s="2"/>
      <c r="D91" s="2"/>
      <c r="E91" s="2"/>
      <c r="F91" s="27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7.25" customHeight="1">
      <c r="A92" s="2"/>
      <c r="B92" s="2"/>
      <c r="C92" s="2"/>
      <c r="D92" s="2"/>
      <c r="E92" s="2"/>
      <c r="F92" s="27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7.25" customHeight="1">
      <c r="A93" s="2"/>
      <c r="B93" s="2"/>
      <c r="C93" s="2"/>
      <c r="D93" s="2"/>
      <c r="E93" s="2"/>
      <c r="F93" s="27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7.25" customHeight="1">
      <c r="A94" s="2"/>
      <c r="B94" s="2"/>
      <c r="C94" s="2"/>
      <c r="D94" s="2"/>
      <c r="E94" s="2"/>
      <c r="F94" s="27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7.25" customHeight="1">
      <c r="A95" s="2"/>
      <c r="B95" s="2"/>
      <c r="C95" s="2"/>
      <c r="D95" s="2"/>
      <c r="E95" s="2"/>
      <c r="F95" s="27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7.25" customHeight="1">
      <c r="A96" s="2"/>
      <c r="B96" s="2"/>
      <c r="C96" s="2"/>
      <c r="D96" s="2"/>
      <c r="E96" s="2"/>
      <c r="F96" s="27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7.25" customHeight="1">
      <c r="A97" s="2"/>
      <c r="B97" s="2"/>
      <c r="C97" s="2"/>
      <c r="D97" s="2"/>
      <c r="E97" s="2"/>
      <c r="F97" s="27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7.25" customHeight="1">
      <c r="A98" s="2"/>
      <c r="B98" s="2"/>
      <c r="C98" s="2"/>
      <c r="D98" s="2"/>
      <c r="E98" s="2"/>
      <c r="F98" s="27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7.25" customHeight="1">
      <c r="A99" s="2"/>
      <c r="B99" s="2"/>
      <c r="C99" s="2"/>
      <c r="D99" s="2"/>
      <c r="E99" s="2"/>
      <c r="F99" s="27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7.25" customHeight="1">
      <c r="A100" s="2"/>
      <c r="B100" s="2"/>
      <c r="C100" s="2"/>
      <c r="D100" s="2"/>
      <c r="E100" s="2"/>
      <c r="F100" s="27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7.25" customHeight="1">
      <c r="A101" s="2"/>
      <c r="B101" s="2"/>
      <c r="C101" s="2"/>
      <c r="D101" s="2"/>
      <c r="E101" s="2"/>
      <c r="F101" s="27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7.25" customHeight="1">
      <c r="A102" s="2"/>
      <c r="B102" s="2"/>
      <c r="C102" s="2"/>
      <c r="D102" s="2"/>
      <c r="E102" s="2"/>
      <c r="F102" s="27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7.25" customHeight="1">
      <c r="A103" s="2"/>
      <c r="B103" s="2"/>
      <c r="C103" s="2"/>
      <c r="D103" s="2"/>
      <c r="E103" s="2"/>
      <c r="F103" s="27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7.25" customHeight="1">
      <c r="A104" s="2"/>
      <c r="B104" s="2"/>
      <c r="C104" s="2"/>
      <c r="D104" s="2"/>
      <c r="E104" s="2"/>
      <c r="F104" s="27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7.25" customHeight="1">
      <c r="A105" s="2"/>
      <c r="B105" s="2"/>
      <c r="C105" s="2"/>
      <c r="D105" s="2"/>
      <c r="E105" s="2"/>
      <c r="F105" s="27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7.25" customHeight="1">
      <c r="A106" s="2"/>
      <c r="B106" s="2"/>
      <c r="C106" s="2"/>
      <c r="D106" s="2"/>
      <c r="E106" s="2"/>
      <c r="F106" s="27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7.25" customHeight="1">
      <c r="A107" s="2"/>
      <c r="B107" s="2"/>
      <c r="C107" s="2"/>
      <c r="D107" s="2"/>
      <c r="E107" s="2"/>
      <c r="F107" s="27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7.25" customHeight="1">
      <c r="A108" s="2"/>
      <c r="B108" s="2"/>
      <c r="C108" s="2"/>
      <c r="D108" s="2"/>
      <c r="E108" s="2"/>
      <c r="F108" s="27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7.25" customHeight="1">
      <c r="A109" s="2"/>
      <c r="B109" s="2"/>
      <c r="C109" s="2"/>
      <c r="D109" s="2"/>
      <c r="E109" s="2"/>
      <c r="F109" s="27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7.25" customHeight="1">
      <c r="A110" s="2"/>
      <c r="B110" s="2"/>
      <c r="C110" s="2"/>
      <c r="D110" s="2"/>
      <c r="E110" s="2"/>
      <c r="F110" s="27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7.25" customHeight="1">
      <c r="A111" s="2"/>
      <c r="B111" s="2"/>
      <c r="C111" s="2"/>
      <c r="D111" s="2"/>
      <c r="E111" s="2"/>
      <c r="F111" s="27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7.25" customHeight="1">
      <c r="A112" s="2"/>
      <c r="B112" s="2"/>
      <c r="C112" s="2"/>
      <c r="D112" s="2"/>
      <c r="E112" s="2"/>
      <c r="F112" s="27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7.25" customHeight="1">
      <c r="A113" s="2"/>
      <c r="B113" s="2"/>
      <c r="C113" s="2"/>
      <c r="D113" s="2"/>
      <c r="E113" s="2"/>
      <c r="F113" s="27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7.25" customHeight="1">
      <c r="A114" s="2"/>
      <c r="B114" s="2"/>
      <c r="C114" s="2"/>
      <c r="D114" s="2"/>
      <c r="E114" s="2"/>
      <c r="F114" s="27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7.25" customHeight="1">
      <c r="A115" s="2"/>
      <c r="B115" s="2"/>
      <c r="C115" s="2"/>
      <c r="D115" s="2"/>
      <c r="E115" s="2"/>
      <c r="F115" s="27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7.25" customHeight="1">
      <c r="A116" s="2"/>
      <c r="B116" s="2"/>
      <c r="C116" s="2"/>
      <c r="D116" s="2"/>
      <c r="E116" s="2"/>
      <c r="F116" s="27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7.25" customHeight="1">
      <c r="A117" s="2"/>
      <c r="B117" s="2"/>
      <c r="C117" s="2"/>
      <c r="D117" s="2"/>
      <c r="E117" s="2"/>
      <c r="F117" s="27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7.25" customHeight="1">
      <c r="A118" s="2"/>
      <c r="B118" s="2"/>
      <c r="C118" s="2"/>
      <c r="D118" s="2"/>
      <c r="E118" s="2"/>
      <c r="F118" s="27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7.25" customHeight="1">
      <c r="A119" s="2"/>
      <c r="B119" s="2"/>
      <c r="C119" s="2"/>
      <c r="D119" s="2"/>
      <c r="E119" s="2"/>
      <c r="F119" s="27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7.25" customHeight="1">
      <c r="A120" s="2"/>
      <c r="B120" s="2"/>
      <c r="C120" s="2"/>
      <c r="D120" s="2"/>
      <c r="E120" s="2"/>
      <c r="F120" s="27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7.25" customHeight="1">
      <c r="A121" s="2"/>
      <c r="B121" s="2"/>
      <c r="C121" s="2"/>
      <c r="D121" s="2"/>
      <c r="E121" s="2"/>
      <c r="F121" s="27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7.25" customHeight="1">
      <c r="A122" s="2"/>
      <c r="B122" s="2"/>
      <c r="C122" s="2"/>
      <c r="D122" s="2"/>
      <c r="E122" s="2"/>
      <c r="F122" s="27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7.25" customHeight="1">
      <c r="A123" s="2"/>
      <c r="B123" s="2"/>
      <c r="C123" s="2"/>
      <c r="D123" s="2"/>
      <c r="E123" s="2"/>
      <c r="F123" s="27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7.25" customHeight="1">
      <c r="A124" s="2"/>
      <c r="B124" s="2"/>
      <c r="C124" s="2"/>
      <c r="D124" s="2"/>
      <c r="E124" s="2"/>
      <c r="F124" s="27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7.25" customHeight="1">
      <c r="A125" s="2"/>
      <c r="B125" s="2"/>
      <c r="C125" s="2"/>
      <c r="D125" s="2"/>
      <c r="E125" s="2"/>
      <c r="F125" s="27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7.25" customHeight="1">
      <c r="A126" s="2"/>
      <c r="B126" s="2"/>
      <c r="C126" s="2"/>
      <c r="D126" s="2"/>
      <c r="E126" s="2"/>
      <c r="F126" s="27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7.25" customHeight="1">
      <c r="A127" s="2"/>
      <c r="B127" s="2"/>
      <c r="C127" s="2"/>
      <c r="D127" s="2"/>
      <c r="E127" s="2"/>
      <c r="F127" s="27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7.25" customHeight="1">
      <c r="A128" s="2"/>
      <c r="B128" s="2"/>
      <c r="C128" s="2"/>
      <c r="D128" s="2"/>
      <c r="E128" s="2"/>
      <c r="F128" s="27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7.25" customHeight="1">
      <c r="A129" s="2"/>
      <c r="B129" s="2"/>
      <c r="C129" s="2"/>
      <c r="D129" s="2"/>
      <c r="E129" s="2"/>
      <c r="F129" s="27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7.25" customHeight="1">
      <c r="A130" s="2"/>
      <c r="B130" s="2"/>
      <c r="C130" s="2"/>
      <c r="D130" s="2"/>
      <c r="E130" s="2"/>
      <c r="F130" s="27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7.25" customHeight="1">
      <c r="A131" s="2"/>
      <c r="B131" s="2"/>
      <c r="C131" s="2"/>
      <c r="D131" s="2"/>
      <c r="E131" s="2"/>
      <c r="F131" s="27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7.25" customHeight="1">
      <c r="A132" s="2"/>
      <c r="B132" s="2"/>
      <c r="C132" s="2"/>
      <c r="D132" s="2"/>
      <c r="E132" s="2"/>
      <c r="F132" s="27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7.25" customHeight="1">
      <c r="A133" s="2"/>
      <c r="B133" s="2"/>
      <c r="C133" s="2"/>
      <c r="D133" s="2"/>
      <c r="E133" s="2"/>
      <c r="F133" s="27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7.25" customHeight="1">
      <c r="A134" s="2"/>
      <c r="B134" s="2"/>
      <c r="C134" s="2"/>
      <c r="D134" s="2"/>
      <c r="E134" s="2"/>
      <c r="F134" s="27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7.25" customHeight="1">
      <c r="A135" s="2"/>
      <c r="B135" s="2"/>
      <c r="C135" s="2"/>
      <c r="D135" s="2"/>
      <c r="E135" s="2"/>
      <c r="F135" s="27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7.25" customHeight="1">
      <c r="A136" s="2"/>
      <c r="B136" s="2"/>
      <c r="C136" s="2"/>
      <c r="D136" s="2"/>
      <c r="E136" s="2"/>
      <c r="F136" s="27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7.25" customHeight="1">
      <c r="A137" s="2"/>
      <c r="B137" s="2"/>
      <c r="C137" s="2"/>
      <c r="D137" s="2"/>
      <c r="E137" s="2"/>
      <c r="F137" s="27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7.25" customHeight="1">
      <c r="A138" s="2"/>
      <c r="B138" s="2"/>
      <c r="C138" s="2"/>
      <c r="D138" s="2"/>
      <c r="E138" s="2"/>
      <c r="F138" s="27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7.25" customHeight="1">
      <c r="A139" s="2"/>
      <c r="B139" s="2"/>
      <c r="C139" s="2"/>
      <c r="D139" s="2"/>
      <c r="E139" s="2"/>
      <c r="F139" s="27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7.25" customHeight="1">
      <c r="A140" s="2"/>
      <c r="B140" s="2"/>
      <c r="C140" s="2"/>
      <c r="D140" s="2"/>
      <c r="E140" s="2"/>
      <c r="F140" s="27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7.25" customHeight="1">
      <c r="A141" s="2"/>
      <c r="B141" s="2"/>
      <c r="C141" s="2"/>
      <c r="D141" s="2"/>
      <c r="E141" s="2"/>
      <c r="F141" s="27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7.25" customHeight="1">
      <c r="A142" s="2"/>
      <c r="B142" s="2"/>
      <c r="C142" s="2"/>
      <c r="D142" s="2"/>
      <c r="E142" s="2"/>
      <c r="F142" s="27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7.25" customHeight="1">
      <c r="A143" s="2"/>
      <c r="B143" s="2"/>
      <c r="C143" s="2"/>
      <c r="D143" s="2"/>
      <c r="E143" s="2"/>
      <c r="F143" s="27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7.25" customHeight="1">
      <c r="A144" s="2"/>
      <c r="B144" s="2"/>
      <c r="C144" s="2"/>
      <c r="D144" s="2"/>
      <c r="E144" s="2"/>
      <c r="F144" s="27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7.25" customHeight="1">
      <c r="A145" s="2"/>
      <c r="B145" s="2"/>
      <c r="C145" s="2"/>
      <c r="D145" s="2"/>
      <c r="E145" s="2"/>
      <c r="F145" s="27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7.25" customHeight="1">
      <c r="A146" s="2"/>
      <c r="B146" s="2"/>
      <c r="C146" s="2"/>
      <c r="D146" s="2"/>
      <c r="E146" s="2"/>
      <c r="F146" s="27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7.25" customHeight="1">
      <c r="A147" s="2"/>
      <c r="B147" s="2"/>
      <c r="C147" s="2"/>
      <c r="D147" s="2"/>
      <c r="E147" s="2"/>
      <c r="F147" s="27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7.25" customHeight="1">
      <c r="A148" s="2"/>
      <c r="B148" s="2"/>
      <c r="C148" s="2"/>
      <c r="D148" s="2"/>
      <c r="E148" s="2"/>
      <c r="F148" s="27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7.25" customHeight="1">
      <c r="A149" s="2"/>
      <c r="B149" s="2"/>
      <c r="C149" s="2"/>
      <c r="D149" s="2"/>
      <c r="E149" s="2"/>
      <c r="F149" s="27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7.25" customHeight="1">
      <c r="A150" s="2"/>
      <c r="B150" s="2"/>
      <c r="C150" s="2"/>
      <c r="D150" s="2"/>
      <c r="E150" s="2"/>
      <c r="F150" s="27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7.25" customHeight="1">
      <c r="A151" s="2"/>
      <c r="B151" s="2"/>
      <c r="C151" s="2"/>
      <c r="D151" s="2"/>
      <c r="E151" s="2"/>
      <c r="F151" s="27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7.25" customHeight="1">
      <c r="A152" s="2"/>
      <c r="B152" s="2"/>
      <c r="C152" s="2"/>
      <c r="D152" s="2"/>
      <c r="E152" s="2"/>
      <c r="F152" s="27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7.25" customHeight="1">
      <c r="A153" s="2"/>
      <c r="B153" s="2"/>
      <c r="C153" s="2"/>
      <c r="D153" s="2"/>
      <c r="E153" s="2"/>
      <c r="F153" s="27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7.25" customHeight="1">
      <c r="A154" s="2"/>
      <c r="B154" s="2"/>
      <c r="C154" s="2"/>
      <c r="D154" s="2"/>
      <c r="E154" s="2"/>
      <c r="F154" s="27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7.25" customHeight="1">
      <c r="A155" s="2"/>
      <c r="B155" s="2"/>
      <c r="C155" s="2"/>
      <c r="D155" s="2"/>
      <c r="E155" s="2"/>
      <c r="F155" s="27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7.25" customHeight="1">
      <c r="A156" s="2"/>
      <c r="B156" s="2"/>
      <c r="C156" s="2"/>
      <c r="D156" s="2"/>
      <c r="E156" s="2"/>
      <c r="F156" s="27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7.25" customHeight="1">
      <c r="A157" s="2"/>
      <c r="B157" s="2"/>
      <c r="C157" s="2"/>
      <c r="D157" s="2"/>
      <c r="E157" s="2"/>
      <c r="F157" s="27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7.25" customHeight="1">
      <c r="A158" s="2"/>
      <c r="B158" s="2"/>
      <c r="C158" s="2"/>
      <c r="D158" s="2"/>
      <c r="E158" s="2"/>
      <c r="F158" s="27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7.25" customHeight="1">
      <c r="A159" s="2"/>
      <c r="B159" s="2"/>
      <c r="C159" s="2"/>
      <c r="D159" s="2"/>
      <c r="E159" s="2"/>
      <c r="F159" s="27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7.25" customHeight="1">
      <c r="A160" s="2"/>
      <c r="B160" s="2"/>
      <c r="C160" s="2"/>
      <c r="D160" s="2"/>
      <c r="E160" s="2"/>
      <c r="F160" s="27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7.25" customHeight="1">
      <c r="A161" s="2"/>
      <c r="B161" s="2"/>
      <c r="C161" s="2"/>
      <c r="D161" s="2"/>
      <c r="E161" s="2"/>
      <c r="F161" s="27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7.25" customHeight="1">
      <c r="A162" s="2"/>
      <c r="B162" s="2"/>
      <c r="C162" s="2"/>
      <c r="D162" s="2"/>
      <c r="E162" s="2"/>
      <c r="F162" s="27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7.25" customHeight="1">
      <c r="A163" s="2"/>
      <c r="B163" s="2"/>
      <c r="C163" s="2"/>
      <c r="D163" s="2"/>
      <c r="E163" s="2"/>
      <c r="F163" s="27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7.25" customHeight="1">
      <c r="A164" s="2"/>
      <c r="B164" s="2"/>
      <c r="C164" s="2"/>
      <c r="D164" s="2"/>
      <c r="E164" s="2"/>
      <c r="F164" s="27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7.25" customHeight="1">
      <c r="A165" s="2"/>
      <c r="B165" s="2"/>
      <c r="C165" s="2"/>
      <c r="D165" s="2"/>
      <c r="E165" s="2"/>
      <c r="F165" s="27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7.25" customHeight="1">
      <c r="A166" s="2"/>
      <c r="B166" s="2"/>
      <c r="C166" s="2"/>
      <c r="D166" s="2"/>
      <c r="E166" s="2"/>
      <c r="F166" s="27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7.25" customHeight="1">
      <c r="A167" s="2"/>
      <c r="B167" s="2"/>
      <c r="C167" s="2"/>
      <c r="D167" s="2"/>
      <c r="E167" s="2"/>
      <c r="F167" s="27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7.25" customHeight="1">
      <c r="A168" s="2"/>
      <c r="B168" s="2"/>
      <c r="C168" s="2"/>
      <c r="D168" s="2"/>
      <c r="E168" s="2"/>
      <c r="F168" s="27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7.25" customHeight="1">
      <c r="A169" s="2"/>
      <c r="B169" s="2"/>
      <c r="C169" s="2"/>
      <c r="D169" s="2"/>
      <c r="E169" s="2"/>
      <c r="F169" s="27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7.25" customHeight="1">
      <c r="A170" s="2"/>
      <c r="B170" s="2"/>
      <c r="C170" s="2"/>
      <c r="D170" s="2"/>
      <c r="E170" s="2"/>
      <c r="F170" s="27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7.25" customHeight="1">
      <c r="A171" s="2"/>
      <c r="B171" s="2"/>
      <c r="C171" s="2"/>
      <c r="D171" s="2"/>
      <c r="E171" s="2"/>
      <c r="F171" s="27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7.25" customHeight="1">
      <c r="A172" s="2"/>
      <c r="B172" s="2"/>
      <c r="C172" s="2"/>
      <c r="D172" s="2"/>
      <c r="E172" s="2"/>
      <c r="F172" s="27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7.25" customHeight="1">
      <c r="A173" s="2"/>
      <c r="B173" s="2"/>
      <c r="C173" s="2"/>
      <c r="D173" s="2"/>
      <c r="E173" s="2"/>
      <c r="F173" s="27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7.25" customHeight="1">
      <c r="A174" s="2"/>
      <c r="B174" s="2"/>
      <c r="C174" s="2"/>
      <c r="D174" s="2"/>
      <c r="E174" s="2"/>
      <c r="F174" s="27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7.25" customHeight="1">
      <c r="A175" s="2"/>
      <c r="B175" s="2"/>
      <c r="C175" s="2"/>
      <c r="D175" s="2"/>
      <c r="E175" s="2"/>
      <c r="F175" s="27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7.25" customHeight="1">
      <c r="A176" s="2"/>
      <c r="B176" s="2"/>
      <c r="C176" s="2"/>
      <c r="D176" s="2"/>
      <c r="E176" s="2"/>
      <c r="F176" s="27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7.25" customHeight="1">
      <c r="A177" s="2"/>
      <c r="B177" s="2"/>
      <c r="C177" s="2"/>
      <c r="D177" s="2"/>
      <c r="E177" s="2"/>
      <c r="F177" s="27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7.25" customHeight="1">
      <c r="A178" s="2"/>
      <c r="B178" s="2"/>
      <c r="C178" s="2"/>
      <c r="D178" s="2"/>
      <c r="E178" s="2"/>
      <c r="F178" s="27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7.25" customHeight="1">
      <c r="A179" s="2"/>
      <c r="B179" s="2"/>
      <c r="C179" s="2"/>
      <c r="D179" s="2"/>
      <c r="E179" s="2"/>
      <c r="F179" s="27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7.25" customHeight="1">
      <c r="A180" s="2"/>
      <c r="B180" s="2"/>
      <c r="C180" s="2"/>
      <c r="D180" s="2"/>
      <c r="E180" s="2"/>
      <c r="F180" s="27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7.25" customHeight="1">
      <c r="A181" s="2"/>
      <c r="B181" s="2"/>
      <c r="C181" s="2"/>
      <c r="D181" s="2"/>
      <c r="E181" s="2"/>
      <c r="F181" s="27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7.25" customHeight="1">
      <c r="A182" s="2"/>
      <c r="B182" s="2"/>
      <c r="C182" s="2"/>
      <c r="D182" s="2"/>
      <c r="E182" s="2"/>
      <c r="F182" s="27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7.25" customHeight="1">
      <c r="A183" s="2"/>
      <c r="B183" s="2"/>
      <c r="C183" s="2"/>
      <c r="D183" s="2"/>
      <c r="E183" s="2"/>
      <c r="F183" s="27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7.25" customHeight="1">
      <c r="A184" s="2"/>
      <c r="B184" s="2"/>
      <c r="C184" s="2"/>
      <c r="D184" s="2"/>
      <c r="E184" s="2"/>
      <c r="F184" s="27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7.25" customHeight="1">
      <c r="A185" s="2"/>
      <c r="B185" s="2"/>
      <c r="C185" s="2"/>
      <c r="D185" s="2"/>
      <c r="E185" s="2"/>
      <c r="F185" s="27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7.25" customHeight="1">
      <c r="A186" s="2"/>
      <c r="B186" s="2"/>
      <c r="C186" s="2"/>
      <c r="D186" s="2"/>
      <c r="E186" s="2"/>
      <c r="F186" s="27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7.25" customHeight="1">
      <c r="A187" s="2"/>
      <c r="B187" s="2"/>
      <c r="C187" s="2"/>
      <c r="D187" s="2"/>
      <c r="E187" s="2"/>
      <c r="F187" s="27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7.25" customHeight="1">
      <c r="A188" s="2"/>
      <c r="B188" s="2"/>
      <c r="C188" s="2"/>
      <c r="D188" s="2"/>
      <c r="E188" s="2"/>
      <c r="F188" s="27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7.25" customHeight="1">
      <c r="A189" s="2"/>
      <c r="B189" s="2"/>
      <c r="C189" s="2"/>
      <c r="D189" s="2"/>
      <c r="E189" s="2"/>
      <c r="F189" s="27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7.25" customHeight="1">
      <c r="A190" s="2"/>
      <c r="B190" s="2"/>
      <c r="C190" s="2"/>
      <c r="D190" s="2"/>
      <c r="E190" s="2"/>
      <c r="F190" s="27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7.25" customHeight="1">
      <c r="A191" s="2"/>
      <c r="B191" s="2"/>
      <c r="C191" s="2"/>
      <c r="D191" s="2"/>
      <c r="E191" s="2"/>
      <c r="F191" s="27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7.25" customHeight="1">
      <c r="A192" s="2"/>
      <c r="B192" s="2"/>
      <c r="C192" s="2"/>
      <c r="D192" s="2"/>
      <c r="E192" s="2"/>
      <c r="F192" s="27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7.25" customHeight="1">
      <c r="A193" s="2"/>
      <c r="B193" s="2"/>
      <c r="C193" s="2"/>
      <c r="D193" s="2"/>
      <c r="E193" s="2"/>
      <c r="F193" s="27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7.25" customHeight="1">
      <c r="A194" s="2"/>
      <c r="B194" s="2"/>
      <c r="C194" s="2"/>
      <c r="D194" s="2"/>
      <c r="E194" s="2"/>
      <c r="F194" s="27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7.25" customHeight="1">
      <c r="A195" s="2"/>
      <c r="B195" s="2"/>
      <c r="C195" s="2"/>
      <c r="D195" s="2"/>
      <c r="E195" s="2"/>
      <c r="F195" s="27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7.25" customHeight="1">
      <c r="A196" s="2"/>
      <c r="B196" s="2"/>
      <c r="C196" s="2"/>
      <c r="D196" s="2"/>
      <c r="E196" s="2"/>
      <c r="F196" s="27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7.25" customHeight="1">
      <c r="A197" s="2"/>
      <c r="B197" s="2"/>
      <c r="C197" s="2"/>
      <c r="D197" s="2"/>
      <c r="E197" s="2"/>
      <c r="F197" s="27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7.25" customHeight="1">
      <c r="A198" s="2"/>
      <c r="B198" s="2"/>
      <c r="C198" s="2"/>
      <c r="D198" s="2"/>
      <c r="E198" s="2"/>
      <c r="F198" s="27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7.25" customHeight="1">
      <c r="A199" s="2"/>
      <c r="B199" s="2"/>
      <c r="C199" s="2"/>
      <c r="D199" s="2"/>
      <c r="E199" s="2"/>
      <c r="F199" s="27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7.25" customHeight="1">
      <c r="A200" s="2"/>
      <c r="B200" s="2"/>
      <c r="C200" s="2"/>
      <c r="D200" s="2"/>
      <c r="E200" s="2"/>
      <c r="F200" s="27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7.25" customHeight="1">
      <c r="A201" s="2"/>
      <c r="B201" s="2"/>
      <c r="C201" s="2"/>
      <c r="D201" s="2"/>
      <c r="E201" s="2"/>
      <c r="F201" s="27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7.25" customHeight="1">
      <c r="A202" s="2"/>
      <c r="B202" s="2"/>
      <c r="C202" s="2"/>
      <c r="D202" s="2"/>
      <c r="E202" s="2"/>
      <c r="F202" s="27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7.25" customHeight="1">
      <c r="A203" s="2"/>
      <c r="B203" s="2"/>
      <c r="C203" s="2"/>
      <c r="D203" s="2"/>
      <c r="E203" s="2"/>
      <c r="F203" s="27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7.25" customHeight="1">
      <c r="A204" s="2"/>
      <c r="B204" s="2"/>
      <c r="C204" s="2"/>
      <c r="D204" s="2"/>
      <c r="E204" s="2"/>
      <c r="F204" s="27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7.25" customHeight="1">
      <c r="A205" s="2"/>
      <c r="B205" s="2"/>
      <c r="C205" s="2"/>
      <c r="D205" s="2"/>
      <c r="E205" s="2"/>
      <c r="F205" s="27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7.25" customHeight="1">
      <c r="A206" s="2"/>
      <c r="B206" s="2"/>
      <c r="C206" s="2"/>
      <c r="D206" s="2"/>
      <c r="E206" s="2"/>
      <c r="F206" s="27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7.25" customHeight="1">
      <c r="A207" s="2"/>
      <c r="B207" s="2"/>
      <c r="C207" s="2"/>
      <c r="D207" s="2"/>
      <c r="E207" s="2"/>
      <c r="F207" s="27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7.25" customHeight="1">
      <c r="A208" s="2"/>
      <c r="B208" s="2"/>
      <c r="C208" s="2"/>
      <c r="D208" s="2"/>
      <c r="E208" s="2"/>
      <c r="F208" s="27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7.25" customHeight="1">
      <c r="A209" s="2"/>
      <c r="B209" s="2"/>
      <c r="C209" s="2"/>
      <c r="D209" s="2"/>
      <c r="E209" s="2"/>
      <c r="F209" s="27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7.25" customHeight="1">
      <c r="A210" s="2"/>
      <c r="B210" s="2"/>
      <c r="C210" s="2"/>
      <c r="D210" s="2"/>
      <c r="E210" s="2"/>
      <c r="F210" s="27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7.25" customHeight="1">
      <c r="A211" s="2"/>
      <c r="B211" s="2"/>
      <c r="C211" s="2"/>
      <c r="D211" s="2"/>
      <c r="E211" s="2"/>
      <c r="F211" s="27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7.25" customHeight="1">
      <c r="A212" s="2"/>
      <c r="B212" s="2"/>
      <c r="C212" s="2"/>
      <c r="D212" s="2"/>
      <c r="E212" s="2"/>
      <c r="F212" s="27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7.25" customHeight="1">
      <c r="A213" s="2"/>
      <c r="B213" s="2"/>
      <c r="C213" s="2"/>
      <c r="D213" s="2"/>
      <c r="E213" s="2"/>
      <c r="F213" s="27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7.25" customHeight="1">
      <c r="A214" s="2"/>
      <c r="B214" s="2"/>
      <c r="C214" s="2"/>
      <c r="D214" s="2"/>
      <c r="E214" s="2"/>
      <c r="F214" s="27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7.25" customHeight="1">
      <c r="A215" s="2"/>
      <c r="B215" s="2"/>
      <c r="C215" s="2"/>
      <c r="D215" s="2"/>
      <c r="E215" s="2"/>
      <c r="F215" s="27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7.25" customHeight="1">
      <c r="A216" s="2"/>
      <c r="B216" s="2"/>
      <c r="C216" s="2"/>
      <c r="D216" s="2"/>
      <c r="E216" s="2"/>
      <c r="F216" s="27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7.25" customHeight="1">
      <c r="A217" s="2"/>
      <c r="B217" s="2"/>
      <c r="C217" s="2"/>
      <c r="D217" s="2"/>
      <c r="E217" s="2"/>
      <c r="F217" s="27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7.25" customHeight="1">
      <c r="A218" s="2"/>
      <c r="B218" s="2"/>
      <c r="C218" s="2"/>
      <c r="D218" s="2"/>
      <c r="E218" s="2"/>
      <c r="F218" s="27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7.25" customHeight="1">
      <c r="A219" s="2"/>
      <c r="B219" s="2"/>
      <c r="C219" s="2"/>
      <c r="D219" s="2"/>
      <c r="E219" s="2"/>
      <c r="F219" s="27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7.25" customHeight="1">
      <c r="A220" s="2"/>
      <c r="B220" s="2"/>
      <c r="C220" s="2"/>
      <c r="D220" s="2"/>
      <c r="E220" s="2"/>
      <c r="F220" s="27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7.25" customHeight="1">
      <c r="A221" s="2"/>
      <c r="B221" s="2"/>
      <c r="C221" s="2"/>
      <c r="D221" s="2"/>
      <c r="E221" s="2"/>
      <c r="F221" s="27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7.25" customHeight="1">
      <c r="A222" s="2"/>
      <c r="B222" s="2"/>
      <c r="C222" s="2"/>
      <c r="D222" s="2"/>
      <c r="E222" s="2"/>
      <c r="F222" s="27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7.25" customHeight="1">
      <c r="A223" s="2"/>
      <c r="B223" s="2"/>
      <c r="C223" s="2"/>
      <c r="D223" s="2"/>
      <c r="E223" s="2"/>
      <c r="F223" s="27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7.25" customHeight="1">
      <c r="A224" s="2"/>
      <c r="B224" s="2"/>
      <c r="C224" s="2"/>
      <c r="D224" s="2"/>
      <c r="E224" s="2"/>
      <c r="F224" s="27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7.25" customHeight="1">
      <c r="A225" s="2"/>
      <c r="B225" s="2"/>
      <c r="C225" s="2"/>
      <c r="D225" s="2"/>
      <c r="E225" s="2"/>
      <c r="F225" s="27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7.25" customHeight="1">
      <c r="A226" s="2"/>
      <c r="B226" s="2"/>
      <c r="C226" s="2"/>
      <c r="D226" s="2"/>
      <c r="E226" s="2"/>
      <c r="F226" s="27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7.25" customHeight="1">
      <c r="A227" s="2"/>
      <c r="B227" s="2"/>
      <c r="C227" s="2"/>
      <c r="D227" s="2"/>
      <c r="E227" s="2"/>
      <c r="F227" s="27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7.25" customHeight="1">
      <c r="A228" s="2"/>
      <c r="B228" s="2"/>
      <c r="C228" s="2"/>
      <c r="D228" s="2"/>
      <c r="E228" s="2"/>
      <c r="F228" s="27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7.25" customHeight="1">
      <c r="A229" s="2"/>
      <c r="B229" s="2"/>
      <c r="C229" s="2"/>
      <c r="D229" s="2"/>
      <c r="E229" s="2"/>
      <c r="F229" s="27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7.25" customHeight="1">
      <c r="A230" s="2"/>
      <c r="B230" s="2"/>
      <c r="C230" s="2"/>
      <c r="D230" s="2"/>
      <c r="E230" s="2"/>
      <c r="F230" s="27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7.25" customHeight="1">
      <c r="A231" s="2"/>
      <c r="B231" s="2"/>
      <c r="C231" s="2"/>
      <c r="D231" s="2"/>
      <c r="E231" s="2"/>
      <c r="F231" s="27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7.25" customHeight="1">
      <c r="A232" s="2"/>
      <c r="B232" s="2"/>
      <c r="C232" s="2"/>
      <c r="D232" s="2"/>
      <c r="E232" s="2"/>
      <c r="F232" s="27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7.25" customHeight="1">
      <c r="A233" s="2"/>
      <c r="B233" s="2"/>
      <c r="C233" s="2"/>
      <c r="D233" s="2"/>
      <c r="E233" s="2"/>
      <c r="F233" s="27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7.25" customHeight="1">
      <c r="A234" s="2"/>
      <c r="B234" s="2"/>
      <c r="C234" s="2"/>
      <c r="D234" s="2"/>
      <c r="E234" s="2"/>
      <c r="F234" s="27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7.25" customHeight="1">
      <c r="A235" s="2"/>
      <c r="B235" s="2"/>
      <c r="C235" s="2"/>
      <c r="D235" s="2"/>
      <c r="E235" s="2"/>
      <c r="F235" s="27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7.25" customHeight="1">
      <c r="A236" s="2"/>
      <c r="B236" s="2"/>
      <c r="C236" s="2"/>
      <c r="D236" s="2"/>
      <c r="E236" s="2"/>
      <c r="F236" s="27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7.25" customHeight="1">
      <c r="A237" s="2"/>
      <c r="B237" s="2"/>
      <c r="C237" s="2"/>
      <c r="D237" s="2"/>
      <c r="E237" s="2"/>
      <c r="F237" s="27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7.25" customHeight="1">
      <c r="A238" s="2"/>
      <c r="B238" s="2"/>
      <c r="C238" s="2"/>
      <c r="D238" s="2"/>
      <c r="E238" s="2"/>
      <c r="F238" s="27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7.25" customHeight="1">
      <c r="A239" s="2"/>
      <c r="B239" s="2"/>
      <c r="C239" s="2"/>
      <c r="D239" s="2"/>
      <c r="E239" s="2"/>
      <c r="F239" s="27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7.25" customHeight="1">
      <c r="A240" s="2"/>
      <c r="B240" s="2"/>
      <c r="C240" s="2"/>
      <c r="D240" s="2"/>
      <c r="E240" s="2"/>
      <c r="F240" s="27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7.25" customHeight="1">
      <c r="A241" s="2"/>
      <c r="B241" s="2"/>
      <c r="C241" s="2"/>
      <c r="D241" s="2"/>
      <c r="E241" s="2"/>
      <c r="F241" s="27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7.25" customHeight="1">
      <c r="A242" s="2"/>
      <c r="B242" s="2"/>
      <c r="C242" s="2"/>
      <c r="D242" s="2"/>
      <c r="E242" s="2"/>
      <c r="F242" s="27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7.25" customHeight="1">
      <c r="A243" s="2"/>
      <c r="B243" s="2"/>
      <c r="C243" s="2"/>
      <c r="D243" s="2"/>
      <c r="E243" s="2"/>
      <c r="F243" s="27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7.25" customHeight="1">
      <c r="A244" s="2"/>
      <c r="B244" s="2"/>
      <c r="C244" s="2"/>
      <c r="D244" s="2"/>
      <c r="E244" s="2"/>
      <c r="F244" s="27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7.25" customHeight="1">
      <c r="A245" s="2"/>
      <c r="B245" s="2"/>
      <c r="C245" s="2"/>
      <c r="D245" s="2"/>
      <c r="E245" s="2"/>
      <c r="F245" s="27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7.25" customHeight="1">
      <c r="A246" s="2"/>
      <c r="B246" s="2"/>
      <c r="C246" s="2"/>
      <c r="D246" s="2"/>
      <c r="E246" s="2"/>
      <c r="F246" s="27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7.25" customHeight="1">
      <c r="A247" s="2"/>
      <c r="B247" s="2"/>
      <c r="C247" s="2"/>
      <c r="D247" s="2"/>
      <c r="E247" s="2"/>
      <c r="F247" s="27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7.25" customHeight="1">
      <c r="A248" s="2"/>
      <c r="B248" s="2"/>
      <c r="C248" s="2"/>
      <c r="D248" s="2"/>
      <c r="E248" s="2"/>
      <c r="F248" s="27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7.25" customHeight="1">
      <c r="A249" s="2"/>
      <c r="B249" s="2"/>
      <c r="C249" s="2"/>
      <c r="D249" s="2"/>
      <c r="E249" s="2"/>
      <c r="F249" s="27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7.25" customHeight="1">
      <c r="A250" s="2"/>
      <c r="B250" s="2"/>
      <c r="C250" s="2"/>
      <c r="D250" s="2"/>
      <c r="E250" s="2"/>
      <c r="F250" s="27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7.25" customHeight="1">
      <c r="A251" s="2"/>
      <c r="B251" s="2"/>
      <c r="C251" s="2"/>
      <c r="D251" s="2"/>
      <c r="E251" s="2"/>
      <c r="F251" s="27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7.25" customHeight="1">
      <c r="A252" s="2"/>
      <c r="B252" s="2"/>
      <c r="C252" s="2"/>
      <c r="D252" s="2"/>
      <c r="E252" s="2"/>
      <c r="F252" s="27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7.25" customHeight="1">
      <c r="A253" s="2"/>
      <c r="B253" s="2"/>
      <c r="C253" s="2"/>
      <c r="D253" s="2"/>
      <c r="E253" s="2"/>
      <c r="F253" s="27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7.25" customHeight="1">
      <c r="A254" s="2"/>
      <c r="B254" s="2"/>
      <c r="C254" s="2"/>
      <c r="D254" s="2"/>
      <c r="E254" s="2"/>
      <c r="F254" s="27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7.25" customHeight="1">
      <c r="A255" s="2"/>
      <c r="B255" s="2"/>
      <c r="C255" s="2"/>
      <c r="D255" s="2"/>
      <c r="E255" s="2"/>
      <c r="F255" s="27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7.25" customHeight="1">
      <c r="A256" s="2"/>
      <c r="B256" s="2"/>
      <c r="C256" s="2"/>
      <c r="D256" s="2"/>
      <c r="E256" s="2"/>
      <c r="F256" s="27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7.25" customHeight="1">
      <c r="A257" s="2"/>
      <c r="B257" s="2"/>
      <c r="C257" s="2"/>
      <c r="D257" s="2"/>
      <c r="E257" s="2"/>
      <c r="F257" s="27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7.25" customHeight="1">
      <c r="A258" s="2"/>
      <c r="B258" s="2"/>
      <c r="C258" s="2"/>
      <c r="D258" s="2"/>
      <c r="E258" s="2"/>
      <c r="F258" s="27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7.25" customHeight="1">
      <c r="A259" s="2"/>
      <c r="B259" s="2"/>
      <c r="C259" s="2"/>
      <c r="D259" s="2"/>
      <c r="E259" s="2"/>
      <c r="F259" s="27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7.25" customHeight="1">
      <c r="A260" s="2"/>
      <c r="B260" s="2"/>
      <c r="C260" s="2"/>
      <c r="D260" s="2"/>
      <c r="E260" s="2"/>
      <c r="F260" s="27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7.25" customHeight="1">
      <c r="A261" s="2"/>
      <c r="B261" s="2"/>
      <c r="C261" s="2"/>
      <c r="D261" s="2"/>
      <c r="E261" s="2"/>
      <c r="F261" s="27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7.25" customHeight="1">
      <c r="A262" s="2"/>
      <c r="B262" s="2"/>
      <c r="C262" s="2"/>
      <c r="D262" s="2"/>
      <c r="E262" s="2"/>
      <c r="F262" s="27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7.25" customHeight="1">
      <c r="A263" s="2"/>
      <c r="B263" s="2"/>
      <c r="C263" s="2"/>
      <c r="D263" s="2"/>
      <c r="E263" s="2"/>
      <c r="F263" s="27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7.25" customHeight="1">
      <c r="A264" s="2"/>
      <c r="B264" s="2"/>
      <c r="C264" s="2"/>
      <c r="D264" s="2"/>
      <c r="E264" s="2"/>
      <c r="F264" s="27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7.25" customHeight="1">
      <c r="A265" s="2"/>
      <c r="B265" s="2"/>
      <c r="C265" s="2"/>
      <c r="D265" s="2"/>
      <c r="E265" s="2"/>
      <c r="F265" s="27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7.25" customHeight="1">
      <c r="A266" s="2"/>
      <c r="B266" s="2"/>
      <c r="C266" s="2"/>
      <c r="D266" s="2"/>
      <c r="E266" s="2"/>
      <c r="F266" s="27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7.25" customHeight="1">
      <c r="A267" s="2"/>
      <c r="B267" s="2"/>
      <c r="C267" s="2"/>
      <c r="D267" s="2"/>
      <c r="E267" s="2"/>
      <c r="F267" s="27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7.25" customHeight="1">
      <c r="A268" s="2"/>
      <c r="B268" s="2"/>
      <c r="C268" s="2"/>
      <c r="D268" s="2"/>
      <c r="E268" s="2"/>
      <c r="F268" s="27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7.25" customHeight="1">
      <c r="A269" s="2"/>
      <c r="B269" s="2"/>
      <c r="C269" s="2"/>
      <c r="D269" s="2"/>
      <c r="E269" s="2"/>
      <c r="F269" s="27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7.25" customHeight="1">
      <c r="A270" s="2"/>
      <c r="B270" s="2"/>
      <c r="C270" s="2"/>
      <c r="D270" s="2"/>
      <c r="E270" s="2"/>
      <c r="F270" s="27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7.25" customHeight="1">
      <c r="A271" s="2"/>
      <c r="B271" s="2"/>
      <c r="C271" s="2"/>
      <c r="D271" s="2"/>
      <c r="E271" s="2"/>
      <c r="F271" s="27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7.25" customHeight="1">
      <c r="A272" s="2"/>
      <c r="B272" s="2"/>
      <c r="C272" s="2"/>
      <c r="D272" s="2"/>
      <c r="E272" s="2"/>
      <c r="F272" s="27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7.25" customHeight="1">
      <c r="A273" s="2"/>
      <c r="B273" s="2"/>
      <c r="C273" s="2"/>
      <c r="D273" s="2"/>
      <c r="E273" s="2"/>
      <c r="F273" s="27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7.25" customHeight="1">
      <c r="A274" s="2"/>
      <c r="B274" s="2"/>
      <c r="C274" s="2"/>
      <c r="D274" s="2"/>
      <c r="E274" s="2"/>
      <c r="F274" s="27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7.25" customHeight="1">
      <c r="A275" s="2"/>
      <c r="B275" s="2"/>
      <c r="C275" s="2"/>
      <c r="D275" s="2"/>
      <c r="E275" s="2"/>
      <c r="F275" s="27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7.25" customHeight="1">
      <c r="A276" s="2"/>
      <c r="B276" s="2"/>
      <c r="C276" s="2"/>
      <c r="D276" s="2"/>
      <c r="E276" s="2"/>
      <c r="F276" s="27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7.25" customHeight="1">
      <c r="A277" s="2"/>
      <c r="B277" s="2"/>
      <c r="C277" s="2"/>
      <c r="D277" s="2"/>
      <c r="E277" s="2"/>
      <c r="F277" s="27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7.25" customHeight="1">
      <c r="A278" s="2"/>
      <c r="B278" s="2"/>
      <c r="C278" s="2"/>
      <c r="D278" s="2"/>
      <c r="E278" s="2"/>
      <c r="F278" s="27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7.25" customHeight="1">
      <c r="A279" s="2"/>
      <c r="B279" s="2"/>
      <c r="C279" s="2"/>
      <c r="D279" s="2"/>
      <c r="E279" s="2"/>
      <c r="F279" s="27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7.25" customHeight="1">
      <c r="A280" s="2"/>
      <c r="B280" s="2"/>
      <c r="C280" s="2"/>
      <c r="D280" s="2"/>
      <c r="E280" s="2"/>
      <c r="F280" s="27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7.25" customHeight="1">
      <c r="A281" s="2"/>
      <c r="B281" s="2"/>
      <c r="C281" s="2"/>
      <c r="D281" s="2"/>
      <c r="E281" s="2"/>
      <c r="F281" s="27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7.25" customHeight="1">
      <c r="A282" s="2"/>
      <c r="B282" s="2"/>
      <c r="C282" s="2"/>
      <c r="D282" s="2"/>
      <c r="E282" s="2"/>
      <c r="F282" s="27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7.25" customHeight="1">
      <c r="A283" s="2"/>
      <c r="B283" s="2"/>
      <c r="C283" s="2"/>
      <c r="D283" s="2"/>
      <c r="E283" s="2"/>
      <c r="F283" s="27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7.25" customHeight="1">
      <c r="A284" s="2"/>
      <c r="B284" s="2"/>
      <c r="C284" s="2"/>
      <c r="D284" s="2"/>
      <c r="E284" s="2"/>
      <c r="F284" s="27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7.25" customHeight="1">
      <c r="A285" s="2"/>
      <c r="B285" s="2"/>
      <c r="C285" s="2"/>
      <c r="D285" s="2"/>
      <c r="E285" s="2"/>
      <c r="F285" s="27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7.25" customHeight="1">
      <c r="A286" s="2"/>
      <c r="B286" s="2"/>
      <c r="C286" s="2"/>
      <c r="D286" s="2"/>
      <c r="E286" s="2"/>
      <c r="F286" s="27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7.25" customHeight="1">
      <c r="A287" s="2"/>
      <c r="B287" s="2"/>
      <c r="C287" s="2"/>
      <c r="D287" s="2"/>
      <c r="E287" s="2"/>
      <c r="F287" s="27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7.25" customHeight="1">
      <c r="A288" s="2"/>
      <c r="B288" s="2"/>
      <c r="C288" s="2"/>
      <c r="D288" s="2"/>
      <c r="E288" s="2"/>
      <c r="F288" s="27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7.25" customHeight="1">
      <c r="A289" s="2"/>
      <c r="B289" s="2"/>
      <c r="C289" s="2"/>
      <c r="D289" s="2"/>
      <c r="E289" s="2"/>
      <c r="F289" s="27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7.25" customHeight="1">
      <c r="A290" s="2"/>
      <c r="B290" s="2"/>
      <c r="C290" s="2"/>
      <c r="D290" s="2"/>
      <c r="E290" s="2"/>
      <c r="F290" s="27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7.25" customHeight="1">
      <c r="A291" s="2"/>
      <c r="B291" s="2"/>
      <c r="C291" s="2"/>
      <c r="D291" s="2"/>
      <c r="E291" s="2"/>
      <c r="F291" s="27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7.25" customHeight="1">
      <c r="A292" s="2"/>
      <c r="B292" s="2"/>
      <c r="C292" s="2"/>
      <c r="D292" s="2"/>
      <c r="E292" s="2"/>
      <c r="F292" s="27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7.25" customHeight="1">
      <c r="A293" s="2"/>
      <c r="B293" s="2"/>
      <c r="C293" s="2"/>
      <c r="D293" s="2"/>
      <c r="E293" s="2"/>
      <c r="F293" s="27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7.25" customHeight="1">
      <c r="A294" s="2"/>
      <c r="B294" s="2"/>
      <c r="C294" s="2"/>
      <c r="D294" s="2"/>
      <c r="E294" s="2"/>
      <c r="F294" s="27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7.25" customHeight="1">
      <c r="A295" s="2"/>
      <c r="B295" s="2"/>
      <c r="C295" s="2"/>
      <c r="D295" s="2"/>
      <c r="E295" s="2"/>
      <c r="F295" s="27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7.25" customHeight="1">
      <c r="A296" s="2"/>
      <c r="B296" s="2"/>
      <c r="C296" s="2"/>
      <c r="D296" s="2"/>
      <c r="E296" s="2"/>
      <c r="F296" s="27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7.25" customHeight="1">
      <c r="A297" s="2"/>
      <c r="B297" s="2"/>
      <c r="C297" s="2"/>
      <c r="D297" s="2"/>
      <c r="E297" s="2"/>
      <c r="F297" s="27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7.25" customHeight="1">
      <c r="A298" s="2"/>
      <c r="B298" s="2"/>
      <c r="C298" s="2"/>
      <c r="D298" s="2"/>
      <c r="E298" s="2"/>
      <c r="F298" s="27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7.25" customHeight="1">
      <c r="A299" s="2"/>
      <c r="B299" s="2"/>
      <c r="C299" s="2"/>
      <c r="D299" s="2"/>
      <c r="E299" s="2"/>
      <c r="F299" s="27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7.25" customHeight="1">
      <c r="A300" s="2"/>
      <c r="B300" s="2"/>
      <c r="C300" s="2"/>
      <c r="D300" s="2"/>
      <c r="E300" s="2"/>
      <c r="F300" s="27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7.25" customHeight="1">
      <c r="A301" s="2"/>
      <c r="B301" s="2"/>
      <c r="C301" s="2"/>
      <c r="D301" s="2"/>
      <c r="E301" s="2"/>
      <c r="F301" s="27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7.25" customHeight="1">
      <c r="A302" s="2"/>
      <c r="B302" s="2"/>
      <c r="C302" s="2"/>
      <c r="D302" s="2"/>
      <c r="E302" s="2"/>
      <c r="F302" s="27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7.25" customHeight="1">
      <c r="A303" s="2"/>
      <c r="B303" s="2"/>
      <c r="C303" s="2"/>
      <c r="D303" s="2"/>
      <c r="E303" s="2"/>
      <c r="F303" s="27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7.25" customHeight="1">
      <c r="A304" s="2"/>
      <c r="B304" s="2"/>
      <c r="C304" s="2"/>
      <c r="D304" s="2"/>
      <c r="E304" s="2"/>
      <c r="F304" s="27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7.25" customHeight="1">
      <c r="A305" s="2"/>
      <c r="B305" s="2"/>
      <c r="C305" s="2"/>
      <c r="D305" s="2"/>
      <c r="E305" s="2"/>
      <c r="F305" s="27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7.25" customHeight="1">
      <c r="A306" s="2"/>
      <c r="B306" s="2"/>
      <c r="C306" s="2"/>
      <c r="D306" s="2"/>
      <c r="E306" s="2"/>
      <c r="F306" s="27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7.25" customHeight="1">
      <c r="A307" s="2"/>
      <c r="B307" s="2"/>
      <c r="C307" s="2"/>
      <c r="D307" s="2"/>
      <c r="E307" s="2"/>
      <c r="F307" s="27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7.25" customHeight="1">
      <c r="A308" s="2"/>
      <c r="B308" s="2"/>
      <c r="C308" s="2"/>
      <c r="D308" s="2"/>
      <c r="E308" s="2"/>
      <c r="F308" s="27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7.25" customHeight="1">
      <c r="A309" s="2"/>
      <c r="B309" s="2"/>
      <c r="C309" s="2"/>
      <c r="D309" s="2"/>
      <c r="E309" s="2"/>
      <c r="F309" s="27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7.25" customHeight="1">
      <c r="A310" s="2"/>
      <c r="B310" s="2"/>
      <c r="C310" s="2"/>
      <c r="D310" s="2"/>
      <c r="E310" s="2"/>
      <c r="F310" s="27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7.25" customHeight="1">
      <c r="A311" s="2"/>
      <c r="B311" s="2"/>
      <c r="C311" s="2"/>
      <c r="D311" s="2"/>
      <c r="E311" s="2"/>
      <c r="F311" s="27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7.25" customHeight="1">
      <c r="A312" s="2"/>
      <c r="B312" s="2"/>
      <c r="C312" s="2"/>
      <c r="D312" s="2"/>
      <c r="E312" s="2"/>
      <c r="F312" s="27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7.25" customHeight="1">
      <c r="A313" s="2"/>
      <c r="B313" s="2"/>
      <c r="C313" s="2"/>
      <c r="D313" s="2"/>
      <c r="E313" s="2"/>
      <c r="F313" s="27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7.25" customHeight="1">
      <c r="A314" s="2"/>
      <c r="B314" s="2"/>
      <c r="C314" s="2"/>
      <c r="D314" s="2"/>
      <c r="E314" s="2"/>
      <c r="F314" s="27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7.25" customHeight="1">
      <c r="A315" s="2"/>
      <c r="B315" s="2"/>
      <c r="C315" s="2"/>
      <c r="D315" s="2"/>
      <c r="E315" s="2"/>
      <c r="F315" s="27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7.25" customHeight="1">
      <c r="A316" s="2"/>
      <c r="B316" s="2"/>
      <c r="C316" s="2"/>
      <c r="D316" s="2"/>
      <c r="E316" s="2"/>
      <c r="F316" s="27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7.25" customHeight="1">
      <c r="A317" s="2"/>
      <c r="B317" s="2"/>
      <c r="C317" s="2"/>
      <c r="D317" s="2"/>
      <c r="E317" s="2"/>
      <c r="F317" s="27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7.25" customHeight="1">
      <c r="A318" s="2"/>
      <c r="B318" s="2"/>
      <c r="C318" s="2"/>
      <c r="D318" s="2"/>
      <c r="E318" s="2"/>
      <c r="F318" s="27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7.25" customHeight="1">
      <c r="A319" s="2"/>
      <c r="B319" s="2"/>
      <c r="C319" s="2"/>
      <c r="D319" s="2"/>
      <c r="E319" s="2"/>
      <c r="F319" s="27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7.25" customHeight="1">
      <c r="A320" s="2"/>
      <c r="B320" s="2"/>
      <c r="C320" s="2"/>
      <c r="D320" s="2"/>
      <c r="E320" s="2"/>
      <c r="F320" s="27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7.25" customHeight="1">
      <c r="A321" s="2"/>
      <c r="B321" s="2"/>
      <c r="C321" s="2"/>
      <c r="D321" s="2"/>
      <c r="E321" s="2"/>
      <c r="F321" s="27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7.25" customHeight="1">
      <c r="A322" s="2"/>
      <c r="B322" s="2"/>
      <c r="C322" s="2"/>
      <c r="D322" s="2"/>
      <c r="E322" s="2"/>
      <c r="F322" s="27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7.25" customHeight="1">
      <c r="A323" s="2"/>
      <c r="B323" s="2"/>
      <c r="C323" s="2"/>
      <c r="D323" s="2"/>
      <c r="E323" s="2"/>
      <c r="F323" s="27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7.25" customHeight="1">
      <c r="A324" s="2"/>
      <c r="B324" s="2"/>
      <c r="C324" s="2"/>
      <c r="D324" s="2"/>
      <c r="E324" s="2"/>
      <c r="F324" s="27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7.25" customHeight="1">
      <c r="A325" s="2"/>
      <c r="B325" s="2"/>
      <c r="C325" s="2"/>
      <c r="D325" s="2"/>
      <c r="E325" s="2"/>
      <c r="F325" s="27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7.25" customHeight="1">
      <c r="A326" s="2"/>
      <c r="B326" s="2"/>
      <c r="C326" s="2"/>
      <c r="D326" s="2"/>
      <c r="E326" s="2"/>
      <c r="F326" s="27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7.25" customHeight="1">
      <c r="A327" s="2"/>
      <c r="B327" s="2"/>
      <c r="C327" s="2"/>
      <c r="D327" s="2"/>
      <c r="E327" s="2"/>
      <c r="F327" s="27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7.25" customHeight="1">
      <c r="A328" s="2"/>
      <c r="B328" s="2"/>
      <c r="C328" s="2"/>
      <c r="D328" s="2"/>
      <c r="E328" s="2"/>
      <c r="F328" s="27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7.25" customHeight="1">
      <c r="A329" s="2"/>
      <c r="B329" s="2"/>
      <c r="C329" s="2"/>
      <c r="D329" s="2"/>
      <c r="E329" s="2"/>
      <c r="F329" s="27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7.25" customHeight="1">
      <c r="A330" s="2"/>
      <c r="B330" s="2"/>
      <c r="C330" s="2"/>
      <c r="D330" s="2"/>
      <c r="E330" s="2"/>
      <c r="F330" s="27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7.25" customHeight="1">
      <c r="A331" s="2"/>
      <c r="B331" s="2"/>
      <c r="C331" s="2"/>
      <c r="D331" s="2"/>
      <c r="E331" s="2"/>
      <c r="F331" s="27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7.25" customHeight="1">
      <c r="A332" s="2"/>
      <c r="B332" s="2"/>
      <c r="C332" s="2"/>
      <c r="D332" s="2"/>
      <c r="E332" s="2"/>
      <c r="F332" s="27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7.25" customHeight="1">
      <c r="A333" s="2"/>
      <c r="B333" s="2"/>
      <c r="C333" s="2"/>
      <c r="D333" s="2"/>
      <c r="E333" s="2"/>
      <c r="F333" s="27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7.25" customHeight="1">
      <c r="A334" s="2"/>
      <c r="B334" s="2"/>
      <c r="C334" s="2"/>
      <c r="D334" s="2"/>
      <c r="E334" s="2"/>
      <c r="F334" s="27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7.25" customHeight="1">
      <c r="A335" s="2"/>
      <c r="B335" s="2"/>
      <c r="C335" s="2"/>
      <c r="D335" s="2"/>
      <c r="E335" s="2"/>
      <c r="F335" s="27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7.25" customHeight="1">
      <c r="A336" s="2"/>
      <c r="B336" s="2"/>
      <c r="C336" s="2"/>
      <c r="D336" s="2"/>
      <c r="E336" s="2"/>
      <c r="F336" s="27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7.25" customHeight="1">
      <c r="A337" s="2"/>
      <c r="B337" s="2"/>
      <c r="C337" s="2"/>
      <c r="D337" s="2"/>
      <c r="E337" s="2"/>
      <c r="F337" s="27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7.25" customHeight="1">
      <c r="A338" s="2"/>
      <c r="B338" s="2"/>
      <c r="C338" s="2"/>
      <c r="D338" s="2"/>
      <c r="E338" s="2"/>
      <c r="F338" s="27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7.25" customHeight="1">
      <c r="A339" s="2"/>
      <c r="B339" s="2"/>
      <c r="C339" s="2"/>
      <c r="D339" s="2"/>
      <c r="E339" s="2"/>
      <c r="F339" s="27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7.25" customHeight="1">
      <c r="A340" s="2"/>
      <c r="B340" s="2"/>
      <c r="C340" s="2"/>
      <c r="D340" s="2"/>
      <c r="E340" s="2"/>
      <c r="F340" s="27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7.25" customHeight="1">
      <c r="A341" s="2"/>
      <c r="B341" s="2"/>
      <c r="C341" s="2"/>
      <c r="D341" s="2"/>
      <c r="E341" s="2"/>
      <c r="F341" s="27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7.25" customHeight="1">
      <c r="A342" s="2"/>
      <c r="B342" s="2"/>
      <c r="C342" s="2"/>
      <c r="D342" s="2"/>
      <c r="E342" s="2"/>
      <c r="F342" s="27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7.25" customHeight="1">
      <c r="A343" s="2"/>
      <c r="B343" s="2"/>
      <c r="C343" s="2"/>
      <c r="D343" s="2"/>
      <c r="E343" s="2"/>
      <c r="F343" s="27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7.25" customHeight="1">
      <c r="A344" s="2"/>
      <c r="B344" s="2"/>
      <c r="C344" s="2"/>
      <c r="D344" s="2"/>
      <c r="E344" s="2"/>
      <c r="F344" s="27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7.25" customHeight="1">
      <c r="A345" s="2"/>
      <c r="B345" s="2"/>
      <c r="C345" s="2"/>
      <c r="D345" s="2"/>
      <c r="E345" s="2"/>
      <c r="F345" s="27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7.25" customHeight="1">
      <c r="A346" s="2"/>
      <c r="B346" s="2"/>
      <c r="C346" s="2"/>
      <c r="D346" s="2"/>
      <c r="E346" s="2"/>
      <c r="F346" s="27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7.25" customHeight="1">
      <c r="A347" s="2"/>
      <c r="B347" s="2"/>
      <c r="C347" s="2"/>
      <c r="D347" s="2"/>
      <c r="E347" s="2"/>
      <c r="F347" s="27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7.25" customHeight="1">
      <c r="A348" s="2"/>
      <c r="B348" s="2"/>
      <c r="C348" s="2"/>
      <c r="D348" s="2"/>
      <c r="E348" s="2"/>
      <c r="F348" s="27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7.25" customHeight="1">
      <c r="A349" s="2"/>
      <c r="B349" s="2"/>
      <c r="C349" s="2"/>
      <c r="D349" s="2"/>
      <c r="E349" s="2"/>
      <c r="F349" s="27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7.25" customHeight="1">
      <c r="A350" s="2"/>
      <c r="B350" s="2"/>
      <c r="C350" s="2"/>
      <c r="D350" s="2"/>
      <c r="E350" s="2"/>
      <c r="F350" s="27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7.25" customHeight="1">
      <c r="A351" s="2"/>
      <c r="B351" s="2"/>
      <c r="C351" s="2"/>
      <c r="D351" s="2"/>
      <c r="E351" s="2"/>
      <c r="F351" s="27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7.25" customHeight="1">
      <c r="A352" s="2"/>
      <c r="B352" s="2"/>
      <c r="C352" s="2"/>
      <c r="D352" s="2"/>
      <c r="E352" s="2"/>
      <c r="F352" s="27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7.25" customHeight="1">
      <c r="A353" s="2"/>
      <c r="B353" s="2"/>
      <c r="C353" s="2"/>
      <c r="D353" s="2"/>
      <c r="E353" s="2"/>
      <c r="F353" s="27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7.25" customHeight="1">
      <c r="A354" s="2"/>
      <c r="B354" s="2"/>
      <c r="C354" s="2"/>
      <c r="D354" s="2"/>
      <c r="E354" s="2"/>
      <c r="F354" s="27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7.25" customHeight="1">
      <c r="A355" s="2"/>
      <c r="B355" s="2"/>
      <c r="C355" s="2"/>
      <c r="D355" s="2"/>
      <c r="E355" s="2"/>
      <c r="F355" s="27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7.25" customHeight="1">
      <c r="A356" s="2"/>
      <c r="B356" s="2"/>
      <c r="C356" s="2"/>
      <c r="D356" s="2"/>
      <c r="E356" s="2"/>
      <c r="F356" s="27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7.25" customHeight="1">
      <c r="A357" s="2"/>
      <c r="B357" s="2"/>
      <c r="C357" s="2"/>
      <c r="D357" s="2"/>
      <c r="E357" s="2"/>
      <c r="F357" s="27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7.25" customHeight="1">
      <c r="A358" s="2"/>
      <c r="B358" s="2"/>
      <c r="C358" s="2"/>
      <c r="D358" s="2"/>
      <c r="E358" s="2"/>
      <c r="F358" s="27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7.25" customHeight="1">
      <c r="A359" s="2"/>
      <c r="B359" s="2"/>
      <c r="C359" s="2"/>
      <c r="D359" s="2"/>
      <c r="E359" s="2"/>
      <c r="F359" s="27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7.25" customHeight="1">
      <c r="A360" s="2"/>
      <c r="B360" s="2"/>
      <c r="C360" s="2"/>
      <c r="D360" s="2"/>
      <c r="E360" s="2"/>
      <c r="F360" s="27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7.25" customHeight="1">
      <c r="A361" s="2"/>
      <c r="B361" s="2"/>
      <c r="C361" s="2"/>
      <c r="D361" s="2"/>
      <c r="E361" s="2"/>
      <c r="F361" s="27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7.25" customHeight="1">
      <c r="A362" s="2"/>
      <c r="B362" s="2"/>
      <c r="C362" s="2"/>
      <c r="D362" s="2"/>
      <c r="E362" s="2"/>
      <c r="F362" s="27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7.25" customHeight="1">
      <c r="A363" s="2"/>
      <c r="B363" s="2"/>
      <c r="C363" s="2"/>
      <c r="D363" s="2"/>
      <c r="E363" s="2"/>
      <c r="F363" s="27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7.25" customHeight="1">
      <c r="A364" s="2"/>
      <c r="B364" s="2"/>
      <c r="C364" s="2"/>
      <c r="D364" s="2"/>
      <c r="E364" s="2"/>
      <c r="F364" s="27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7.25" customHeight="1">
      <c r="A365" s="2"/>
      <c r="B365" s="2"/>
      <c r="C365" s="2"/>
      <c r="D365" s="2"/>
      <c r="E365" s="2"/>
      <c r="F365" s="27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7.25" customHeight="1">
      <c r="A366" s="2"/>
      <c r="B366" s="2"/>
      <c r="C366" s="2"/>
      <c r="D366" s="2"/>
      <c r="E366" s="2"/>
      <c r="F366" s="27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7.25" customHeight="1">
      <c r="A367" s="2"/>
      <c r="B367" s="2"/>
      <c r="C367" s="2"/>
      <c r="D367" s="2"/>
      <c r="E367" s="2"/>
      <c r="F367" s="27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7.25" customHeight="1">
      <c r="A368" s="2"/>
      <c r="B368" s="2"/>
      <c r="C368" s="2"/>
      <c r="D368" s="2"/>
      <c r="E368" s="2"/>
      <c r="F368" s="27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7.25" customHeight="1">
      <c r="A369" s="2"/>
      <c r="B369" s="2"/>
      <c r="C369" s="2"/>
      <c r="D369" s="2"/>
      <c r="E369" s="2"/>
      <c r="F369" s="27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7.25" customHeight="1">
      <c r="A370" s="2"/>
      <c r="B370" s="2"/>
      <c r="C370" s="2"/>
      <c r="D370" s="2"/>
      <c r="E370" s="2"/>
      <c r="F370" s="27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7.25" customHeight="1">
      <c r="A371" s="2"/>
      <c r="B371" s="2"/>
      <c r="C371" s="2"/>
      <c r="D371" s="2"/>
      <c r="E371" s="2"/>
      <c r="F371" s="27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7.25" customHeight="1">
      <c r="A372" s="2"/>
      <c r="B372" s="2"/>
      <c r="C372" s="2"/>
      <c r="D372" s="2"/>
      <c r="E372" s="2"/>
      <c r="F372" s="27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7.25" customHeight="1">
      <c r="A373" s="2"/>
      <c r="B373" s="2"/>
      <c r="C373" s="2"/>
      <c r="D373" s="2"/>
      <c r="E373" s="2"/>
      <c r="F373" s="27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7.25" customHeight="1">
      <c r="A374" s="2"/>
      <c r="B374" s="2"/>
      <c r="C374" s="2"/>
      <c r="D374" s="2"/>
      <c r="E374" s="2"/>
      <c r="F374" s="27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7.25" customHeight="1">
      <c r="A375" s="2"/>
      <c r="B375" s="2"/>
      <c r="C375" s="2"/>
      <c r="D375" s="2"/>
      <c r="E375" s="2"/>
      <c r="F375" s="27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7.25" customHeight="1">
      <c r="A376" s="2"/>
      <c r="B376" s="2"/>
      <c r="C376" s="2"/>
      <c r="D376" s="2"/>
      <c r="E376" s="2"/>
      <c r="F376" s="27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7.25" customHeight="1">
      <c r="A377" s="2"/>
      <c r="B377" s="2"/>
      <c r="C377" s="2"/>
      <c r="D377" s="2"/>
      <c r="E377" s="2"/>
      <c r="F377" s="27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7.25" customHeight="1">
      <c r="A378" s="2"/>
      <c r="B378" s="2"/>
      <c r="C378" s="2"/>
      <c r="D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7.25" customHeight="1">
      <c r="A379" s="2"/>
      <c r="B379" s="2"/>
      <c r="C379" s="2"/>
      <c r="D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7.25" customHeight="1">
      <c r="A380" s="2"/>
      <c r="B380" s="2"/>
      <c r="C380" s="2"/>
      <c r="D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7.25" customHeight="1">
      <c r="A381" s="2"/>
      <c r="B381" s="2"/>
      <c r="C381" s="2"/>
      <c r="D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7.25" customHeight="1">
      <c r="A382" s="2"/>
      <c r="B382" s="2"/>
      <c r="C382" s="2"/>
      <c r="D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7.25" customHeight="1">
      <c r="A383" s="2"/>
      <c r="B383" s="2"/>
      <c r="C383" s="2"/>
      <c r="D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7.25" customHeight="1">
      <c r="A384" s="2"/>
      <c r="B384" s="2"/>
      <c r="C384" s="2"/>
      <c r="D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7.25" customHeight="1">
      <c r="A385" s="2"/>
      <c r="B385" s="2"/>
      <c r="C385" s="2"/>
      <c r="D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7.25" customHeight="1">
      <c r="A386" s="2"/>
      <c r="B386" s="2"/>
      <c r="C386" s="2"/>
      <c r="D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7.25" customHeight="1">
      <c r="A387" s="2"/>
      <c r="B387" s="2"/>
      <c r="C387" s="2"/>
      <c r="D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7.25" customHeight="1">
      <c r="A388" s="2"/>
      <c r="B388" s="2"/>
      <c r="C388" s="2"/>
      <c r="D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7.25" customHeight="1">
      <c r="A389" s="2"/>
      <c r="B389" s="2"/>
      <c r="C389" s="2"/>
      <c r="D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7.25" customHeight="1">
      <c r="A390" s="2"/>
      <c r="B390" s="2"/>
      <c r="C390" s="2"/>
      <c r="D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7.25" customHeight="1">
      <c r="A391" s="2"/>
      <c r="B391" s="2"/>
      <c r="C391" s="2"/>
      <c r="D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7.25" customHeight="1">
      <c r="A392" s="2"/>
      <c r="B392" s="2"/>
      <c r="C392" s="2"/>
      <c r="D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7.25" customHeight="1">
      <c r="A393" s="2"/>
      <c r="B393" s="2"/>
      <c r="C393" s="2"/>
      <c r="D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7.25" customHeight="1">
      <c r="A394" s="2"/>
      <c r="B394" s="2"/>
      <c r="C394" s="2"/>
      <c r="D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7.25" customHeight="1">
      <c r="A395" s="2"/>
      <c r="B395" s="2"/>
      <c r="C395" s="2"/>
      <c r="D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7.25" customHeight="1">
      <c r="A396" s="2"/>
      <c r="B396" s="2"/>
      <c r="C396" s="2"/>
      <c r="D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7.25" customHeight="1">
      <c r="A397" s="2"/>
      <c r="B397" s="2"/>
      <c r="C397" s="2"/>
      <c r="D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7.25" customHeight="1">
      <c r="A398" s="2"/>
      <c r="B398" s="2"/>
      <c r="C398" s="2"/>
      <c r="D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7.25" customHeight="1">
      <c r="A399" s="2"/>
      <c r="B399" s="2"/>
      <c r="C399" s="2"/>
      <c r="D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7.25" customHeight="1">
      <c r="A400" s="2"/>
      <c r="B400" s="2"/>
      <c r="C400" s="2"/>
      <c r="D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7.25" customHeight="1">
      <c r="A401" s="2"/>
      <c r="B401" s="2"/>
      <c r="C401" s="2"/>
      <c r="D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7.25" customHeight="1">
      <c r="A402" s="2"/>
      <c r="B402" s="2"/>
      <c r="C402" s="2"/>
      <c r="D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7.25" customHeight="1">
      <c r="A403" s="2"/>
      <c r="B403" s="2"/>
      <c r="C403" s="2"/>
      <c r="D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7.25" customHeight="1">
      <c r="A404" s="2"/>
      <c r="B404" s="2"/>
      <c r="C404" s="2"/>
      <c r="D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7.25" customHeight="1">
      <c r="A405" s="2"/>
      <c r="B405" s="2"/>
      <c r="C405" s="2"/>
      <c r="D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7.25" customHeight="1">
      <c r="A406" s="2"/>
      <c r="B406" s="2"/>
      <c r="C406" s="2"/>
      <c r="D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7.25" customHeight="1">
      <c r="A407" s="2"/>
      <c r="B407" s="2"/>
      <c r="C407" s="2"/>
      <c r="D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7.25" customHeight="1">
      <c r="A408" s="2"/>
      <c r="B408" s="2"/>
      <c r="C408" s="2"/>
      <c r="D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7.25" customHeight="1">
      <c r="A409" s="2"/>
      <c r="B409" s="2"/>
      <c r="C409" s="2"/>
      <c r="D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7.25" customHeight="1">
      <c r="A410" s="2"/>
      <c r="B410" s="2"/>
      <c r="C410" s="2"/>
      <c r="D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7.25" customHeight="1">
      <c r="A411" s="2"/>
      <c r="B411" s="2"/>
      <c r="C411" s="2"/>
      <c r="D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7.25" customHeight="1">
      <c r="A412" s="2"/>
      <c r="B412" s="2"/>
      <c r="C412" s="2"/>
      <c r="D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7.25" customHeight="1">
      <c r="A413" s="2"/>
      <c r="B413" s="2"/>
      <c r="C413" s="2"/>
      <c r="D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7.25" customHeight="1">
      <c r="A414" s="2"/>
      <c r="B414" s="2"/>
      <c r="C414" s="2"/>
      <c r="D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1048576" spans="9:16" ht="15" customHeight="1">
      <c r="I1048576" s="67"/>
      <c r="J1048576" s="68"/>
      <c r="K1048576" s="68"/>
      <c r="L1048576" s="68"/>
      <c r="M1048576" s="68"/>
      <c r="N1048576" s="68"/>
      <c r="O1048576" s="68"/>
      <c r="P1048576" s="69"/>
    </row>
  </sheetData>
  <mergeCells count="35">
    <mergeCell ref="I7:P7"/>
    <mergeCell ref="I2:P2"/>
    <mergeCell ref="I3:P3"/>
    <mergeCell ref="I4:P4"/>
    <mergeCell ref="I5:P5"/>
    <mergeCell ref="I6:P6"/>
    <mergeCell ref="I19:P19"/>
    <mergeCell ref="I8:P8"/>
    <mergeCell ref="I9:P9"/>
    <mergeCell ref="I10:P10"/>
    <mergeCell ref="I11:P11"/>
    <mergeCell ref="I12:P12"/>
    <mergeCell ref="I13:P13"/>
    <mergeCell ref="I14:P14"/>
    <mergeCell ref="I15:P15"/>
    <mergeCell ref="I16:P16"/>
    <mergeCell ref="I17:P17"/>
    <mergeCell ref="I18:P18"/>
    <mergeCell ref="I31:P31"/>
    <mergeCell ref="I20:P20"/>
    <mergeCell ref="I21:P21"/>
    <mergeCell ref="I22:P22"/>
    <mergeCell ref="I23:P23"/>
    <mergeCell ref="I24:P24"/>
    <mergeCell ref="I25:P25"/>
    <mergeCell ref="I26:P26"/>
    <mergeCell ref="I27:P27"/>
    <mergeCell ref="I28:P28"/>
    <mergeCell ref="I29:P29"/>
    <mergeCell ref="I30:P30"/>
    <mergeCell ref="I32:P32"/>
    <mergeCell ref="I33:P33"/>
    <mergeCell ref="I34:P34"/>
    <mergeCell ref="I35:P35"/>
    <mergeCell ref="I1048576:P1048576"/>
  </mergeCells>
  <phoneticPr fontId="1" type="noConversion"/>
  <pageMargins left="0.7" right="0.7" top="0.75" bottom="0.75" header="0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A1:Z523"/>
  <sheetViews>
    <sheetView zoomScale="75" zoomScaleNormal="75" workbookViewId="0">
      <selection activeCell="C3" sqref="C3:C29"/>
    </sheetView>
  </sheetViews>
  <sheetFormatPr defaultColWidth="12.625" defaultRowHeight="15" customHeight="1"/>
  <cols>
    <col min="1" max="1" width="7.875" style="33" customWidth="1"/>
    <col min="2" max="2" width="19.375" style="33" bestFit="1" customWidth="1"/>
    <col min="3" max="3" width="14.5" style="33" bestFit="1" customWidth="1"/>
    <col min="4" max="5" width="27.25" style="33" bestFit="1" customWidth="1"/>
    <col min="6" max="6" width="9.5" style="33" bestFit="1" customWidth="1"/>
    <col min="7" max="7" width="12.75" style="33" bestFit="1" customWidth="1"/>
    <col min="8" max="8" width="10.5" style="33" bestFit="1" customWidth="1"/>
    <col min="9" max="16" width="13" style="33" customWidth="1"/>
    <col min="17" max="17" width="84.875" style="33" hidden="1" customWidth="1"/>
    <col min="18" max="18" width="6.25" style="33" customWidth="1"/>
    <col min="19" max="19" width="172.625" style="33" bestFit="1" customWidth="1"/>
    <col min="20" max="26" width="7.625" style="33" customWidth="1"/>
    <col min="27" max="16384" width="12.625" style="33"/>
  </cols>
  <sheetData>
    <row r="1" spans="1:26" ht="17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9.75" customHeight="1">
      <c r="A2" s="1"/>
      <c r="B2" s="34" t="s">
        <v>0</v>
      </c>
      <c r="C2" s="34" t="s">
        <v>1</v>
      </c>
      <c r="D2" s="34" t="s">
        <v>2</v>
      </c>
      <c r="E2" s="34" t="s">
        <v>3</v>
      </c>
      <c r="F2" s="35" t="s">
        <v>4</v>
      </c>
      <c r="G2" s="34" t="s">
        <v>5</v>
      </c>
      <c r="H2" s="34" t="s">
        <v>6</v>
      </c>
      <c r="I2" s="80" t="s">
        <v>7</v>
      </c>
      <c r="J2" s="81"/>
      <c r="K2" s="81"/>
      <c r="L2" s="81"/>
      <c r="M2" s="81"/>
      <c r="N2" s="81"/>
      <c r="O2" s="81"/>
      <c r="P2" s="82"/>
      <c r="Q2" s="34" t="s">
        <v>8</v>
      </c>
      <c r="R2" s="1"/>
      <c r="S2" s="1" t="str">
        <f>CONCATENATE("CREATE TABLE `",TRIM(B4),"` (")</f>
        <v>CREATE TABLE `memb_info_mast` (</v>
      </c>
      <c r="T2" s="1"/>
      <c r="U2" s="1"/>
      <c r="V2" s="1"/>
      <c r="W2" s="1"/>
      <c r="X2" s="1"/>
      <c r="Y2" s="1"/>
      <c r="Z2" s="1"/>
    </row>
    <row r="3" spans="1:26" ht="17.25" customHeight="1">
      <c r="A3" s="1"/>
      <c r="B3" s="15" t="str">
        <f>VLOOKUP(C3,테이블명!$A:$B,2,FALSE)</f>
        <v>memb_info_mast</v>
      </c>
      <c r="C3" s="15" t="s">
        <v>1008</v>
      </c>
      <c r="D3" s="15" t="str">
        <f>VLOOKUP(E3,컬럼명조립!B:C,2,FALSE)</f>
        <v>memb_seri_no</v>
      </c>
      <c r="E3" s="15" t="s">
        <v>962</v>
      </c>
      <c r="F3" s="34" t="s">
        <v>442</v>
      </c>
      <c r="G3" s="21" t="str">
        <f>VLOOKUP(E3,컬럼명조립!$B:$E,3,FALSE)</f>
        <v>INT</v>
      </c>
      <c r="H3" s="21">
        <f>IFERROR(VLOOKUP(E3,컬럼명조립!B:E,4,FALSE),"")</f>
        <v>11</v>
      </c>
      <c r="I3" s="77" t="s">
        <v>443</v>
      </c>
      <c r="J3" s="85"/>
      <c r="K3" s="85"/>
      <c r="L3" s="85"/>
      <c r="M3" s="85"/>
      <c r="N3" s="85"/>
      <c r="O3" s="85"/>
      <c r="P3" s="86"/>
      <c r="Q3" s="15"/>
      <c r="R3" s="1"/>
      <c r="S3" s="1" t="str">
        <f>CONCATENATE("`",TRIM(D3),"`  ",TRIM(G3),"(",H3,")NULL DEFAULT NULL COMMENT '",TRIM(E3)," ",TRIM(I3),"',")</f>
        <v>`memb_seri_no`  INT(11)NULL DEFAULT NULL COMMENT '회원일련번호 회원기본정보의 순수 일련번호',</v>
      </c>
      <c r="U3" s="1"/>
      <c r="V3" s="1"/>
      <c r="W3" s="1"/>
      <c r="X3" s="1"/>
      <c r="Y3" s="1"/>
      <c r="Z3" s="1"/>
    </row>
    <row r="4" spans="1:26" ht="17.25" customHeight="1">
      <c r="A4" s="1"/>
      <c r="B4" s="21" t="str">
        <f>VLOOKUP(C4,테이블명!A:B,2,FALSE)</f>
        <v>memb_info_mast</v>
      </c>
      <c r="C4" s="15" t="s">
        <v>1008</v>
      </c>
      <c r="D4" s="21" t="str">
        <f>VLOOKUP(E4,컬럼명조립!B:C,2,FALSE)</f>
        <v>grp_code</v>
      </c>
      <c r="E4" s="21" t="s">
        <v>568</v>
      </c>
      <c r="F4" s="40"/>
      <c r="G4" s="21" t="str">
        <f>VLOOKUP(E4,컬럼명조립!$B:$E,3,FALSE)</f>
        <v>VARCHAR</v>
      </c>
      <c r="H4" s="21">
        <f>IFERROR(VLOOKUP(E4,컬럼명조립!B:E,4,FALSE),"")</f>
        <v>3</v>
      </c>
      <c r="I4" s="87" t="s">
        <v>616</v>
      </c>
      <c r="J4" s="88"/>
      <c r="K4" s="88"/>
      <c r="L4" s="88"/>
      <c r="M4" s="88"/>
      <c r="N4" s="88"/>
      <c r="O4" s="88"/>
      <c r="P4" s="88"/>
      <c r="Q4" s="41" t="s">
        <v>446</v>
      </c>
      <c r="R4" s="1"/>
      <c r="S4" s="1" t="s">
        <v>573</v>
      </c>
      <c r="U4" s="1"/>
      <c r="V4" s="1"/>
      <c r="W4" s="1"/>
      <c r="X4" s="1"/>
      <c r="Y4" s="1"/>
      <c r="Z4" s="1"/>
    </row>
    <row r="5" spans="1:26" ht="17.25" customHeight="1">
      <c r="A5" s="1"/>
      <c r="B5" s="21" t="str">
        <f>VLOOKUP(C5,테이블명!A:B,2,FALSE)</f>
        <v>memb_info_mast</v>
      </c>
      <c r="C5" s="15" t="s">
        <v>1008</v>
      </c>
      <c r="D5" s="21" t="str">
        <f>VLOOKUP(E5,컬럼명조립!B:C,2,FALSE)</f>
        <v>cust_id</v>
      </c>
      <c r="E5" s="21" t="s">
        <v>480</v>
      </c>
      <c r="F5" s="40"/>
      <c r="G5" s="21" t="str">
        <f>VLOOKUP(E5,컬럼명조립!$B:$E,3,FALSE)</f>
        <v>VARCHAR</v>
      </c>
      <c r="H5" s="21">
        <f>IFERROR(VLOOKUP(E5,컬럼명조립!B:E,4,FALSE),"")</f>
        <v>50</v>
      </c>
      <c r="I5" s="89" t="s">
        <v>804</v>
      </c>
      <c r="J5" s="90"/>
      <c r="K5" s="90"/>
      <c r="L5" s="90"/>
      <c r="M5" s="90"/>
      <c r="N5" s="90"/>
      <c r="O5" s="90"/>
      <c r="P5" s="91"/>
      <c r="Q5" s="41" t="s">
        <v>446</v>
      </c>
      <c r="R5" s="1"/>
      <c r="S5" s="1" t="s">
        <v>544</v>
      </c>
      <c r="U5" s="1"/>
      <c r="V5" s="1"/>
      <c r="W5" s="1"/>
      <c r="X5" s="1"/>
      <c r="Y5" s="1"/>
      <c r="Z5" s="1"/>
    </row>
    <row r="6" spans="1:26" ht="17.25" customHeight="1">
      <c r="A6" s="1"/>
      <c r="B6" s="15" t="str">
        <f>VLOOKUP(C6,테이블명!$A:$B,2,FALSE)</f>
        <v>memb_info_mast</v>
      </c>
      <c r="C6" s="15" t="s">
        <v>1008</v>
      </c>
      <c r="D6" s="15" t="str">
        <f>VLOOKUP(E6,컬럼명조립!B:C,2,FALSE)</f>
        <v>stat_code</v>
      </c>
      <c r="E6" s="15" t="s">
        <v>658</v>
      </c>
      <c r="F6" s="34"/>
      <c r="G6" s="21" t="str">
        <f>VLOOKUP(E6,컬럼명조립!$B:$E,3,FALSE)</f>
        <v>VARCHAR</v>
      </c>
      <c r="H6" s="21">
        <f>IFERROR(VLOOKUP(E6,컬럼명조립!B:E,4,FALSE),"")</f>
        <v>2</v>
      </c>
      <c r="I6" s="95" t="s">
        <v>671</v>
      </c>
      <c r="J6" s="96"/>
      <c r="K6" s="96"/>
      <c r="L6" s="96"/>
      <c r="M6" s="96"/>
      <c r="N6" s="96"/>
      <c r="O6" s="96"/>
      <c r="P6" s="96"/>
      <c r="Q6" s="15"/>
      <c r="R6" s="1"/>
      <c r="S6" s="1" t="str">
        <f>CONCATENATE("`",TRIM(D6),"`  ",TRIM(G6),"(",H6,")NULL DEFAULT NULL COMMENT '",TRIM(E6)," ",TRIM(I6),"',")</f>
        <v>`stat_code`  VARCHAR(2)NULL DEFAULT NULL COMMENT '상태코드 00.관계없음, 01.정상, 02.취소(거래중지), 03.탈회(거래종료), 04.퇴출(거래종료)',</v>
      </c>
      <c r="U6" s="1"/>
      <c r="V6" s="1"/>
      <c r="W6" s="1"/>
      <c r="X6" s="1"/>
      <c r="Y6" s="1"/>
      <c r="Z6" s="1"/>
    </row>
    <row r="7" spans="1:26" ht="17.25" customHeight="1">
      <c r="A7" s="1"/>
      <c r="B7" s="15" t="str">
        <f>VLOOKUP(C7,테이블명!$A:$B,2,FALSE)</f>
        <v>memb_info_mast</v>
      </c>
      <c r="C7" s="15" t="s">
        <v>1008</v>
      </c>
      <c r="D7" s="15" t="str">
        <f>VLOOKUP(E7,컬럼명조립!B:C,2,FALSE)</f>
        <v>cust_numb_divi_code</v>
      </c>
      <c r="E7" s="15" t="s">
        <v>436</v>
      </c>
      <c r="F7" s="34"/>
      <c r="G7" s="21" t="str">
        <f>VLOOKUP(E7,컬럼명조립!$B:$E,3,FALSE)</f>
        <v>VARCHAR</v>
      </c>
      <c r="H7" s="21">
        <f>IFERROR(VLOOKUP(E7,컬럼명조립!B:E,4,FALSE),"")</f>
        <v>2</v>
      </c>
      <c r="I7" s="77" t="s">
        <v>445</v>
      </c>
      <c r="J7" s="85"/>
      <c r="K7" s="85"/>
      <c r="L7" s="85"/>
      <c r="M7" s="85"/>
      <c r="N7" s="85"/>
      <c r="O7" s="85"/>
      <c r="P7" s="86"/>
      <c r="Q7" s="15" t="s">
        <v>14</v>
      </c>
      <c r="R7" s="1"/>
      <c r="S7" s="1" t="str">
        <f t="shared" ref="S7:S29" si="0">CONCATENATE("`",TRIM(D7),"`  ",TRIM(G7),"(",H7,")NULL DEFAULT NULL COMMENT '",TRIM(E7)," ",TRIM(I7),"',")</f>
        <v>`cust_numb_divi_code`  VARCHAR(2)NULL DEFAULT NULL COMMENT '회원번호구분코드 PK인 회원번호가 입력되는 유형이다. 01. E-Mail, 02. 전화번호, 03. 영문ID',</v>
      </c>
      <c r="U7" s="1"/>
      <c r="V7" s="1"/>
      <c r="W7" s="1"/>
      <c r="X7" s="1"/>
      <c r="Y7" s="1"/>
      <c r="Z7" s="1"/>
    </row>
    <row r="8" spans="1:26" ht="17.25" customHeight="1">
      <c r="A8" s="1"/>
      <c r="B8" s="15" t="str">
        <f>VLOOKUP(C8,테이블명!$A:$B,2,FALSE)</f>
        <v>memb_info_mast</v>
      </c>
      <c r="C8" s="15" t="s">
        <v>1008</v>
      </c>
      <c r="D8" s="15" t="str">
        <f>VLOOKUP(E8,컬럼명조립!B:C,2,FALSE)</f>
        <v>memb_regi_divi_code</v>
      </c>
      <c r="E8" s="15" t="s">
        <v>12</v>
      </c>
      <c r="F8" s="34"/>
      <c r="G8" s="21" t="str">
        <f>VLOOKUP(E8,컬럼명조립!$B:$E,3,FALSE)</f>
        <v>VARCHAR</v>
      </c>
      <c r="H8" s="21">
        <f>IFERROR(VLOOKUP(E8,컬럼명조립!B:E,4,FALSE),"")</f>
        <v>2</v>
      </c>
      <c r="I8" s="77" t="s">
        <v>803</v>
      </c>
      <c r="J8" s="85"/>
      <c r="K8" s="85"/>
      <c r="L8" s="85"/>
      <c r="M8" s="85"/>
      <c r="N8" s="85"/>
      <c r="O8" s="85"/>
      <c r="P8" s="86"/>
      <c r="Q8" s="15" t="s">
        <v>444</v>
      </c>
      <c r="R8" s="1"/>
      <c r="S8" s="1" t="str">
        <f t="shared" si="0"/>
        <v>`memb_regi_divi_code`  VARCHAR(2)NULL DEFAULT NULL COMMENT '회원구분코드 01.채용자, 02.구직자, 03.파견업체, MA.회사직원, SI.전산외주개발, SM.전산유지보수, PJ. 전산프로젝트',</v>
      </c>
      <c r="U8" s="1"/>
      <c r="V8" s="1"/>
      <c r="W8" s="1"/>
      <c r="X8" s="1"/>
      <c r="Y8" s="1"/>
      <c r="Z8" s="1"/>
    </row>
    <row r="9" spans="1:26" ht="17.25" customHeight="1">
      <c r="A9" s="1"/>
      <c r="B9" s="15" t="str">
        <f>VLOOKUP(C9,테이블명!$A:$B,2,FALSE)</f>
        <v>memb_info_mast</v>
      </c>
      <c r="C9" s="15" t="s">
        <v>1008</v>
      </c>
      <c r="D9" s="42" t="str">
        <f>VLOOKUP(E9,컬럼명조립!B:C,2,FALSE)</f>
        <v>cell_id_yn</v>
      </c>
      <c r="E9" s="15" t="s">
        <v>21</v>
      </c>
      <c r="F9" s="34"/>
      <c r="G9" s="21" t="str">
        <f>VLOOKUP(E9,컬럼명조립!$B:$E,3,FALSE)</f>
        <v>VARCHAR</v>
      </c>
      <c r="H9" s="21">
        <f>IFERROR(VLOOKUP(E9,컬럼명조립!B:E,4,FALSE),"")</f>
        <v>1</v>
      </c>
      <c r="I9" s="77" t="s">
        <v>485</v>
      </c>
      <c r="J9" s="85"/>
      <c r="K9" s="85"/>
      <c r="L9" s="85"/>
      <c r="M9" s="85"/>
      <c r="N9" s="85"/>
      <c r="O9" s="85"/>
      <c r="P9" s="86"/>
      <c r="Q9" s="15"/>
      <c r="R9" s="1"/>
      <c r="S9" s="1" t="str">
        <f t="shared" si="0"/>
        <v>`cell_id_yn`  VARCHAR(1)NULL DEFAULT NULL COMMENT '휴대전화ID여부 휴대전화번호 아이디 사용 동의여부',</v>
      </c>
      <c r="U9" s="1"/>
      <c r="V9" s="1"/>
      <c r="W9" s="1"/>
      <c r="X9" s="1"/>
      <c r="Y9" s="1"/>
      <c r="Z9" s="1"/>
    </row>
    <row r="10" spans="1:26" ht="17.25" customHeight="1">
      <c r="A10" s="1"/>
      <c r="B10" s="15" t="str">
        <f>VLOOKUP(C10,테이블명!$A:$B,2,FALSE)</f>
        <v>memb_info_mast</v>
      </c>
      <c r="C10" s="15" t="s">
        <v>1008</v>
      </c>
      <c r="D10" s="42" t="str">
        <f>VLOOKUP(E10,컬럼명조립!B:C,2,FALSE)</f>
        <v>cust_firs_name</v>
      </c>
      <c r="E10" s="42" t="s">
        <v>453</v>
      </c>
      <c r="F10" s="43"/>
      <c r="G10" s="21" t="str">
        <f>VLOOKUP(E10,컬럼명조립!$B:$E,3,FALSE)</f>
        <v>VARCHAR</v>
      </c>
      <c r="H10" s="21">
        <f>IFERROR(VLOOKUP(E10,컬럼명조립!B:E,4,FALSE),"")</f>
        <v>20</v>
      </c>
      <c r="I10" s="92" t="s">
        <v>455</v>
      </c>
      <c r="J10" s="93"/>
      <c r="K10" s="93"/>
      <c r="L10" s="93"/>
      <c r="M10" s="93"/>
      <c r="N10" s="93"/>
      <c r="O10" s="93"/>
      <c r="P10" s="94"/>
      <c r="Q10" s="15"/>
      <c r="R10" s="1"/>
      <c r="S10" s="1" t="str">
        <f t="shared" si="0"/>
        <v>`cust_firs_name`  VARCHAR(20)NULL DEFAULT NULL COMMENT '회원성 회원이름의 성 (first-name)',</v>
      </c>
      <c r="U10" s="1"/>
      <c r="V10" s="1"/>
      <c r="W10" s="1"/>
      <c r="X10" s="1"/>
      <c r="Y10" s="1"/>
      <c r="Z10" s="1"/>
    </row>
    <row r="11" spans="1:26" ht="17.25" customHeight="1">
      <c r="A11" s="1"/>
      <c r="B11" s="15" t="str">
        <f>VLOOKUP(C11,테이블명!$A:$B,2,FALSE)</f>
        <v>memb_info_mast</v>
      </c>
      <c r="C11" s="15" t="s">
        <v>1008</v>
      </c>
      <c r="D11" s="15" t="str">
        <f>VLOOKUP(E11,컬럼명조립!B:C,2,FALSE)</f>
        <v>cust_last_name</v>
      </c>
      <c r="E11" s="42" t="s">
        <v>454</v>
      </c>
      <c r="F11" s="43"/>
      <c r="G11" s="21" t="str">
        <f>VLOOKUP(E11,컬럼명조립!$B:$E,3,FALSE)</f>
        <v>VARCHAR</v>
      </c>
      <c r="H11" s="21">
        <f>IFERROR(VLOOKUP(E11,컬럼명조립!B:E,4,FALSE),"")</f>
        <v>30</v>
      </c>
      <c r="I11" s="92" t="s">
        <v>456</v>
      </c>
      <c r="J11" s="93"/>
      <c r="K11" s="93"/>
      <c r="L11" s="93"/>
      <c r="M11" s="93"/>
      <c r="N11" s="93"/>
      <c r="O11" s="93"/>
      <c r="P11" s="94"/>
      <c r="Q11" s="15"/>
      <c r="R11" s="1"/>
      <c r="S11" s="1" t="str">
        <f t="shared" si="0"/>
        <v>`cust_last_name`  VARCHAR(30)NULL DEFAULT NULL COMMENT '회원이름 회의이름 (last-name)',</v>
      </c>
      <c r="U11" s="1"/>
      <c r="V11" s="1"/>
      <c r="W11" s="1"/>
      <c r="X11" s="1"/>
      <c r="Y11" s="1"/>
      <c r="Z11" s="1"/>
    </row>
    <row r="12" spans="1:26" ht="17.25" customHeight="1">
      <c r="A12" s="1"/>
      <c r="B12" s="15" t="str">
        <f>VLOOKUP(C12,테이블명!$A:$B,2,FALSE)</f>
        <v>memb_info_mast</v>
      </c>
      <c r="C12" s="15" t="s">
        <v>1008</v>
      </c>
      <c r="D12" s="15" t="str">
        <f>VLOOKUP(E12,컬럼명조립!B:C,2,FALSE)</f>
        <v>yiny_divi_code</v>
      </c>
      <c r="E12" s="15" t="s">
        <v>27</v>
      </c>
      <c r="F12" s="34"/>
      <c r="G12" s="21" t="str">
        <f>VLOOKUP(E12,컬럼명조립!$B:$E,3,FALSE)</f>
        <v>VARCHAR</v>
      </c>
      <c r="H12" s="21">
        <f>IFERROR(VLOOKUP(E12,컬럼명조립!B:E,4,FALSE),"")</f>
        <v>1</v>
      </c>
      <c r="I12" s="77" t="s">
        <v>28</v>
      </c>
      <c r="J12" s="85"/>
      <c r="K12" s="85"/>
      <c r="L12" s="85"/>
      <c r="M12" s="85"/>
      <c r="N12" s="85"/>
      <c r="O12" s="85"/>
      <c r="P12" s="86"/>
      <c r="Q12" s="15"/>
      <c r="R12" s="1"/>
      <c r="S12" s="1" t="str">
        <f t="shared" si="0"/>
        <v>`yiny_divi_code`  VARCHAR(1)NULL DEFAULT NULL COMMENT '음양구분코드 1. 양력, 2. 음력',</v>
      </c>
      <c r="U12" s="1"/>
      <c r="V12" s="1"/>
      <c r="W12" s="1"/>
      <c r="X12" s="1"/>
      <c r="Y12" s="1"/>
      <c r="Z12" s="1"/>
    </row>
    <row r="13" spans="1:26" ht="17.25" customHeight="1">
      <c r="A13" s="1"/>
      <c r="B13" s="15" t="str">
        <f>VLOOKUP(C13,테이블명!$A:$B,2,FALSE)</f>
        <v>memb_info_mast</v>
      </c>
      <c r="C13" s="15" t="s">
        <v>1008</v>
      </c>
      <c r="D13" s="42" t="str">
        <f>VLOOKUP(E13,컬럼명조립!B:C,2,FALSE)</f>
        <v>birt_day</v>
      </c>
      <c r="E13" s="15" t="s">
        <v>25</v>
      </c>
      <c r="F13" s="34"/>
      <c r="G13" s="21" t="str">
        <f>VLOOKUP(E13,컬럼명조립!$B:$E,3,FALSE)</f>
        <v>VARCHAR</v>
      </c>
      <c r="H13" s="21">
        <f>IFERROR(VLOOKUP(E13,컬럼명조립!B:E,4,FALSE),"")</f>
        <v>8</v>
      </c>
      <c r="I13" s="77"/>
      <c r="J13" s="85"/>
      <c r="K13" s="85"/>
      <c r="L13" s="85"/>
      <c r="M13" s="85"/>
      <c r="N13" s="85"/>
      <c r="O13" s="85"/>
      <c r="P13" s="86"/>
      <c r="Q13" s="15"/>
      <c r="R13" s="1"/>
      <c r="S13" s="1" t="str">
        <f t="shared" si="0"/>
        <v>`birt_day`  VARCHAR(8)NULL DEFAULT NULL COMMENT '생년월일 ',</v>
      </c>
      <c r="U13" s="1"/>
      <c r="V13" s="1"/>
      <c r="W13" s="1"/>
      <c r="X13" s="1"/>
      <c r="Y13" s="1"/>
      <c r="Z13" s="1"/>
    </row>
    <row r="14" spans="1:26" ht="17.25" customHeight="1">
      <c r="A14" s="1"/>
      <c r="B14" s="15" t="str">
        <f>VLOOKUP(C14,테이블명!$A:$B,2,FALSE)</f>
        <v>memb_info_mast</v>
      </c>
      <c r="C14" s="15" t="s">
        <v>1008</v>
      </c>
      <c r="D14" s="15" t="str">
        <f>VLOOKUP(E14,컬럼명조립!B:C,2,FALSE)</f>
        <v>sex</v>
      </c>
      <c r="E14" s="42" t="s">
        <v>29</v>
      </c>
      <c r="F14" s="43"/>
      <c r="G14" s="21" t="str">
        <f>VLOOKUP(E14,컬럼명조립!$B:$E,3,FALSE)</f>
        <v>VARCHAR</v>
      </c>
      <c r="H14" s="21">
        <f>IFERROR(VLOOKUP(E14,컬럼명조립!B:E,4,FALSE),"")</f>
        <v>1</v>
      </c>
      <c r="I14" s="92" t="s">
        <v>30</v>
      </c>
      <c r="J14" s="93"/>
      <c r="K14" s="93"/>
      <c r="L14" s="93"/>
      <c r="M14" s="93"/>
      <c r="N14" s="93"/>
      <c r="O14" s="93"/>
      <c r="P14" s="94"/>
      <c r="Q14" s="15"/>
      <c r="R14" s="1"/>
      <c r="S14" s="1" t="str">
        <f t="shared" si="0"/>
        <v>`sex`  VARCHAR(1)NULL DEFAULT NULL COMMENT '성별 1. 남자, 2. 여자',</v>
      </c>
      <c r="U14" s="1"/>
      <c r="V14" s="1"/>
      <c r="W14" s="1"/>
      <c r="X14" s="1"/>
      <c r="Y14" s="1"/>
      <c r="Z14" s="1"/>
    </row>
    <row r="15" spans="1:26" ht="17.25" customHeight="1">
      <c r="A15" s="1"/>
      <c r="B15" s="15" t="str">
        <f>VLOOKUP(C15,테이블명!$A:$B,2,FALSE)</f>
        <v>memb_info_mast</v>
      </c>
      <c r="C15" s="15" t="s">
        <v>1008</v>
      </c>
      <c r="D15" s="42" t="str">
        <f>VLOOKUP(E15,컬럼명조립!B:C,2,FALSE)</f>
        <v>nati_code</v>
      </c>
      <c r="E15" s="15" t="s">
        <v>23</v>
      </c>
      <c r="F15" s="34"/>
      <c r="G15" s="21" t="str">
        <f>VLOOKUP(E15,컬럼명조립!$B:$E,3,FALSE)</f>
        <v>VARCHAR</v>
      </c>
      <c r="H15" s="21">
        <f>IFERROR(VLOOKUP(E15,컬럼명조립!B:E,4,FALSE),"")</f>
        <v>3</v>
      </c>
      <c r="I15" s="77" t="s">
        <v>24</v>
      </c>
      <c r="J15" s="85"/>
      <c r="K15" s="85"/>
      <c r="L15" s="85"/>
      <c r="M15" s="85"/>
      <c r="N15" s="85"/>
      <c r="O15" s="85"/>
      <c r="P15" s="86"/>
      <c r="Q15" s="15"/>
      <c r="R15" s="1"/>
      <c r="S15" s="1" t="str">
        <f t="shared" si="0"/>
        <v>`nati_code`  VARCHAR(3)NULL DEFAULT NULL COMMENT '국적코드 공통코드 테이블의 국적 참고',</v>
      </c>
      <c r="U15" s="1"/>
      <c r="V15" s="1"/>
      <c r="W15" s="1"/>
      <c r="X15" s="1"/>
      <c r="Y15" s="1"/>
      <c r="Z15" s="1"/>
    </row>
    <row r="16" spans="1:26" ht="17.25" customHeight="1">
      <c r="A16" s="1"/>
      <c r="B16" s="15" t="str">
        <f>VLOOKUP(C16,테이블명!$A:$B,2,FALSE)</f>
        <v>memb_info_mast</v>
      </c>
      <c r="C16" s="15" t="s">
        <v>1008</v>
      </c>
      <c r="D16" s="15" t="str">
        <f>VLOOKUP(E16,컬럼명조립!B:C,2,FALSE)</f>
        <v>emai_addr</v>
      </c>
      <c r="E16" s="42" t="s">
        <v>447</v>
      </c>
      <c r="F16" s="43"/>
      <c r="G16" s="21" t="str">
        <f>VLOOKUP(E16,컬럼명조립!$B:$E,3,FALSE)</f>
        <v>VARCHAR</v>
      </c>
      <c r="H16" s="21">
        <f>IFERROR(VLOOKUP(E16,컬럼명조립!B:E,4,FALSE),"")</f>
        <v>50</v>
      </c>
      <c r="I16" s="92" t="s">
        <v>451</v>
      </c>
      <c r="J16" s="93"/>
      <c r="K16" s="93"/>
      <c r="L16" s="93"/>
      <c r="M16" s="93"/>
      <c r="N16" s="93"/>
      <c r="O16" s="93"/>
      <c r="P16" s="94"/>
      <c r="Q16" s="15"/>
      <c r="R16" s="1"/>
      <c r="S16" s="1" t="str">
        <f t="shared" si="0"/>
        <v>`emai_addr`  VARCHAR(50)NULL DEFAULT NULL COMMENT 'EMAIL-ADDRESS e-mail의 @전까지의 ID',</v>
      </c>
      <c r="U16" s="1"/>
      <c r="V16" s="1"/>
      <c r="W16" s="1"/>
      <c r="X16" s="1"/>
      <c r="Y16" s="1"/>
      <c r="Z16" s="1"/>
    </row>
    <row r="17" spans="1:26" ht="17.25" customHeight="1">
      <c r="A17" s="1"/>
      <c r="B17" s="15" t="str">
        <f>VLOOKUP(C17,테이블명!$A:$B,2,FALSE)</f>
        <v>memb_info_mast</v>
      </c>
      <c r="C17" s="15" t="s">
        <v>1008</v>
      </c>
      <c r="D17" s="15" t="str">
        <f>VLOOKUP(E17,컬럼명조립!B:C,2,FALSE)</f>
        <v>emai_deta</v>
      </c>
      <c r="E17" s="15" t="s">
        <v>450</v>
      </c>
      <c r="F17" s="34"/>
      <c r="G17" s="21" t="str">
        <f>VLOOKUP(E17,컬럼명조립!$B:$E,3,FALSE)</f>
        <v>VARCHAR</v>
      </c>
      <c r="H17" s="21">
        <f>IFERROR(VLOOKUP(E17,컬럼명조립!B:E,4,FALSE),"")</f>
        <v>20</v>
      </c>
      <c r="I17" s="77" t="s">
        <v>452</v>
      </c>
      <c r="J17" s="85"/>
      <c r="K17" s="85"/>
      <c r="L17" s="85"/>
      <c r="M17" s="85"/>
      <c r="N17" s="85"/>
      <c r="O17" s="85"/>
      <c r="P17" s="86"/>
      <c r="Q17" s="15"/>
      <c r="R17" s="1"/>
      <c r="S17" s="1" t="str">
        <f t="shared" si="0"/>
        <v>`emai_deta`  VARCHAR(20)NULL DEFAULT NULL COMMENT 'EMAIL-DETAILS e-mail의 @뒤의 상세명 (ex. Gmail.com, korea.com ….....)',</v>
      </c>
      <c r="U17" s="1"/>
      <c r="V17" s="1"/>
      <c r="W17" s="1"/>
      <c r="X17" s="1"/>
      <c r="Y17" s="1"/>
      <c r="Z17" s="1"/>
    </row>
    <row r="18" spans="1:26" ht="17.25" customHeight="1">
      <c r="A18" s="1"/>
      <c r="B18" s="15" t="str">
        <f>VLOOKUP(C18,테이블명!$A:$B,2,FALSE)</f>
        <v>memb_info_mast</v>
      </c>
      <c r="C18" s="15" t="s">
        <v>1008</v>
      </c>
      <c r="D18" s="42" t="str">
        <f>VLOOKUP(E18,컬럼명조립!B:C,2,FALSE)</f>
        <v>home_page</v>
      </c>
      <c r="E18" s="15" t="s">
        <v>32</v>
      </c>
      <c r="F18" s="34"/>
      <c r="G18" s="21" t="str">
        <f>VLOOKUP(E18,컬럼명조립!$B:$E,3,FALSE)</f>
        <v>VARCHAR</v>
      </c>
      <c r="H18" s="21">
        <f>IFERROR(VLOOKUP(E18,컬럼명조립!B:E,4,FALSE),"")</f>
        <v>60</v>
      </c>
      <c r="I18" s="77"/>
      <c r="J18" s="85"/>
      <c r="K18" s="85"/>
      <c r="L18" s="85"/>
      <c r="M18" s="85"/>
      <c r="N18" s="85"/>
      <c r="O18" s="85"/>
      <c r="P18" s="86"/>
      <c r="Q18" s="15"/>
      <c r="R18" s="1"/>
      <c r="S18" s="1" t="str">
        <f t="shared" si="0"/>
        <v>`home_page`  VARCHAR(60)NULL DEFAULT NULL COMMENT '홈페이지 ',</v>
      </c>
      <c r="U18" s="1"/>
      <c r="V18" s="1"/>
      <c r="W18" s="1"/>
      <c r="X18" s="1"/>
      <c r="Y18" s="1"/>
      <c r="Z18" s="1"/>
    </row>
    <row r="19" spans="1:26" ht="17.25" customHeight="1">
      <c r="A19" s="1"/>
      <c r="B19" s="15" t="str">
        <f>VLOOKUP(C19,테이블명!$A:$B,2,FALSE)</f>
        <v>memb_info_mast</v>
      </c>
      <c r="C19" s="15" t="s">
        <v>1008</v>
      </c>
      <c r="D19" s="15" t="str">
        <f>VLOOKUP(E19,컬럼명조립!B:C,2,FALSE)</f>
        <v>cell_numb</v>
      </c>
      <c r="E19" s="42" t="s">
        <v>33</v>
      </c>
      <c r="F19" s="43"/>
      <c r="G19" s="21" t="str">
        <f>VLOOKUP(E19,컬럼명조립!$B:$E,3,FALSE)</f>
        <v>VARCHAR</v>
      </c>
      <c r="H19" s="21">
        <f>IFERROR(VLOOKUP(E19,컬럼명조립!B:E,4,FALSE),"")</f>
        <v>12</v>
      </c>
      <c r="I19" s="92" t="s">
        <v>460</v>
      </c>
      <c r="J19" s="93"/>
      <c r="K19" s="93"/>
      <c r="L19" s="93"/>
      <c r="M19" s="93"/>
      <c r="N19" s="93"/>
      <c r="O19" s="93"/>
      <c r="P19" s="94"/>
      <c r="Q19" s="15"/>
      <c r="R19" s="1"/>
      <c r="S19" s="1" t="str">
        <f t="shared" si="0"/>
        <v>`cell_numb`  VARCHAR(12)NULL DEFAULT NULL COMMENT '휴대전화번호 암호화대상',</v>
      </c>
      <c r="U19" s="1"/>
      <c r="V19" s="1"/>
      <c r="W19" s="1"/>
      <c r="X19" s="1"/>
      <c r="Y19" s="1"/>
      <c r="Z19" s="1"/>
    </row>
    <row r="20" spans="1:26" ht="17.25" customHeight="1">
      <c r="A20" s="1"/>
      <c r="B20" s="15" t="str">
        <f>VLOOKUP(C20,테이블명!$A:$B,2,FALSE)</f>
        <v>memb_info_mast</v>
      </c>
      <c r="C20" s="15" t="s">
        <v>1008</v>
      </c>
      <c r="D20" s="15" t="str">
        <f>VLOOKUP(E20,컬럼명조립!B:C,2,FALSE)</f>
        <v>rela_phon_numb_use_yn</v>
      </c>
      <c r="E20" s="15" t="s">
        <v>489</v>
      </c>
      <c r="F20" s="34"/>
      <c r="G20" s="21" t="str">
        <f>VLOOKUP(E20,컬럼명조립!$B:$E,3,FALSE)</f>
        <v>VARCHAR</v>
      </c>
      <c r="H20" s="21">
        <f>IFERROR(VLOOKUP(E20,컬럼명조립!B:E,4,FALSE),"")</f>
        <v>1</v>
      </c>
      <c r="I20" s="77" t="s">
        <v>490</v>
      </c>
      <c r="J20" s="85"/>
      <c r="K20" s="85"/>
      <c r="L20" s="85"/>
      <c r="M20" s="85"/>
      <c r="N20" s="85"/>
      <c r="O20" s="85"/>
      <c r="P20" s="86"/>
      <c r="Q20" s="15"/>
      <c r="R20" s="1"/>
      <c r="S20" s="1" t="str">
        <f t="shared" si="0"/>
        <v>`rela_phon_numb_use_yn`  VARCHAR(1)NULL DEFAULT NULL COMMENT '안심전화번호사용여부 1. 여, 2. 부',</v>
      </c>
      <c r="U20" s="1"/>
      <c r="V20" s="1"/>
      <c r="W20" s="1"/>
      <c r="X20" s="1"/>
      <c r="Y20" s="1"/>
      <c r="Z20" s="1"/>
    </row>
    <row r="21" spans="1:26" ht="17.25" customHeight="1">
      <c r="A21" s="1"/>
      <c r="B21" s="15" t="str">
        <f>VLOOKUP(C21,테이블명!$A:$B,2,FALSE)</f>
        <v>memb_info_mast</v>
      </c>
      <c r="C21" s="15" t="s">
        <v>1008</v>
      </c>
      <c r="D21" s="15" t="str">
        <f>VLOOKUP(E21,컬럼명조립!B:C,2,FALSE)</f>
        <v>rela_phon_numb</v>
      </c>
      <c r="E21" s="15" t="s">
        <v>36</v>
      </c>
      <c r="F21" s="34"/>
      <c r="G21" s="21" t="str">
        <f>VLOOKUP(E21,컬럼명조립!$B:$E,3,FALSE)</f>
        <v>VARCHAR</v>
      </c>
      <c r="H21" s="21">
        <f>IFERROR(VLOOKUP(E21,컬럼명조립!B:E,4,FALSE),"")</f>
        <v>12</v>
      </c>
      <c r="I21" s="77" t="s">
        <v>460</v>
      </c>
      <c r="J21" s="85"/>
      <c r="K21" s="85"/>
      <c r="L21" s="85"/>
      <c r="M21" s="85"/>
      <c r="N21" s="85"/>
      <c r="O21" s="85"/>
      <c r="P21" s="86"/>
      <c r="Q21" s="15"/>
      <c r="R21" s="1"/>
      <c r="S21" s="1" t="str">
        <f t="shared" si="0"/>
        <v>`rela_phon_numb`  VARCHAR(12)NULL DEFAULT NULL COMMENT '안심전화번호 암호화대상',</v>
      </c>
      <c r="U21" s="1"/>
      <c r="V21" s="1"/>
      <c r="W21" s="1"/>
      <c r="X21" s="1"/>
      <c r="Y21" s="1"/>
      <c r="Z21" s="1"/>
    </row>
    <row r="22" spans="1:26" ht="17.25" customHeight="1">
      <c r="A22" s="1"/>
      <c r="B22" s="15" t="str">
        <f>VLOOKUP(C22,테이블명!$A:$B,2,FALSE)</f>
        <v>memb_info_mast</v>
      </c>
      <c r="C22" s="15" t="s">
        <v>1008</v>
      </c>
      <c r="D22" s="15" t="str">
        <f>VLOOKUP(E22,컬럼명조립!B:C,2,FALSE)</f>
        <v>cont_poss_time_code</v>
      </c>
      <c r="E22" s="15" t="s">
        <v>491</v>
      </c>
      <c r="F22" s="34"/>
      <c r="G22" s="21" t="str">
        <f>VLOOKUP(E22,컬럼명조립!$B:$E,3,FALSE)</f>
        <v>VARCHAR</v>
      </c>
      <c r="H22" s="21">
        <f>IFERROR(VLOOKUP(E22,컬럼명조립!B:E,4,FALSE),"")</f>
        <v>1</v>
      </c>
      <c r="I22" s="77" t="s">
        <v>493</v>
      </c>
      <c r="J22" s="85"/>
      <c r="K22" s="85"/>
      <c r="L22" s="85"/>
      <c r="M22" s="85"/>
      <c r="N22" s="85"/>
      <c r="O22" s="85"/>
      <c r="P22" s="86"/>
      <c r="Q22" s="15"/>
      <c r="R22" s="1"/>
      <c r="S22" s="1" t="str">
        <f t="shared" si="0"/>
        <v>`cont_poss_time_code`  VARCHAR(1)NULL DEFAULT NULL COMMENT '연락가능시각코드 1. 종일, 2. 오전, 3. 오후, 4.점심, 5.종일',</v>
      </c>
      <c r="U22" s="1"/>
      <c r="V22" s="1"/>
      <c r="W22" s="1"/>
      <c r="X22" s="1"/>
      <c r="Y22" s="1"/>
      <c r="Z22" s="1"/>
    </row>
    <row r="23" spans="1:26" ht="17.25" customHeight="1">
      <c r="A23" s="1"/>
      <c r="B23" s="15" t="str">
        <f>VLOOKUP(C23,테이블명!$A:$B,2,FALSE)</f>
        <v>memb_info_mast</v>
      </c>
      <c r="C23" s="15" t="s">
        <v>1008</v>
      </c>
      <c r="D23" s="15" t="str">
        <f>VLOOKUP(E23,컬럼명조립!B:C,2,FALSE)</f>
        <v>cont_star_time</v>
      </c>
      <c r="E23" s="15" t="s">
        <v>492</v>
      </c>
      <c r="F23" s="34"/>
      <c r="G23" s="21" t="str">
        <f>VLOOKUP(E23,컬럼명조립!$B:$E,3,FALSE)</f>
        <v>VARCHAR</v>
      </c>
      <c r="H23" s="21">
        <f>IFERROR(VLOOKUP(E23,컬럼명조립!B:E,4,FALSE),"")</f>
        <v>2</v>
      </c>
      <c r="I23" s="77"/>
      <c r="J23" s="85"/>
      <c r="K23" s="85"/>
      <c r="L23" s="85"/>
      <c r="M23" s="85"/>
      <c r="N23" s="85"/>
      <c r="O23" s="85"/>
      <c r="P23" s="86"/>
      <c r="Q23" s="15"/>
      <c r="R23" s="1"/>
      <c r="S23" s="1" t="str">
        <f t="shared" si="0"/>
        <v>`cont_star_time`  VARCHAR(2)NULL DEFAULT NULL COMMENT '연락시작시간 ',</v>
      </c>
      <c r="U23" s="1"/>
      <c r="V23" s="1"/>
      <c r="W23" s="1"/>
      <c r="X23" s="1"/>
      <c r="Y23" s="1"/>
      <c r="Z23" s="1"/>
    </row>
    <row r="24" spans="1:26" ht="17.25" customHeight="1">
      <c r="A24" s="1"/>
      <c r="B24" s="15" t="str">
        <f>VLOOKUP(C24,테이블명!$A:$B,2,FALSE)</f>
        <v>memb_info_mast</v>
      </c>
      <c r="C24" s="15" t="s">
        <v>1008</v>
      </c>
      <c r="D24" s="15" t="str">
        <f>VLOOKUP(E24,컬럼명조립!B:C,2,FALSE)</f>
        <v>cont_end_time</v>
      </c>
      <c r="E24" s="15" t="s">
        <v>494</v>
      </c>
      <c r="F24" s="34"/>
      <c r="G24" s="21" t="str">
        <f>VLOOKUP(E24,컬럼명조립!$B:$E,3,FALSE)</f>
        <v>VARCHAR</v>
      </c>
      <c r="H24" s="21">
        <f>IFERROR(VLOOKUP(E24,컬럼명조립!B:E,4,FALSE),"")</f>
        <v>2</v>
      </c>
      <c r="I24" s="77"/>
      <c r="J24" s="85"/>
      <c r="K24" s="85"/>
      <c r="L24" s="85"/>
      <c r="M24" s="85"/>
      <c r="N24" s="85"/>
      <c r="O24" s="85"/>
      <c r="P24" s="86"/>
      <c r="Q24" s="15"/>
      <c r="R24" s="1"/>
      <c r="S24" s="1" t="str">
        <f t="shared" si="0"/>
        <v>`cont_end_time`  VARCHAR(2)NULL DEFAULT NULL COMMENT '연락종료시간 ',</v>
      </c>
      <c r="U24" s="1"/>
      <c r="V24" s="1"/>
      <c r="W24" s="1"/>
      <c r="X24" s="1"/>
      <c r="Y24" s="1"/>
      <c r="Z24" s="1"/>
    </row>
    <row r="25" spans="1:26" ht="17.25" customHeight="1">
      <c r="A25" s="1"/>
      <c r="B25" s="15" t="str">
        <f>VLOOKUP(C25,테이블명!$A:$B,2,FALSE)</f>
        <v>memb_info_mast</v>
      </c>
      <c r="C25" s="15" t="s">
        <v>1008</v>
      </c>
      <c r="D25" s="15" t="str">
        <f>VLOOKUP(E25,컬럼명조립!B:C,2,FALSE)</f>
        <v>diss_cate_code</v>
      </c>
      <c r="E25" s="15" t="s">
        <v>495</v>
      </c>
      <c r="F25" s="34"/>
      <c r="G25" s="21" t="str">
        <f>VLOOKUP(E25,컬럼명조립!$B:$E,3,FALSE)</f>
        <v>VARCHAR</v>
      </c>
      <c r="H25" s="21">
        <f>IFERROR(VLOOKUP(E25,컬럼명조립!B:E,4,FALSE),"")</f>
        <v>6</v>
      </c>
      <c r="I25" s="77"/>
      <c r="J25" s="85"/>
      <c r="K25" s="85"/>
      <c r="L25" s="85"/>
      <c r="M25" s="85"/>
      <c r="N25" s="85"/>
      <c r="O25" s="85"/>
      <c r="P25" s="86"/>
      <c r="Q25" s="15"/>
      <c r="R25" s="1"/>
      <c r="S25" s="1" t="str">
        <f t="shared" si="0"/>
        <v>`diss_cate_code`  VARCHAR(6)NULL DEFAULT NULL COMMENT '불만유형코드 ',</v>
      </c>
      <c r="U25" s="1"/>
      <c r="V25" s="1"/>
      <c r="W25" s="1"/>
      <c r="X25" s="1"/>
      <c r="Y25" s="1"/>
      <c r="Z25" s="1"/>
    </row>
    <row r="26" spans="1:26" ht="17.25" customHeight="1">
      <c r="A26" s="1"/>
      <c r="B26" s="15" t="str">
        <f>VLOOKUP(C26,테이블명!$A:$B,2,FALSE)</f>
        <v>memb_info_mast</v>
      </c>
      <c r="C26" s="15" t="s">
        <v>1008</v>
      </c>
      <c r="D26" s="15" t="str">
        <f>VLOOKUP(E26,컬럼명조립!B:C,2,FALSE)</f>
        <v>firs_crea_date_time</v>
      </c>
      <c r="E26" s="1" t="s">
        <v>964</v>
      </c>
      <c r="F26" s="34"/>
      <c r="G26" s="21" t="str">
        <f>VLOOKUP(E26,컬럼명조립!$B:$E,3,FALSE)</f>
        <v>DATETIME</v>
      </c>
      <c r="H26" s="21">
        <f>IFERROR(VLOOKUP(E26,컬럼명조립!B:E,4,FALSE),"")</f>
        <v>0</v>
      </c>
      <c r="I26" s="77"/>
      <c r="J26" s="85"/>
      <c r="K26" s="85"/>
      <c r="L26" s="85"/>
      <c r="M26" s="85"/>
      <c r="N26" s="85"/>
      <c r="O26" s="85"/>
      <c r="P26" s="86"/>
      <c r="Q26" s="15"/>
      <c r="R26" s="1"/>
      <c r="S26" s="1" t="str">
        <f t="shared" si="0"/>
        <v>`firs_crea_date_time`  DATETIME(0)NULL DEFAULT NULL COMMENT '최초생성일시 ',</v>
      </c>
      <c r="U26" s="1"/>
      <c r="V26" s="1"/>
      <c r="W26" s="1"/>
      <c r="X26" s="1"/>
      <c r="Y26" s="1"/>
      <c r="Z26" s="1"/>
    </row>
    <row r="27" spans="1:26" ht="17.25" customHeight="1">
      <c r="A27" s="1"/>
      <c r="B27" s="15" t="str">
        <f>VLOOKUP(C27,테이블명!$A:$B,2,FALSE)</f>
        <v>memb_info_mast</v>
      </c>
      <c r="C27" s="15" t="s">
        <v>1008</v>
      </c>
      <c r="D27" s="15" t="str">
        <f>VLOOKUP(E27,컬럼명조립!B:C,2,FALSE)</f>
        <v>firs_crea_empl</v>
      </c>
      <c r="E27" s="15" t="s">
        <v>467</v>
      </c>
      <c r="F27" s="34"/>
      <c r="G27" s="21" t="str">
        <f>VLOOKUP(E27,컬럼명조립!$B:$E,3,FALSE)</f>
        <v>VARCHAR</v>
      </c>
      <c r="H27" s="21">
        <f>IFERROR(VLOOKUP(E27,컬럼명조립!B:E,4,FALSE),"")</f>
        <v>10</v>
      </c>
      <c r="I27" s="77"/>
      <c r="J27" s="85"/>
      <c r="K27" s="85"/>
      <c r="L27" s="85"/>
      <c r="M27" s="85"/>
      <c r="N27" s="85"/>
      <c r="O27" s="85"/>
      <c r="P27" s="86"/>
      <c r="Q27" s="15"/>
      <c r="R27" s="1"/>
      <c r="S27" s="1" t="str">
        <f t="shared" si="0"/>
        <v>`firs_crea_empl`  VARCHAR(10)NULL DEFAULT NULL COMMENT '최초생성사번 ',</v>
      </c>
      <c r="U27" s="1"/>
      <c r="V27" s="1"/>
      <c r="W27" s="1"/>
      <c r="X27" s="1"/>
      <c r="Y27" s="1"/>
      <c r="Z27" s="1"/>
    </row>
    <row r="28" spans="1:26" ht="17.25" customHeight="1">
      <c r="A28" s="1"/>
      <c r="B28" s="15" t="str">
        <f>VLOOKUP(C28,테이블명!$A:$B,2,FALSE)</f>
        <v>memb_info_mast</v>
      </c>
      <c r="C28" s="15" t="s">
        <v>1008</v>
      </c>
      <c r="D28" s="15" t="str">
        <f>VLOOKUP(E28,컬럼명조립!B:C,2,FALSE)</f>
        <v>last_edit_date_time</v>
      </c>
      <c r="E28" s="15" t="s">
        <v>965</v>
      </c>
      <c r="F28" s="34"/>
      <c r="G28" s="21" t="str">
        <f>VLOOKUP(E28,컬럼명조립!$B:$E,3,FALSE)</f>
        <v>DATETIME</v>
      </c>
      <c r="H28" s="21">
        <f>IFERROR(VLOOKUP(E28,컬럼명조립!B:E,4,FALSE),"")</f>
        <v>0</v>
      </c>
      <c r="I28" s="77"/>
      <c r="J28" s="85"/>
      <c r="K28" s="85"/>
      <c r="L28" s="85"/>
      <c r="M28" s="85"/>
      <c r="N28" s="85"/>
      <c r="O28" s="85"/>
      <c r="P28" s="86"/>
      <c r="Q28" s="15"/>
      <c r="R28" s="1"/>
      <c r="S28" s="1" t="str">
        <f t="shared" si="0"/>
        <v>`last_edit_date_time`  DATETIME(0)NULL DEFAULT NULL COMMENT '최종수정일시 ',</v>
      </c>
      <c r="U28" s="1"/>
      <c r="V28" s="1"/>
      <c r="W28" s="1"/>
      <c r="X28" s="1"/>
      <c r="Y28" s="1"/>
      <c r="Z28" s="1"/>
    </row>
    <row r="29" spans="1:26" ht="17.25" customHeight="1">
      <c r="A29" s="1"/>
      <c r="B29" s="15" t="str">
        <f>VLOOKUP(C29,테이블명!$A:$B,2,FALSE)</f>
        <v>memb_info_mast</v>
      </c>
      <c r="C29" s="15" t="s">
        <v>1008</v>
      </c>
      <c r="D29" s="15" t="str">
        <f>VLOOKUP(E29,컬럼명조립!B:C,2,FALSE)</f>
        <v>last_edit_empl</v>
      </c>
      <c r="E29" s="15" t="s">
        <v>466</v>
      </c>
      <c r="F29" s="34"/>
      <c r="G29" s="21" t="str">
        <f>VLOOKUP(E29,컬럼명조립!$B:$E,3,FALSE)</f>
        <v>VARCHAR</v>
      </c>
      <c r="H29" s="21">
        <f>IFERROR(VLOOKUP(E29,컬럼명조립!B:E,4,FALSE),"")</f>
        <v>10</v>
      </c>
      <c r="I29" s="77"/>
      <c r="J29" s="85"/>
      <c r="K29" s="85"/>
      <c r="L29" s="85"/>
      <c r="M29" s="85"/>
      <c r="N29" s="85"/>
      <c r="O29" s="85"/>
      <c r="P29" s="86"/>
      <c r="Q29" s="15"/>
      <c r="R29" s="1"/>
      <c r="S29" s="1" t="str">
        <f t="shared" si="0"/>
        <v>`last_edit_empl`  VARCHAR(10)NULL DEFAULT NULL COMMENT '최종수정사번 ',</v>
      </c>
      <c r="U29" s="1"/>
      <c r="V29" s="1"/>
      <c r="W29" s="1"/>
      <c r="X29" s="1"/>
      <c r="Y29" s="1"/>
      <c r="Z29" s="1"/>
    </row>
    <row r="30" spans="1:26" ht="17.25" customHeight="1">
      <c r="A30" s="1"/>
      <c r="B30" s="1"/>
      <c r="C30" s="1"/>
      <c r="Q30" s="1"/>
      <c r="R30" s="1"/>
      <c r="S30" s="1" t="s">
        <v>681</v>
      </c>
      <c r="T30" s="1"/>
      <c r="U30" s="1"/>
      <c r="V30" s="1"/>
      <c r="W30" s="1"/>
      <c r="X30" s="1"/>
      <c r="Y30" s="1"/>
      <c r="Z30" s="1"/>
    </row>
    <row r="31" spans="1:26" ht="17.25" customHeight="1">
      <c r="A31" s="1"/>
      <c r="B31" s="1"/>
      <c r="C31" s="1"/>
      <c r="Q31" s="1"/>
      <c r="R31" s="1"/>
      <c r="S31" s="1" t="s">
        <v>477</v>
      </c>
      <c r="T31" s="1"/>
      <c r="U31" s="1"/>
      <c r="V31" s="1"/>
      <c r="W31" s="1"/>
      <c r="X31" s="1"/>
      <c r="Y31" s="1"/>
      <c r="Z31" s="1"/>
    </row>
    <row r="32" spans="1:26" ht="17.25" customHeight="1">
      <c r="A32" s="1"/>
      <c r="B32" s="1"/>
      <c r="C32" s="1"/>
      <c r="Q32" s="1"/>
      <c r="R32" s="1"/>
      <c r="S32" s="33" t="s">
        <v>524</v>
      </c>
      <c r="T32" s="1"/>
      <c r="U32" s="1"/>
      <c r="V32" s="1"/>
      <c r="W32" s="1"/>
      <c r="X32" s="1"/>
      <c r="Y32" s="1"/>
      <c r="Z32" s="1"/>
    </row>
    <row r="33" spans="1:26" ht="17.25" customHeight="1">
      <c r="A33" s="1"/>
      <c r="B33" s="1"/>
      <c r="C33" s="1"/>
      <c r="Q33" s="1"/>
      <c r="R33" s="1"/>
      <c r="S33" s="44" t="s">
        <v>525</v>
      </c>
      <c r="T33" s="1"/>
      <c r="U33" s="1"/>
      <c r="V33" s="1"/>
      <c r="W33" s="1"/>
      <c r="X33" s="1"/>
      <c r="Y33" s="1"/>
      <c r="Z33" s="1"/>
    </row>
    <row r="34" spans="1:26" ht="17.25" customHeight="1">
      <c r="A34" s="1"/>
      <c r="B34" s="1"/>
      <c r="C34" s="1"/>
      <c r="Q34" s="1"/>
      <c r="R34" s="1"/>
      <c r="S34" s="44" t="s">
        <v>526</v>
      </c>
      <c r="T34" s="1"/>
      <c r="U34" s="1"/>
      <c r="V34" s="1"/>
      <c r="W34" s="1"/>
      <c r="X34" s="1"/>
      <c r="Y34" s="1"/>
      <c r="Z34" s="1"/>
    </row>
    <row r="35" spans="1:26" ht="17.25" customHeight="1">
      <c r="A35" s="1"/>
      <c r="B35" s="1"/>
      <c r="C35" s="1"/>
      <c r="Q35" s="1"/>
      <c r="R35" s="1"/>
      <c r="S35" s="44" t="s">
        <v>527</v>
      </c>
      <c r="T35" s="1"/>
      <c r="U35" s="1"/>
      <c r="V35" s="1"/>
      <c r="W35" s="1"/>
      <c r="X35" s="1"/>
      <c r="Y35" s="1"/>
      <c r="Z35" s="1"/>
    </row>
    <row r="36" spans="1:26" ht="17.25" customHeight="1">
      <c r="A36" s="1"/>
      <c r="B36" s="1"/>
      <c r="C36" s="1"/>
      <c r="Q36" s="1"/>
      <c r="R36" s="1"/>
      <c r="S36" s="44"/>
      <c r="T36" s="1"/>
      <c r="U36" s="1"/>
      <c r="V36" s="1"/>
      <c r="W36" s="1"/>
      <c r="X36" s="1"/>
      <c r="Y36" s="1"/>
      <c r="Z36" s="1"/>
    </row>
    <row r="37" spans="1:26" ht="17.25" customHeight="1">
      <c r="A37" s="1"/>
      <c r="B37" s="1"/>
      <c r="C37" s="1"/>
      <c r="Q37" s="1"/>
      <c r="R37" s="1"/>
      <c r="S37" s="44"/>
      <c r="T37" s="1"/>
      <c r="U37" s="1"/>
      <c r="V37" s="1"/>
      <c r="W37" s="1"/>
      <c r="X37" s="1"/>
      <c r="Y37" s="1"/>
      <c r="Z37" s="1"/>
    </row>
    <row r="38" spans="1:26" ht="17.25" customHeight="1">
      <c r="A38" s="1"/>
      <c r="B38" s="1"/>
      <c r="C38" s="1"/>
      <c r="Q38" s="1"/>
      <c r="R38" s="1"/>
      <c r="S38" s="44"/>
      <c r="T38" s="1"/>
      <c r="U38" s="1"/>
      <c r="V38" s="1"/>
      <c r="W38" s="1"/>
      <c r="X38" s="1"/>
      <c r="Y38" s="1"/>
      <c r="Z38" s="1"/>
    </row>
    <row r="39" spans="1:26" ht="17.25" customHeight="1">
      <c r="A39" s="1"/>
      <c r="B39" s="1"/>
      <c r="C39" s="1"/>
      <c r="Q39" s="1"/>
      <c r="R39" s="1"/>
      <c r="S39" s="44"/>
      <c r="T39" s="1"/>
      <c r="U39" s="1"/>
      <c r="V39" s="1"/>
      <c r="W39" s="1"/>
      <c r="X39" s="1"/>
      <c r="Y39" s="1"/>
      <c r="Z39" s="1"/>
    </row>
    <row r="40" spans="1:26" ht="17.25" customHeight="1">
      <c r="A40" s="1"/>
      <c r="B40" s="1" t="s">
        <v>682</v>
      </c>
      <c r="C40" s="1"/>
      <c r="Q40" s="1"/>
      <c r="R40" s="1"/>
      <c r="S40" s="44"/>
      <c r="T40" s="1"/>
      <c r="U40" s="1"/>
      <c r="V40" s="1"/>
      <c r="W40" s="1"/>
      <c r="X40" s="1"/>
      <c r="Y40" s="1"/>
      <c r="Z40" s="1"/>
    </row>
    <row r="41" spans="1:26" ht="17.25" customHeight="1">
      <c r="A41" s="1"/>
      <c r="B41" s="1" t="s">
        <v>573</v>
      </c>
      <c r="C41" s="1"/>
      <c r="Q41" s="1"/>
      <c r="R41" s="1"/>
      <c r="S41" s="44"/>
      <c r="T41" s="1"/>
      <c r="U41" s="1"/>
      <c r="V41" s="1"/>
      <c r="W41" s="1"/>
      <c r="X41" s="1"/>
      <c r="Y41" s="1"/>
      <c r="Z41" s="1"/>
    </row>
    <row r="42" spans="1:26" ht="17.25" customHeight="1">
      <c r="A42" s="1"/>
      <c r="B42" s="1" t="s">
        <v>544</v>
      </c>
      <c r="C42" s="1"/>
      <c r="Q42" s="1"/>
      <c r="R42" s="1"/>
      <c r="S42" s="44"/>
      <c r="T42" s="1"/>
      <c r="U42" s="1"/>
      <c r="V42" s="1"/>
      <c r="W42" s="1"/>
      <c r="X42" s="1"/>
      <c r="Y42" s="1"/>
      <c r="Z42" s="1"/>
    </row>
    <row r="43" spans="1:26" ht="17.25" customHeight="1">
      <c r="A43" s="1"/>
      <c r="B43" s="1" t="s">
        <v>683</v>
      </c>
      <c r="C43" s="1"/>
      <c r="Q43" s="1"/>
      <c r="R43" s="1"/>
      <c r="S43" s="44"/>
      <c r="T43" s="1"/>
      <c r="U43" s="1"/>
      <c r="V43" s="1"/>
      <c r="W43" s="1"/>
      <c r="X43" s="1"/>
      <c r="Y43" s="1"/>
      <c r="Z43" s="1"/>
    </row>
    <row r="44" spans="1:26" ht="17.25" customHeight="1">
      <c r="A44" s="1"/>
      <c r="B44" s="1" t="s">
        <v>684</v>
      </c>
      <c r="C44" s="1"/>
      <c r="Q44" s="1"/>
      <c r="R44" s="1"/>
      <c r="S44" s="44"/>
      <c r="T44" s="1"/>
      <c r="U44" s="1"/>
      <c r="V44" s="1"/>
      <c r="W44" s="1"/>
      <c r="X44" s="1"/>
      <c r="Y44" s="1"/>
      <c r="Z44" s="1"/>
    </row>
    <row r="45" spans="1:26" ht="17.25" customHeight="1">
      <c r="A45" s="1"/>
      <c r="B45" s="1" t="s">
        <v>685</v>
      </c>
      <c r="C45" s="1"/>
      <c r="Q45" s="1"/>
      <c r="R45" s="1"/>
      <c r="S45" s="44"/>
      <c r="T45" s="1"/>
      <c r="U45" s="1"/>
      <c r="V45" s="1"/>
      <c r="W45" s="1"/>
      <c r="X45" s="1"/>
      <c r="Y45" s="1"/>
      <c r="Z45" s="1"/>
    </row>
    <row r="46" spans="1:26" ht="17.25" customHeight="1">
      <c r="A46" s="1"/>
      <c r="B46" s="1" t="s">
        <v>686</v>
      </c>
      <c r="C46" s="1"/>
      <c r="Q46" s="1"/>
      <c r="R46" s="1"/>
      <c r="S46" s="44"/>
      <c r="T46" s="1"/>
      <c r="U46" s="1"/>
      <c r="V46" s="1"/>
      <c r="W46" s="1"/>
      <c r="X46" s="1"/>
      <c r="Y46" s="1"/>
      <c r="Z46" s="1"/>
    </row>
    <row r="47" spans="1:26" ht="17.25" customHeight="1">
      <c r="A47" s="1"/>
      <c r="B47" s="1" t="s">
        <v>687</v>
      </c>
      <c r="C47" s="1"/>
      <c r="Q47" s="1"/>
      <c r="R47" s="1"/>
      <c r="S47" s="44"/>
      <c r="T47" s="1"/>
      <c r="U47" s="1"/>
      <c r="V47" s="1"/>
      <c r="W47" s="1"/>
      <c r="X47" s="1"/>
      <c r="Y47" s="1"/>
      <c r="Z47" s="1"/>
    </row>
    <row r="48" spans="1:26" ht="17.25" customHeight="1">
      <c r="A48" s="1"/>
      <c r="B48" s="1" t="s">
        <v>688</v>
      </c>
      <c r="C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7.25" customHeight="1">
      <c r="A49" s="1"/>
      <c r="B49" s="1" t="s">
        <v>689</v>
      </c>
      <c r="C49" s="1"/>
      <c r="D49" s="1"/>
      <c r="E49" s="1"/>
      <c r="F49" s="1"/>
      <c r="G49" s="1"/>
      <c r="H49" s="1"/>
      <c r="I49" s="97"/>
      <c r="J49" s="97"/>
      <c r="K49" s="97"/>
      <c r="L49" s="97"/>
      <c r="M49" s="97"/>
      <c r="N49" s="97"/>
      <c r="O49" s="97"/>
      <c r="P49" s="97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7.25" customHeight="1">
      <c r="A50" s="1"/>
      <c r="B50" s="1" t="s">
        <v>690</v>
      </c>
      <c r="C50" s="1"/>
      <c r="D50" s="1"/>
      <c r="E50" s="1"/>
      <c r="F50" s="1"/>
      <c r="G50" s="1"/>
      <c r="H50" s="1"/>
      <c r="I50" s="97"/>
      <c r="J50" s="97"/>
      <c r="K50" s="97"/>
      <c r="L50" s="97"/>
      <c r="M50" s="97"/>
      <c r="N50" s="97"/>
      <c r="O50" s="97"/>
      <c r="P50" s="97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7.25" customHeight="1">
      <c r="A51" s="1"/>
      <c r="B51" s="1" t="s">
        <v>691</v>
      </c>
      <c r="C51" s="1"/>
      <c r="D51" s="1"/>
      <c r="E51" s="1"/>
      <c r="F51" s="1"/>
      <c r="G51" s="1"/>
      <c r="H51" s="1"/>
      <c r="I51" s="97"/>
      <c r="J51" s="97"/>
      <c r="K51" s="97"/>
      <c r="L51" s="97"/>
      <c r="M51" s="97"/>
      <c r="N51" s="97"/>
      <c r="O51" s="97"/>
      <c r="P51" s="97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7.25" customHeight="1">
      <c r="A52" s="1"/>
      <c r="B52" s="1" t="s">
        <v>692</v>
      </c>
      <c r="C52" s="1"/>
      <c r="D52" s="1"/>
      <c r="E52" s="1"/>
      <c r="F52" s="1"/>
      <c r="G52" s="1"/>
      <c r="H52" s="1"/>
      <c r="I52" s="97"/>
      <c r="J52" s="97"/>
      <c r="K52" s="97"/>
      <c r="L52" s="97"/>
      <c r="M52" s="97"/>
      <c r="N52" s="97"/>
      <c r="O52" s="97"/>
      <c r="P52" s="97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7.25" customHeight="1">
      <c r="A53" s="1"/>
      <c r="B53" s="1" t="s">
        <v>693</v>
      </c>
      <c r="C53" s="1"/>
      <c r="D53" s="1"/>
      <c r="E53" s="1"/>
      <c r="F53" s="1"/>
      <c r="G53" s="1"/>
      <c r="H53" s="1"/>
      <c r="I53" s="97"/>
      <c r="J53" s="97"/>
      <c r="K53" s="97"/>
      <c r="L53" s="97"/>
      <c r="M53" s="97"/>
      <c r="N53" s="97"/>
      <c r="O53" s="97"/>
      <c r="P53" s="97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7.25" customHeight="1">
      <c r="A54" s="1"/>
      <c r="B54" s="1" t="s">
        <v>694</v>
      </c>
      <c r="C54" s="1"/>
      <c r="D54" s="1"/>
      <c r="E54" s="1"/>
      <c r="F54" s="1"/>
      <c r="G54" s="1"/>
      <c r="H54" s="1"/>
      <c r="I54" s="97"/>
      <c r="J54" s="97"/>
      <c r="K54" s="97"/>
      <c r="L54" s="97"/>
      <c r="M54" s="97"/>
      <c r="N54" s="97"/>
      <c r="O54" s="97"/>
      <c r="P54" s="97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7.25" customHeight="1">
      <c r="A55" s="1"/>
      <c r="B55" s="1" t="s">
        <v>695</v>
      </c>
      <c r="C55" s="1"/>
      <c r="D55" s="1"/>
      <c r="E55" s="1"/>
      <c r="F55" s="1"/>
      <c r="G55" s="1"/>
      <c r="H55" s="1"/>
      <c r="I55" s="97"/>
      <c r="J55" s="97"/>
      <c r="K55" s="97"/>
      <c r="L55" s="97"/>
      <c r="M55" s="97"/>
      <c r="N55" s="97"/>
      <c r="O55" s="97"/>
      <c r="P55" s="97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7.25" customHeight="1">
      <c r="A56" s="1"/>
      <c r="B56" s="1" t="s">
        <v>696</v>
      </c>
      <c r="C56" s="1"/>
      <c r="D56" s="1"/>
      <c r="E56" s="1"/>
      <c r="F56" s="1"/>
      <c r="G56" s="1"/>
      <c r="H56" s="1"/>
      <c r="I56" s="97"/>
      <c r="J56" s="97"/>
      <c r="K56" s="97"/>
      <c r="L56" s="97"/>
      <c r="M56" s="97"/>
      <c r="N56" s="97"/>
      <c r="O56" s="97"/>
      <c r="P56" s="97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7.25" customHeight="1">
      <c r="A57" s="1"/>
      <c r="B57" s="1" t="s">
        <v>697</v>
      </c>
      <c r="C57" s="1"/>
      <c r="D57" s="1"/>
      <c r="E57" s="1"/>
      <c r="F57" s="1"/>
      <c r="G57" s="1"/>
      <c r="H57" s="1"/>
      <c r="I57" s="97"/>
      <c r="J57" s="97"/>
      <c r="K57" s="97"/>
      <c r="L57" s="97"/>
      <c r="M57" s="97"/>
      <c r="N57" s="97"/>
      <c r="O57" s="97"/>
      <c r="P57" s="97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7.25" customHeight="1">
      <c r="A58" s="1"/>
      <c r="B58" s="1" t="s">
        <v>698</v>
      </c>
      <c r="C58" s="1"/>
      <c r="D58" s="1"/>
      <c r="E58" s="1"/>
      <c r="F58" s="1"/>
      <c r="G58" s="1"/>
      <c r="H58" s="1"/>
      <c r="I58" s="97"/>
      <c r="J58" s="97"/>
      <c r="K58" s="97"/>
      <c r="L58" s="97"/>
      <c r="M58" s="97"/>
      <c r="N58" s="97"/>
      <c r="O58" s="97"/>
      <c r="P58" s="97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7.25" customHeight="1">
      <c r="A59" s="1"/>
      <c r="B59" s="1" t="s">
        <v>699</v>
      </c>
      <c r="C59" s="1"/>
      <c r="D59" s="1"/>
      <c r="E59" s="1"/>
      <c r="F59" s="1"/>
      <c r="G59" s="1"/>
      <c r="H59" s="1"/>
      <c r="I59" s="97"/>
      <c r="J59" s="97"/>
      <c r="K59" s="97"/>
      <c r="L59" s="97"/>
      <c r="M59" s="97"/>
      <c r="N59" s="97"/>
      <c r="O59" s="97"/>
      <c r="P59" s="97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7.25" customHeight="1">
      <c r="A60" s="1"/>
      <c r="B60" s="1" t="s">
        <v>700</v>
      </c>
      <c r="C60" s="1"/>
      <c r="D60" s="1"/>
      <c r="E60" s="1"/>
      <c r="F60" s="1"/>
      <c r="G60" s="1"/>
      <c r="H60" s="1"/>
      <c r="I60" s="97"/>
      <c r="J60" s="97"/>
      <c r="K60" s="97"/>
      <c r="L60" s="97"/>
      <c r="M60" s="97"/>
      <c r="N60" s="97"/>
      <c r="O60" s="97"/>
      <c r="P60" s="97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7.25" customHeight="1">
      <c r="A61" s="1"/>
      <c r="B61" s="1" t="s">
        <v>701</v>
      </c>
      <c r="C61" s="1"/>
      <c r="D61" s="1"/>
      <c r="E61" s="1"/>
      <c r="F61" s="1"/>
      <c r="G61" s="1"/>
      <c r="H61" s="1"/>
      <c r="I61" s="97"/>
      <c r="J61" s="97"/>
      <c r="K61" s="97"/>
      <c r="L61" s="97"/>
      <c r="M61" s="97"/>
      <c r="N61" s="97"/>
      <c r="O61" s="97"/>
      <c r="P61" s="97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7.25" customHeight="1">
      <c r="A62" s="1"/>
      <c r="B62" s="1" t="s">
        <v>702</v>
      </c>
      <c r="C62" s="1"/>
      <c r="D62" s="1"/>
      <c r="E62" s="1"/>
      <c r="F62" s="1"/>
      <c r="G62" s="1"/>
      <c r="H62" s="1"/>
      <c r="I62" s="97"/>
      <c r="J62" s="97"/>
      <c r="K62" s="97"/>
      <c r="L62" s="97"/>
      <c r="M62" s="97"/>
      <c r="N62" s="97"/>
      <c r="O62" s="97"/>
      <c r="P62" s="97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7.25" customHeight="1">
      <c r="A63" s="1"/>
      <c r="B63" s="1" t="s">
        <v>703</v>
      </c>
      <c r="C63" s="1"/>
      <c r="D63" s="1"/>
      <c r="E63" s="1"/>
      <c r="F63" s="1"/>
      <c r="G63" s="1"/>
      <c r="H63" s="1"/>
      <c r="I63" s="97"/>
      <c r="J63" s="97"/>
      <c r="K63" s="97"/>
      <c r="L63" s="97"/>
      <c r="M63" s="97"/>
      <c r="N63" s="97"/>
      <c r="O63" s="97"/>
      <c r="P63" s="97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7.25" customHeight="1">
      <c r="A64" s="1"/>
      <c r="B64" s="1" t="s">
        <v>704</v>
      </c>
      <c r="C64" s="1"/>
      <c r="D64" s="1"/>
      <c r="E64" s="1"/>
      <c r="F64" s="1"/>
      <c r="G64" s="1"/>
      <c r="H64" s="1"/>
      <c r="I64" s="97"/>
      <c r="J64" s="97"/>
      <c r="K64" s="97"/>
      <c r="L64" s="97"/>
      <c r="M64" s="97"/>
      <c r="N64" s="97"/>
      <c r="O64" s="97"/>
      <c r="P64" s="97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7.25" customHeight="1">
      <c r="A65" s="1"/>
      <c r="B65" s="1" t="s">
        <v>705</v>
      </c>
      <c r="C65" s="1"/>
      <c r="D65" s="1"/>
      <c r="E65" s="1"/>
      <c r="F65" s="1"/>
      <c r="G65" s="1"/>
      <c r="H65" s="1"/>
      <c r="I65" s="97"/>
      <c r="J65" s="97"/>
      <c r="K65" s="97"/>
      <c r="L65" s="97"/>
      <c r="M65" s="97"/>
      <c r="N65" s="97"/>
      <c r="O65" s="97"/>
      <c r="P65" s="97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7.25" customHeight="1">
      <c r="A66" s="1"/>
      <c r="B66" s="1" t="s">
        <v>706</v>
      </c>
      <c r="C66" s="1"/>
      <c r="D66" s="1"/>
      <c r="E66" s="1"/>
      <c r="F66" s="1"/>
      <c r="G66" s="1"/>
      <c r="H66" s="1"/>
      <c r="I66" s="97"/>
      <c r="J66" s="97"/>
      <c r="K66" s="97"/>
      <c r="L66" s="97"/>
      <c r="M66" s="97"/>
      <c r="N66" s="97"/>
      <c r="O66" s="97"/>
      <c r="P66" s="97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7.25" customHeight="1">
      <c r="A67" s="1"/>
      <c r="B67" s="1" t="s">
        <v>707</v>
      </c>
      <c r="C67" s="1"/>
      <c r="D67" s="1"/>
      <c r="E67" s="1"/>
      <c r="F67" s="1"/>
      <c r="G67" s="1"/>
      <c r="H67" s="1"/>
      <c r="I67" s="97"/>
      <c r="J67" s="97"/>
      <c r="K67" s="97"/>
      <c r="L67" s="97"/>
      <c r="M67" s="97"/>
      <c r="N67" s="97"/>
      <c r="O67" s="97"/>
      <c r="P67" s="97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7.25" customHeight="1">
      <c r="A68" s="1"/>
      <c r="B68" s="1" t="s">
        <v>708</v>
      </c>
      <c r="C68" s="1"/>
      <c r="D68" s="1"/>
      <c r="E68" s="1"/>
      <c r="F68" s="1"/>
      <c r="G68" s="1"/>
      <c r="H68" s="1"/>
      <c r="I68" s="97"/>
      <c r="J68" s="97"/>
      <c r="K68" s="97"/>
      <c r="L68" s="97"/>
      <c r="M68" s="97"/>
      <c r="N68" s="97"/>
      <c r="O68" s="97"/>
      <c r="P68" s="97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7.25" customHeight="1">
      <c r="A69" s="1"/>
      <c r="B69" s="1" t="s">
        <v>709</v>
      </c>
      <c r="C69" s="1"/>
      <c r="D69" s="1"/>
      <c r="E69" s="1"/>
      <c r="F69" s="1"/>
      <c r="G69" s="1"/>
      <c r="H69" s="1"/>
      <c r="I69" s="97"/>
      <c r="J69" s="97"/>
      <c r="K69" s="97"/>
      <c r="L69" s="97"/>
      <c r="M69" s="97"/>
      <c r="N69" s="97"/>
      <c r="O69" s="97"/>
      <c r="P69" s="97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7.25" customHeight="1">
      <c r="A70" s="1"/>
      <c r="B70" s="1"/>
      <c r="C70" s="1"/>
      <c r="D70" s="1"/>
      <c r="E70" s="1"/>
      <c r="F70" s="1"/>
      <c r="G70" s="1"/>
      <c r="H70" s="1"/>
      <c r="I70" s="97"/>
      <c r="J70" s="97"/>
      <c r="K70" s="97"/>
      <c r="L70" s="97"/>
      <c r="M70" s="97"/>
      <c r="N70" s="97"/>
      <c r="O70" s="97"/>
      <c r="P70" s="97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7.25" customHeight="1">
      <c r="A71" s="1"/>
      <c r="B71" s="1" t="s">
        <v>569</v>
      </c>
      <c r="C71" s="1"/>
      <c r="D71" s="1"/>
      <c r="E71" s="1"/>
      <c r="F71" s="1"/>
      <c r="G71" s="1"/>
      <c r="H71" s="1"/>
      <c r="I71" s="97"/>
      <c r="J71" s="97"/>
      <c r="K71" s="97"/>
      <c r="L71" s="97"/>
      <c r="M71" s="97"/>
      <c r="N71" s="97"/>
      <c r="O71" s="97"/>
      <c r="P71" s="97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7.25" customHeight="1">
      <c r="A72" s="1"/>
      <c r="B72" s="1" t="s">
        <v>433</v>
      </c>
      <c r="C72" s="1"/>
      <c r="D72" s="1"/>
      <c r="E72" s="1"/>
      <c r="F72" s="1"/>
      <c r="G72" s="1"/>
      <c r="H72" s="1"/>
      <c r="I72" s="97"/>
      <c r="J72" s="97"/>
      <c r="K72" s="97"/>
      <c r="L72" s="97"/>
      <c r="M72" s="97"/>
      <c r="N72" s="97"/>
      <c r="O72" s="97"/>
      <c r="P72" s="97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7.25" customHeight="1">
      <c r="A73" s="1"/>
      <c r="B73" s="1" t="s">
        <v>524</v>
      </c>
      <c r="C73" s="1"/>
      <c r="D73" s="1"/>
      <c r="E73" s="1"/>
      <c r="F73" s="1"/>
      <c r="G73" s="1"/>
      <c r="H73" s="1"/>
      <c r="I73" s="97"/>
      <c r="J73" s="97"/>
      <c r="K73" s="97"/>
      <c r="L73" s="97"/>
      <c r="M73" s="97"/>
      <c r="N73" s="97"/>
      <c r="O73" s="97"/>
      <c r="P73" s="97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7.25" customHeight="1">
      <c r="A74" s="1"/>
      <c r="B74" s="1" t="s">
        <v>525</v>
      </c>
      <c r="C74" s="1"/>
      <c r="D74" s="1"/>
      <c r="E74" s="1"/>
      <c r="F74" s="1"/>
      <c r="G74" s="1"/>
      <c r="H74" s="1"/>
      <c r="I74" s="97"/>
      <c r="J74" s="97"/>
      <c r="K74" s="97"/>
      <c r="L74" s="97"/>
      <c r="M74" s="97"/>
      <c r="N74" s="97"/>
      <c r="O74" s="97"/>
      <c r="P74" s="97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7.25" customHeight="1">
      <c r="A75" s="1"/>
      <c r="B75" s="1" t="s">
        <v>526</v>
      </c>
      <c r="C75" s="1"/>
      <c r="D75" s="1"/>
      <c r="E75" s="1"/>
      <c r="F75" s="1"/>
      <c r="G75" s="1"/>
      <c r="H75" s="1"/>
      <c r="I75" s="97"/>
      <c r="J75" s="97"/>
      <c r="K75" s="97"/>
      <c r="L75" s="97"/>
      <c r="M75" s="97"/>
      <c r="N75" s="97"/>
      <c r="O75" s="97"/>
      <c r="P75" s="97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7.25" customHeight="1">
      <c r="A76" s="1"/>
      <c r="B76" s="1" t="s">
        <v>527</v>
      </c>
      <c r="C76" s="1"/>
      <c r="D76" s="1"/>
      <c r="E76" s="1"/>
      <c r="F76" s="1"/>
      <c r="G76" s="1"/>
      <c r="H76" s="1"/>
      <c r="I76" s="97"/>
      <c r="J76" s="97"/>
      <c r="K76" s="97"/>
      <c r="L76" s="97"/>
      <c r="M76" s="97"/>
      <c r="N76" s="97"/>
      <c r="O76" s="97"/>
      <c r="P76" s="97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7.25" customHeight="1">
      <c r="A77" s="1"/>
      <c r="B77" s="1"/>
      <c r="C77" s="1"/>
      <c r="D77" s="1"/>
      <c r="E77" s="1"/>
      <c r="F77" s="1"/>
      <c r="G77" s="1"/>
      <c r="H77" s="1"/>
      <c r="I77" s="97"/>
      <c r="J77" s="97"/>
      <c r="K77" s="97"/>
      <c r="L77" s="97"/>
      <c r="M77" s="97"/>
      <c r="N77" s="97"/>
      <c r="O77" s="97"/>
      <c r="P77" s="97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7.25" customHeight="1">
      <c r="A78" s="1"/>
      <c r="B78" s="1"/>
      <c r="C78" s="1"/>
      <c r="D78" s="1"/>
      <c r="E78" s="1"/>
      <c r="F78" s="1"/>
      <c r="G78" s="1"/>
      <c r="H78" s="1"/>
      <c r="I78" s="97"/>
      <c r="J78" s="97"/>
      <c r="K78" s="97"/>
      <c r="L78" s="97"/>
      <c r="M78" s="97"/>
      <c r="N78" s="97"/>
      <c r="O78" s="97"/>
      <c r="P78" s="97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7.25" customHeight="1">
      <c r="A79" s="1"/>
      <c r="B79" s="1"/>
      <c r="C79" s="1"/>
      <c r="D79" s="1"/>
      <c r="E79" s="1"/>
      <c r="F79" s="1"/>
      <c r="G79" s="1"/>
      <c r="H79" s="1"/>
      <c r="I79" s="97"/>
      <c r="J79" s="97"/>
      <c r="K79" s="97"/>
      <c r="L79" s="97"/>
      <c r="M79" s="97"/>
      <c r="N79" s="97"/>
      <c r="O79" s="97"/>
      <c r="P79" s="97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7.25" customHeight="1">
      <c r="A80" s="1"/>
      <c r="B80" s="1"/>
      <c r="C80" s="1"/>
      <c r="D80" s="1"/>
      <c r="E80" s="1"/>
      <c r="F80" s="1"/>
      <c r="G80" s="1"/>
      <c r="H80" s="1"/>
      <c r="I80" s="97"/>
      <c r="J80" s="97"/>
      <c r="K80" s="97"/>
      <c r="L80" s="97"/>
      <c r="M80" s="97"/>
      <c r="N80" s="97"/>
      <c r="O80" s="97"/>
      <c r="P80" s="97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7.25" customHeight="1">
      <c r="A81" s="1"/>
      <c r="B81" s="1"/>
      <c r="C81" s="1"/>
      <c r="D81" s="1"/>
      <c r="E81" s="1"/>
      <c r="F81" s="1"/>
      <c r="G81" s="1"/>
      <c r="H81" s="1"/>
      <c r="I81" s="97"/>
      <c r="J81" s="97"/>
      <c r="K81" s="97"/>
      <c r="L81" s="97"/>
      <c r="M81" s="97"/>
      <c r="N81" s="97"/>
      <c r="O81" s="97"/>
      <c r="P81" s="97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7.25" customHeight="1">
      <c r="A82" s="1"/>
      <c r="B82" s="1"/>
      <c r="C82" s="1"/>
      <c r="D82" s="1"/>
      <c r="E82" s="1"/>
      <c r="F82" s="1"/>
      <c r="G82" s="1"/>
      <c r="H82" s="1"/>
      <c r="I82" s="97"/>
      <c r="J82" s="97"/>
      <c r="K82" s="97"/>
      <c r="L82" s="97"/>
      <c r="M82" s="97"/>
      <c r="N82" s="97"/>
      <c r="O82" s="97"/>
      <c r="P82" s="97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7.25" customHeight="1">
      <c r="A83" s="1"/>
      <c r="B83" s="1"/>
      <c r="C83" s="1"/>
      <c r="D83" s="1"/>
      <c r="E83" s="1"/>
      <c r="F83" s="1"/>
      <c r="G83" s="1"/>
      <c r="H83" s="1"/>
      <c r="I83" s="97"/>
      <c r="J83" s="97"/>
      <c r="K83" s="97"/>
      <c r="L83" s="97"/>
      <c r="M83" s="97"/>
      <c r="N83" s="97"/>
      <c r="O83" s="97"/>
      <c r="P83" s="97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7.25" customHeight="1">
      <c r="A84" s="1"/>
      <c r="B84" s="1"/>
      <c r="C84" s="1"/>
      <c r="D84" s="1"/>
      <c r="E84" s="1"/>
      <c r="F84" s="1"/>
      <c r="G84" s="1"/>
      <c r="H84" s="1"/>
      <c r="I84" s="97"/>
      <c r="J84" s="97"/>
      <c r="K84" s="97"/>
      <c r="L84" s="97"/>
      <c r="M84" s="97"/>
      <c r="N84" s="97"/>
      <c r="O84" s="97"/>
      <c r="P84" s="97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7.25" customHeight="1">
      <c r="A85" s="1"/>
      <c r="B85" s="1"/>
      <c r="C85" s="1"/>
      <c r="D85" s="1"/>
      <c r="E85" s="1"/>
      <c r="F85" s="1"/>
      <c r="G85" s="1"/>
      <c r="H85" s="1"/>
      <c r="I85" s="97"/>
      <c r="J85" s="97"/>
      <c r="K85" s="97"/>
      <c r="L85" s="97"/>
      <c r="M85" s="97"/>
      <c r="N85" s="97"/>
      <c r="O85" s="97"/>
      <c r="P85" s="97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7.25" customHeight="1">
      <c r="A86" s="1"/>
      <c r="B86" s="1"/>
      <c r="C86" s="1"/>
      <c r="D86" s="1"/>
      <c r="E86" s="1"/>
      <c r="F86" s="1"/>
      <c r="G86" s="1"/>
      <c r="H86" s="1"/>
      <c r="I86" s="97"/>
      <c r="J86" s="97"/>
      <c r="K86" s="97"/>
      <c r="L86" s="97"/>
      <c r="M86" s="97"/>
      <c r="N86" s="97"/>
      <c r="O86" s="97"/>
      <c r="P86" s="97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7.25" customHeight="1">
      <c r="A87" s="1"/>
      <c r="B87" s="1"/>
      <c r="C87" s="1"/>
      <c r="D87" s="1"/>
      <c r="E87" s="1"/>
      <c r="F87" s="1"/>
      <c r="G87" s="1"/>
      <c r="H87" s="1"/>
      <c r="I87" s="97"/>
      <c r="J87" s="97"/>
      <c r="K87" s="97"/>
      <c r="L87" s="97"/>
      <c r="M87" s="97"/>
      <c r="N87" s="97"/>
      <c r="O87" s="97"/>
      <c r="P87" s="97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7.25" customHeight="1">
      <c r="A88" s="1"/>
      <c r="B88" s="1"/>
      <c r="C88" s="1"/>
      <c r="D88" s="1"/>
      <c r="E88" s="1"/>
      <c r="F88" s="1"/>
      <c r="G88" s="1"/>
      <c r="H88" s="1"/>
      <c r="I88" s="97"/>
      <c r="J88" s="97"/>
      <c r="K88" s="97"/>
      <c r="L88" s="97"/>
      <c r="M88" s="97"/>
      <c r="N88" s="97"/>
      <c r="O88" s="97"/>
      <c r="P88" s="97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7.25" customHeight="1">
      <c r="A89" s="1"/>
      <c r="B89" s="1"/>
      <c r="C89" s="1"/>
      <c r="D89" s="1"/>
      <c r="E89" s="1"/>
      <c r="F89" s="1"/>
      <c r="G89" s="1"/>
      <c r="H89" s="1"/>
      <c r="I89" s="97"/>
      <c r="J89" s="97"/>
      <c r="K89" s="97"/>
      <c r="L89" s="97"/>
      <c r="M89" s="97"/>
      <c r="N89" s="97"/>
      <c r="O89" s="97"/>
      <c r="P89" s="97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7.25" customHeight="1">
      <c r="A90" s="1"/>
      <c r="B90" s="1"/>
      <c r="C90" s="1"/>
      <c r="D90" s="1"/>
      <c r="E90" s="1"/>
      <c r="F90" s="1"/>
      <c r="G90" s="1"/>
      <c r="H90" s="1"/>
      <c r="I90" s="97"/>
      <c r="J90" s="97"/>
      <c r="K90" s="97"/>
      <c r="L90" s="97"/>
      <c r="M90" s="97"/>
      <c r="N90" s="97"/>
      <c r="O90" s="97"/>
      <c r="P90" s="97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7.25" customHeight="1">
      <c r="A91" s="1"/>
      <c r="B91" s="1"/>
      <c r="C91" s="1"/>
      <c r="D91" s="1"/>
      <c r="E91" s="1"/>
      <c r="F91" s="1"/>
      <c r="G91" s="1"/>
      <c r="H91" s="1"/>
      <c r="I91" s="97"/>
      <c r="J91" s="97"/>
      <c r="K91" s="97"/>
      <c r="L91" s="97"/>
      <c r="M91" s="97"/>
      <c r="N91" s="97"/>
      <c r="O91" s="97"/>
      <c r="P91" s="97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7.25" customHeight="1">
      <c r="A92" s="1"/>
      <c r="B92" s="1"/>
      <c r="C92" s="1"/>
      <c r="D92" s="1"/>
      <c r="E92" s="1"/>
      <c r="F92" s="1"/>
      <c r="G92" s="1"/>
      <c r="H92" s="1"/>
      <c r="I92" s="97"/>
      <c r="J92" s="97"/>
      <c r="K92" s="97"/>
      <c r="L92" s="97"/>
      <c r="M92" s="97"/>
      <c r="N92" s="97"/>
      <c r="O92" s="97"/>
      <c r="P92" s="97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7.25" customHeight="1">
      <c r="A93" s="1"/>
      <c r="B93" s="1"/>
      <c r="C93" s="1"/>
      <c r="D93" s="1"/>
      <c r="E93" s="1"/>
      <c r="F93" s="1"/>
      <c r="G93" s="1"/>
      <c r="H93" s="1"/>
      <c r="I93" s="97"/>
      <c r="J93" s="97"/>
      <c r="K93" s="97"/>
      <c r="L93" s="97"/>
      <c r="M93" s="97"/>
      <c r="N93" s="97"/>
      <c r="O93" s="97"/>
      <c r="P93" s="97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7.25" customHeight="1">
      <c r="A94" s="1"/>
      <c r="B94" s="1"/>
      <c r="C94" s="1"/>
      <c r="D94" s="1"/>
      <c r="E94" s="1"/>
      <c r="F94" s="1"/>
      <c r="G94" s="1"/>
      <c r="H94" s="1"/>
      <c r="I94" s="97"/>
      <c r="J94" s="97"/>
      <c r="K94" s="97"/>
      <c r="L94" s="97"/>
      <c r="M94" s="97"/>
      <c r="N94" s="97"/>
      <c r="O94" s="97"/>
      <c r="P94" s="97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7.25" customHeight="1">
      <c r="A95" s="1"/>
      <c r="B95" s="1"/>
      <c r="C95" s="1"/>
      <c r="D95" s="1"/>
      <c r="E95" s="1"/>
      <c r="F95" s="1"/>
      <c r="G95" s="1"/>
      <c r="H95" s="1"/>
      <c r="I95" s="97"/>
      <c r="J95" s="97"/>
      <c r="K95" s="97"/>
      <c r="L95" s="97"/>
      <c r="M95" s="97"/>
      <c r="N95" s="97"/>
      <c r="O95" s="97"/>
      <c r="P95" s="97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7.25" customHeight="1">
      <c r="A96" s="1"/>
      <c r="B96" s="1"/>
      <c r="C96" s="1"/>
      <c r="D96" s="1"/>
      <c r="E96" s="1"/>
      <c r="F96" s="1"/>
      <c r="G96" s="1"/>
      <c r="H96" s="1"/>
      <c r="I96" s="97"/>
      <c r="J96" s="97"/>
      <c r="K96" s="97"/>
      <c r="L96" s="97"/>
      <c r="M96" s="97"/>
      <c r="N96" s="97"/>
      <c r="O96" s="97"/>
      <c r="P96" s="97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7.25" customHeight="1">
      <c r="A97" s="1"/>
      <c r="B97" s="1"/>
      <c r="C97" s="1"/>
      <c r="D97" s="1"/>
      <c r="E97" s="1"/>
      <c r="F97" s="1"/>
      <c r="G97" s="1"/>
      <c r="H97" s="1"/>
      <c r="I97" s="97"/>
      <c r="J97" s="97"/>
      <c r="K97" s="97"/>
      <c r="L97" s="97"/>
      <c r="M97" s="97"/>
      <c r="N97" s="97"/>
      <c r="O97" s="97"/>
      <c r="P97" s="97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7.25" customHeight="1">
      <c r="A98" s="1"/>
      <c r="B98" s="1"/>
      <c r="C98" s="1"/>
      <c r="D98" s="1"/>
      <c r="E98" s="1"/>
      <c r="F98" s="1"/>
      <c r="G98" s="1"/>
      <c r="H98" s="1"/>
      <c r="I98" s="97"/>
      <c r="J98" s="97"/>
      <c r="K98" s="97"/>
      <c r="L98" s="97"/>
      <c r="M98" s="97"/>
      <c r="N98" s="97"/>
      <c r="O98" s="97"/>
      <c r="P98" s="97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7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7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7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7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7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7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7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7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7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7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7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7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7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7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7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7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7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7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7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7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7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7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7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7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7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7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7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7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7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7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7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7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7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7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7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7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7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7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7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7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7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7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7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7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7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7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7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7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7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7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7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7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7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7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7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7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7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7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7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7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7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7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7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7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7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7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7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7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7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7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7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7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7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7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7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7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7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7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7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7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7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7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7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7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7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7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7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7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7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7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7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7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7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7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7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7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7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7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7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7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7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7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7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7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7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7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7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7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7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7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7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7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7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7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7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7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7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7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7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7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7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7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7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7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7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7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7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7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7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7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7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7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7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7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7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7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7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7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7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7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7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7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7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7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7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7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7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7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7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7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7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7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7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7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7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7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7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7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7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7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7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7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7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7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7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7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7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7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7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7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7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7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7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7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7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7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7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7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7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7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7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7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7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7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7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7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7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7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7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7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7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7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7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7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7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7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7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7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7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7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7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7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7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7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7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7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7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7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7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7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7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7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7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7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7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7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7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7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7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7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7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7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7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7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7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7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7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7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7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7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7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7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7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7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7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7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7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7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7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7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7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7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7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7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7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7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7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7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7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7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7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7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7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7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7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7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7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7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7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7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7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7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7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7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7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7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7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7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7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7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7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7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7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7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7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7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7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7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7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7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7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7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7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7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7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7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7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7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7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7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7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7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7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7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7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7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7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7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7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7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7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7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7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7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7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7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7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7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7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7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7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7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7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7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7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7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7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7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7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7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7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7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7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7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7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7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7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7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7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7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7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7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7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7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7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7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7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7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7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7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7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7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7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7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7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7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7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7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7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7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7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7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7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7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7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7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7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7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7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7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7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7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7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7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7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7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7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7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7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7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7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7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7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7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7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7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7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7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7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7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7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7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7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7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7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7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7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7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7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7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7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7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7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7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7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7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7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7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7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7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7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7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7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7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7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7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7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7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7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7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7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7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7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7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7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7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7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7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7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7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7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</sheetData>
  <mergeCells count="78">
    <mergeCell ref="I49:P49"/>
    <mergeCell ref="I29:P29"/>
    <mergeCell ref="I25:P25"/>
    <mergeCell ref="I26:P26"/>
    <mergeCell ref="I27:P27"/>
    <mergeCell ref="I28:P28"/>
    <mergeCell ref="I16:P16"/>
    <mergeCell ref="I17:P17"/>
    <mergeCell ref="I18:P18"/>
    <mergeCell ref="I23:P23"/>
    <mergeCell ref="I24:P24"/>
    <mergeCell ref="I22:P22"/>
    <mergeCell ref="I21:P21"/>
    <mergeCell ref="I20:P20"/>
    <mergeCell ref="I19:P19"/>
    <mergeCell ref="I54:P54"/>
    <mergeCell ref="I55:P55"/>
    <mergeCell ref="I56:P56"/>
    <mergeCell ref="I50:P50"/>
    <mergeCell ref="I51:P51"/>
    <mergeCell ref="I52:P52"/>
    <mergeCell ref="I53:P53"/>
    <mergeCell ref="I57:P57"/>
    <mergeCell ref="I58:P58"/>
    <mergeCell ref="I59:P59"/>
    <mergeCell ref="I60:P60"/>
    <mergeCell ref="I63:P63"/>
    <mergeCell ref="I61:P61"/>
    <mergeCell ref="I62:P62"/>
    <mergeCell ref="I64:P64"/>
    <mergeCell ref="I65:P65"/>
    <mergeCell ref="I66:P66"/>
    <mergeCell ref="I97:P97"/>
    <mergeCell ref="I98:P98"/>
    <mergeCell ref="I92:P92"/>
    <mergeCell ref="I93:P93"/>
    <mergeCell ref="I94:P94"/>
    <mergeCell ref="I95:P95"/>
    <mergeCell ref="I96:P96"/>
    <mergeCell ref="I87:P87"/>
    <mergeCell ref="I88:P88"/>
    <mergeCell ref="I89:P89"/>
    <mergeCell ref="I90:P90"/>
    <mergeCell ref="I91:P91"/>
    <mergeCell ref="I82:P82"/>
    <mergeCell ref="I83:P83"/>
    <mergeCell ref="I84:P84"/>
    <mergeCell ref="I85:P85"/>
    <mergeCell ref="I86:P86"/>
    <mergeCell ref="I77:P77"/>
    <mergeCell ref="I78:P78"/>
    <mergeCell ref="I79:P79"/>
    <mergeCell ref="I80:P80"/>
    <mergeCell ref="I81:P81"/>
    <mergeCell ref="I72:P72"/>
    <mergeCell ref="I73:P73"/>
    <mergeCell ref="I74:P74"/>
    <mergeCell ref="I75:P75"/>
    <mergeCell ref="I76:P76"/>
    <mergeCell ref="I67:P67"/>
    <mergeCell ref="I68:P68"/>
    <mergeCell ref="I69:P69"/>
    <mergeCell ref="I70:P70"/>
    <mergeCell ref="I71:P71"/>
    <mergeCell ref="I2:P2"/>
    <mergeCell ref="I5:P5"/>
    <mergeCell ref="I6:P6"/>
    <mergeCell ref="I7:P7"/>
    <mergeCell ref="I8:P8"/>
    <mergeCell ref="I4:P4"/>
    <mergeCell ref="I3:P3"/>
    <mergeCell ref="I9:P9"/>
    <mergeCell ref="I11:P11"/>
    <mergeCell ref="I15:P15"/>
    <mergeCell ref="I13:P13"/>
    <mergeCell ref="I12:P12"/>
    <mergeCell ref="I14:P14"/>
    <mergeCell ref="I10:P10"/>
  </mergeCells>
  <phoneticPr fontId="1" type="noConversion"/>
  <pageMargins left="0.7" right="0.7" top="0.75" bottom="0.75" header="0" footer="0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B9ED9-525D-408C-9663-5356D90900A7}">
  <sheetPr>
    <tabColor rgb="FF00B0F0"/>
  </sheetPr>
  <dimension ref="A1:Z508"/>
  <sheetViews>
    <sheetView zoomScale="75" zoomScaleNormal="75" workbookViewId="0">
      <selection activeCell="C6" sqref="C6"/>
    </sheetView>
  </sheetViews>
  <sheetFormatPr defaultColWidth="12.625" defaultRowHeight="15" customHeight="1"/>
  <cols>
    <col min="1" max="1" width="7.875" style="33" customWidth="1"/>
    <col min="2" max="2" width="19.375" style="33" bestFit="1" customWidth="1"/>
    <col min="3" max="3" width="14.5" style="33" bestFit="1" customWidth="1"/>
    <col min="4" max="5" width="27.25" style="33" bestFit="1" customWidth="1"/>
    <col min="6" max="6" width="9.5" style="33" bestFit="1" customWidth="1"/>
    <col min="7" max="7" width="12.75" style="33" bestFit="1" customWidth="1"/>
    <col min="8" max="8" width="10.5" style="33" bestFit="1" customWidth="1"/>
    <col min="9" max="16" width="13" style="33" customWidth="1"/>
    <col min="17" max="17" width="84.875" style="33" hidden="1" customWidth="1"/>
    <col min="18" max="18" width="6.25" style="33" customWidth="1"/>
    <col min="19" max="19" width="96.875" style="33" customWidth="1"/>
    <col min="20" max="26" width="7.625" style="33" customWidth="1"/>
    <col min="27" max="16384" width="12.625" style="33"/>
  </cols>
  <sheetData>
    <row r="1" spans="1:26" ht="17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9.75" customHeight="1">
      <c r="A2" s="1"/>
      <c r="B2" s="34" t="s">
        <v>0</v>
      </c>
      <c r="C2" s="34" t="s">
        <v>1</v>
      </c>
      <c r="D2" s="34" t="s">
        <v>2</v>
      </c>
      <c r="E2" s="34" t="s">
        <v>3</v>
      </c>
      <c r="F2" s="35" t="s">
        <v>4</v>
      </c>
      <c r="G2" s="34" t="s">
        <v>5</v>
      </c>
      <c r="H2" s="34" t="s">
        <v>6</v>
      </c>
      <c r="I2" s="80" t="s">
        <v>7</v>
      </c>
      <c r="J2" s="81"/>
      <c r="K2" s="81"/>
      <c r="L2" s="81"/>
      <c r="M2" s="81"/>
      <c r="N2" s="81"/>
      <c r="O2" s="81"/>
      <c r="P2" s="82"/>
      <c r="Q2" s="34" t="s">
        <v>8</v>
      </c>
      <c r="R2" s="1"/>
      <c r="S2" s="1" t="str">
        <f>CONCATENATE("CREATE TABLE `",TRIM(B4),"` (")</f>
        <v>CREATE TABLE `secr_numb_mast` (</v>
      </c>
      <c r="T2" s="1"/>
      <c r="U2" s="1"/>
      <c r="V2" s="1"/>
      <c r="W2" s="1"/>
      <c r="X2" s="1"/>
      <c r="Y2" s="1"/>
      <c r="Z2" s="1"/>
    </row>
    <row r="3" spans="1:26" ht="17.25" customHeight="1">
      <c r="A3" s="1"/>
      <c r="B3" s="39" t="str">
        <f>VLOOKUP(C3,테이블명!$A:$B,2,FALSE)</f>
        <v>secr_numb_mast</v>
      </c>
      <c r="C3" s="39" t="s">
        <v>1009</v>
      </c>
      <c r="D3" s="39" t="str">
        <f>VLOOKUP(E3,컬럼명조립!B:C,2,FALSE)</f>
        <v>secr_numb_seri_no</v>
      </c>
      <c r="E3" s="1" t="s">
        <v>963</v>
      </c>
      <c r="F3" s="45" t="s">
        <v>442</v>
      </c>
      <c r="G3" s="39" t="str">
        <f>VLOOKUP(E3,컬럼명조립!$B:$E,3,FALSE)</f>
        <v>INT</v>
      </c>
      <c r="H3" s="39">
        <f>VLOOKUP(E3,컬럼명조립!$B:$E,4,FALSE)</f>
        <v>11</v>
      </c>
      <c r="I3" s="100" t="s">
        <v>500</v>
      </c>
      <c r="J3" s="90"/>
      <c r="K3" s="90"/>
      <c r="L3" s="90"/>
      <c r="M3" s="90"/>
      <c r="N3" s="90"/>
      <c r="O3" s="90"/>
      <c r="P3" s="91"/>
      <c r="Q3" s="15"/>
      <c r="R3" s="1"/>
      <c r="S3" s="1" t="s">
        <v>710</v>
      </c>
      <c r="U3" s="1"/>
      <c r="V3" s="1"/>
      <c r="W3" s="1"/>
      <c r="X3" s="1"/>
      <c r="Y3" s="1"/>
      <c r="Z3" s="1"/>
    </row>
    <row r="4" spans="1:26" ht="17.25" customHeight="1">
      <c r="A4" s="1"/>
      <c r="B4" s="39" t="str">
        <f>VLOOKUP(C4,테이블명!A:B,2,FALSE)</f>
        <v>secr_numb_mast</v>
      </c>
      <c r="C4" s="39" t="s">
        <v>1009</v>
      </c>
      <c r="D4" s="39" t="str">
        <f>VLOOKUP(E4,컬럼명조립!B:C,2,FALSE)</f>
        <v>grp_code</v>
      </c>
      <c r="E4" s="39" t="s">
        <v>568</v>
      </c>
      <c r="F4" s="46" t="s">
        <v>442</v>
      </c>
      <c r="G4" s="39" t="str">
        <f>VLOOKUP(E4,컬럼명조립!$B:$E,3,FALSE)</f>
        <v>VARCHAR</v>
      </c>
      <c r="H4" s="39">
        <f>VLOOKUP(E4,컬럼명조립!$B:$E,4,FALSE)</f>
        <v>3</v>
      </c>
      <c r="I4" s="87" t="s">
        <v>616</v>
      </c>
      <c r="J4" s="88"/>
      <c r="K4" s="88"/>
      <c r="L4" s="88"/>
      <c r="M4" s="88"/>
      <c r="N4" s="88"/>
      <c r="O4" s="88"/>
      <c r="P4" s="88"/>
      <c r="Q4" s="41" t="s">
        <v>446</v>
      </c>
      <c r="R4" s="1"/>
      <c r="S4" s="1" t="s">
        <v>573</v>
      </c>
      <c r="U4" s="1"/>
      <c r="V4" s="1"/>
      <c r="W4" s="1"/>
      <c r="X4" s="1"/>
      <c r="Y4" s="1"/>
      <c r="Z4" s="1"/>
    </row>
    <row r="5" spans="1:26" ht="17.25" customHeight="1">
      <c r="A5" s="1"/>
      <c r="B5" s="39" t="str">
        <f>VLOOKUP(C5,테이블명!A:B,2,FALSE)</f>
        <v>secr_numb_mast</v>
      </c>
      <c r="C5" s="39" t="s">
        <v>1009</v>
      </c>
      <c r="D5" s="39" t="str">
        <f>VLOOKUP(E5,컬럼명조립!B:C,2,FALSE)</f>
        <v>cust_id</v>
      </c>
      <c r="E5" s="39" t="s">
        <v>480</v>
      </c>
      <c r="F5" s="46" t="s">
        <v>442</v>
      </c>
      <c r="G5" s="39" t="str">
        <f>VLOOKUP(E5,컬럼명조립!$B:$E,3,FALSE)</f>
        <v>VARCHAR</v>
      </c>
      <c r="H5" s="39">
        <f>VLOOKUP(E5,컬럼명조립!$B:$E,4,FALSE)</f>
        <v>50</v>
      </c>
      <c r="I5" s="100" t="s">
        <v>488</v>
      </c>
      <c r="J5" s="90"/>
      <c r="K5" s="90"/>
      <c r="L5" s="90"/>
      <c r="M5" s="90"/>
      <c r="N5" s="90"/>
      <c r="O5" s="90"/>
      <c r="P5" s="91"/>
      <c r="Q5" s="41" t="s">
        <v>446</v>
      </c>
      <c r="R5" s="1"/>
      <c r="S5" s="1" t="s">
        <v>544</v>
      </c>
      <c r="U5" s="1"/>
      <c r="V5" s="1"/>
      <c r="W5" s="1"/>
      <c r="X5" s="1"/>
      <c r="Y5" s="1"/>
      <c r="Z5" s="1"/>
    </row>
    <row r="6" spans="1:26" ht="17.25" customHeight="1">
      <c r="A6" s="1"/>
      <c r="B6" s="39" t="str">
        <f>VLOOKUP(C6,테이블명!$A:$B,2,FALSE)</f>
        <v>secr_numb_mast</v>
      </c>
      <c r="C6" s="39" t="s">
        <v>1009</v>
      </c>
      <c r="D6" s="39" t="str">
        <f>VLOOKUP(E6,컬럼명조립!B:C,2,FALSE)</f>
        <v>secr_numb</v>
      </c>
      <c r="E6" s="39" t="s">
        <v>20</v>
      </c>
      <c r="F6" s="45"/>
      <c r="G6" s="39" t="str">
        <f>VLOOKUP(E6,컬럼명조립!$B:$E,3,FALSE)</f>
        <v>VARCHAR</v>
      </c>
      <c r="H6" s="39">
        <f>VLOOKUP(E6,컬럼명조립!$B:$E,4,FALSE)</f>
        <v>50</v>
      </c>
      <c r="I6" s="100" t="s">
        <v>528</v>
      </c>
      <c r="J6" s="90"/>
      <c r="K6" s="90"/>
      <c r="L6" s="90"/>
      <c r="M6" s="90"/>
      <c r="N6" s="90"/>
      <c r="O6" s="90"/>
      <c r="P6" s="91"/>
      <c r="Q6" s="15"/>
      <c r="R6" s="1"/>
      <c r="S6" s="1" t="str">
        <f t="shared" ref="S6:S10" si="0">CONCATENATE("`",TRIM(D6),"`  ",TRIM(G6),"(",H6,")NULL DEFAULT NULL COMMENT '",TRIM(E6)," ",TRIM(I6),"',")</f>
        <v>`secr_numb`  VARCHAR(50)NULL DEFAULT NULL COMMENT '비밀번호 영문대소문자와 숫자 혼용 사용되어야함.',</v>
      </c>
      <c r="U6" s="1"/>
      <c r="V6" s="1"/>
      <c r="W6" s="1"/>
      <c r="X6" s="1"/>
      <c r="Y6" s="1"/>
      <c r="Z6" s="1"/>
    </row>
    <row r="7" spans="1:26" ht="17.25" customHeight="1">
      <c r="A7" s="1"/>
      <c r="B7" s="39" t="str">
        <f>VLOOKUP(C7,테이블명!$A:$B,2,FALSE)</f>
        <v>secr_numb_mast</v>
      </c>
      <c r="C7" s="39" t="s">
        <v>1009</v>
      </c>
      <c r="D7" s="39" t="str">
        <f>VLOOKUP(E7,컬럼명조립!B:C,2,FALSE)</f>
        <v>use_yn</v>
      </c>
      <c r="E7" s="39" t="s">
        <v>520</v>
      </c>
      <c r="F7" s="45"/>
      <c r="G7" s="39" t="str">
        <f>VLOOKUP(E7,컬럼명조립!$B:$E,3,FALSE)</f>
        <v>VARCHAR</v>
      </c>
      <c r="H7" s="39">
        <f>VLOOKUP(E7,컬럼명조립!$B:$E,4,FALSE)</f>
        <v>1</v>
      </c>
      <c r="I7" s="100" t="s">
        <v>499</v>
      </c>
      <c r="J7" s="90"/>
      <c r="K7" s="90"/>
      <c r="L7" s="90"/>
      <c r="M7" s="90"/>
      <c r="N7" s="90"/>
      <c r="O7" s="90"/>
      <c r="P7" s="91"/>
      <c r="Q7" s="15"/>
      <c r="R7" s="1"/>
      <c r="S7" s="1" t="str">
        <f t="shared" si="0"/>
        <v>`use_yn`  VARCHAR(1)NULL DEFAULT NULL COMMENT '사용여부 비밀번호 사용가능여부 , 변경일련번호의 최종것만 사용가능하고 이전의 비밀번호는 사용하지 못한다.',</v>
      </c>
      <c r="U7" s="1"/>
      <c r="V7" s="1"/>
      <c r="W7" s="1"/>
      <c r="X7" s="1"/>
      <c r="Y7" s="1"/>
      <c r="Z7" s="1"/>
    </row>
    <row r="8" spans="1:26" ht="17.25" customHeight="1">
      <c r="A8" s="1"/>
      <c r="B8" s="39" t="str">
        <f>VLOOKUP(C8,테이블명!$A:$B,2,FALSE)</f>
        <v>secr_numb_mast</v>
      </c>
      <c r="C8" s="39" t="s">
        <v>1009</v>
      </c>
      <c r="D8" s="39" t="str">
        <f>VLOOKUP(E8,컬럼명조립!B:C,2,FALSE)</f>
        <v>chan_date_time</v>
      </c>
      <c r="E8" s="39" t="s">
        <v>983</v>
      </c>
      <c r="F8" s="45"/>
      <c r="G8" s="39" t="str">
        <f>VLOOKUP(E8,컬럼명조립!$B:$E,3,FALSE)</f>
        <v>DATETIME</v>
      </c>
      <c r="H8" s="39">
        <f>VLOOKUP(E8,컬럼명조립!$B:$E,4,FALSE)</f>
        <v>0</v>
      </c>
      <c r="I8" s="100" t="s">
        <v>984</v>
      </c>
      <c r="J8" s="90"/>
      <c r="K8" s="90"/>
      <c r="L8" s="90"/>
      <c r="M8" s="90"/>
      <c r="N8" s="90"/>
      <c r="O8" s="90"/>
      <c r="P8" s="91"/>
      <c r="Q8" s="15"/>
      <c r="R8" s="1"/>
      <c r="S8" s="1" t="str">
        <f t="shared" si="0"/>
        <v>`chan_date_time`  DATETIME(0)NULL DEFAULT NULL COMMENT '변경일시 비밀번호 변경일자와시간',</v>
      </c>
      <c r="U8" s="1"/>
      <c r="V8" s="1"/>
      <c r="W8" s="1"/>
      <c r="X8" s="1"/>
      <c r="Y8" s="1"/>
      <c r="Z8" s="1"/>
    </row>
    <row r="9" spans="1:26" ht="17.25" customHeight="1">
      <c r="A9" s="1"/>
      <c r="B9" s="39" t="str">
        <f>VLOOKUP(C9,테이블명!$A:$B,2,FALSE)</f>
        <v>secr_numb_mast</v>
      </c>
      <c r="C9" s="39" t="s">
        <v>1009</v>
      </c>
      <c r="D9" s="39" t="str">
        <f>VLOOKUP(E9,컬럼명조립!B:C,2,FALSE)</f>
        <v>chan_chan</v>
      </c>
      <c r="E9" s="39" t="s">
        <v>523</v>
      </c>
      <c r="F9" s="45"/>
      <c r="G9" s="39" t="str">
        <f>VLOOKUP(E9,컬럼명조립!$B:$E,3,FALSE)</f>
        <v>VARCHAR</v>
      </c>
      <c r="H9" s="39">
        <f>VLOOKUP(E9,컬럼명조립!$B:$E,4,FALSE)</f>
        <v>6</v>
      </c>
      <c r="I9" s="100" t="s">
        <v>497</v>
      </c>
      <c r="J9" s="90"/>
      <c r="K9" s="90"/>
      <c r="L9" s="90"/>
      <c r="M9" s="90"/>
      <c r="N9" s="90"/>
      <c r="O9" s="90"/>
      <c r="P9" s="91"/>
      <c r="Q9" s="15"/>
      <c r="R9" s="1"/>
      <c r="S9" s="1" t="str">
        <f t="shared" si="0"/>
        <v>`chan_chan`  VARCHAR(6)NULL DEFAULT NULL COMMENT '변경채널 000001.휴대전화, 000002.인터넷 …......',</v>
      </c>
      <c r="U9" s="1"/>
      <c r="V9" s="1"/>
      <c r="W9" s="1"/>
      <c r="X9" s="1"/>
      <c r="Y9" s="1"/>
      <c r="Z9" s="1"/>
    </row>
    <row r="10" spans="1:26" ht="17.25" customHeight="1">
      <c r="A10" s="1"/>
      <c r="B10" s="39" t="str">
        <f>VLOOKUP(C10,테이블명!$A:$B,2,FALSE)</f>
        <v>secr_numb_mast</v>
      </c>
      <c r="C10" s="39" t="s">
        <v>1009</v>
      </c>
      <c r="D10" s="39" t="str">
        <f>VLOOKUP(E10,컬럼명조립!B:C,2,FALSE)</f>
        <v>secu_veri_chan</v>
      </c>
      <c r="E10" s="39" t="s">
        <v>513</v>
      </c>
      <c r="F10" s="45"/>
      <c r="G10" s="39" t="str">
        <f>VLOOKUP(E10,컬럼명조립!$B:$E,3,FALSE)</f>
        <v>VARCHAR</v>
      </c>
      <c r="H10" s="39">
        <f>VLOOKUP(E10,컬럼명조립!$B:$E,4,FALSE)</f>
        <v>6</v>
      </c>
      <c r="I10" s="100" t="s">
        <v>498</v>
      </c>
      <c r="J10" s="90"/>
      <c r="K10" s="90"/>
      <c r="L10" s="90"/>
      <c r="M10" s="90"/>
      <c r="N10" s="90"/>
      <c r="O10" s="90"/>
      <c r="P10" s="91"/>
      <c r="Q10" s="15"/>
      <c r="R10" s="1"/>
      <c r="S10" s="1" t="str">
        <f t="shared" si="0"/>
        <v>`secu_veri_chan`  VARCHAR(6)NULL DEFAULT NULL COMMENT '보완검증채널 000001.휴대전화, 000002.공인인증 …......',</v>
      </c>
      <c r="U10" s="1"/>
      <c r="V10" s="1"/>
      <c r="W10" s="1"/>
      <c r="X10" s="1"/>
      <c r="Y10" s="1"/>
      <c r="Z10" s="1"/>
    </row>
    <row r="11" spans="1:26" ht="17.25" customHeight="1">
      <c r="A11" s="1"/>
      <c r="B11" s="39" t="str">
        <f>VLOOKUP(C11,테이블명!$A:$B,2,FALSE)</f>
        <v>secr_numb_mast</v>
      </c>
      <c r="C11" s="39" t="s">
        <v>1009</v>
      </c>
      <c r="D11" s="39" t="str">
        <f>VLOOKUP(E11,컬럼명조립!B:C,2,FALSE)</f>
        <v>firs_crea_date_time</v>
      </c>
      <c r="E11" s="39" t="s">
        <v>964</v>
      </c>
      <c r="F11" s="45"/>
      <c r="G11" s="39" t="str">
        <f>VLOOKUP(E11,컬럼명조립!$B:$E,3,FALSE)</f>
        <v>DATETIME</v>
      </c>
      <c r="H11" s="39">
        <f>VLOOKUP(E11,컬럼명조립!$B:$E,4,FALSE)</f>
        <v>0</v>
      </c>
      <c r="I11" s="100"/>
      <c r="J11" s="90"/>
      <c r="K11" s="90"/>
      <c r="L11" s="90"/>
      <c r="M11" s="90"/>
      <c r="N11" s="90"/>
      <c r="O11" s="90"/>
      <c r="P11" s="91"/>
      <c r="Q11" s="15"/>
      <c r="R11" s="1"/>
      <c r="S11" s="1" t="s">
        <v>704</v>
      </c>
      <c r="U11" s="1"/>
      <c r="V11" s="1"/>
      <c r="W11" s="1"/>
      <c r="X11" s="1"/>
      <c r="Y11" s="1"/>
      <c r="Z11" s="1"/>
    </row>
    <row r="12" spans="1:26" ht="17.25" customHeight="1">
      <c r="A12" s="1"/>
      <c r="B12" s="39" t="str">
        <f>VLOOKUP(C12,테이블명!$A:$B,2,FALSE)</f>
        <v>secr_numb_mast</v>
      </c>
      <c r="C12" s="39" t="s">
        <v>1009</v>
      </c>
      <c r="D12" s="39" t="str">
        <f>VLOOKUP(E12,컬럼명조립!B:C,2,FALSE)</f>
        <v>firs_crea_empl</v>
      </c>
      <c r="E12" s="39" t="s">
        <v>467</v>
      </c>
      <c r="F12" s="45"/>
      <c r="G12" s="39" t="str">
        <f>VLOOKUP(E12,컬럼명조립!$B:$E,3,FALSE)</f>
        <v>VARCHAR</v>
      </c>
      <c r="H12" s="39">
        <f>VLOOKUP(E12,컬럼명조립!$B:$E,4,FALSE)</f>
        <v>10</v>
      </c>
      <c r="I12" s="100"/>
      <c r="J12" s="90"/>
      <c r="K12" s="90"/>
      <c r="L12" s="90"/>
      <c r="M12" s="90"/>
      <c r="N12" s="90"/>
      <c r="O12" s="90"/>
      <c r="P12" s="91"/>
      <c r="Q12" s="15"/>
      <c r="R12" s="1"/>
      <c r="S12" s="1" t="s">
        <v>706</v>
      </c>
      <c r="U12" s="1"/>
      <c r="V12" s="1"/>
      <c r="W12" s="1"/>
      <c r="X12" s="1"/>
      <c r="Y12" s="1"/>
      <c r="Z12" s="1"/>
    </row>
    <row r="13" spans="1:26" ht="17.25" customHeight="1">
      <c r="A13" s="1"/>
      <c r="B13" s="39" t="str">
        <f>VLOOKUP(C13,테이블명!$A:$B,2,FALSE)</f>
        <v>secr_numb_mast</v>
      </c>
      <c r="C13" s="39" t="s">
        <v>1009</v>
      </c>
      <c r="D13" s="39" t="str">
        <f>VLOOKUP(E13,컬럼명조립!B:C,2,FALSE)</f>
        <v>last_edit_date_time</v>
      </c>
      <c r="E13" s="39" t="s">
        <v>965</v>
      </c>
      <c r="F13" s="45"/>
      <c r="G13" s="39" t="str">
        <f>VLOOKUP(E13,컬럼명조립!$B:$E,3,FALSE)</f>
        <v>DATETIME</v>
      </c>
      <c r="H13" s="39">
        <f>VLOOKUP(E13,컬럼명조립!$B:$E,4,FALSE)</f>
        <v>0</v>
      </c>
      <c r="I13" s="100"/>
      <c r="J13" s="90"/>
      <c r="K13" s="90"/>
      <c r="L13" s="90"/>
      <c r="M13" s="90"/>
      <c r="N13" s="90"/>
      <c r="O13" s="90"/>
      <c r="P13" s="91"/>
      <c r="Q13" s="15"/>
      <c r="R13" s="1"/>
      <c r="S13" s="1" t="s">
        <v>707</v>
      </c>
      <c r="U13" s="1"/>
      <c r="V13" s="1"/>
      <c r="W13" s="1"/>
      <c r="X13" s="1"/>
      <c r="Y13" s="1"/>
      <c r="Z13" s="1"/>
    </row>
    <row r="14" spans="1:26" ht="17.25" customHeight="1">
      <c r="A14" s="1"/>
      <c r="B14" s="39" t="str">
        <f>VLOOKUP(C14,테이블명!$A:$B,2,FALSE)</f>
        <v>secr_numb_mast</v>
      </c>
      <c r="C14" s="39" t="s">
        <v>1009</v>
      </c>
      <c r="D14" s="39" t="str">
        <f>VLOOKUP(E14,컬럼명조립!B:C,2,FALSE)</f>
        <v>last_edit_empl</v>
      </c>
      <c r="E14" s="39" t="s">
        <v>466</v>
      </c>
      <c r="F14" s="45"/>
      <c r="G14" s="39" t="str">
        <f>VLOOKUP(E14,컬럼명조립!$B:$E,3,FALSE)</f>
        <v>VARCHAR</v>
      </c>
      <c r="H14" s="39">
        <f>VLOOKUP(E14,컬럼명조립!$B:$E,4,FALSE)</f>
        <v>10</v>
      </c>
      <c r="I14" s="100"/>
      <c r="J14" s="90"/>
      <c r="K14" s="90"/>
      <c r="L14" s="90"/>
      <c r="M14" s="90"/>
      <c r="N14" s="90"/>
      <c r="O14" s="90"/>
      <c r="P14" s="91"/>
      <c r="Q14" s="15"/>
      <c r="R14" s="1"/>
      <c r="S14" s="1" t="s">
        <v>709</v>
      </c>
      <c r="U14" s="1"/>
      <c r="V14" s="1"/>
      <c r="W14" s="1"/>
      <c r="X14" s="1"/>
      <c r="Y14" s="1"/>
      <c r="Z14" s="1"/>
    </row>
    <row r="15" spans="1:26" ht="17.25" customHeight="1">
      <c r="A15" s="1"/>
      <c r="B15" s="1"/>
      <c r="C15" s="1"/>
      <c r="I15" s="98"/>
      <c r="J15" s="99"/>
      <c r="K15" s="99"/>
      <c r="L15" s="99"/>
      <c r="M15" s="99"/>
      <c r="N15" s="99"/>
      <c r="O15" s="99"/>
      <c r="P15" s="99"/>
      <c r="Q15" s="1"/>
      <c r="R15" s="1"/>
      <c r="S15" s="1" t="s">
        <v>711</v>
      </c>
      <c r="U15" s="1"/>
      <c r="V15" s="1"/>
      <c r="W15" s="1"/>
      <c r="X15" s="1"/>
      <c r="Y15" s="1"/>
      <c r="Z15" s="1"/>
    </row>
    <row r="16" spans="1:26" ht="17.25" customHeight="1">
      <c r="A16" s="1"/>
      <c r="B16" s="1"/>
      <c r="C16" s="1"/>
      <c r="I16" s="98"/>
      <c r="J16" s="99"/>
      <c r="K16" s="99"/>
      <c r="L16" s="99"/>
      <c r="M16" s="99"/>
      <c r="N16" s="99"/>
      <c r="O16" s="99"/>
      <c r="P16" s="99"/>
      <c r="Q16" s="1"/>
      <c r="R16" s="1"/>
      <c r="S16" s="1" t="s">
        <v>433</v>
      </c>
      <c r="T16" s="1"/>
      <c r="U16" s="1"/>
      <c r="V16" s="1"/>
      <c r="W16" s="1"/>
      <c r="X16" s="1"/>
      <c r="Y16" s="1"/>
      <c r="Z16" s="1"/>
    </row>
    <row r="17" spans="1:26" ht="17.25" customHeight="1">
      <c r="A17" s="1"/>
      <c r="B17" s="37"/>
      <c r="C17" s="37"/>
      <c r="D17" s="37"/>
      <c r="E17" s="37"/>
      <c r="F17" s="47"/>
      <c r="G17" s="37"/>
      <c r="H17" s="37"/>
      <c r="I17" s="98"/>
      <c r="J17" s="99"/>
      <c r="K17" s="99"/>
      <c r="L17" s="99"/>
      <c r="M17" s="99"/>
      <c r="N17" s="99"/>
      <c r="O17" s="99"/>
      <c r="P17" s="99"/>
      <c r="Q17" s="1"/>
      <c r="R17" s="1"/>
      <c r="S17" s="33" t="s">
        <v>571</v>
      </c>
      <c r="T17" s="1"/>
      <c r="U17" s="1"/>
      <c r="V17" s="1"/>
      <c r="W17" s="1"/>
      <c r="X17" s="1"/>
      <c r="Y17" s="1"/>
      <c r="Z17" s="1"/>
    </row>
    <row r="18" spans="1:26" ht="17.25" customHeight="1">
      <c r="A18" s="1"/>
      <c r="B18" s="37"/>
      <c r="C18" s="37"/>
      <c r="D18" s="37"/>
      <c r="E18" s="37"/>
      <c r="F18" s="47"/>
      <c r="G18" s="37"/>
      <c r="H18" s="37"/>
      <c r="I18" s="98"/>
      <c r="J18" s="99"/>
      <c r="K18" s="99"/>
      <c r="L18" s="99"/>
      <c r="M18" s="99"/>
      <c r="N18" s="99"/>
      <c r="O18" s="99"/>
      <c r="P18" s="99"/>
      <c r="Q18" s="1"/>
      <c r="R18" s="1"/>
      <c r="S18" s="44" t="s">
        <v>525</v>
      </c>
      <c r="T18" s="1"/>
      <c r="U18" s="1"/>
      <c r="V18" s="1"/>
      <c r="W18" s="1"/>
      <c r="X18" s="1"/>
      <c r="Y18" s="1"/>
      <c r="Z18" s="1"/>
    </row>
    <row r="19" spans="1:26" ht="17.25" customHeight="1">
      <c r="A19" s="1"/>
      <c r="B19" s="37"/>
      <c r="C19" s="37"/>
      <c r="D19" s="37"/>
      <c r="E19" s="37"/>
      <c r="F19" s="47"/>
      <c r="G19" s="37"/>
      <c r="H19" s="37"/>
      <c r="I19" s="98"/>
      <c r="J19" s="99"/>
      <c r="K19" s="99"/>
      <c r="L19" s="99"/>
      <c r="M19" s="99"/>
      <c r="N19" s="99"/>
      <c r="O19" s="99"/>
      <c r="P19" s="99"/>
      <c r="Q19" s="1"/>
      <c r="R19" s="1"/>
      <c r="S19" s="44" t="s">
        <v>526</v>
      </c>
      <c r="T19" s="1"/>
      <c r="U19" s="1"/>
      <c r="V19" s="1"/>
      <c r="W19" s="1"/>
      <c r="X19" s="1"/>
      <c r="Y19" s="1"/>
      <c r="Z19" s="1"/>
    </row>
    <row r="20" spans="1:26" ht="17.25" customHeight="1">
      <c r="A20" s="1"/>
      <c r="B20" s="37"/>
      <c r="C20" s="37"/>
      <c r="D20" s="37"/>
      <c r="E20" s="37"/>
      <c r="F20" s="47"/>
      <c r="G20" s="37"/>
      <c r="H20" s="37"/>
      <c r="I20" s="98"/>
      <c r="J20" s="99"/>
      <c r="K20" s="99"/>
      <c r="L20" s="99"/>
      <c r="M20" s="99"/>
      <c r="N20" s="99"/>
      <c r="O20" s="99"/>
      <c r="P20" s="99"/>
      <c r="Q20" s="1"/>
      <c r="R20" s="1"/>
      <c r="S20" s="44" t="s">
        <v>527</v>
      </c>
      <c r="T20" s="1"/>
      <c r="U20" s="1"/>
      <c r="V20" s="1"/>
      <c r="W20" s="1"/>
      <c r="X20" s="1"/>
      <c r="Y20" s="1"/>
      <c r="Z20" s="1"/>
    </row>
    <row r="21" spans="1:26" ht="17.25" customHeight="1">
      <c r="A21" s="1"/>
      <c r="B21" s="37"/>
      <c r="C21" s="37"/>
      <c r="D21" s="37"/>
      <c r="E21" s="37"/>
      <c r="F21" s="47"/>
      <c r="G21" s="37"/>
      <c r="H21" s="37"/>
      <c r="I21" s="98"/>
      <c r="J21" s="99"/>
      <c r="K21" s="99"/>
      <c r="L21" s="99"/>
      <c r="M21" s="99"/>
      <c r="N21" s="99"/>
      <c r="O21" s="99"/>
      <c r="P21" s="99"/>
      <c r="Q21" s="1"/>
      <c r="R21" s="1"/>
      <c r="S21" s="44"/>
      <c r="T21" s="1"/>
      <c r="U21" s="1"/>
      <c r="V21" s="1"/>
      <c r="W21" s="1"/>
      <c r="X21" s="1"/>
      <c r="Y21" s="1"/>
      <c r="Z21" s="1"/>
    </row>
    <row r="22" spans="1:26" ht="17.25" customHeight="1">
      <c r="A22" s="1"/>
      <c r="B22" s="37"/>
      <c r="C22" s="37"/>
      <c r="D22" s="37"/>
      <c r="E22" s="37"/>
      <c r="F22" s="47"/>
      <c r="G22" s="37"/>
      <c r="H22" s="37"/>
      <c r="I22" s="98"/>
      <c r="J22" s="99"/>
      <c r="K22" s="99"/>
      <c r="L22" s="99"/>
      <c r="M22" s="99"/>
      <c r="N22" s="99"/>
      <c r="O22" s="99"/>
      <c r="P22" s="99"/>
      <c r="Q22" s="1"/>
      <c r="R22" s="1"/>
      <c r="S22" s="44"/>
      <c r="T22" s="1"/>
      <c r="U22" s="1"/>
      <c r="V22" s="1"/>
      <c r="W22" s="1"/>
      <c r="X22" s="1"/>
      <c r="Y22" s="1"/>
      <c r="Z22" s="1"/>
    </row>
    <row r="23" spans="1:26" ht="17.25" customHeight="1">
      <c r="A23" s="1"/>
      <c r="D23" s="37"/>
      <c r="E23" s="37"/>
      <c r="F23" s="47"/>
      <c r="G23" s="37"/>
      <c r="H23" s="37"/>
      <c r="I23" s="98"/>
      <c r="J23" s="99"/>
      <c r="K23" s="99"/>
      <c r="L23" s="99"/>
      <c r="M23" s="99"/>
      <c r="N23" s="99"/>
      <c r="O23" s="99"/>
      <c r="P23" s="99"/>
      <c r="Q23" s="1"/>
      <c r="R23" s="1"/>
      <c r="S23" s="44"/>
      <c r="T23" s="1"/>
      <c r="U23" s="1"/>
      <c r="V23" s="1"/>
      <c r="W23" s="1"/>
      <c r="X23" s="1"/>
      <c r="Y23" s="1"/>
      <c r="Z23" s="1"/>
    </row>
    <row r="24" spans="1:26" ht="17.25" customHeight="1">
      <c r="A24" s="1"/>
      <c r="D24" s="37"/>
      <c r="E24" s="37"/>
      <c r="F24" s="47"/>
      <c r="G24" s="37"/>
      <c r="H24" s="37"/>
      <c r="I24" s="98"/>
      <c r="J24" s="99"/>
      <c r="K24" s="99"/>
      <c r="L24" s="99"/>
      <c r="M24" s="99"/>
      <c r="N24" s="99"/>
      <c r="O24" s="99"/>
      <c r="P24" s="99"/>
      <c r="Q24" s="1"/>
      <c r="R24" s="1"/>
      <c r="S24" s="44"/>
      <c r="T24" s="1"/>
      <c r="U24" s="1"/>
      <c r="V24" s="1"/>
      <c r="W24" s="1"/>
      <c r="X24" s="1"/>
      <c r="Y24" s="1"/>
      <c r="Z24" s="1"/>
    </row>
    <row r="25" spans="1:26" ht="17.25" customHeight="1">
      <c r="A25" s="1"/>
      <c r="D25" s="37"/>
      <c r="E25" s="37"/>
      <c r="F25" s="47"/>
      <c r="G25" s="37"/>
      <c r="H25" s="37"/>
      <c r="I25" s="98"/>
      <c r="J25" s="99"/>
      <c r="K25" s="99"/>
      <c r="L25" s="99"/>
      <c r="M25" s="99"/>
      <c r="N25" s="99"/>
      <c r="O25" s="99"/>
      <c r="P25" s="99"/>
      <c r="Q25" s="1"/>
      <c r="R25" s="1"/>
      <c r="S25" s="44"/>
      <c r="T25" s="1"/>
      <c r="U25" s="1"/>
      <c r="V25" s="1"/>
      <c r="W25" s="1"/>
      <c r="X25" s="1"/>
      <c r="Y25" s="1"/>
      <c r="Z25" s="1"/>
    </row>
    <row r="26" spans="1:26" ht="17.25" customHeight="1">
      <c r="A26" s="1"/>
      <c r="D26" s="37"/>
      <c r="E26" s="37"/>
      <c r="F26" s="47"/>
      <c r="G26" s="37"/>
      <c r="H26" s="37"/>
      <c r="I26" s="98"/>
      <c r="J26" s="99"/>
      <c r="K26" s="99"/>
      <c r="L26" s="99"/>
      <c r="M26" s="99"/>
      <c r="N26" s="99"/>
      <c r="O26" s="99"/>
      <c r="P26" s="99"/>
      <c r="Q26" s="1"/>
      <c r="R26" s="1"/>
      <c r="S26" s="44"/>
      <c r="T26" s="1"/>
      <c r="U26" s="1"/>
      <c r="V26" s="1"/>
      <c r="W26" s="1"/>
      <c r="X26" s="1"/>
      <c r="Y26" s="1"/>
      <c r="Z26" s="1"/>
    </row>
    <row r="27" spans="1:26" ht="17.25" customHeight="1">
      <c r="A27" s="1"/>
      <c r="D27" s="37"/>
      <c r="E27" s="37"/>
      <c r="F27" s="47"/>
      <c r="G27" s="37"/>
      <c r="H27" s="37"/>
      <c r="I27" s="98"/>
      <c r="J27" s="99"/>
      <c r="K27" s="99"/>
      <c r="L27" s="99"/>
      <c r="M27" s="99"/>
      <c r="N27" s="99"/>
      <c r="O27" s="99"/>
      <c r="P27" s="99"/>
      <c r="Q27" s="1"/>
      <c r="R27" s="1"/>
      <c r="S27" s="44"/>
      <c r="T27" s="1"/>
      <c r="U27" s="1"/>
      <c r="V27" s="1"/>
      <c r="W27" s="1"/>
      <c r="X27" s="1"/>
      <c r="Y27" s="1"/>
      <c r="Z27" s="1"/>
    </row>
    <row r="28" spans="1:26" ht="17.25" customHeight="1">
      <c r="A28" s="1"/>
      <c r="D28" s="37"/>
      <c r="E28" s="37"/>
      <c r="F28" s="47"/>
      <c r="G28" s="37"/>
      <c r="H28" s="37"/>
      <c r="I28" s="98"/>
      <c r="J28" s="99"/>
      <c r="K28" s="99"/>
      <c r="L28" s="99"/>
      <c r="M28" s="99"/>
      <c r="N28" s="99"/>
      <c r="O28" s="99"/>
      <c r="P28" s="99"/>
      <c r="Q28" s="1"/>
      <c r="R28" s="1"/>
      <c r="S28" s="44"/>
      <c r="T28" s="1"/>
      <c r="U28" s="1"/>
      <c r="V28" s="1"/>
      <c r="W28" s="1"/>
      <c r="X28" s="1"/>
      <c r="Y28" s="1"/>
      <c r="Z28" s="1"/>
    </row>
    <row r="29" spans="1:26" ht="17.25" customHeight="1">
      <c r="A29" s="1"/>
      <c r="D29" s="37"/>
      <c r="E29" s="37"/>
      <c r="F29" s="47"/>
      <c r="G29" s="37"/>
      <c r="H29" s="37"/>
      <c r="I29" s="98"/>
      <c r="J29" s="99"/>
      <c r="K29" s="99"/>
      <c r="L29" s="99"/>
      <c r="M29" s="99"/>
      <c r="N29" s="99"/>
      <c r="O29" s="99"/>
      <c r="P29" s="99"/>
      <c r="Q29" s="1"/>
      <c r="R29" s="1"/>
      <c r="S29" s="44"/>
      <c r="T29" s="1"/>
      <c r="U29" s="1"/>
      <c r="V29" s="1"/>
      <c r="W29" s="1"/>
      <c r="X29" s="1"/>
      <c r="Y29" s="1"/>
      <c r="Z29" s="1"/>
    </row>
    <row r="30" spans="1:26" ht="17.25" customHeight="1">
      <c r="A30" s="1"/>
      <c r="I30" s="98"/>
      <c r="J30" s="99"/>
      <c r="K30" s="99"/>
      <c r="L30" s="99"/>
      <c r="M30" s="99"/>
      <c r="N30" s="99"/>
      <c r="O30" s="99"/>
      <c r="P30" s="99"/>
      <c r="Q30" s="1"/>
      <c r="R30" s="1"/>
      <c r="S30" s="44"/>
      <c r="T30" s="1"/>
      <c r="U30" s="1"/>
      <c r="V30" s="1"/>
      <c r="W30" s="1"/>
      <c r="X30" s="1"/>
      <c r="Y30" s="1"/>
      <c r="Z30" s="1"/>
    </row>
    <row r="31" spans="1:26" ht="17.25" customHeight="1">
      <c r="A31" s="1"/>
      <c r="I31" s="98"/>
      <c r="J31" s="99"/>
      <c r="K31" s="99"/>
      <c r="L31" s="99"/>
      <c r="M31" s="99"/>
      <c r="N31" s="99"/>
      <c r="O31" s="99"/>
      <c r="P31" s="99"/>
      <c r="Q31" s="1"/>
      <c r="R31" s="1"/>
      <c r="S31" s="44"/>
      <c r="T31" s="1"/>
      <c r="U31" s="1"/>
      <c r="V31" s="1"/>
      <c r="W31" s="1"/>
      <c r="X31" s="1"/>
      <c r="Y31" s="1"/>
      <c r="Z31" s="1"/>
    </row>
    <row r="32" spans="1:26" ht="17.25" customHeight="1">
      <c r="A32" s="1"/>
      <c r="I32" s="98"/>
      <c r="J32" s="99"/>
      <c r="K32" s="99"/>
      <c r="L32" s="99"/>
      <c r="M32" s="99"/>
      <c r="N32" s="99"/>
      <c r="O32" s="99"/>
      <c r="P32" s="99"/>
      <c r="Q32" s="1"/>
      <c r="R32" s="1"/>
      <c r="S32" s="44"/>
      <c r="T32" s="1"/>
      <c r="U32" s="1"/>
      <c r="V32" s="1"/>
      <c r="W32" s="1"/>
      <c r="X32" s="1"/>
      <c r="Y32" s="1"/>
      <c r="Z32" s="1"/>
    </row>
    <row r="33" spans="1:26" ht="17.25" customHeight="1">
      <c r="A33" s="1"/>
      <c r="I33" s="98"/>
      <c r="J33" s="99"/>
      <c r="K33" s="99"/>
      <c r="L33" s="99"/>
      <c r="M33" s="99"/>
      <c r="N33" s="99"/>
      <c r="O33" s="99"/>
      <c r="P33" s="99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7.25" customHeight="1">
      <c r="A34" s="1"/>
      <c r="D34" s="1"/>
      <c r="E34" s="1"/>
      <c r="F34" s="1"/>
      <c r="G34" s="1"/>
      <c r="H34" s="1"/>
      <c r="I34" s="97"/>
      <c r="J34" s="97"/>
      <c r="K34" s="97"/>
      <c r="L34" s="97"/>
      <c r="M34" s="97"/>
      <c r="N34" s="97"/>
      <c r="O34" s="97"/>
      <c r="P34" s="97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7.25" customHeight="1">
      <c r="A35" s="1"/>
      <c r="D35" s="1"/>
      <c r="E35" s="1"/>
      <c r="F35" s="1"/>
      <c r="G35" s="1"/>
      <c r="H35" s="1"/>
      <c r="I35" s="97"/>
      <c r="J35" s="97"/>
      <c r="K35" s="97"/>
      <c r="L35" s="97"/>
      <c r="M35" s="97"/>
      <c r="N35" s="97"/>
      <c r="O35" s="97"/>
      <c r="P35" s="97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7.25" customHeight="1">
      <c r="A36" s="1"/>
      <c r="D36" s="1"/>
      <c r="E36" s="1"/>
      <c r="F36" s="1"/>
      <c r="G36" s="1"/>
      <c r="H36" s="1"/>
      <c r="I36" s="97"/>
      <c r="J36" s="97"/>
      <c r="K36" s="97"/>
      <c r="L36" s="97"/>
      <c r="M36" s="97"/>
      <c r="N36" s="97"/>
      <c r="O36" s="97"/>
      <c r="P36" s="97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7.25" customHeight="1">
      <c r="A37" s="1"/>
      <c r="D37" s="1"/>
      <c r="E37" s="1"/>
      <c r="F37" s="1"/>
      <c r="G37" s="1"/>
      <c r="H37" s="1"/>
      <c r="I37" s="97"/>
      <c r="J37" s="97"/>
      <c r="K37" s="97"/>
      <c r="L37" s="97"/>
      <c r="M37" s="97"/>
      <c r="N37" s="97"/>
      <c r="O37" s="97"/>
      <c r="P37" s="97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7.25" customHeight="1">
      <c r="A38" s="1"/>
      <c r="D38" s="1"/>
      <c r="E38" s="1"/>
      <c r="F38" s="1"/>
      <c r="G38" s="1"/>
      <c r="H38" s="1"/>
      <c r="I38" s="97"/>
      <c r="J38" s="97"/>
      <c r="K38" s="97"/>
      <c r="L38" s="97"/>
      <c r="M38" s="97"/>
      <c r="N38" s="97"/>
      <c r="O38" s="97"/>
      <c r="P38" s="97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7.25" customHeight="1">
      <c r="A39" s="1"/>
      <c r="D39" s="1"/>
      <c r="E39" s="1"/>
      <c r="F39" s="1"/>
      <c r="G39" s="1"/>
      <c r="H39" s="1"/>
      <c r="I39" s="97"/>
      <c r="J39" s="97"/>
      <c r="K39" s="97"/>
      <c r="L39" s="97"/>
      <c r="M39" s="97"/>
      <c r="N39" s="97"/>
      <c r="O39" s="97"/>
      <c r="P39" s="97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7.25" customHeight="1">
      <c r="A40" s="1"/>
      <c r="D40" s="1"/>
      <c r="E40" s="1"/>
      <c r="F40" s="1"/>
      <c r="G40" s="1"/>
      <c r="H40" s="1"/>
      <c r="I40" s="97"/>
      <c r="J40" s="97"/>
      <c r="K40" s="97"/>
      <c r="L40" s="97"/>
      <c r="M40" s="97"/>
      <c r="N40" s="97"/>
      <c r="O40" s="97"/>
      <c r="P40" s="97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7.25" customHeight="1">
      <c r="A41" s="1"/>
      <c r="D41" s="1"/>
      <c r="E41" s="1"/>
      <c r="F41" s="1"/>
      <c r="G41" s="1"/>
      <c r="H41" s="1"/>
      <c r="I41" s="97"/>
      <c r="J41" s="97"/>
      <c r="K41" s="97"/>
      <c r="L41" s="97"/>
      <c r="M41" s="97"/>
      <c r="N41" s="97"/>
      <c r="O41" s="97"/>
      <c r="P41" s="97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7.25" customHeight="1">
      <c r="A42" s="1"/>
      <c r="D42" s="1"/>
      <c r="E42" s="1"/>
      <c r="F42" s="1"/>
      <c r="G42" s="1"/>
      <c r="H42" s="1"/>
      <c r="I42" s="97"/>
      <c r="J42" s="97"/>
      <c r="K42" s="97"/>
      <c r="L42" s="97"/>
      <c r="M42" s="97"/>
      <c r="N42" s="97"/>
      <c r="O42" s="97"/>
      <c r="P42" s="97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7.25" customHeight="1">
      <c r="A43" s="1"/>
      <c r="D43" s="1"/>
      <c r="E43" s="1"/>
      <c r="F43" s="1"/>
      <c r="G43" s="1"/>
      <c r="H43" s="1"/>
      <c r="I43" s="97"/>
      <c r="J43" s="97"/>
      <c r="K43" s="97"/>
      <c r="L43" s="97"/>
      <c r="M43" s="97"/>
      <c r="N43" s="97"/>
      <c r="O43" s="97"/>
      <c r="P43" s="97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7.25" customHeight="1">
      <c r="A44" s="1"/>
      <c r="D44" s="1"/>
      <c r="E44" s="1"/>
      <c r="F44" s="1"/>
      <c r="G44" s="1"/>
      <c r="H44" s="1"/>
      <c r="I44" s="97"/>
      <c r="J44" s="97"/>
      <c r="K44" s="97"/>
      <c r="L44" s="97"/>
      <c r="M44" s="97"/>
      <c r="N44" s="97"/>
      <c r="O44" s="97"/>
      <c r="P44" s="97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7.25" customHeight="1">
      <c r="A45" s="1"/>
      <c r="D45" s="1"/>
      <c r="E45" s="1"/>
      <c r="F45" s="1"/>
      <c r="G45" s="1"/>
      <c r="H45" s="1"/>
      <c r="I45" s="97"/>
      <c r="J45" s="97"/>
      <c r="K45" s="97"/>
      <c r="L45" s="97"/>
      <c r="M45" s="97"/>
      <c r="N45" s="97"/>
      <c r="O45" s="97"/>
      <c r="P45" s="97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7.25" customHeight="1">
      <c r="A46" s="1"/>
      <c r="B46" s="1"/>
      <c r="C46" s="1"/>
      <c r="D46" s="1"/>
      <c r="E46" s="1"/>
      <c r="F46" s="1"/>
      <c r="G46" s="1"/>
      <c r="H46" s="1"/>
      <c r="I46" s="97"/>
      <c r="J46" s="97"/>
      <c r="K46" s="97"/>
      <c r="L46" s="97"/>
      <c r="M46" s="97"/>
      <c r="N46" s="97"/>
      <c r="O46" s="97"/>
      <c r="P46" s="97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7.25" customHeight="1">
      <c r="A47" s="1"/>
      <c r="B47" s="37" t="s">
        <v>529</v>
      </c>
      <c r="C47" s="37"/>
      <c r="D47" s="1"/>
      <c r="E47" s="1"/>
      <c r="F47" s="1"/>
      <c r="G47" s="1"/>
      <c r="H47" s="1"/>
      <c r="I47" s="97"/>
      <c r="J47" s="97"/>
      <c r="K47" s="97"/>
      <c r="L47" s="97"/>
      <c r="M47" s="97"/>
      <c r="N47" s="97"/>
      <c r="O47" s="97"/>
      <c r="P47" s="97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7.25" customHeight="1">
      <c r="A48" s="1"/>
      <c r="B48" s="37"/>
      <c r="C48" s="37" t="s">
        <v>565</v>
      </c>
      <c r="D48" s="1"/>
      <c r="E48" s="1"/>
      <c r="F48" s="1"/>
      <c r="G48" s="1"/>
      <c r="H48" s="1"/>
      <c r="I48" s="97"/>
      <c r="J48" s="97"/>
      <c r="K48" s="97"/>
      <c r="L48" s="97"/>
      <c r="M48" s="97"/>
      <c r="N48" s="97"/>
      <c r="O48" s="97"/>
      <c r="P48" s="97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7.25" customHeight="1">
      <c r="A49" s="1"/>
      <c r="B49" s="37"/>
      <c r="C49" s="37" t="s">
        <v>530</v>
      </c>
      <c r="D49" s="1"/>
      <c r="E49" s="1"/>
      <c r="F49" s="1"/>
      <c r="G49" s="1"/>
      <c r="H49" s="1"/>
      <c r="I49" s="97"/>
      <c r="J49" s="97"/>
      <c r="K49" s="97"/>
      <c r="L49" s="97"/>
      <c r="M49" s="97"/>
      <c r="N49" s="97"/>
      <c r="O49" s="97"/>
      <c r="P49" s="97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7.25" customHeight="1">
      <c r="A50" s="1"/>
      <c r="B50" s="37"/>
      <c r="C50" s="37" t="s">
        <v>531</v>
      </c>
      <c r="D50" s="1"/>
      <c r="E50" s="1"/>
      <c r="F50" s="1"/>
      <c r="G50" s="1"/>
      <c r="H50" s="1"/>
      <c r="I50" s="97"/>
      <c r="J50" s="97"/>
      <c r="K50" s="97"/>
      <c r="L50" s="97"/>
      <c r="M50" s="97"/>
      <c r="N50" s="97"/>
      <c r="O50" s="97"/>
      <c r="P50" s="97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7.25" customHeight="1">
      <c r="A51" s="1"/>
      <c r="B51" s="37"/>
      <c r="C51" s="37" t="s">
        <v>532</v>
      </c>
      <c r="D51" s="1"/>
      <c r="E51" s="1"/>
      <c r="F51" s="1"/>
      <c r="G51" s="1"/>
      <c r="H51" s="1"/>
      <c r="I51" s="97"/>
      <c r="J51" s="97"/>
      <c r="K51" s="97"/>
      <c r="L51" s="97"/>
      <c r="M51" s="97"/>
      <c r="N51" s="97"/>
      <c r="O51" s="97"/>
      <c r="P51" s="97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7.25" customHeight="1">
      <c r="A52" s="1"/>
      <c r="B52" s="37"/>
      <c r="C52" s="37" t="s">
        <v>533</v>
      </c>
      <c r="D52" s="1"/>
      <c r="E52" s="1"/>
      <c r="F52" s="1"/>
      <c r="G52" s="1"/>
      <c r="H52" s="1"/>
      <c r="I52" s="97"/>
      <c r="J52" s="97"/>
      <c r="K52" s="97"/>
      <c r="L52" s="97"/>
      <c r="M52" s="97"/>
      <c r="N52" s="97"/>
      <c r="O52" s="97"/>
      <c r="P52" s="97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7.25" customHeight="1">
      <c r="A53" s="1"/>
      <c r="B53" s="37"/>
      <c r="C53" s="37" t="s">
        <v>534</v>
      </c>
      <c r="D53" s="1"/>
      <c r="E53" s="1"/>
      <c r="F53" s="1"/>
      <c r="G53" s="1"/>
      <c r="H53" s="1"/>
      <c r="I53" s="97"/>
      <c r="J53" s="97"/>
      <c r="K53" s="97"/>
      <c r="L53" s="97"/>
      <c r="M53" s="97"/>
      <c r="N53" s="97"/>
      <c r="O53" s="97"/>
      <c r="P53" s="97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7.25" customHeight="1">
      <c r="A54" s="1"/>
      <c r="B54" s="1"/>
      <c r="C54" s="1" t="s">
        <v>535</v>
      </c>
      <c r="D54" s="1"/>
      <c r="E54" s="1"/>
      <c r="F54" s="1"/>
      <c r="G54" s="1"/>
      <c r="H54" s="1"/>
      <c r="I54" s="97"/>
      <c r="J54" s="97"/>
      <c r="K54" s="97"/>
      <c r="L54" s="97"/>
      <c r="M54" s="97"/>
      <c r="N54" s="97"/>
      <c r="O54" s="97"/>
      <c r="P54" s="97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7.25" customHeight="1">
      <c r="A55" s="1"/>
      <c r="B55" s="1"/>
      <c r="C55" s="1" t="s">
        <v>536</v>
      </c>
      <c r="D55" s="1"/>
      <c r="E55" s="1"/>
      <c r="F55" s="1"/>
      <c r="G55" s="1"/>
      <c r="H55" s="1"/>
      <c r="I55" s="97"/>
      <c r="J55" s="97"/>
      <c r="K55" s="97"/>
      <c r="L55" s="97"/>
      <c r="M55" s="97"/>
      <c r="N55" s="97"/>
      <c r="O55" s="97"/>
      <c r="P55" s="97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7.25" customHeight="1">
      <c r="A56" s="1"/>
      <c r="B56" s="1"/>
      <c r="C56" s="1" t="s">
        <v>537</v>
      </c>
      <c r="D56" s="1"/>
      <c r="E56" s="1"/>
      <c r="F56" s="1"/>
      <c r="G56" s="1"/>
      <c r="H56" s="1"/>
      <c r="I56" s="97"/>
      <c r="J56" s="97"/>
      <c r="K56" s="97"/>
      <c r="L56" s="97"/>
      <c r="M56" s="97"/>
      <c r="N56" s="97"/>
      <c r="O56" s="97"/>
      <c r="P56" s="97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7.25" customHeight="1">
      <c r="A57" s="1"/>
      <c r="B57" s="1"/>
      <c r="C57" s="1" t="s">
        <v>538</v>
      </c>
      <c r="D57" s="1"/>
      <c r="E57" s="1"/>
      <c r="F57" s="1"/>
      <c r="G57" s="1"/>
      <c r="H57" s="1"/>
      <c r="I57" s="97"/>
      <c r="J57" s="97"/>
      <c r="K57" s="97"/>
      <c r="L57" s="97"/>
      <c r="M57" s="97"/>
      <c r="N57" s="97"/>
      <c r="O57" s="97"/>
      <c r="P57" s="97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7.25" customHeight="1">
      <c r="A58" s="1"/>
      <c r="B58" s="1"/>
      <c r="C58" s="1" t="s">
        <v>539</v>
      </c>
      <c r="D58" s="1"/>
      <c r="E58" s="1"/>
      <c r="F58" s="1"/>
      <c r="G58" s="1"/>
      <c r="H58" s="1"/>
      <c r="I58" s="97"/>
      <c r="J58" s="97"/>
      <c r="K58" s="97"/>
      <c r="L58" s="97"/>
      <c r="M58" s="97"/>
      <c r="N58" s="97"/>
      <c r="O58" s="97"/>
      <c r="P58" s="97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7.25" customHeight="1">
      <c r="A59" s="1"/>
      <c r="B59" s="1"/>
      <c r="C59" s="1" t="s">
        <v>540</v>
      </c>
      <c r="D59" s="1"/>
      <c r="E59" s="1"/>
      <c r="F59" s="1"/>
      <c r="G59" s="1"/>
      <c r="H59" s="1"/>
      <c r="I59" s="97"/>
      <c r="J59" s="97"/>
      <c r="K59" s="97"/>
      <c r="L59" s="97"/>
      <c r="M59" s="97"/>
      <c r="N59" s="97"/>
      <c r="O59" s="97"/>
      <c r="P59" s="97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7.25" customHeight="1">
      <c r="A60" s="1"/>
      <c r="B60" s="1"/>
      <c r="C60" s="1" t="s">
        <v>541</v>
      </c>
      <c r="D60" s="1"/>
      <c r="E60" s="1"/>
      <c r="F60" s="1"/>
      <c r="G60" s="1"/>
      <c r="H60" s="1"/>
      <c r="I60" s="97"/>
      <c r="J60" s="97"/>
      <c r="K60" s="97"/>
      <c r="L60" s="97"/>
      <c r="M60" s="97"/>
      <c r="N60" s="97"/>
      <c r="O60" s="97"/>
      <c r="P60" s="97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7.25" customHeight="1">
      <c r="A61" s="1"/>
      <c r="B61" s="1"/>
      <c r="C61" s="1" t="s">
        <v>542</v>
      </c>
      <c r="D61" s="1"/>
      <c r="E61" s="1"/>
      <c r="F61" s="1"/>
      <c r="G61" s="1"/>
      <c r="H61" s="1"/>
      <c r="I61" s="97"/>
      <c r="J61" s="97"/>
      <c r="K61" s="97"/>
      <c r="L61" s="97"/>
      <c r="M61" s="97"/>
      <c r="N61" s="97"/>
      <c r="O61" s="97"/>
      <c r="P61" s="97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7.25" customHeight="1">
      <c r="A62" s="1"/>
      <c r="B62" s="1"/>
      <c r="C62" s="1" t="s">
        <v>543</v>
      </c>
      <c r="D62" s="1"/>
      <c r="E62" s="1"/>
      <c r="F62" s="1"/>
      <c r="G62" s="1"/>
      <c r="H62" s="1"/>
      <c r="I62" s="97"/>
      <c r="J62" s="97"/>
      <c r="K62" s="97"/>
      <c r="L62" s="97"/>
      <c r="M62" s="97"/>
      <c r="N62" s="97"/>
      <c r="O62" s="97"/>
      <c r="P62" s="97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7.25" customHeight="1">
      <c r="A63" s="1"/>
      <c r="B63" s="1"/>
      <c r="C63" s="1" t="s">
        <v>570</v>
      </c>
      <c r="D63" s="1"/>
      <c r="E63" s="1"/>
      <c r="F63" s="1"/>
      <c r="G63" s="1"/>
      <c r="H63" s="1"/>
      <c r="I63" s="97"/>
      <c r="J63" s="97"/>
      <c r="K63" s="97"/>
      <c r="L63" s="97"/>
      <c r="M63" s="97"/>
      <c r="N63" s="97"/>
      <c r="O63" s="97"/>
      <c r="P63" s="97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7.25" customHeight="1">
      <c r="A64" s="1"/>
      <c r="B64" s="1" t="s">
        <v>433</v>
      </c>
      <c r="C64" s="1"/>
      <c r="D64" s="1"/>
      <c r="E64" s="1"/>
      <c r="F64" s="1"/>
      <c r="G64" s="1"/>
      <c r="H64" s="1"/>
      <c r="I64" s="97"/>
      <c r="J64" s="97"/>
      <c r="K64" s="97"/>
      <c r="L64" s="97"/>
      <c r="M64" s="97"/>
      <c r="N64" s="97"/>
      <c r="O64" s="97"/>
      <c r="P64" s="97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7.25" customHeight="1">
      <c r="A65" s="1"/>
      <c r="B65" s="1" t="s">
        <v>571</v>
      </c>
      <c r="C65" s="1"/>
      <c r="D65" s="1"/>
      <c r="E65" s="1"/>
      <c r="F65" s="1"/>
      <c r="G65" s="1"/>
      <c r="H65" s="1"/>
      <c r="I65" s="97"/>
      <c r="J65" s="97"/>
      <c r="K65" s="97"/>
      <c r="L65" s="97"/>
      <c r="M65" s="97"/>
      <c r="N65" s="97"/>
      <c r="O65" s="97"/>
      <c r="P65" s="97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7.25" customHeight="1">
      <c r="A66" s="1"/>
      <c r="B66" s="1" t="s">
        <v>525</v>
      </c>
      <c r="C66" s="1"/>
      <c r="D66" s="1"/>
      <c r="E66" s="1"/>
      <c r="F66" s="1"/>
      <c r="G66" s="1"/>
      <c r="H66" s="1"/>
      <c r="I66" s="97"/>
      <c r="J66" s="97"/>
      <c r="K66" s="97"/>
      <c r="L66" s="97"/>
      <c r="M66" s="97"/>
      <c r="N66" s="97"/>
      <c r="O66" s="97"/>
      <c r="P66" s="97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7.25" customHeight="1">
      <c r="A67" s="1"/>
      <c r="B67" s="1" t="s">
        <v>526</v>
      </c>
      <c r="C67" s="1"/>
      <c r="D67" s="1"/>
      <c r="E67" s="1"/>
      <c r="F67" s="1"/>
      <c r="G67" s="1"/>
      <c r="H67" s="1"/>
      <c r="I67" s="97"/>
      <c r="J67" s="97"/>
      <c r="K67" s="97"/>
      <c r="L67" s="97"/>
      <c r="M67" s="97"/>
      <c r="N67" s="97"/>
      <c r="O67" s="97"/>
      <c r="P67" s="97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7.25" customHeight="1">
      <c r="A68" s="1"/>
      <c r="B68" s="1" t="s">
        <v>527</v>
      </c>
      <c r="C68" s="1"/>
      <c r="D68" s="1"/>
      <c r="E68" s="1"/>
      <c r="F68" s="1"/>
      <c r="G68" s="1"/>
      <c r="H68" s="1"/>
      <c r="I68" s="97"/>
      <c r="J68" s="97"/>
      <c r="K68" s="97"/>
      <c r="L68" s="97"/>
      <c r="M68" s="97"/>
      <c r="N68" s="97"/>
      <c r="O68" s="97"/>
      <c r="P68" s="97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7.25" customHeight="1">
      <c r="A69" s="1"/>
      <c r="B69" s="1"/>
      <c r="C69" s="1"/>
      <c r="D69" s="1"/>
      <c r="E69" s="1"/>
      <c r="F69" s="1"/>
      <c r="G69" s="1"/>
      <c r="H69" s="1"/>
      <c r="I69" s="97"/>
      <c r="J69" s="97"/>
      <c r="K69" s="97"/>
      <c r="L69" s="97"/>
      <c r="M69" s="97"/>
      <c r="N69" s="97"/>
      <c r="O69" s="97"/>
      <c r="P69" s="97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7.25" customHeight="1">
      <c r="A70" s="1"/>
      <c r="B70" s="1"/>
      <c r="C70" s="1"/>
      <c r="D70" s="1"/>
      <c r="E70" s="1"/>
      <c r="F70" s="1"/>
      <c r="G70" s="1"/>
      <c r="H70" s="1"/>
      <c r="I70" s="97"/>
      <c r="J70" s="97"/>
      <c r="K70" s="97"/>
      <c r="L70" s="97"/>
      <c r="M70" s="97"/>
      <c r="N70" s="97"/>
      <c r="O70" s="97"/>
      <c r="P70" s="97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7.25" customHeight="1">
      <c r="A71" s="1"/>
      <c r="B71" s="1"/>
      <c r="C71" s="1"/>
      <c r="D71" s="1"/>
      <c r="E71" s="1"/>
      <c r="F71" s="1"/>
      <c r="G71" s="1"/>
      <c r="H71" s="1"/>
      <c r="I71" s="97"/>
      <c r="J71" s="97"/>
      <c r="K71" s="97"/>
      <c r="L71" s="97"/>
      <c r="M71" s="97"/>
      <c r="N71" s="97"/>
      <c r="O71" s="97"/>
      <c r="P71" s="97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7.25" customHeight="1">
      <c r="A72" s="1"/>
      <c r="B72" s="1"/>
      <c r="C72" s="1"/>
      <c r="D72" s="1"/>
      <c r="E72" s="1"/>
      <c r="F72" s="1"/>
      <c r="G72" s="1"/>
      <c r="H72" s="1"/>
      <c r="I72" s="97"/>
      <c r="J72" s="97"/>
      <c r="K72" s="97"/>
      <c r="L72" s="97"/>
      <c r="M72" s="97"/>
      <c r="N72" s="97"/>
      <c r="O72" s="97"/>
      <c r="P72" s="97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7.25" customHeight="1">
      <c r="A73" s="1"/>
      <c r="B73" s="1"/>
      <c r="C73" s="1"/>
      <c r="D73" s="1"/>
      <c r="E73" s="1"/>
      <c r="F73" s="1"/>
      <c r="G73" s="1"/>
      <c r="H73" s="1"/>
      <c r="I73" s="97"/>
      <c r="J73" s="97"/>
      <c r="K73" s="97"/>
      <c r="L73" s="97"/>
      <c r="M73" s="97"/>
      <c r="N73" s="97"/>
      <c r="O73" s="97"/>
      <c r="P73" s="97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7.25" customHeight="1">
      <c r="A74" s="1"/>
      <c r="B74" s="1"/>
      <c r="C74" s="1"/>
      <c r="D74" s="1"/>
      <c r="E74" s="1"/>
      <c r="F74" s="1"/>
      <c r="G74" s="1"/>
      <c r="H74" s="1"/>
      <c r="I74" s="97"/>
      <c r="J74" s="97"/>
      <c r="K74" s="97"/>
      <c r="L74" s="97"/>
      <c r="M74" s="97"/>
      <c r="N74" s="97"/>
      <c r="O74" s="97"/>
      <c r="P74" s="97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7.25" customHeight="1">
      <c r="A75" s="1"/>
      <c r="B75" s="1"/>
      <c r="C75" s="1"/>
      <c r="D75" s="1"/>
      <c r="E75" s="1"/>
      <c r="F75" s="1"/>
      <c r="G75" s="1"/>
      <c r="H75" s="1"/>
      <c r="I75" s="97"/>
      <c r="J75" s="97"/>
      <c r="K75" s="97"/>
      <c r="L75" s="97"/>
      <c r="M75" s="97"/>
      <c r="N75" s="97"/>
      <c r="O75" s="97"/>
      <c r="P75" s="97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7.25" customHeight="1">
      <c r="A76" s="1"/>
      <c r="B76" s="1"/>
      <c r="C76" s="1"/>
      <c r="D76" s="1"/>
      <c r="E76" s="1"/>
      <c r="F76" s="1"/>
      <c r="G76" s="1"/>
      <c r="H76" s="1"/>
      <c r="I76" s="97"/>
      <c r="J76" s="97"/>
      <c r="K76" s="97"/>
      <c r="L76" s="97"/>
      <c r="M76" s="97"/>
      <c r="N76" s="97"/>
      <c r="O76" s="97"/>
      <c r="P76" s="97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7.25" customHeight="1">
      <c r="A77" s="1"/>
      <c r="B77" s="1"/>
      <c r="C77" s="1"/>
      <c r="D77" s="1"/>
      <c r="E77" s="1"/>
      <c r="F77" s="1"/>
      <c r="G77" s="1"/>
      <c r="H77" s="1"/>
      <c r="I77" s="97"/>
      <c r="J77" s="97"/>
      <c r="K77" s="97"/>
      <c r="L77" s="97"/>
      <c r="M77" s="97"/>
      <c r="N77" s="97"/>
      <c r="O77" s="97"/>
      <c r="P77" s="97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7.25" customHeight="1">
      <c r="A78" s="1"/>
      <c r="B78" s="1"/>
      <c r="C78" s="1"/>
      <c r="D78" s="1"/>
      <c r="E78" s="1"/>
      <c r="F78" s="1"/>
      <c r="G78" s="1"/>
      <c r="H78" s="1"/>
      <c r="I78" s="97"/>
      <c r="J78" s="97"/>
      <c r="K78" s="97"/>
      <c r="L78" s="97"/>
      <c r="M78" s="97"/>
      <c r="N78" s="97"/>
      <c r="O78" s="97"/>
      <c r="P78" s="97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7.25" customHeight="1">
      <c r="A79" s="1"/>
      <c r="B79" s="1"/>
      <c r="C79" s="1"/>
      <c r="D79" s="1"/>
      <c r="E79" s="1"/>
      <c r="F79" s="1"/>
      <c r="G79" s="1"/>
      <c r="H79" s="1"/>
      <c r="I79" s="97"/>
      <c r="J79" s="97"/>
      <c r="K79" s="97"/>
      <c r="L79" s="97"/>
      <c r="M79" s="97"/>
      <c r="N79" s="97"/>
      <c r="O79" s="97"/>
      <c r="P79" s="97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7.25" customHeight="1">
      <c r="A80" s="1"/>
      <c r="B80" s="1"/>
      <c r="C80" s="1"/>
      <c r="D80" s="1"/>
      <c r="E80" s="1"/>
      <c r="F80" s="1"/>
      <c r="G80" s="1"/>
      <c r="H80" s="1"/>
      <c r="I80" s="97"/>
      <c r="J80" s="97"/>
      <c r="K80" s="97"/>
      <c r="L80" s="97"/>
      <c r="M80" s="97"/>
      <c r="N80" s="97"/>
      <c r="O80" s="97"/>
      <c r="P80" s="97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7.25" customHeight="1">
      <c r="A81" s="1"/>
      <c r="B81" s="1"/>
      <c r="C81" s="1"/>
      <c r="D81" s="1"/>
      <c r="E81" s="1"/>
      <c r="F81" s="1"/>
      <c r="G81" s="1"/>
      <c r="H81" s="1"/>
      <c r="I81" s="97"/>
      <c r="J81" s="97"/>
      <c r="K81" s="97"/>
      <c r="L81" s="97"/>
      <c r="M81" s="97"/>
      <c r="N81" s="97"/>
      <c r="O81" s="97"/>
      <c r="P81" s="97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7.25" customHeight="1">
      <c r="A82" s="1"/>
      <c r="B82" s="1"/>
      <c r="C82" s="1"/>
      <c r="D82" s="1"/>
      <c r="E82" s="1"/>
      <c r="F82" s="1"/>
      <c r="G82" s="1"/>
      <c r="H82" s="1"/>
      <c r="I82" s="97"/>
      <c r="J82" s="97"/>
      <c r="K82" s="97"/>
      <c r="L82" s="97"/>
      <c r="M82" s="97"/>
      <c r="N82" s="97"/>
      <c r="O82" s="97"/>
      <c r="P82" s="97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7.25" customHeight="1">
      <c r="A83" s="1"/>
      <c r="B83" s="1"/>
      <c r="C83" s="1"/>
      <c r="D83" s="1"/>
      <c r="E83" s="1"/>
      <c r="F83" s="1"/>
      <c r="G83" s="1"/>
      <c r="H83" s="1"/>
      <c r="I83" s="97"/>
      <c r="J83" s="97"/>
      <c r="K83" s="97"/>
      <c r="L83" s="97"/>
      <c r="M83" s="97"/>
      <c r="N83" s="97"/>
      <c r="O83" s="97"/>
      <c r="P83" s="97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7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7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7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7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7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7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7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7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7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7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7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7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7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7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7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7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7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7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7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7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7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7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7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7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7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7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7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7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7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7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7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7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7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7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7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7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7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7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7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7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7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7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7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7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7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7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7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7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7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7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7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7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7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7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7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7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7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7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7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7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7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7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7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7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7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7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7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7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7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7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7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7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7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7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7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7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7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7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7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7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7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7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7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7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7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7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7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7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7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7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7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7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7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7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7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7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7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7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7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7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7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7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7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7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7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7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7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7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7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7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7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7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7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7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7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7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7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7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7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7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7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7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7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7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7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7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7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7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7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7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7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7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7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7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7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7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7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7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7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7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7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7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7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7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7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7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7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7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7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7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7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7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7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7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7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7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7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7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7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7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7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7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7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7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7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7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7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7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7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7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7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7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7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7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7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7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7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7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7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7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7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7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7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7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7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7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7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7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7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7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7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7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7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7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7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7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7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7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7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7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7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7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7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7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7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7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7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7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7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7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7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7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7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7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7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7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7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7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7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7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7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7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7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7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7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7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7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7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7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7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7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7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7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7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7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7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7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7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7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7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7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7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7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7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7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7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7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7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7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7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7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7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7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7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7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7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7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7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7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7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7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7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7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7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7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7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7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7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7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7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7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7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7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7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7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7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7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7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7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7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7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7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7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7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7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7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7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7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7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7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7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7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7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7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7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7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7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7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7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7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7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7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7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7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7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7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7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7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7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7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7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7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7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7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7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7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7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7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7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7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7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7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7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7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7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7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7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7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7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7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7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7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7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7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7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7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7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7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7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7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7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7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7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7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7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7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7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7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7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7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7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7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7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7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7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7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7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7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7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7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7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7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7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7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7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7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7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7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7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7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7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7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7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7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7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7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7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7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7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7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7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7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7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7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7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7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7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7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7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7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7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7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7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7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7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7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7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7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7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7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7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7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7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7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7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7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7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7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7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7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7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7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7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7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7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7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7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7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7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7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</sheetData>
  <mergeCells count="82">
    <mergeCell ref="I2:P2"/>
    <mergeCell ref="I5:P5"/>
    <mergeCell ref="I3:P3"/>
    <mergeCell ref="I11:P11"/>
    <mergeCell ref="I7:P7"/>
    <mergeCell ref="I8:P8"/>
    <mergeCell ref="I9:P9"/>
    <mergeCell ref="I10:P10"/>
    <mergeCell ref="I4:P4"/>
    <mergeCell ref="I6:P6"/>
    <mergeCell ref="I34:P34"/>
    <mergeCell ref="I28:P28"/>
    <mergeCell ref="I29:P29"/>
    <mergeCell ref="I30:P30"/>
    <mergeCell ref="I31:P31"/>
    <mergeCell ref="I32:P32"/>
    <mergeCell ref="I33:P33"/>
    <mergeCell ref="I46:P46"/>
    <mergeCell ref="I35:P35"/>
    <mergeCell ref="I36:P36"/>
    <mergeCell ref="I37:P37"/>
    <mergeCell ref="I38:P38"/>
    <mergeCell ref="I39:P39"/>
    <mergeCell ref="I40:P40"/>
    <mergeCell ref="I41:P41"/>
    <mergeCell ref="I42:P42"/>
    <mergeCell ref="I43:P43"/>
    <mergeCell ref="I44:P44"/>
    <mergeCell ref="I45:P45"/>
    <mergeCell ref="I58:P58"/>
    <mergeCell ref="I47:P47"/>
    <mergeCell ref="I48:P48"/>
    <mergeCell ref="I49:P49"/>
    <mergeCell ref="I50:P50"/>
    <mergeCell ref="I51:P51"/>
    <mergeCell ref="I52:P52"/>
    <mergeCell ref="I53:P53"/>
    <mergeCell ref="I54:P54"/>
    <mergeCell ref="I55:P55"/>
    <mergeCell ref="I56:P56"/>
    <mergeCell ref="I57:P57"/>
    <mergeCell ref="I68:P68"/>
    <mergeCell ref="I69:P69"/>
    <mergeCell ref="I71:P71"/>
    <mergeCell ref="I72:P72"/>
    <mergeCell ref="I73:P73"/>
    <mergeCell ref="I24:P24"/>
    <mergeCell ref="I25:P25"/>
    <mergeCell ref="I26:P26"/>
    <mergeCell ref="I27:P27"/>
    <mergeCell ref="I77:P77"/>
    <mergeCell ref="I76:P76"/>
    <mergeCell ref="I70:P70"/>
    <mergeCell ref="I59:P59"/>
    <mergeCell ref="I60:P60"/>
    <mergeCell ref="I61:P61"/>
    <mergeCell ref="I62:P62"/>
    <mergeCell ref="I63:P63"/>
    <mergeCell ref="I64:P64"/>
    <mergeCell ref="I65:P65"/>
    <mergeCell ref="I66:P66"/>
    <mergeCell ref="I67:P67"/>
    <mergeCell ref="I20:P20"/>
    <mergeCell ref="I21:P21"/>
    <mergeCell ref="I22:P22"/>
    <mergeCell ref="I23:P23"/>
    <mergeCell ref="I12:P12"/>
    <mergeCell ref="I13:P13"/>
    <mergeCell ref="I14:P14"/>
    <mergeCell ref="I15:P15"/>
    <mergeCell ref="I16:P16"/>
    <mergeCell ref="I17:P17"/>
    <mergeCell ref="I18:P18"/>
    <mergeCell ref="I19:P19"/>
    <mergeCell ref="I81:P81"/>
    <mergeCell ref="I82:P82"/>
    <mergeCell ref="I74:P74"/>
    <mergeCell ref="I75:P75"/>
    <mergeCell ref="I83:P83"/>
    <mergeCell ref="I78:P78"/>
    <mergeCell ref="I79:P79"/>
    <mergeCell ref="I80:P80"/>
  </mergeCells>
  <phoneticPr fontId="1" type="noConversion"/>
  <pageMargins left="0.7" right="0.7" top="0.75" bottom="0.75" header="0" footer="0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61522-08D1-4965-ADD2-0BB904642A0A}">
  <sheetPr>
    <tabColor rgb="FF00B0F0"/>
  </sheetPr>
  <dimension ref="A1:Z474"/>
  <sheetViews>
    <sheetView zoomScale="75" zoomScaleNormal="75" workbookViewId="0">
      <selection activeCell="D21" sqref="D21"/>
    </sheetView>
  </sheetViews>
  <sheetFormatPr defaultColWidth="12.625" defaultRowHeight="15" customHeight="1"/>
  <cols>
    <col min="1" max="1" width="7.875" style="33" customWidth="1"/>
    <col min="2" max="2" width="19.375" style="33" bestFit="1" customWidth="1"/>
    <col min="3" max="3" width="19.125" style="33" bestFit="1" customWidth="1"/>
    <col min="4" max="5" width="27.25" style="33" bestFit="1" customWidth="1"/>
    <col min="6" max="6" width="9.5" style="33" bestFit="1" customWidth="1"/>
    <col min="7" max="7" width="12.75" style="33" bestFit="1" customWidth="1"/>
    <col min="8" max="8" width="10.5" style="33" bestFit="1" customWidth="1"/>
    <col min="9" max="16" width="13" style="33" customWidth="1"/>
    <col min="17" max="17" width="84.875" style="33" hidden="1" customWidth="1"/>
    <col min="18" max="18" width="6.25" style="33" customWidth="1"/>
    <col min="19" max="19" width="172.625" style="33" bestFit="1" customWidth="1"/>
    <col min="20" max="26" width="7.625" style="33" customWidth="1"/>
    <col min="27" max="16384" width="12.625" style="33"/>
  </cols>
  <sheetData>
    <row r="1" spans="1:26" ht="17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9.75" customHeight="1">
      <c r="A2" s="1"/>
      <c r="B2" s="34" t="s">
        <v>0</v>
      </c>
      <c r="C2" s="34" t="s">
        <v>1</v>
      </c>
      <c r="D2" s="34" t="s">
        <v>2</v>
      </c>
      <c r="E2" s="34" t="s">
        <v>3</v>
      </c>
      <c r="F2" s="35" t="s">
        <v>4</v>
      </c>
      <c r="G2" s="34" t="s">
        <v>5</v>
      </c>
      <c r="H2" s="34" t="s">
        <v>6</v>
      </c>
      <c r="I2" s="80" t="s">
        <v>7</v>
      </c>
      <c r="J2" s="81"/>
      <c r="K2" s="81"/>
      <c r="L2" s="81"/>
      <c r="M2" s="81"/>
      <c r="N2" s="81"/>
      <c r="O2" s="81"/>
      <c r="P2" s="82"/>
      <c r="Q2" s="34" t="s">
        <v>8</v>
      </c>
      <c r="R2" s="1"/>
      <c r="S2" s="1" t="str">
        <f>CONCATENATE("CREATE TABLE `",TRIM(B3),"` (")</f>
        <v>CREATE TABLE `info_appr_auth_mast` (</v>
      </c>
      <c r="T2" s="1"/>
      <c r="U2" s="1"/>
      <c r="V2" s="1"/>
      <c r="W2" s="1"/>
      <c r="X2" s="1"/>
      <c r="Y2" s="1"/>
      <c r="Z2" s="1"/>
    </row>
    <row r="3" spans="1:26" ht="17.25" customHeight="1">
      <c r="A3" s="1"/>
      <c r="B3" s="39" t="str">
        <f>VLOOKUP(C3,테이블명!A:B,2,FALSE)</f>
        <v>info_appr_auth_mast</v>
      </c>
      <c r="C3" s="39" t="s">
        <v>1010</v>
      </c>
      <c r="D3" s="39" t="str">
        <f>VLOOKUP(E3,컬럼명조립!B:C,2,FALSE)</f>
        <v>grp_code</v>
      </c>
      <c r="E3" s="39" t="s">
        <v>568</v>
      </c>
      <c r="F3" s="46" t="s">
        <v>442</v>
      </c>
      <c r="G3" s="39" t="str">
        <f>VLOOKUP(E3,컬럼명조립!$B:$E,3,FALSE)</f>
        <v>VARCHAR</v>
      </c>
      <c r="H3" s="39">
        <f>VLOOKUP(E3,컬럼명조립!B:E,4,FALSE)</f>
        <v>3</v>
      </c>
      <c r="I3" s="104" t="s">
        <v>616</v>
      </c>
      <c r="J3" s="88"/>
      <c r="K3" s="88"/>
      <c r="L3" s="88"/>
      <c r="M3" s="88"/>
      <c r="N3" s="88"/>
      <c r="O3" s="88"/>
      <c r="P3" s="88"/>
      <c r="Q3" s="41" t="s">
        <v>446</v>
      </c>
      <c r="R3" s="1"/>
      <c r="S3" s="1" t="s">
        <v>573</v>
      </c>
      <c r="U3" s="1"/>
      <c r="V3" s="1"/>
      <c r="W3" s="1"/>
      <c r="X3" s="1"/>
      <c r="Y3" s="1"/>
      <c r="Z3" s="1"/>
    </row>
    <row r="4" spans="1:26" ht="17.25" customHeight="1">
      <c r="A4" s="1"/>
      <c r="B4" s="39" t="str">
        <f>VLOOKUP(C4,테이블명!A:B,2,FALSE)</f>
        <v>info_appr_auth_mast</v>
      </c>
      <c r="C4" s="39" t="s">
        <v>1010</v>
      </c>
      <c r="D4" s="39" t="str">
        <f>VLOOKUP(E4,컬럼명조립!B:C,2,FALSE)</f>
        <v>cust_id</v>
      </c>
      <c r="E4" s="39" t="s">
        <v>480</v>
      </c>
      <c r="F4" s="46" t="s">
        <v>442</v>
      </c>
      <c r="G4" s="39" t="str">
        <f>VLOOKUP(E4,컬럼명조립!$B:$E,3,FALSE)</f>
        <v>VARCHAR</v>
      </c>
      <c r="H4" s="39">
        <f>VLOOKUP(E4,컬럼명조립!B:E,4,FALSE)</f>
        <v>50</v>
      </c>
      <c r="I4" s="100" t="s">
        <v>807</v>
      </c>
      <c r="J4" s="90"/>
      <c r="K4" s="90"/>
      <c r="L4" s="90"/>
      <c r="M4" s="90"/>
      <c r="N4" s="90"/>
      <c r="O4" s="90"/>
      <c r="P4" s="91"/>
      <c r="Q4" s="41" t="s">
        <v>446</v>
      </c>
      <c r="R4" s="1"/>
      <c r="S4" s="1" t="s">
        <v>544</v>
      </c>
      <c r="U4" s="1"/>
      <c r="V4" s="1"/>
      <c r="W4" s="1"/>
      <c r="X4" s="1"/>
      <c r="Y4" s="1"/>
      <c r="Z4" s="1"/>
    </row>
    <row r="5" spans="1:26" ht="17.25" customHeight="1">
      <c r="A5" s="1"/>
      <c r="B5" s="48" t="str">
        <f>VLOOKUP(C5,테이블명!$A:$B,2,FALSE)</f>
        <v>info_appr_auth_mast</v>
      </c>
      <c r="C5" s="39" t="s">
        <v>1010</v>
      </c>
      <c r="D5" s="39" t="str">
        <f>VLOOKUP(E5,컬럼명조립!B:C,2,FALSE)</f>
        <v>oper_code</v>
      </c>
      <c r="E5" s="48" t="s">
        <v>834</v>
      </c>
      <c r="F5" s="49" t="s">
        <v>442</v>
      </c>
      <c r="G5" s="39" t="str">
        <f>VLOOKUP(E5,컬럼명조립!$B:$E,3,FALSE)</f>
        <v>VARCHAR</v>
      </c>
      <c r="H5" s="39">
        <f>VLOOKUP(E5,컬럼명조립!B:E,4,FALSE)</f>
        <v>10</v>
      </c>
      <c r="I5" s="105"/>
      <c r="J5" s="96"/>
      <c r="K5" s="96"/>
      <c r="L5" s="96"/>
      <c r="M5" s="96"/>
      <c r="N5" s="96"/>
      <c r="O5" s="96"/>
      <c r="P5" s="96"/>
      <c r="Q5" s="15"/>
      <c r="R5" s="1"/>
      <c r="S5" s="1" t="str">
        <f>CONCATENATE("`",TRIM(D5),"`  ",TRIM(G5),"(",H5,")NULL DEFAULT NULL COMMENT '",TRIM(E5)," ",TRIM(I5),"',")</f>
        <v>`oper_code`  VARCHAR(10)NULL DEFAULT NULL COMMENT '거래코드 ',</v>
      </c>
      <c r="U5" s="1"/>
      <c r="V5" s="1"/>
      <c r="W5" s="1"/>
      <c r="X5" s="1"/>
      <c r="Y5" s="1"/>
      <c r="Z5" s="1"/>
    </row>
    <row r="6" spans="1:26" ht="17.25" customHeight="1">
      <c r="A6" s="1"/>
      <c r="B6" s="48" t="str">
        <f>VLOOKUP(C6,테이블명!$A:$B,2,FALSE)</f>
        <v>info_appr_auth_mast</v>
      </c>
      <c r="C6" s="39" t="s">
        <v>1010</v>
      </c>
      <c r="D6" s="39" t="str">
        <f>VLOOKUP(E6,컬럼명조립!B:C,2,FALSE)</f>
        <v>oper_type_code</v>
      </c>
      <c r="E6" s="48" t="s">
        <v>842</v>
      </c>
      <c r="F6" s="49" t="s">
        <v>442</v>
      </c>
      <c r="G6" s="39" t="str">
        <f>VLOOKUP(E6,컬럼명조립!$B:$E,3,FALSE)</f>
        <v>VARCHAR</v>
      </c>
      <c r="H6" s="39">
        <f>VLOOKUP(E6,컬럼명조립!B:E,4,FALSE)</f>
        <v>2</v>
      </c>
      <c r="I6" s="105" t="s">
        <v>976</v>
      </c>
      <c r="J6" s="96"/>
      <c r="K6" s="96"/>
      <c r="L6" s="96"/>
      <c r="M6" s="96"/>
      <c r="N6" s="96"/>
      <c r="O6" s="96"/>
      <c r="P6" s="96"/>
      <c r="Q6" s="15"/>
      <c r="R6" s="1"/>
      <c r="S6" s="1" t="str">
        <f>CONCATENATE("`",TRIM(D6),"`  ",TRIM(G6),"(",H6,")NULL DEFAULT NULL COMMENT '",TRIM(E6)," ",TRIM(I6),"',")</f>
        <v>`oper_type_code`  VARCHAR(2)NULL DEFAULT NULL COMMENT '거래유형코드 00.관리자, 01.책임자, 02.정보업무담당자, 03.개발자(직원), 04.개발자(SM), 05.개발자(SI)',</v>
      </c>
      <c r="U6" s="1"/>
      <c r="V6" s="1"/>
      <c r="W6" s="1"/>
      <c r="X6" s="1"/>
      <c r="Y6" s="1"/>
      <c r="Z6" s="1"/>
    </row>
    <row r="7" spans="1:26" ht="17.25" customHeight="1">
      <c r="A7" s="1"/>
      <c r="B7" s="48" t="str">
        <f>VLOOKUP(C7,테이블명!$A:$B,2,FALSE)</f>
        <v>info_appr_auth_mast</v>
      </c>
      <c r="C7" s="39" t="s">
        <v>1010</v>
      </c>
      <c r="D7" s="48" t="str">
        <f>VLOOKUP(E7,컬럼명조립!B:C,2,FALSE)</f>
        <v>acce_type_divi_code</v>
      </c>
      <c r="E7" s="48" t="s">
        <v>810</v>
      </c>
      <c r="F7" s="49"/>
      <c r="G7" s="39" t="str">
        <f>VLOOKUP(E7,컬럼명조립!$B:$E,3,FALSE)</f>
        <v>VARCHAR</v>
      </c>
      <c r="H7" s="39">
        <f>VLOOKUP(E7,컬럼명조립!B:E,4,FALSE)</f>
        <v>2</v>
      </c>
      <c r="I7" s="101" t="s">
        <v>977</v>
      </c>
      <c r="J7" s="102"/>
      <c r="K7" s="102"/>
      <c r="L7" s="102"/>
      <c r="M7" s="102"/>
      <c r="N7" s="102"/>
      <c r="O7" s="102"/>
      <c r="P7" s="103"/>
      <c r="Q7" s="15" t="s">
        <v>14</v>
      </c>
      <c r="R7" s="1"/>
      <c r="S7" s="1" t="str">
        <f t="shared" ref="S7:S18" si="0">CONCATENATE("`",TRIM(D7),"`  ",TRIM(G7),"(",H7,")NULL DEFAULT NULL COMMENT '",TRIM(E7)," ",TRIM(I7),"',")</f>
        <v>`acce_type_divi_code`  VARCHAR(2)NULL DEFAULT NULL COMMENT '접근구분 01.전체, 11.생성, 12.조회, 33.갱신(삭제포함)',</v>
      </c>
      <c r="U7" s="1"/>
      <c r="V7" s="1"/>
      <c r="W7" s="1"/>
      <c r="X7" s="1"/>
      <c r="Y7" s="1"/>
      <c r="Z7" s="1"/>
    </row>
    <row r="8" spans="1:26" ht="17.25" customHeight="1">
      <c r="A8" s="1"/>
      <c r="B8" s="48" t="str">
        <f>VLOOKUP(C8,테이블명!$A:$B,2,FALSE)</f>
        <v>info_appr_auth_mast</v>
      </c>
      <c r="C8" s="39" t="s">
        <v>1010</v>
      </c>
      <c r="D8" s="48" t="str">
        <f>VLOOKUP(E8,컬럼명조립!B:C,2,FALSE)</f>
        <v>acce_star_date</v>
      </c>
      <c r="E8" s="48" t="s">
        <v>811</v>
      </c>
      <c r="F8" s="49"/>
      <c r="G8" s="39" t="str">
        <f>VLOOKUP(E8,컬럼명조립!$B:$E,3,FALSE)</f>
        <v>DATE</v>
      </c>
      <c r="H8" s="39">
        <f>VLOOKUP(E8,컬럼명조립!B:E,4,FALSE)</f>
        <v>0</v>
      </c>
      <c r="I8" s="101" t="s">
        <v>808</v>
      </c>
      <c r="J8" s="102"/>
      <c r="K8" s="102"/>
      <c r="L8" s="102"/>
      <c r="M8" s="102"/>
      <c r="N8" s="102"/>
      <c r="O8" s="102"/>
      <c r="P8" s="103"/>
      <c r="Q8" s="15" t="s">
        <v>444</v>
      </c>
      <c r="R8" s="1"/>
      <c r="S8" s="1" t="str">
        <f t="shared" si="0"/>
        <v>`acce_star_date`  DATE(0)NULL DEFAULT NULL COMMENT '접근시작일자 MA.회사직원, SI.전산외주개발, SM.전산유지보수, PJ. 전산프로젝트',</v>
      </c>
      <c r="U8" s="1"/>
      <c r="V8" s="1"/>
      <c r="W8" s="1"/>
      <c r="X8" s="1"/>
      <c r="Y8" s="1"/>
      <c r="Z8" s="1"/>
    </row>
    <row r="9" spans="1:26" ht="17.25" customHeight="1">
      <c r="A9" s="1"/>
      <c r="B9" s="48" t="str">
        <f>VLOOKUP(C9,테이블명!$A:$B,2,FALSE)</f>
        <v>info_appr_auth_mast</v>
      </c>
      <c r="C9" s="39" t="s">
        <v>1010</v>
      </c>
      <c r="D9" s="48" t="str">
        <f>VLOOKUP(E9,컬럼명조립!B:C,2,FALSE)</f>
        <v>acce_end_date</v>
      </c>
      <c r="E9" s="48" t="s">
        <v>812</v>
      </c>
      <c r="F9" s="49"/>
      <c r="G9" s="39" t="str">
        <f>VLOOKUP(E9,컬럼명조립!$B:$E,3,FALSE)</f>
        <v>DATE</v>
      </c>
      <c r="H9" s="39">
        <f>VLOOKUP(E9,컬럼명조립!B:E,4,FALSE)</f>
        <v>0</v>
      </c>
      <c r="I9" s="101" t="s">
        <v>443</v>
      </c>
      <c r="J9" s="102"/>
      <c r="K9" s="102"/>
      <c r="L9" s="102"/>
      <c r="M9" s="102"/>
      <c r="N9" s="102"/>
      <c r="O9" s="102"/>
      <c r="P9" s="103"/>
      <c r="Q9" s="15"/>
      <c r="R9" s="1"/>
      <c r="S9" s="1" t="str">
        <f t="shared" si="0"/>
        <v>`acce_end_date`  DATE(0)NULL DEFAULT NULL COMMENT '접근종료일자 회원기본정보의 순수 일련번호',</v>
      </c>
      <c r="U9" s="1"/>
      <c r="V9" s="1"/>
      <c r="W9" s="1"/>
      <c r="X9" s="1"/>
      <c r="Y9" s="1"/>
      <c r="Z9" s="1"/>
    </row>
    <row r="10" spans="1:26" ht="17.25" customHeight="1">
      <c r="A10" s="1"/>
      <c r="B10" s="48" t="str">
        <f>VLOOKUP(C10,테이블명!$A:$B,2,FALSE)</f>
        <v>info_appr_auth_mast</v>
      </c>
      <c r="C10" s="39" t="s">
        <v>1010</v>
      </c>
      <c r="D10" s="48" t="str">
        <f>VLOOKUP(E10,컬럼명조립!B:C,2,FALSE)</f>
        <v>empl_stat_code</v>
      </c>
      <c r="E10" s="48" t="s">
        <v>815</v>
      </c>
      <c r="F10" s="49"/>
      <c r="G10" s="39" t="str">
        <f>VLOOKUP(E10,컬럼명조립!$B:$E,3,FALSE)</f>
        <v>VARCHAR</v>
      </c>
      <c r="H10" s="39">
        <f>VLOOKUP(E10,컬럼명조립!B:E,4,FALSE)</f>
        <v>2</v>
      </c>
      <c r="I10" s="101" t="s">
        <v>978</v>
      </c>
      <c r="J10" s="102"/>
      <c r="K10" s="102"/>
      <c r="L10" s="102"/>
      <c r="M10" s="102"/>
      <c r="N10" s="102"/>
      <c r="O10" s="102"/>
      <c r="P10" s="103"/>
      <c r="Q10" s="15"/>
      <c r="R10" s="1"/>
      <c r="S10" s="1" t="str">
        <f t="shared" si="0"/>
        <v>`empl_stat_code`  VARCHAR(2)NULL DEFAULT NULL COMMENT '직원상태 00.정상, 01.휴직, 02.휴가, 03.정직, 21.퇴직',</v>
      </c>
      <c r="U10" s="1"/>
      <c r="V10" s="1"/>
      <c r="W10" s="1"/>
      <c r="X10" s="1"/>
      <c r="Y10" s="1"/>
      <c r="Z10" s="1"/>
    </row>
    <row r="11" spans="1:26" ht="17.25" customHeight="1">
      <c r="A11" s="1"/>
      <c r="B11" s="48" t="str">
        <f>VLOOKUP(C11,테이블명!$A:$B,2,FALSE)</f>
        <v>info_appr_auth_mast</v>
      </c>
      <c r="C11" s="39" t="s">
        <v>1010</v>
      </c>
      <c r="D11" s="48" t="str">
        <f>VLOOKUP(E11,컬럼명조립!B:C,2,FALSE)</f>
        <v>stat_star_date_time</v>
      </c>
      <c r="E11" s="48" t="s">
        <v>979</v>
      </c>
      <c r="F11" s="49"/>
      <c r="G11" s="39" t="str">
        <f>VLOOKUP(E11,컬럼명조립!$B:$E,3,FALSE)</f>
        <v>DATETIME</v>
      </c>
      <c r="H11" s="39">
        <f>VLOOKUP(E11,컬럼명조립!B:E,4,FALSE)</f>
        <v>0</v>
      </c>
      <c r="I11" s="101" t="s">
        <v>981</v>
      </c>
      <c r="J11" s="102"/>
      <c r="K11" s="102"/>
      <c r="L11" s="102"/>
      <c r="M11" s="102"/>
      <c r="N11" s="102"/>
      <c r="O11" s="102"/>
      <c r="P11" s="103"/>
      <c r="Q11" s="15"/>
      <c r="R11" s="1"/>
      <c r="S11" s="1" t="str">
        <f t="shared" si="0"/>
        <v>`stat_star_date_time`  DATETIME(0)NULL DEFAULT NULL COMMENT '상태시작일시 정보접근 사용 권한 시작일시',</v>
      </c>
      <c r="U11" s="1"/>
      <c r="V11" s="1"/>
      <c r="W11" s="1"/>
      <c r="X11" s="1"/>
      <c r="Y11" s="1"/>
      <c r="Z11" s="1"/>
    </row>
    <row r="12" spans="1:26" ht="17.25" customHeight="1">
      <c r="A12" s="1"/>
      <c r="B12" s="48" t="str">
        <f>VLOOKUP(C12,테이블명!$A:$B,2,FALSE)</f>
        <v>info_appr_auth_mast</v>
      </c>
      <c r="C12" s="39" t="s">
        <v>1010</v>
      </c>
      <c r="D12" s="48" t="str">
        <f>VLOOKUP(E12,컬럼명조립!B:C,2,FALSE)</f>
        <v>stat_end_date_time</v>
      </c>
      <c r="E12" s="48" t="s">
        <v>980</v>
      </c>
      <c r="F12" s="49"/>
      <c r="G12" s="39" t="str">
        <f>VLOOKUP(E12,컬럼명조립!$B:$E,3,FALSE)</f>
        <v>DATETIME</v>
      </c>
      <c r="H12" s="39">
        <f>VLOOKUP(E12,컬럼명조립!B:E,4,FALSE)</f>
        <v>0</v>
      </c>
      <c r="I12" s="101" t="s">
        <v>982</v>
      </c>
      <c r="J12" s="102"/>
      <c r="K12" s="102"/>
      <c r="L12" s="102"/>
      <c r="M12" s="102"/>
      <c r="N12" s="102"/>
      <c r="O12" s="102"/>
      <c r="P12" s="103"/>
      <c r="Q12" s="15"/>
      <c r="R12" s="1"/>
      <c r="S12" s="1" t="str">
        <f t="shared" si="0"/>
        <v>`stat_end_date_time`  DATETIME(0)NULL DEFAULT NULL COMMENT '상태종료일시 정보접근 사용 권한 종료일시',</v>
      </c>
      <c r="U12" s="1"/>
      <c r="V12" s="1"/>
      <c r="W12" s="1"/>
      <c r="X12" s="1"/>
      <c r="Y12" s="1"/>
      <c r="Z12" s="1"/>
    </row>
    <row r="13" spans="1:26" ht="17.25" customHeight="1">
      <c r="A13" s="1"/>
      <c r="B13" s="48" t="str">
        <f>VLOOKUP(C13,테이블명!$A:$B,2,FALSE)</f>
        <v>info_appr_auth_mast</v>
      </c>
      <c r="C13" s="39" t="s">
        <v>1010</v>
      </c>
      <c r="D13" s="48" t="str">
        <f>VLOOKUP(E13,컬럼명조립!B:C,2,FALSE)</f>
        <v>erro_cont_yn</v>
      </c>
      <c r="E13" s="48" t="s">
        <v>813</v>
      </c>
      <c r="F13" s="49"/>
      <c r="G13" s="39" t="str">
        <f>VLOOKUP(E13,컬럼명조립!$B:$E,3,FALSE)</f>
        <v>VARCHAR</v>
      </c>
      <c r="H13" s="39">
        <f>VLOOKUP(E13,컬럼명조립!B:E,4,FALSE)</f>
        <v>1</v>
      </c>
      <c r="I13" s="101" t="s">
        <v>680</v>
      </c>
      <c r="J13" s="102"/>
      <c r="K13" s="102"/>
      <c r="L13" s="102"/>
      <c r="M13" s="102"/>
      <c r="N13" s="102"/>
      <c r="O13" s="102"/>
      <c r="P13" s="103"/>
      <c r="Q13" s="15"/>
      <c r="R13" s="1"/>
      <c r="S13" s="1" t="str">
        <f t="shared" si="0"/>
        <v>`erro_cont_yn`  VARCHAR(1)NULL DEFAULT NULL COMMENT '오류연락여부 0.부, 1.여',</v>
      </c>
      <c r="U13" s="1"/>
      <c r="V13" s="1"/>
      <c r="W13" s="1"/>
      <c r="X13" s="1"/>
      <c r="Y13" s="1"/>
      <c r="Z13" s="1"/>
    </row>
    <row r="14" spans="1:26" ht="17.25" customHeight="1">
      <c r="A14" s="1"/>
      <c r="B14" s="48" t="str">
        <f>VLOOKUP(C14,테이블명!$A:$B,2,FALSE)</f>
        <v>info_appr_auth_mast</v>
      </c>
      <c r="C14" s="39" t="s">
        <v>1010</v>
      </c>
      <c r="D14" s="48" t="str">
        <f>VLOOKUP(E14,컬럼명조립!B:C,2,FALSE)</f>
        <v>erro_text_reci_yn</v>
      </c>
      <c r="E14" s="48" t="s">
        <v>814</v>
      </c>
      <c r="F14" s="49"/>
      <c r="G14" s="39" t="str">
        <f>VLOOKUP(E14,컬럼명조립!$B:$E,3,FALSE)</f>
        <v>VARCHAR</v>
      </c>
      <c r="H14" s="39">
        <f>VLOOKUP(E14,컬럼명조립!B:E,4,FALSE)</f>
        <v>1</v>
      </c>
      <c r="I14" s="101" t="s">
        <v>680</v>
      </c>
      <c r="J14" s="102"/>
      <c r="K14" s="102"/>
      <c r="L14" s="102"/>
      <c r="M14" s="102"/>
      <c r="N14" s="102"/>
      <c r="O14" s="102"/>
      <c r="P14" s="103"/>
      <c r="Q14" s="15"/>
      <c r="R14" s="1"/>
      <c r="S14" s="1" t="str">
        <f t="shared" si="0"/>
        <v>`erro_text_reci_yn`  VARCHAR(1)NULL DEFAULT NULL COMMENT '오류문자수신여부 0.부, 1.여',</v>
      </c>
      <c r="U14" s="1"/>
      <c r="V14" s="1"/>
      <c r="W14" s="1"/>
      <c r="X14" s="1"/>
      <c r="Y14" s="1"/>
      <c r="Z14" s="1"/>
    </row>
    <row r="15" spans="1:26" ht="17.25" customHeight="1">
      <c r="A15" s="1"/>
      <c r="B15" s="48" t="str">
        <f>VLOOKUP(C15,테이블명!$A:$B,2,FALSE)</f>
        <v>info_appr_auth_mast</v>
      </c>
      <c r="C15" s="39" t="s">
        <v>1010</v>
      </c>
      <c r="D15" s="48" t="str">
        <f>VLOOKUP(E15,컬럼명조립!B:C,2,FALSE)</f>
        <v>firs_crea_date_time</v>
      </c>
      <c r="E15" s="28" t="s">
        <v>964</v>
      </c>
      <c r="F15" s="49"/>
      <c r="G15" s="39" t="str">
        <f>VLOOKUP(E15,컬럼명조립!$B:$E,3,FALSE)</f>
        <v>DATETIME</v>
      </c>
      <c r="H15" s="39">
        <f>VLOOKUP(E15,컬럼명조립!B:E,4,FALSE)</f>
        <v>0</v>
      </c>
      <c r="I15" s="101"/>
      <c r="J15" s="102"/>
      <c r="K15" s="102"/>
      <c r="L15" s="102"/>
      <c r="M15" s="102"/>
      <c r="N15" s="102"/>
      <c r="O15" s="102"/>
      <c r="P15" s="103"/>
      <c r="Q15" s="15"/>
      <c r="R15" s="1"/>
      <c r="S15" s="1" t="str">
        <f t="shared" si="0"/>
        <v>`firs_crea_date_time`  DATETIME(0)NULL DEFAULT NULL COMMENT '최초생성일시 ',</v>
      </c>
      <c r="U15" s="1"/>
      <c r="V15" s="1"/>
      <c r="W15" s="1"/>
      <c r="X15" s="1"/>
      <c r="Y15" s="1"/>
      <c r="Z15" s="1"/>
    </row>
    <row r="16" spans="1:26" ht="17.25" customHeight="1">
      <c r="A16" s="1"/>
      <c r="B16" s="48" t="str">
        <f>VLOOKUP(C16,테이블명!$A:$B,2,FALSE)</f>
        <v>info_appr_auth_mast</v>
      </c>
      <c r="C16" s="39" t="s">
        <v>1010</v>
      </c>
      <c r="D16" s="48" t="str">
        <f>VLOOKUP(E16,컬럼명조립!B:C,2,FALSE)</f>
        <v>firs_crea_empl</v>
      </c>
      <c r="E16" s="48" t="s">
        <v>467</v>
      </c>
      <c r="F16" s="49"/>
      <c r="G16" s="39" t="str">
        <f>VLOOKUP(E16,컬럼명조립!$B:$E,3,FALSE)</f>
        <v>VARCHAR</v>
      </c>
      <c r="H16" s="39">
        <f>VLOOKUP(E16,컬럼명조립!B:E,4,FALSE)</f>
        <v>10</v>
      </c>
      <c r="I16" s="101"/>
      <c r="J16" s="102"/>
      <c r="K16" s="102"/>
      <c r="L16" s="102"/>
      <c r="M16" s="102"/>
      <c r="N16" s="102"/>
      <c r="O16" s="102"/>
      <c r="P16" s="103"/>
      <c r="Q16" s="15"/>
      <c r="R16" s="1"/>
      <c r="S16" s="1" t="str">
        <f t="shared" si="0"/>
        <v>`firs_crea_empl`  VARCHAR(10)NULL DEFAULT NULL COMMENT '최초생성사번 ',</v>
      </c>
      <c r="U16" s="1"/>
      <c r="V16" s="1"/>
      <c r="W16" s="1"/>
      <c r="X16" s="1"/>
      <c r="Y16" s="1"/>
      <c r="Z16" s="1"/>
    </row>
    <row r="17" spans="1:26" ht="17.25" customHeight="1">
      <c r="A17" s="1"/>
      <c r="B17" s="48" t="str">
        <f>VLOOKUP(C17,테이블명!$A:$B,2,FALSE)</f>
        <v>info_appr_auth_mast</v>
      </c>
      <c r="C17" s="39" t="s">
        <v>1010</v>
      </c>
      <c r="D17" s="48" t="str">
        <f>VLOOKUP(E17,컬럼명조립!B:C,2,FALSE)</f>
        <v>last_edit_date_time</v>
      </c>
      <c r="E17" s="48" t="s">
        <v>965</v>
      </c>
      <c r="F17" s="49"/>
      <c r="G17" s="39" t="str">
        <f>VLOOKUP(E17,컬럼명조립!$B:$E,3,FALSE)</f>
        <v>DATETIME</v>
      </c>
      <c r="H17" s="39">
        <f>VLOOKUP(E17,컬럼명조립!B:E,4,FALSE)</f>
        <v>0</v>
      </c>
      <c r="I17" s="101"/>
      <c r="J17" s="102"/>
      <c r="K17" s="102"/>
      <c r="L17" s="102"/>
      <c r="M17" s="102"/>
      <c r="N17" s="102"/>
      <c r="O17" s="102"/>
      <c r="P17" s="103"/>
      <c r="Q17" s="15"/>
      <c r="R17" s="1"/>
      <c r="S17" s="1" t="str">
        <f t="shared" si="0"/>
        <v>`last_edit_date_time`  DATETIME(0)NULL DEFAULT NULL COMMENT '최종수정일시 ',</v>
      </c>
      <c r="U17" s="1"/>
      <c r="V17" s="1"/>
      <c r="W17" s="1"/>
      <c r="X17" s="1"/>
      <c r="Y17" s="1"/>
      <c r="Z17" s="1"/>
    </row>
    <row r="18" spans="1:26" ht="17.25" customHeight="1">
      <c r="A18" s="1"/>
      <c r="B18" s="48" t="str">
        <f>VLOOKUP(C18,테이블명!$A:$B,2,FALSE)</f>
        <v>info_appr_auth_mast</v>
      </c>
      <c r="C18" s="39" t="s">
        <v>1010</v>
      </c>
      <c r="D18" s="48" t="str">
        <f>VLOOKUP(E18,컬럼명조립!B:C,2,FALSE)</f>
        <v>last_edit_empl</v>
      </c>
      <c r="E18" s="48" t="s">
        <v>466</v>
      </c>
      <c r="F18" s="49"/>
      <c r="G18" s="39" t="str">
        <f>VLOOKUP(E18,컬럼명조립!$B:$E,3,FALSE)</f>
        <v>VARCHAR</v>
      </c>
      <c r="H18" s="39">
        <f>VLOOKUP(E18,컬럼명조립!B:E,4,FALSE)</f>
        <v>10</v>
      </c>
      <c r="I18" s="101"/>
      <c r="J18" s="102"/>
      <c r="K18" s="102"/>
      <c r="L18" s="102"/>
      <c r="M18" s="102"/>
      <c r="N18" s="102"/>
      <c r="O18" s="102"/>
      <c r="P18" s="103"/>
      <c r="Q18" s="15"/>
      <c r="R18" s="1"/>
      <c r="S18" s="1" t="str">
        <f t="shared" si="0"/>
        <v>`last_edit_empl`  VARCHAR(10)NULL DEFAULT NULL COMMENT '최종수정사번 ',</v>
      </c>
      <c r="U18" s="1"/>
      <c r="V18" s="1"/>
      <c r="W18" s="1"/>
      <c r="X18" s="1"/>
      <c r="Y18" s="1"/>
      <c r="Z18" s="1"/>
    </row>
    <row r="19" spans="1:26" ht="17.25" customHeight="1">
      <c r="A19" s="1"/>
      <c r="B19" s="1"/>
      <c r="C19" s="1"/>
      <c r="Q19" s="1"/>
      <c r="R19" s="1"/>
      <c r="S19" s="1" t="s">
        <v>681</v>
      </c>
      <c r="T19" s="1"/>
      <c r="U19" s="1"/>
      <c r="V19" s="1"/>
      <c r="W19" s="1"/>
      <c r="X19" s="1"/>
      <c r="Y19" s="1"/>
      <c r="Z19" s="1"/>
    </row>
    <row r="20" spans="1:26" ht="17.25" customHeight="1">
      <c r="A20" s="1"/>
      <c r="B20" s="1"/>
      <c r="C20" s="1"/>
      <c r="Q20" s="1"/>
      <c r="R20" s="1"/>
      <c r="S20" s="1" t="s">
        <v>477</v>
      </c>
      <c r="T20" s="1"/>
      <c r="U20" s="1"/>
      <c r="V20" s="1"/>
      <c r="W20" s="1"/>
      <c r="X20" s="1"/>
      <c r="Y20" s="1"/>
      <c r="Z20" s="1"/>
    </row>
    <row r="21" spans="1:26" ht="17.25" customHeight="1">
      <c r="A21" s="1"/>
      <c r="B21" s="1"/>
      <c r="C21" s="1"/>
      <c r="Q21" s="1"/>
      <c r="R21" s="1"/>
      <c r="S21" s="33" t="s">
        <v>975</v>
      </c>
      <c r="T21" s="1"/>
      <c r="U21" s="1"/>
      <c r="V21" s="1"/>
      <c r="W21" s="1"/>
      <c r="X21" s="1"/>
      <c r="Y21" s="1"/>
      <c r="Z21" s="1"/>
    </row>
    <row r="22" spans="1:26" ht="17.25" customHeight="1">
      <c r="A22" s="1"/>
      <c r="B22" s="1"/>
      <c r="C22" s="1"/>
      <c r="Q22" s="1"/>
      <c r="R22" s="1"/>
      <c r="S22" s="44" t="s">
        <v>525</v>
      </c>
      <c r="T22" s="1"/>
      <c r="U22" s="1"/>
      <c r="V22" s="1"/>
      <c r="W22" s="1"/>
      <c r="X22" s="1"/>
      <c r="Y22" s="1"/>
      <c r="Z22" s="1"/>
    </row>
    <row r="23" spans="1:26" ht="17.25" customHeight="1">
      <c r="A23" s="1"/>
      <c r="B23" s="1"/>
      <c r="C23" s="1"/>
      <c r="Q23" s="1"/>
      <c r="R23" s="1"/>
      <c r="S23" s="44" t="s">
        <v>526</v>
      </c>
      <c r="T23" s="1"/>
      <c r="U23" s="1"/>
      <c r="V23" s="1"/>
      <c r="W23" s="1"/>
      <c r="X23" s="1"/>
      <c r="Y23" s="1"/>
      <c r="Z23" s="1"/>
    </row>
    <row r="24" spans="1:26" ht="17.25" customHeight="1">
      <c r="A24" s="1"/>
      <c r="B24" s="1"/>
      <c r="C24" s="1"/>
      <c r="Q24" s="1"/>
      <c r="R24" s="1"/>
      <c r="S24" s="44" t="s">
        <v>527</v>
      </c>
      <c r="T24" s="1"/>
      <c r="U24" s="1"/>
      <c r="V24" s="1"/>
      <c r="W24" s="1"/>
      <c r="X24" s="1"/>
      <c r="Y24" s="1"/>
      <c r="Z24" s="1"/>
    </row>
    <row r="25" spans="1:26" ht="17.25" customHeight="1">
      <c r="A25" s="1"/>
      <c r="B25" s="1"/>
      <c r="C25" s="1"/>
      <c r="Q25" s="1"/>
      <c r="R25" s="1"/>
      <c r="S25" s="44"/>
      <c r="T25" s="1"/>
      <c r="U25" s="1"/>
      <c r="V25" s="1"/>
      <c r="W25" s="1"/>
      <c r="X25" s="1"/>
      <c r="Y25" s="1"/>
      <c r="Z25" s="1"/>
    </row>
    <row r="26" spans="1:26" ht="17.25" customHeight="1">
      <c r="A26" s="1"/>
      <c r="B26" s="1"/>
      <c r="C26" s="1"/>
      <c r="Q26" s="1"/>
      <c r="R26" s="1"/>
      <c r="S26" s="44"/>
      <c r="T26" s="1"/>
      <c r="U26" s="1"/>
      <c r="V26" s="1"/>
      <c r="W26" s="1"/>
      <c r="X26" s="1"/>
      <c r="Y26" s="1"/>
      <c r="Z26" s="1"/>
    </row>
    <row r="27" spans="1:26" ht="17.25" customHeight="1">
      <c r="A27" s="1"/>
      <c r="B27" s="1"/>
      <c r="C27" s="1"/>
      <c r="Q27" s="1"/>
      <c r="R27" s="1"/>
      <c r="S27" s="44"/>
      <c r="T27" s="1"/>
      <c r="U27" s="1"/>
      <c r="V27" s="1"/>
      <c r="W27" s="1"/>
      <c r="X27" s="1"/>
      <c r="Y27" s="1"/>
      <c r="Z27" s="1"/>
    </row>
    <row r="28" spans="1:26" ht="17.25" customHeight="1">
      <c r="A28" s="1"/>
      <c r="B28" s="1"/>
      <c r="C28" s="1"/>
      <c r="Q28" s="1"/>
      <c r="R28" s="1"/>
      <c r="S28" s="44"/>
      <c r="T28" s="1"/>
      <c r="U28" s="1"/>
      <c r="V28" s="1"/>
      <c r="W28" s="1"/>
      <c r="X28" s="1"/>
      <c r="Y28" s="1"/>
      <c r="Z28" s="1"/>
    </row>
    <row r="29" spans="1:26" ht="17.25" customHeight="1">
      <c r="A29" s="1"/>
      <c r="B29" s="1"/>
      <c r="C29" s="1"/>
      <c r="D29" s="1"/>
      <c r="E29" s="1"/>
      <c r="F29" s="1"/>
      <c r="G29" s="1"/>
      <c r="H29" s="1"/>
      <c r="I29" s="97"/>
      <c r="J29" s="97"/>
      <c r="K29" s="97"/>
      <c r="L29" s="97"/>
      <c r="M29" s="97"/>
      <c r="N29" s="97"/>
      <c r="O29" s="97"/>
      <c r="P29" s="97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7.25" customHeight="1">
      <c r="A30" s="1"/>
      <c r="B30" s="1"/>
      <c r="C30" s="1"/>
      <c r="D30" s="1"/>
      <c r="E30" s="1"/>
      <c r="F30" s="1"/>
      <c r="G30" s="1"/>
      <c r="H30" s="1"/>
      <c r="I30" s="97"/>
      <c r="J30" s="97"/>
      <c r="K30" s="97"/>
      <c r="L30" s="97"/>
      <c r="M30" s="97"/>
      <c r="N30" s="97"/>
      <c r="O30" s="97"/>
      <c r="P30" s="97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7.25" customHeight="1">
      <c r="A31" s="1"/>
      <c r="B31" s="1"/>
      <c r="C31" s="1"/>
      <c r="D31" s="1"/>
      <c r="E31" s="1"/>
      <c r="F31" s="1"/>
      <c r="G31" s="1"/>
      <c r="H31" s="1"/>
      <c r="I31" s="97"/>
      <c r="J31" s="97"/>
      <c r="K31" s="97"/>
      <c r="L31" s="97"/>
      <c r="M31" s="97"/>
      <c r="N31" s="97"/>
      <c r="O31" s="97"/>
      <c r="P31" s="97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7.25" customHeight="1">
      <c r="A32" s="1"/>
      <c r="B32" s="1"/>
      <c r="C32" s="1"/>
      <c r="D32" s="1"/>
      <c r="E32" s="1"/>
      <c r="F32" s="1"/>
      <c r="G32" s="1"/>
      <c r="H32" s="1"/>
      <c r="I32" s="97"/>
      <c r="J32" s="97"/>
      <c r="K32" s="97"/>
      <c r="L32" s="97"/>
      <c r="M32" s="97"/>
      <c r="N32" s="97"/>
      <c r="O32" s="97"/>
      <c r="P32" s="97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7.25" customHeight="1">
      <c r="A33" s="1"/>
      <c r="B33" s="1"/>
      <c r="C33" s="1"/>
      <c r="D33" s="1"/>
      <c r="E33" s="1"/>
      <c r="F33" s="1"/>
      <c r="G33" s="1"/>
      <c r="H33" s="1"/>
      <c r="I33" s="97"/>
      <c r="J33" s="97"/>
      <c r="K33" s="97"/>
      <c r="L33" s="97"/>
      <c r="M33" s="97"/>
      <c r="N33" s="97"/>
      <c r="O33" s="97"/>
      <c r="P33" s="97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7.25" customHeight="1">
      <c r="A34" s="1"/>
      <c r="B34" s="1"/>
      <c r="C34" s="1"/>
      <c r="D34" s="1"/>
      <c r="E34" s="1"/>
      <c r="F34" s="1"/>
      <c r="G34" s="1"/>
      <c r="H34" s="1"/>
      <c r="I34" s="97"/>
      <c r="J34" s="97"/>
      <c r="K34" s="97"/>
      <c r="L34" s="97"/>
      <c r="M34" s="97"/>
      <c r="N34" s="97"/>
      <c r="O34" s="97"/>
      <c r="P34" s="97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7.25" customHeight="1">
      <c r="A35" s="1"/>
      <c r="B35" s="1"/>
      <c r="C35" s="1"/>
      <c r="D35" s="1"/>
      <c r="E35" s="1"/>
      <c r="F35" s="1"/>
      <c r="G35" s="1"/>
      <c r="H35" s="1"/>
      <c r="I35" s="97"/>
      <c r="J35" s="97"/>
      <c r="K35" s="97"/>
      <c r="L35" s="97"/>
      <c r="M35" s="97"/>
      <c r="N35" s="97"/>
      <c r="O35" s="97"/>
      <c r="P35" s="97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7.25" customHeight="1">
      <c r="A36" s="1"/>
      <c r="B36" s="1"/>
      <c r="C36" s="1"/>
      <c r="D36" s="1"/>
      <c r="E36" s="1"/>
      <c r="F36" s="1"/>
      <c r="G36" s="1"/>
      <c r="H36" s="1"/>
      <c r="I36" s="97"/>
      <c r="J36" s="97"/>
      <c r="K36" s="97"/>
      <c r="L36" s="97"/>
      <c r="M36" s="97"/>
      <c r="N36" s="97"/>
      <c r="O36" s="97"/>
      <c r="P36" s="97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7.25" customHeight="1">
      <c r="A37" s="1"/>
      <c r="B37" s="1"/>
      <c r="C37" s="1"/>
      <c r="D37" s="1"/>
      <c r="E37" s="1"/>
      <c r="F37" s="1"/>
      <c r="G37" s="1"/>
      <c r="H37" s="1"/>
      <c r="I37" s="97"/>
      <c r="J37" s="97"/>
      <c r="K37" s="97"/>
      <c r="L37" s="97"/>
      <c r="M37" s="97"/>
      <c r="N37" s="97"/>
      <c r="O37" s="97"/>
      <c r="P37" s="97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7.25" customHeight="1">
      <c r="A38" s="1"/>
      <c r="B38" s="1"/>
      <c r="C38" s="1"/>
      <c r="D38" s="1"/>
      <c r="E38" s="1"/>
      <c r="F38" s="1"/>
      <c r="G38" s="1"/>
      <c r="H38" s="1"/>
      <c r="I38" s="97"/>
      <c r="J38" s="97"/>
      <c r="K38" s="97"/>
      <c r="L38" s="97"/>
      <c r="M38" s="97"/>
      <c r="N38" s="97"/>
      <c r="O38" s="97"/>
      <c r="P38" s="97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7.25" customHeight="1">
      <c r="A39" s="1"/>
      <c r="B39" s="1"/>
      <c r="C39" s="1"/>
      <c r="D39" s="1"/>
      <c r="E39" s="1"/>
      <c r="F39" s="1"/>
      <c r="G39" s="1"/>
      <c r="H39" s="1"/>
      <c r="I39" s="97"/>
      <c r="J39" s="97"/>
      <c r="K39" s="97"/>
      <c r="L39" s="97"/>
      <c r="M39" s="97"/>
      <c r="N39" s="97"/>
      <c r="O39" s="97"/>
      <c r="P39" s="97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7.25" customHeight="1">
      <c r="A40" s="1"/>
      <c r="B40" s="1"/>
      <c r="C40" s="1"/>
      <c r="D40" s="1"/>
      <c r="E40" s="1"/>
      <c r="F40" s="1"/>
      <c r="G40" s="1"/>
      <c r="H40" s="1"/>
      <c r="I40" s="97"/>
      <c r="J40" s="97"/>
      <c r="K40" s="97"/>
      <c r="L40" s="97"/>
      <c r="M40" s="97"/>
      <c r="N40" s="97"/>
      <c r="O40" s="97"/>
      <c r="P40" s="97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7.25" customHeight="1">
      <c r="A41" s="1"/>
      <c r="B41" s="1"/>
      <c r="C41" s="1"/>
      <c r="D41" s="1"/>
      <c r="E41" s="1"/>
      <c r="F41" s="1"/>
      <c r="G41" s="1"/>
      <c r="H41" s="1"/>
      <c r="I41" s="97"/>
      <c r="J41" s="97"/>
      <c r="K41" s="97"/>
      <c r="L41" s="97"/>
      <c r="M41" s="97"/>
      <c r="N41" s="97"/>
      <c r="O41" s="97"/>
      <c r="P41" s="97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7.25" customHeight="1">
      <c r="A42" s="1"/>
      <c r="B42" s="1"/>
      <c r="C42" s="1"/>
      <c r="D42" s="1"/>
      <c r="E42" s="1"/>
      <c r="F42" s="1"/>
      <c r="G42" s="1"/>
      <c r="H42" s="1"/>
      <c r="I42" s="97"/>
      <c r="J42" s="97"/>
      <c r="K42" s="97"/>
      <c r="L42" s="97"/>
      <c r="M42" s="97"/>
      <c r="N42" s="97"/>
      <c r="O42" s="97"/>
      <c r="P42" s="97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7.25" customHeight="1">
      <c r="A43" s="1"/>
      <c r="B43" s="1"/>
      <c r="C43" s="1"/>
      <c r="D43" s="1"/>
      <c r="E43" s="1"/>
      <c r="F43" s="1"/>
      <c r="G43" s="1"/>
      <c r="H43" s="1"/>
      <c r="I43" s="97"/>
      <c r="J43" s="97"/>
      <c r="K43" s="97"/>
      <c r="L43" s="97"/>
      <c r="M43" s="97"/>
      <c r="N43" s="97"/>
      <c r="O43" s="97"/>
      <c r="P43" s="97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7.25" customHeight="1">
      <c r="A44" s="1"/>
      <c r="B44" s="1"/>
      <c r="C44" s="1"/>
      <c r="D44" s="1"/>
      <c r="E44" s="1"/>
      <c r="F44" s="1"/>
      <c r="G44" s="1"/>
      <c r="H44" s="1"/>
      <c r="I44" s="97"/>
      <c r="J44" s="97"/>
      <c r="K44" s="97"/>
      <c r="L44" s="97"/>
      <c r="M44" s="97"/>
      <c r="N44" s="97"/>
      <c r="O44" s="97"/>
      <c r="P44" s="97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7.25" customHeight="1">
      <c r="A45" s="1"/>
      <c r="B45" s="1"/>
      <c r="C45" s="1"/>
      <c r="D45" s="1"/>
      <c r="E45" s="1"/>
      <c r="F45" s="1"/>
      <c r="G45" s="1"/>
      <c r="H45" s="1"/>
      <c r="I45" s="97"/>
      <c r="J45" s="97"/>
      <c r="K45" s="97"/>
      <c r="L45" s="97"/>
      <c r="M45" s="97"/>
      <c r="N45" s="97"/>
      <c r="O45" s="97"/>
      <c r="P45" s="97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7.25" customHeight="1">
      <c r="A46" s="1"/>
      <c r="B46" s="1"/>
      <c r="C46" s="1"/>
      <c r="D46" s="1"/>
      <c r="E46" s="1"/>
      <c r="F46" s="1"/>
      <c r="G46" s="1"/>
      <c r="H46" s="1"/>
      <c r="I46" s="97"/>
      <c r="J46" s="97"/>
      <c r="K46" s="97"/>
      <c r="L46" s="97"/>
      <c r="M46" s="97"/>
      <c r="N46" s="97"/>
      <c r="O46" s="97"/>
      <c r="P46" s="97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7.25" customHeight="1">
      <c r="A47" s="1"/>
      <c r="B47" s="1"/>
      <c r="C47" s="1"/>
      <c r="D47" s="1"/>
      <c r="E47" s="1"/>
      <c r="F47" s="1"/>
      <c r="G47" s="1"/>
      <c r="H47" s="1"/>
      <c r="I47" s="97"/>
      <c r="J47" s="97"/>
      <c r="K47" s="97"/>
      <c r="L47" s="97"/>
      <c r="M47" s="97"/>
      <c r="N47" s="97"/>
      <c r="O47" s="97"/>
      <c r="P47" s="97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7.25" customHeight="1">
      <c r="A48" s="1"/>
      <c r="B48" s="1"/>
      <c r="C48" s="1"/>
      <c r="D48" s="1"/>
      <c r="E48" s="1"/>
      <c r="F48" s="1"/>
      <c r="G48" s="1"/>
      <c r="H48" s="1"/>
      <c r="I48" s="97"/>
      <c r="J48" s="97"/>
      <c r="K48" s="97"/>
      <c r="L48" s="97"/>
      <c r="M48" s="97"/>
      <c r="N48" s="97"/>
      <c r="O48" s="97"/>
      <c r="P48" s="97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7.25" customHeight="1">
      <c r="A49" s="1"/>
      <c r="B49" s="1"/>
      <c r="C49" s="1"/>
      <c r="D49" s="1"/>
      <c r="E49" s="1"/>
      <c r="F49" s="1"/>
      <c r="G49" s="1"/>
      <c r="H49" s="1"/>
      <c r="I49" s="97"/>
      <c r="J49" s="97"/>
      <c r="K49" s="97"/>
      <c r="L49" s="97"/>
      <c r="M49" s="97"/>
      <c r="N49" s="97"/>
      <c r="O49" s="97"/>
      <c r="P49" s="97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7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7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7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7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7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7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7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7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7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7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7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7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7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7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7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7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7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7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7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7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7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7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7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7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7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7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7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7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7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7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7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7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7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7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7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7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7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7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7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7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7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7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7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7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7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7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7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7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7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7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7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7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7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7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7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7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7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7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7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7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7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7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7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7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7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7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7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7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7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7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7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7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7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7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7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7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7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7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7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7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7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7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7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7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7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7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7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7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7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7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7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7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7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7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7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7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7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7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7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7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7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7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7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7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7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7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7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7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7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7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7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7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7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7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7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7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7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7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7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7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7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7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7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7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7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7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7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7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7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7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7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7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7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7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7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7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7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7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7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7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7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7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7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7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7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7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7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7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7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7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7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7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7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7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7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7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7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7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7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7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7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7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7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7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7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7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7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7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7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7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7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7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7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7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7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7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7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7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7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7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7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7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7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7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7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7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7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7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7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7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7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7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7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7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7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7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7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7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7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7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7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7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7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7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7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7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7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7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7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7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7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7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7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7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7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7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7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7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7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7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7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7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7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7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7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7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7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7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7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7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7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7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7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7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7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7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7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7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7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7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7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7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7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7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7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7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7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7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7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7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7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7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7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7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7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7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7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7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7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7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7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7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7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7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7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7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7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7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7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7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7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7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7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7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7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7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7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7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7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7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7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7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7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7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7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7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7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7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7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7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7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7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7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7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7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7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7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7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7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7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7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7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7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7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7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7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7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7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7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7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7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7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7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7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7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7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7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7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7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7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7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7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7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7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7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7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7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7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7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7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7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7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7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7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7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7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7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7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7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7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7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7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7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7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7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7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7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7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7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7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7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7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7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7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7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7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7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7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7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7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7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7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7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7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7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7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7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7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7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7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7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7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7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7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7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7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7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7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7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7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7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7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7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7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7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7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7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7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7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7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7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7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7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7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7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7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7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7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7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7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7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7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7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7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7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7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7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7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7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7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7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7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7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7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7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7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7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7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7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</sheetData>
  <mergeCells count="38">
    <mergeCell ref="I48:P48"/>
    <mergeCell ref="I49:P49"/>
    <mergeCell ref="I5:P5"/>
    <mergeCell ref="I42:P42"/>
    <mergeCell ref="I43:P43"/>
    <mergeCell ref="I44:P44"/>
    <mergeCell ref="I45:P45"/>
    <mergeCell ref="I46:P46"/>
    <mergeCell ref="I47:P47"/>
    <mergeCell ref="I36:P36"/>
    <mergeCell ref="I37:P37"/>
    <mergeCell ref="I38:P38"/>
    <mergeCell ref="I39:P39"/>
    <mergeCell ref="I40:P40"/>
    <mergeCell ref="I41:P41"/>
    <mergeCell ref="I30:P30"/>
    <mergeCell ref="I31:P31"/>
    <mergeCell ref="I32:P32"/>
    <mergeCell ref="I33:P33"/>
    <mergeCell ref="I34:P34"/>
    <mergeCell ref="I35:P35"/>
    <mergeCell ref="I29:P29"/>
    <mergeCell ref="I15:P15"/>
    <mergeCell ref="I16:P16"/>
    <mergeCell ref="I17:P17"/>
    <mergeCell ref="I18:P18"/>
    <mergeCell ref="I14:P14"/>
    <mergeCell ref="I2:P2"/>
    <mergeCell ref="I3:P3"/>
    <mergeCell ref="I4:P4"/>
    <mergeCell ref="I6:P6"/>
    <mergeCell ref="I7:P7"/>
    <mergeCell ref="I8:P8"/>
    <mergeCell ref="I9:P9"/>
    <mergeCell ref="I10:P10"/>
    <mergeCell ref="I11:P11"/>
    <mergeCell ref="I12:P12"/>
    <mergeCell ref="I13:P13"/>
  </mergeCells>
  <phoneticPr fontId="1" type="noConversion"/>
  <pageMargins left="0.7" right="0.7" top="0.75" bottom="0.75" header="0" footer="0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0C159-ED1A-439C-A156-3BBC12154874}">
  <sheetPr>
    <tabColor rgb="FF00B0F0"/>
  </sheetPr>
  <dimension ref="A1:Z1048575"/>
  <sheetViews>
    <sheetView zoomScale="75" zoomScaleNormal="75" workbookViewId="0">
      <selection activeCell="C18" sqref="C18"/>
    </sheetView>
  </sheetViews>
  <sheetFormatPr defaultColWidth="12.625" defaultRowHeight="15" customHeight="1"/>
  <cols>
    <col min="1" max="1" width="7.875" style="33" customWidth="1"/>
    <col min="2" max="2" width="19.375" style="33" bestFit="1" customWidth="1"/>
    <col min="3" max="3" width="14.5" style="33" bestFit="1" customWidth="1"/>
    <col min="4" max="5" width="27.25" style="33" bestFit="1" customWidth="1"/>
    <col min="6" max="6" width="9.5" style="58" bestFit="1" customWidth="1"/>
    <col min="7" max="7" width="12.75" style="33" bestFit="1" customWidth="1"/>
    <col min="8" max="8" width="10.5" style="33" bestFit="1" customWidth="1"/>
    <col min="9" max="16" width="13" style="33" customWidth="1"/>
    <col min="17" max="17" width="84.875" style="33" hidden="1" customWidth="1"/>
    <col min="18" max="18" width="7.625" style="33" customWidth="1"/>
    <col min="19" max="19" width="52.25" style="33" customWidth="1"/>
    <col min="20" max="26" width="7.625" style="33" customWidth="1"/>
    <col min="27" max="16384" width="12.625" style="33"/>
  </cols>
  <sheetData>
    <row r="1" spans="1:26" ht="17.25" customHeight="1">
      <c r="A1" s="1"/>
      <c r="B1" s="1"/>
      <c r="C1" s="1"/>
      <c r="D1" s="1"/>
      <c r="E1" s="1"/>
      <c r="F1" s="50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9.75" customHeight="1">
      <c r="A2" s="1"/>
      <c r="B2" s="34" t="s">
        <v>0</v>
      </c>
      <c r="C2" s="34" t="s">
        <v>1</v>
      </c>
      <c r="D2" s="34" t="s">
        <v>2</v>
      </c>
      <c r="E2" s="34" t="s">
        <v>3</v>
      </c>
      <c r="F2" s="35" t="s">
        <v>4</v>
      </c>
      <c r="G2" s="34" t="s">
        <v>5</v>
      </c>
      <c r="H2" s="34" t="s">
        <v>6</v>
      </c>
      <c r="I2" s="108" t="s">
        <v>7</v>
      </c>
      <c r="J2" s="108"/>
      <c r="K2" s="108"/>
      <c r="L2" s="108"/>
      <c r="M2" s="108"/>
      <c r="N2" s="108"/>
      <c r="O2" s="108"/>
      <c r="P2" s="108"/>
      <c r="Q2" s="51" t="s">
        <v>8</v>
      </c>
      <c r="R2" s="1"/>
      <c r="S2" s="1" t="str">
        <f>CONCATENATE("CREATE TABLE `",TRIM(B3),"` (")</f>
        <v>CREATE TABLE `post_writ_main` (</v>
      </c>
      <c r="T2" s="1"/>
      <c r="U2" s="1"/>
      <c r="V2" s="1"/>
      <c r="W2" s="1"/>
      <c r="X2" s="1"/>
      <c r="Y2" s="1"/>
      <c r="Z2" s="1"/>
    </row>
    <row r="3" spans="1:26" ht="17.25" customHeight="1">
      <c r="A3" s="1"/>
      <c r="B3" s="21" t="str">
        <f>VLOOKUP(C3,테이블명!$A:$B,2,FALSE)</f>
        <v>post_writ_main</v>
      </c>
      <c r="C3" s="21" t="s">
        <v>1011</v>
      </c>
      <c r="D3" s="21" t="str">
        <f>VLOOKUP(E3,컬럼명조립!B:C,2,FALSE)</f>
        <v>grp_code</v>
      </c>
      <c r="E3" s="21" t="s">
        <v>568</v>
      </c>
      <c r="F3" s="62" t="s">
        <v>442</v>
      </c>
      <c r="G3" s="21" t="str">
        <f>VLOOKUP(E3,컬럼명조립!$B:$E,3,FALSE)</f>
        <v>VARCHAR</v>
      </c>
      <c r="H3" s="52">
        <f>VLOOKUP(E3,컬럼명조립!$B:$E,4,FALSE)</f>
        <v>3</v>
      </c>
      <c r="I3" s="87" t="s">
        <v>616</v>
      </c>
      <c r="J3" s="88"/>
      <c r="K3" s="88"/>
      <c r="L3" s="88"/>
      <c r="M3" s="88"/>
      <c r="N3" s="88"/>
      <c r="O3" s="88"/>
      <c r="P3" s="88"/>
      <c r="Q3" s="53" t="s">
        <v>446</v>
      </c>
      <c r="R3" s="1"/>
      <c r="S3" s="1" t="s">
        <v>573</v>
      </c>
      <c r="T3" s="1"/>
      <c r="U3" s="1"/>
      <c r="V3" s="1"/>
      <c r="W3" s="1"/>
      <c r="X3" s="1"/>
      <c r="Y3" s="1"/>
      <c r="Z3" s="1"/>
    </row>
    <row r="4" spans="1:26" ht="17.25" customHeight="1">
      <c r="A4" s="1"/>
      <c r="B4" s="21" t="str">
        <f>VLOOKUP(C4,테이블명!$A:$B,2,FALSE)</f>
        <v>post_writ_main</v>
      </c>
      <c r="C4" s="21" t="s">
        <v>1011</v>
      </c>
      <c r="D4" s="21" t="str">
        <f>VLOOKUP(E4,컬럼명조립!B:C,2,FALSE)</f>
        <v>cust_id</v>
      </c>
      <c r="E4" s="21" t="s">
        <v>479</v>
      </c>
      <c r="F4" s="62" t="s">
        <v>442</v>
      </c>
      <c r="G4" s="21" t="str">
        <f>VLOOKUP(E4,컬럼명조립!$B:$E,3,FALSE)</f>
        <v>VARCHAR</v>
      </c>
      <c r="H4" s="52">
        <f>VLOOKUP(E4,컬럼명조립!$B:$E,4,FALSE)</f>
        <v>50</v>
      </c>
      <c r="I4" s="89"/>
      <c r="J4" s="106"/>
      <c r="K4" s="106"/>
      <c r="L4" s="106"/>
      <c r="M4" s="106"/>
      <c r="N4" s="106"/>
      <c r="O4" s="106"/>
      <c r="P4" s="107"/>
      <c r="Q4" s="54"/>
      <c r="R4" s="1"/>
      <c r="S4" s="1" t="s">
        <v>544</v>
      </c>
      <c r="T4" s="1"/>
      <c r="U4" s="1"/>
      <c r="V4" s="1"/>
      <c r="W4" s="1"/>
      <c r="X4" s="1"/>
      <c r="Y4" s="1"/>
      <c r="Z4" s="1"/>
    </row>
    <row r="5" spans="1:26" ht="17.25" customHeight="1">
      <c r="A5" s="1"/>
      <c r="B5" s="21" t="str">
        <f>VLOOKUP(C5,테이블명!$A:$B,2,FALSE)</f>
        <v>post_writ_main</v>
      </c>
      <c r="C5" s="21" t="s">
        <v>1011</v>
      </c>
      <c r="D5" s="21" t="str">
        <f>VLOOKUP(E5,컬럼명조립!B:C,2,FALSE)</f>
        <v>put_seri_no</v>
      </c>
      <c r="E5" s="1" t="s">
        <v>1045</v>
      </c>
      <c r="F5" s="21" t="s">
        <v>442</v>
      </c>
      <c r="G5" s="21" t="str">
        <f>VLOOKUP(E5,컬럼명조립!$B:$E,3,FALSE)</f>
        <v>INT</v>
      </c>
      <c r="H5" s="52">
        <f>VLOOKUP(E5,컬럼명조립!$B:$E,4,FALSE)</f>
        <v>9</v>
      </c>
      <c r="I5" s="109"/>
      <c r="J5" s="109"/>
      <c r="K5" s="109"/>
      <c r="L5" s="109"/>
      <c r="M5" s="109"/>
      <c r="N5" s="109"/>
      <c r="O5" s="109"/>
      <c r="P5" s="109"/>
      <c r="Q5" s="54"/>
      <c r="R5" s="1"/>
      <c r="S5" s="1" t="s">
        <v>712</v>
      </c>
      <c r="T5" s="1"/>
      <c r="U5" s="1"/>
      <c r="V5" s="1"/>
      <c r="W5" s="1"/>
      <c r="X5" s="1"/>
      <c r="Y5" s="1"/>
      <c r="Z5" s="1"/>
    </row>
    <row r="6" spans="1:26" ht="17.25" customHeight="1">
      <c r="A6" s="1"/>
      <c r="B6" s="56" t="str">
        <f>VLOOKUP(C6,테이블명!$A:$B,2,FALSE)</f>
        <v>post_writ_main</v>
      </c>
      <c r="C6" s="21" t="s">
        <v>1011</v>
      </c>
      <c r="D6" s="21" t="str">
        <f>VLOOKUP(E6,컬럼명조립!B:C,2,FALSE)</f>
        <v>put_prog_stat_code</v>
      </c>
      <c r="E6" s="21" t="s">
        <v>1046</v>
      </c>
      <c r="F6" s="21"/>
      <c r="G6" s="21" t="str">
        <f>VLOOKUP(E6,컬럼명조립!$B:$E,3,FALSE)</f>
        <v>VARCHAR</v>
      </c>
      <c r="H6" s="52">
        <f>VLOOKUP(E6,컬럼명조립!$B:$E,4,FALSE)</f>
        <v>2</v>
      </c>
      <c r="I6" s="87"/>
      <c r="J6" s="88"/>
      <c r="K6" s="88"/>
      <c r="L6" s="88"/>
      <c r="M6" s="88"/>
      <c r="N6" s="88"/>
      <c r="O6" s="88"/>
      <c r="P6" s="88"/>
      <c r="Q6" s="57"/>
      <c r="S6" s="1" t="str">
        <f t="shared" ref="S6:S34" si="0">CONCATENATE("`",TRIM(D6),"`  ",TRIM(G6),"(",H6,")NULL DEFAULT NULL COMMENT '",TRIM(E6)," ",TRIM(I6),"',")</f>
        <v>`put_prog_stat_code`  VARCHAR(2)NULL DEFAULT NULL COMMENT '게시진행상태 ',</v>
      </c>
    </row>
    <row r="7" spans="1:26" ht="17.25" customHeight="1">
      <c r="A7" s="1"/>
      <c r="B7" s="56" t="str">
        <f>VLOOKUP(C7,테이블명!$A:$B,2,FALSE)</f>
        <v>post_writ_main</v>
      </c>
      <c r="C7" s="21" t="s">
        <v>1011</v>
      </c>
      <c r="D7" s="21" t="str">
        <f>VLOOKUP(E7,컬럼명조립!B:C,2,FALSE)</f>
        <v>secr_numb</v>
      </c>
      <c r="E7" s="21" t="s">
        <v>1020</v>
      </c>
      <c r="F7" s="21"/>
      <c r="G7" s="21" t="str">
        <f>VLOOKUP(E7,컬럼명조립!$B:$E,3,FALSE)</f>
        <v>VARCHAR</v>
      </c>
      <c r="H7" s="52">
        <f>VLOOKUP(E7,컬럼명조립!$B:$E,4,FALSE)</f>
        <v>50</v>
      </c>
      <c r="I7" s="87"/>
      <c r="J7" s="88"/>
      <c r="K7" s="88"/>
      <c r="L7" s="88"/>
      <c r="M7" s="88"/>
      <c r="N7" s="88"/>
      <c r="O7" s="88"/>
      <c r="P7" s="88"/>
      <c r="Q7" s="29"/>
      <c r="R7" s="1"/>
      <c r="S7" s="1" t="str">
        <f t="shared" si="0"/>
        <v>`secr_numb`  VARCHAR(50)NULL DEFAULT NULL COMMENT '비밀번호 ',</v>
      </c>
      <c r="T7" s="1"/>
      <c r="U7" s="1"/>
      <c r="V7" s="1"/>
      <c r="W7" s="1"/>
      <c r="X7" s="1"/>
      <c r="Y7" s="1"/>
      <c r="Z7" s="1"/>
    </row>
    <row r="8" spans="1:26" ht="17.25" customHeight="1">
      <c r="A8" s="1"/>
      <c r="B8" s="56" t="str">
        <f>VLOOKUP(C8,테이블명!$A:$B,2,FALSE)</f>
        <v>post_writ_main</v>
      </c>
      <c r="C8" s="21" t="s">
        <v>1011</v>
      </c>
      <c r="D8" s="21" t="str">
        <f>VLOOKUP(E8,컬럼명조립!B:C,2,FALSE)</f>
        <v>cust_name</v>
      </c>
      <c r="E8" s="21" t="s">
        <v>1021</v>
      </c>
      <c r="F8" s="21"/>
      <c r="G8" s="21" t="str">
        <f>VLOOKUP(E8,컬럼명조립!$B:$E,3,FALSE)</f>
        <v>VARCHAR</v>
      </c>
      <c r="H8" s="52">
        <f>VLOOKUP(E8,컬럼명조립!$B:$E,4,FALSE)</f>
        <v>30</v>
      </c>
      <c r="I8" s="87"/>
      <c r="J8" s="88"/>
      <c r="K8" s="88"/>
      <c r="L8" s="88"/>
      <c r="M8" s="88"/>
      <c r="N8" s="88"/>
      <c r="O8" s="88"/>
      <c r="P8" s="88"/>
      <c r="Q8" s="57"/>
      <c r="S8" s="1" t="str">
        <f t="shared" si="0"/>
        <v>`cust_name`  VARCHAR(30)NULL DEFAULT NULL COMMENT '회원성명 ',</v>
      </c>
    </row>
    <row r="9" spans="1:26" ht="17.25" customHeight="1">
      <c r="A9" s="1"/>
      <c r="B9" s="56" t="str">
        <f>VLOOKUP(C9,테이블명!$A:$B,2,FALSE)</f>
        <v>post_writ_main</v>
      </c>
      <c r="C9" s="21" t="s">
        <v>1011</v>
      </c>
      <c r="D9" s="21" t="str">
        <f>VLOOKUP(E9,컬럼명조립!B:C,2,FALSE)</f>
        <v>put_titl_cont</v>
      </c>
      <c r="E9" s="21" t="s">
        <v>1047</v>
      </c>
      <c r="F9" s="21"/>
      <c r="G9" s="21" t="str">
        <f>VLOOKUP(E9,컬럼명조립!$B:$E,3,FALSE)</f>
        <v>VARCHAR</v>
      </c>
      <c r="H9" s="52">
        <f>VLOOKUP(E9,컬럼명조립!$B:$E,4,FALSE)</f>
        <v>50</v>
      </c>
      <c r="I9" s="87"/>
      <c r="J9" s="88"/>
      <c r="K9" s="88"/>
      <c r="L9" s="88"/>
      <c r="M9" s="88"/>
      <c r="N9" s="88"/>
      <c r="O9" s="88"/>
      <c r="P9" s="88"/>
      <c r="Q9" s="29"/>
      <c r="R9" s="1"/>
      <c r="S9" s="1" t="str">
        <f t="shared" si="0"/>
        <v>`put_titl_cont`  VARCHAR(50)NULL DEFAULT NULL COMMENT '게시제목 ',</v>
      </c>
      <c r="T9" s="1"/>
      <c r="U9" s="1"/>
      <c r="V9" s="1"/>
      <c r="W9" s="1"/>
      <c r="X9" s="1"/>
      <c r="Y9" s="1"/>
      <c r="Z9" s="1"/>
    </row>
    <row r="10" spans="1:26" ht="17.25" customHeight="1">
      <c r="A10" s="1"/>
      <c r="B10" s="56" t="str">
        <f>VLOOKUP(C10,테이블명!$A:$B,2,FALSE)</f>
        <v>post_writ_main</v>
      </c>
      <c r="C10" s="21" t="s">
        <v>1011</v>
      </c>
      <c r="D10" s="21" t="str">
        <f>VLOOKUP(E10,컬럼명조립!B:C,2,FALSE)</f>
        <v>put_deta_cont</v>
      </c>
      <c r="E10" s="21" t="s">
        <v>1048</v>
      </c>
      <c r="F10" s="21"/>
      <c r="G10" s="21" t="str">
        <f>VLOOKUP(E10,컬럼명조립!$B:$E,3,FALSE)</f>
        <v>VARCHAR</v>
      </c>
      <c r="H10" s="52">
        <f>VLOOKUP(E10,컬럼명조립!$B:$E,4,FALSE)</f>
        <v>500</v>
      </c>
      <c r="I10" s="87"/>
      <c r="J10" s="87"/>
      <c r="K10" s="87"/>
      <c r="L10" s="87"/>
      <c r="M10" s="87"/>
      <c r="N10" s="87"/>
      <c r="O10" s="87"/>
      <c r="P10" s="87"/>
      <c r="Q10" s="57"/>
      <c r="S10" s="1" t="str">
        <f t="shared" si="0"/>
        <v>`put_deta_cont`  VARCHAR(500)NULL DEFAULT NULL COMMENT '게시상세내용 ',</v>
      </c>
    </row>
    <row r="11" spans="1:26" ht="17.25" customHeight="1">
      <c r="A11" s="1"/>
      <c r="B11" s="56" t="str">
        <f>VLOOKUP(C11,테이블명!$A:$B,2,FALSE)</f>
        <v>post_writ_main</v>
      </c>
      <c r="C11" s="21" t="s">
        <v>1011</v>
      </c>
      <c r="D11" s="21" t="str">
        <f>VLOOKUP(E11,컬럼명조립!B:C,2,FALSE)</f>
        <v>file_text_kind_code</v>
      </c>
      <c r="E11" s="21" t="s">
        <v>1022</v>
      </c>
      <c r="F11" s="21"/>
      <c r="G11" s="21" t="str">
        <f>VLOOKUP(E11,컬럼명조립!$B:$E,3,FALSE)</f>
        <v>VARCHAR</v>
      </c>
      <c r="H11" s="52">
        <f>VLOOKUP(E11,컬럼명조립!$B:$E,4,FALSE)</f>
        <v>3</v>
      </c>
      <c r="I11" s="87"/>
      <c r="J11" s="88"/>
      <c r="K11" s="88"/>
      <c r="L11" s="88"/>
      <c r="M11" s="88"/>
      <c r="N11" s="88"/>
      <c r="O11" s="88"/>
      <c r="P11" s="88"/>
      <c r="Q11" s="29"/>
      <c r="R11" s="1"/>
      <c r="S11" s="1" t="str">
        <f t="shared" si="0"/>
        <v>`file_text_kind_code`  VARCHAR(3)NULL DEFAULT NULL COMMENT '파일종류구분코드 ',</v>
      </c>
      <c r="T11" s="1"/>
      <c r="U11" s="1"/>
      <c r="V11" s="1"/>
      <c r="W11" s="1"/>
      <c r="X11" s="1"/>
      <c r="Y11" s="1"/>
      <c r="Z11" s="1"/>
    </row>
    <row r="12" spans="1:26" ht="17.25" customHeight="1">
      <c r="A12" s="1"/>
      <c r="B12" s="56" t="str">
        <f>VLOOKUP(C12,테이블명!$A:$B,2,FALSE)</f>
        <v>post_writ_main</v>
      </c>
      <c r="C12" s="21" t="s">
        <v>1011</v>
      </c>
      <c r="D12" s="21" t="str">
        <f>VLOOKUP(E12,컬럼명조립!B:C,2,FALSE)</f>
        <v>file_name</v>
      </c>
      <c r="E12" s="21" t="s">
        <v>1023</v>
      </c>
      <c r="F12" s="21"/>
      <c r="G12" s="21" t="str">
        <f>VLOOKUP(E12,컬럼명조립!$B:$E,3,FALSE)</f>
        <v>VARCHAR</v>
      </c>
      <c r="H12" s="52">
        <f>VLOOKUP(E12,컬럼명조립!$B:$E,4,FALSE)</f>
        <v>30</v>
      </c>
      <c r="I12" s="87"/>
      <c r="J12" s="87"/>
      <c r="K12" s="87"/>
      <c r="L12" s="87"/>
      <c r="M12" s="87"/>
      <c r="N12" s="87"/>
      <c r="O12" s="87"/>
      <c r="P12" s="87"/>
      <c r="Q12" s="57"/>
      <c r="S12" s="1" t="str">
        <f t="shared" si="0"/>
        <v>`file_name`  VARCHAR(30)NULL DEFAULT NULL COMMENT '파일이름 ',</v>
      </c>
    </row>
    <row r="13" spans="1:26" ht="17.25" customHeight="1">
      <c r="A13" s="1"/>
      <c r="B13" s="56" t="str">
        <f>VLOOKUP(C13,테이블명!$A:$B,2,FALSE)</f>
        <v>post_writ_main</v>
      </c>
      <c r="C13" s="21" t="s">
        <v>1011</v>
      </c>
      <c r="D13" s="21" t="str">
        <f>VLOOKUP(E13,컬럼명조립!B:C,2,FALSE)</f>
        <v>file_stor_loca_cont</v>
      </c>
      <c r="E13" s="21" t="s">
        <v>1042</v>
      </c>
      <c r="F13" s="21"/>
      <c r="G13" s="21" t="str">
        <f>VLOOKUP(E13,컬럼명조립!$B:$E,3,FALSE)</f>
        <v>VARCHAR</v>
      </c>
      <c r="H13" s="52">
        <f>VLOOKUP(E13,컬럼명조립!$B:$E,4,FALSE)</f>
        <v>100</v>
      </c>
      <c r="I13" s="87"/>
      <c r="J13" s="87"/>
      <c r="K13" s="87"/>
      <c r="L13" s="87"/>
      <c r="M13" s="87"/>
      <c r="N13" s="87"/>
      <c r="O13" s="87"/>
      <c r="P13" s="87"/>
      <c r="Q13" s="29"/>
      <c r="R13" s="1"/>
      <c r="S13" s="1" t="str">
        <f t="shared" si="0"/>
        <v>`file_stor_loca_cont`  VARCHAR(100)NULL DEFAULT NULL COMMENT '파일저장위치내용 ',</v>
      </c>
      <c r="T13" s="1"/>
      <c r="U13" s="1"/>
      <c r="V13" s="1"/>
      <c r="W13" s="1"/>
      <c r="X13" s="1"/>
      <c r="Y13" s="1"/>
      <c r="Z13" s="1"/>
    </row>
    <row r="14" spans="1:26" ht="17.25" customHeight="1">
      <c r="A14" s="1"/>
      <c r="B14" s="56" t="str">
        <f>VLOOKUP(C14,테이블명!$A:$B,2,FALSE)</f>
        <v>post_writ_main</v>
      </c>
      <c r="C14" s="21" t="s">
        <v>1011</v>
      </c>
      <c r="D14" s="21" t="str">
        <f>VLOOKUP(E14,컬럼명조립!B:C,2,FALSE)</f>
        <v>firs_crea_date_time</v>
      </c>
      <c r="E14" s="39" t="s">
        <v>964</v>
      </c>
      <c r="F14" s="55"/>
      <c r="G14" s="21" t="str">
        <f>VLOOKUP(E14,컬럼명조립!$B:$E,3,FALSE)</f>
        <v>DATETIME</v>
      </c>
      <c r="H14" s="52">
        <f>VLOOKUP(E14,컬럼명조립!$B:$E,4,FALSE)</f>
        <v>0</v>
      </c>
      <c r="I14" s="87"/>
      <c r="J14" s="87"/>
      <c r="K14" s="87"/>
      <c r="L14" s="87"/>
      <c r="M14" s="87"/>
      <c r="N14" s="87"/>
      <c r="O14" s="87"/>
      <c r="P14" s="87"/>
      <c r="Q14" s="57"/>
      <c r="S14" s="1" t="str">
        <f t="shared" si="0"/>
        <v>`firs_crea_date_time`  DATETIME(0)NULL DEFAULT NULL COMMENT '최초생성일시 ',</v>
      </c>
    </row>
    <row r="15" spans="1:26" ht="17.25" customHeight="1">
      <c r="A15" s="1"/>
      <c r="B15" s="56" t="str">
        <f>VLOOKUP(C15,테이블명!$A:$B,2,FALSE)</f>
        <v>post_writ_main</v>
      </c>
      <c r="C15" s="21" t="s">
        <v>1011</v>
      </c>
      <c r="D15" s="21" t="str">
        <f>VLOOKUP(E15,컬럼명조립!B:C,2,FALSE)</f>
        <v>firs_crea_empl</v>
      </c>
      <c r="E15" s="39" t="s">
        <v>467</v>
      </c>
      <c r="F15" s="55"/>
      <c r="G15" s="21" t="str">
        <f>VLOOKUP(E15,컬럼명조립!$B:$E,3,FALSE)</f>
        <v>VARCHAR</v>
      </c>
      <c r="H15" s="52">
        <f>VLOOKUP(E15,컬럼명조립!$B:$E,4,FALSE)</f>
        <v>10</v>
      </c>
      <c r="I15" s="87"/>
      <c r="J15" s="87"/>
      <c r="K15" s="87"/>
      <c r="L15" s="87"/>
      <c r="M15" s="87"/>
      <c r="N15" s="87"/>
      <c r="O15" s="87"/>
      <c r="P15" s="87"/>
      <c r="Q15" s="29"/>
      <c r="R15" s="1"/>
      <c r="S15" s="1" t="str">
        <f t="shared" si="0"/>
        <v>`firs_crea_empl`  VARCHAR(10)NULL DEFAULT NULL COMMENT '최초생성사번 ',</v>
      </c>
      <c r="T15" s="1"/>
      <c r="U15" s="1"/>
      <c r="V15" s="1"/>
      <c r="W15" s="1"/>
      <c r="X15" s="1"/>
      <c r="Y15" s="1"/>
      <c r="Z15" s="1"/>
    </row>
    <row r="16" spans="1:26" ht="17.25" customHeight="1">
      <c r="A16" s="1"/>
      <c r="B16" s="56" t="str">
        <f>VLOOKUP(C16,테이블명!$A:$B,2,FALSE)</f>
        <v>post_writ_main</v>
      </c>
      <c r="C16" s="21" t="s">
        <v>1011</v>
      </c>
      <c r="D16" s="21" t="str">
        <f>VLOOKUP(E16,컬럼명조립!B:C,2,FALSE)</f>
        <v>last_edit_date_time</v>
      </c>
      <c r="E16" s="39" t="s">
        <v>965</v>
      </c>
      <c r="F16" s="55"/>
      <c r="G16" s="21" t="str">
        <f>VLOOKUP(E16,컬럼명조립!$B:$E,3,FALSE)</f>
        <v>DATETIME</v>
      </c>
      <c r="H16" s="52">
        <f>VLOOKUP(E16,컬럼명조립!$B:$E,4,FALSE)</f>
        <v>0</v>
      </c>
      <c r="I16" s="87"/>
      <c r="J16" s="87"/>
      <c r="K16" s="87"/>
      <c r="L16" s="87"/>
      <c r="M16" s="87"/>
      <c r="N16" s="87"/>
      <c r="O16" s="87"/>
      <c r="P16" s="87"/>
      <c r="Q16" s="57"/>
      <c r="S16" s="1" t="str">
        <f t="shared" si="0"/>
        <v>`last_edit_date_time`  DATETIME(0)NULL DEFAULT NULL COMMENT '최종수정일시 ',</v>
      </c>
    </row>
    <row r="17" spans="1:26" ht="17.25" customHeight="1">
      <c r="A17" s="1"/>
      <c r="B17" s="56" t="str">
        <f>VLOOKUP(C17,테이블명!$A:$B,2,FALSE)</f>
        <v>post_writ_main</v>
      </c>
      <c r="C17" s="21" t="s">
        <v>1011</v>
      </c>
      <c r="D17" s="21" t="str">
        <f>VLOOKUP(E17,컬럼명조립!B:C,2,FALSE)</f>
        <v>last_edit_empl</v>
      </c>
      <c r="E17" s="39" t="s">
        <v>466</v>
      </c>
      <c r="F17" s="55"/>
      <c r="G17" s="21" t="str">
        <f>VLOOKUP(E17,컬럼명조립!$B:$E,3,FALSE)</f>
        <v>VARCHAR</v>
      </c>
      <c r="H17" s="52">
        <f>VLOOKUP(E17,컬럼명조립!$B:$E,4,FALSE)</f>
        <v>10</v>
      </c>
      <c r="I17" s="89"/>
      <c r="J17" s="106"/>
      <c r="K17" s="106"/>
      <c r="L17" s="106"/>
      <c r="M17" s="106"/>
      <c r="N17" s="106"/>
      <c r="O17" s="106"/>
      <c r="P17" s="107"/>
      <c r="Q17" s="29"/>
      <c r="R17" s="1"/>
      <c r="S17" s="1" t="str">
        <f t="shared" si="0"/>
        <v>`last_edit_empl`  VARCHAR(10)NULL DEFAULT NULL COMMENT '최종수정사번 ',</v>
      </c>
      <c r="T17" s="1"/>
      <c r="U17" s="1"/>
      <c r="V17" s="1"/>
      <c r="W17" s="1"/>
      <c r="X17" s="1"/>
      <c r="Y17" s="1"/>
      <c r="Z17" s="1"/>
    </row>
    <row r="18" spans="1:26" ht="17.25" customHeight="1">
      <c r="A18" s="1"/>
      <c r="B18" s="56"/>
      <c r="C18" s="21"/>
      <c r="D18" s="21"/>
      <c r="E18" s="21"/>
      <c r="F18" s="55"/>
      <c r="G18" s="21"/>
      <c r="H18" s="52"/>
      <c r="I18" s="89"/>
      <c r="J18" s="106"/>
      <c r="K18" s="106"/>
      <c r="L18" s="106"/>
      <c r="M18" s="106"/>
      <c r="N18" s="106"/>
      <c r="O18" s="106"/>
      <c r="P18" s="107"/>
      <c r="Q18" s="57"/>
      <c r="S18" s="1" t="str">
        <f t="shared" si="0"/>
        <v>``  ()NULL DEFAULT NULL COMMENT ' ',</v>
      </c>
    </row>
    <row r="19" spans="1:26" ht="17.25" customHeight="1">
      <c r="A19" s="1"/>
      <c r="B19" s="56"/>
      <c r="C19" s="21"/>
      <c r="D19" s="21"/>
      <c r="E19" s="21"/>
      <c r="F19" s="55"/>
      <c r="G19" s="21"/>
      <c r="H19" s="52"/>
      <c r="I19" s="87"/>
      <c r="J19" s="87"/>
      <c r="K19" s="87"/>
      <c r="L19" s="87"/>
      <c r="M19" s="87"/>
      <c r="N19" s="87"/>
      <c r="O19" s="87"/>
      <c r="P19" s="87"/>
      <c r="Q19" s="29"/>
      <c r="R19" s="1"/>
      <c r="S19" s="1" t="str">
        <f t="shared" si="0"/>
        <v>``  ()NULL DEFAULT NULL COMMENT ' ',</v>
      </c>
      <c r="T19" s="1"/>
      <c r="U19" s="1"/>
      <c r="V19" s="1"/>
      <c r="W19" s="1"/>
      <c r="X19" s="1"/>
      <c r="Y19" s="1"/>
      <c r="Z19" s="1"/>
    </row>
    <row r="20" spans="1:26" ht="17.25" customHeight="1">
      <c r="A20" s="1"/>
      <c r="B20" s="56"/>
      <c r="C20" s="21"/>
      <c r="D20" s="21"/>
      <c r="E20" s="21"/>
      <c r="F20" s="55"/>
      <c r="G20" s="21"/>
      <c r="H20" s="52"/>
      <c r="I20" s="89"/>
      <c r="J20" s="106"/>
      <c r="K20" s="106"/>
      <c r="L20" s="106"/>
      <c r="M20" s="106"/>
      <c r="N20" s="106"/>
      <c r="O20" s="106"/>
      <c r="P20" s="107"/>
      <c r="Q20" s="57"/>
      <c r="S20" s="1" t="str">
        <f t="shared" si="0"/>
        <v>``  ()NULL DEFAULT NULL COMMENT ' ',</v>
      </c>
    </row>
    <row r="21" spans="1:26" ht="17.25" customHeight="1">
      <c r="A21" s="1"/>
      <c r="B21" s="56"/>
      <c r="C21" s="21"/>
      <c r="D21" s="21"/>
      <c r="E21" s="21"/>
      <c r="F21" s="55"/>
      <c r="G21" s="21"/>
      <c r="H21" s="52"/>
      <c r="I21" s="89"/>
      <c r="J21" s="106"/>
      <c r="K21" s="106"/>
      <c r="L21" s="106"/>
      <c r="M21" s="106"/>
      <c r="N21" s="106"/>
      <c r="O21" s="106"/>
      <c r="P21" s="107"/>
      <c r="Q21" s="29"/>
      <c r="R21" s="1"/>
      <c r="S21" s="1" t="str">
        <f t="shared" si="0"/>
        <v>``  ()NULL DEFAULT NULL COMMENT ' ',</v>
      </c>
      <c r="T21" s="1"/>
      <c r="U21" s="1"/>
      <c r="V21" s="1"/>
      <c r="W21" s="1"/>
      <c r="X21" s="1"/>
      <c r="Y21" s="1"/>
      <c r="Z21" s="1"/>
    </row>
    <row r="22" spans="1:26" ht="17.25" customHeight="1">
      <c r="A22" s="1"/>
      <c r="B22" s="56"/>
      <c r="C22" s="21"/>
      <c r="D22" s="21"/>
      <c r="E22" s="21"/>
      <c r="F22" s="55"/>
      <c r="G22" s="21"/>
      <c r="H22" s="52"/>
      <c r="I22" s="87"/>
      <c r="J22" s="87"/>
      <c r="K22" s="87"/>
      <c r="L22" s="87"/>
      <c r="M22" s="87"/>
      <c r="N22" s="87"/>
      <c r="O22" s="87"/>
      <c r="P22" s="87"/>
      <c r="Q22" s="57"/>
      <c r="S22" s="1" t="str">
        <f t="shared" si="0"/>
        <v>``  ()NULL DEFAULT NULL COMMENT ' ',</v>
      </c>
    </row>
    <row r="23" spans="1:26" ht="17.25" customHeight="1">
      <c r="A23" s="1"/>
      <c r="B23" s="56"/>
      <c r="C23" s="21"/>
      <c r="D23" s="21"/>
      <c r="E23" s="21"/>
      <c r="F23" s="55"/>
      <c r="G23" s="21"/>
      <c r="H23" s="52"/>
      <c r="I23" s="89"/>
      <c r="J23" s="106"/>
      <c r="K23" s="106"/>
      <c r="L23" s="106"/>
      <c r="M23" s="106"/>
      <c r="N23" s="106"/>
      <c r="O23" s="106"/>
      <c r="P23" s="107"/>
      <c r="Q23" s="29"/>
      <c r="R23" s="1"/>
      <c r="S23" s="1" t="str">
        <f t="shared" si="0"/>
        <v>``  ()NULL DEFAULT NULL COMMENT ' ',</v>
      </c>
      <c r="T23" s="1"/>
      <c r="U23" s="1"/>
      <c r="V23" s="1"/>
      <c r="W23" s="1"/>
      <c r="X23" s="1"/>
      <c r="Y23" s="1"/>
      <c r="Z23" s="1"/>
    </row>
    <row r="24" spans="1:26" ht="17.25" customHeight="1">
      <c r="A24" s="1"/>
      <c r="B24" s="56"/>
      <c r="C24" s="21"/>
      <c r="D24" s="21"/>
      <c r="E24" s="21"/>
      <c r="F24" s="55"/>
      <c r="G24" s="21"/>
      <c r="H24" s="52"/>
      <c r="I24" s="89"/>
      <c r="J24" s="106"/>
      <c r="K24" s="106"/>
      <c r="L24" s="106"/>
      <c r="M24" s="106"/>
      <c r="N24" s="106"/>
      <c r="O24" s="106"/>
      <c r="P24" s="107"/>
      <c r="Q24" s="57"/>
      <c r="S24" s="1" t="str">
        <f t="shared" si="0"/>
        <v>``  ()NULL DEFAULT NULL COMMENT ' ',</v>
      </c>
    </row>
    <row r="25" spans="1:26" ht="17.25" customHeight="1">
      <c r="A25" s="1"/>
      <c r="B25" s="56"/>
      <c r="C25" s="21"/>
      <c r="D25" s="21"/>
      <c r="E25" s="21"/>
      <c r="F25" s="21"/>
      <c r="G25" s="21"/>
      <c r="H25" s="52"/>
      <c r="I25" s="87"/>
      <c r="J25" s="87"/>
      <c r="K25" s="87"/>
      <c r="L25" s="87"/>
      <c r="M25" s="87"/>
      <c r="N25" s="87"/>
      <c r="O25" s="87"/>
      <c r="P25" s="87"/>
      <c r="Q25" s="29"/>
      <c r="R25" s="1"/>
      <c r="S25" s="1" t="str">
        <f t="shared" si="0"/>
        <v>``  ()NULL DEFAULT NULL COMMENT ' ',</v>
      </c>
      <c r="T25" s="1"/>
      <c r="U25" s="1"/>
      <c r="V25" s="1"/>
      <c r="W25" s="1"/>
      <c r="X25" s="1"/>
      <c r="Y25" s="1"/>
      <c r="Z25" s="1"/>
    </row>
    <row r="26" spans="1:26" ht="17.25" customHeight="1">
      <c r="A26" s="1"/>
      <c r="B26" s="56"/>
      <c r="C26" s="21"/>
      <c r="D26" s="21"/>
      <c r="E26" s="21"/>
      <c r="F26" s="21"/>
      <c r="G26" s="21"/>
      <c r="H26" s="52"/>
      <c r="I26" s="87"/>
      <c r="J26" s="87"/>
      <c r="K26" s="87"/>
      <c r="L26" s="87"/>
      <c r="M26" s="87"/>
      <c r="N26" s="87"/>
      <c r="O26" s="87"/>
      <c r="P26" s="87"/>
      <c r="Q26" s="57"/>
      <c r="S26" s="1" t="str">
        <f t="shared" si="0"/>
        <v>``  ()NULL DEFAULT NULL COMMENT ' ',</v>
      </c>
    </row>
    <row r="27" spans="1:26" ht="17.25" customHeight="1">
      <c r="A27" s="1"/>
      <c r="B27" s="56"/>
      <c r="C27" s="21"/>
      <c r="D27" s="21"/>
      <c r="E27" s="21"/>
      <c r="F27" s="21"/>
      <c r="G27" s="21"/>
      <c r="H27" s="52"/>
      <c r="I27" s="110"/>
      <c r="J27" s="111"/>
      <c r="K27" s="111"/>
      <c r="L27" s="111"/>
      <c r="M27" s="111"/>
      <c r="N27" s="111"/>
      <c r="O27" s="111"/>
      <c r="P27" s="112"/>
      <c r="Q27" s="29"/>
      <c r="R27" s="1"/>
      <c r="S27" s="1" t="str">
        <f t="shared" si="0"/>
        <v>``  ()NULL DEFAULT NULL COMMENT ' ',</v>
      </c>
      <c r="T27" s="1"/>
      <c r="U27" s="1"/>
      <c r="V27" s="1"/>
      <c r="W27" s="1"/>
      <c r="X27" s="1"/>
      <c r="Y27" s="1"/>
      <c r="Z27" s="1"/>
    </row>
    <row r="28" spans="1:26" ht="17.25" customHeight="1">
      <c r="A28" s="1"/>
      <c r="B28" s="56"/>
      <c r="C28" s="21"/>
      <c r="D28" s="21"/>
      <c r="E28" s="21"/>
      <c r="F28" s="21"/>
      <c r="G28" s="21"/>
      <c r="H28" s="52"/>
      <c r="I28" s="89"/>
      <c r="J28" s="106"/>
      <c r="K28" s="106"/>
      <c r="L28" s="106"/>
      <c r="M28" s="106"/>
      <c r="N28" s="106"/>
      <c r="O28" s="106"/>
      <c r="P28" s="107"/>
      <c r="Q28" s="57"/>
      <c r="S28" s="1" t="str">
        <f t="shared" si="0"/>
        <v>``  ()NULL DEFAULT NULL COMMENT ' ',</v>
      </c>
    </row>
    <row r="29" spans="1:26" ht="17.25" customHeight="1">
      <c r="A29" s="1"/>
      <c r="B29" s="56"/>
      <c r="C29" s="21"/>
      <c r="D29" s="21"/>
      <c r="E29" s="39"/>
      <c r="F29" s="55"/>
      <c r="G29" s="21"/>
      <c r="H29" s="52"/>
      <c r="I29" s="89"/>
      <c r="J29" s="106"/>
      <c r="K29" s="106"/>
      <c r="L29" s="106"/>
      <c r="M29" s="106"/>
      <c r="N29" s="106"/>
      <c r="O29" s="106"/>
      <c r="P29" s="107"/>
      <c r="Q29" s="29"/>
      <c r="R29" s="1"/>
      <c r="S29" s="1" t="str">
        <f t="shared" si="0"/>
        <v>``  ()NULL DEFAULT NULL COMMENT ' ',</v>
      </c>
      <c r="T29" s="1"/>
      <c r="U29" s="1"/>
      <c r="V29" s="1"/>
      <c r="W29" s="1"/>
      <c r="X29" s="1"/>
      <c r="Y29" s="1"/>
      <c r="Z29" s="1"/>
    </row>
    <row r="30" spans="1:26" ht="17.25" customHeight="1">
      <c r="A30" s="1"/>
      <c r="B30" s="56"/>
      <c r="C30" s="21"/>
      <c r="D30" s="21"/>
      <c r="E30" s="39"/>
      <c r="F30" s="55"/>
      <c r="G30" s="21"/>
      <c r="H30" s="52"/>
      <c r="I30" s="89"/>
      <c r="J30" s="106"/>
      <c r="K30" s="106"/>
      <c r="L30" s="106"/>
      <c r="M30" s="106"/>
      <c r="N30" s="106"/>
      <c r="O30" s="106"/>
      <c r="P30" s="107"/>
      <c r="Q30" s="57"/>
      <c r="S30" s="1" t="str">
        <f t="shared" si="0"/>
        <v>``  ()NULL DEFAULT NULL COMMENT ' ',</v>
      </c>
    </row>
    <row r="31" spans="1:26" ht="17.25" customHeight="1">
      <c r="A31" s="1"/>
      <c r="B31" s="56"/>
      <c r="C31" s="21"/>
      <c r="D31" s="21"/>
      <c r="E31" s="39"/>
      <c r="F31" s="55"/>
      <c r="G31" s="21"/>
      <c r="H31" s="52"/>
      <c r="I31" s="89"/>
      <c r="J31" s="106"/>
      <c r="K31" s="106"/>
      <c r="L31" s="106"/>
      <c r="M31" s="106"/>
      <c r="N31" s="106"/>
      <c r="O31" s="106"/>
      <c r="P31" s="107"/>
      <c r="Q31" s="1"/>
      <c r="R31" s="1"/>
      <c r="S31" s="1" t="str">
        <f t="shared" si="0"/>
        <v>``  ()NULL DEFAULT NULL COMMENT ' ',</v>
      </c>
      <c r="T31" s="1"/>
      <c r="U31" s="1"/>
      <c r="V31" s="1"/>
      <c r="W31" s="1"/>
      <c r="X31" s="1"/>
      <c r="Y31" s="1"/>
      <c r="Z31" s="1"/>
    </row>
    <row r="32" spans="1:26" ht="17.25" customHeight="1">
      <c r="A32" s="1"/>
      <c r="B32" s="56"/>
      <c r="C32" s="21"/>
      <c r="D32" s="21"/>
      <c r="E32" s="39"/>
      <c r="F32" s="55"/>
      <c r="G32" s="21"/>
      <c r="H32" s="52"/>
      <c r="I32" s="89"/>
      <c r="J32" s="106"/>
      <c r="K32" s="106"/>
      <c r="L32" s="106"/>
      <c r="M32" s="106"/>
      <c r="N32" s="106"/>
      <c r="O32" s="106"/>
      <c r="P32" s="107"/>
      <c r="Q32" s="1"/>
      <c r="R32" s="1"/>
      <c r="S32" s="1" t="str">
        <f t="shared" si="0"/>
        <v>``  ()NULL DEFAULT NULL COMMENT ' ',</v>
      </c>
      <c r="T32" s="1"/>
      <c r="U32" s="1"/>
      <c r="V32" s="1"/>
      <c r="W32" s="1"/>
      <c r="X32" s="1"/>
      <c r="Y32" s="1"/>
      <c r="Z32" s="1"/>
    </row>
    <row r="33" spans="1:26" ht="17.25" customHeight="1">
      <c r="A33" s="1"/>
      <c r="B33" s="56"/>
      <c r="C33" s="21"/>
      <c r="D33" s="21"/>
      <c r="E33" s="39"/>
      <c r="F33" s="55"/>
      <c r="G33" s="21"/>
      <c r="H33" s="52"/>
      <c r="I33" s="89"/>
      <c r="J33" s="106"/>
      <c r="K33" s="106"/>
      <c r="L33" s="106"/>
      <c r="M33" s="106"/>
      <c r="N33" s="106"/>
      <c r="O33" s="106"/>
      <c r="P33" s="107"/>
      <c r="Q33" s="1"/>
      <c r="R33" s="1"/>
      <c r="S33" s="1" t="str">
        <f t="shared" si="0"/>
        <v>``  ()NULL DEFAULT NULL COMMENT ' ',</v>
      </c>
      <c r="T33" s="1"/>
      <c r="U33" s="1"/>
      <c r="V33" s="1"/>
      <c r="W33" s="1"/>
      <c r="X33" s="1"/>
      <c r="Y33" s="1"/>
      <c r="Z33" s="1"/>
    </row>
    <row r="34" spans="1:26" ht="17.25" customHeight="1">
      <c r="A34" s="1"/>
      <c r="B34" s="56"/>
      <c r="C34" s="21"/>
      <c r="D34" s="21"/>
      <c r="E34" s="39"/>
      <c r="F34" s="55"/>
      <c r="G34" s="21"/>
      <c r="H34" s="52"/>
      <c r="I34" s="89"/>
      <c r="J34" s="106"/>
      <c r="K34" s="106"/>
      <c r="L34" s="106"/>
      <c r="M34" s="106"/>
      <c r="N34" s="106"/>
      <c r="O34" s="106"/>
      <c r="P34" s="107"/>
      <c r="Q34" s="1"/>
      <c r="R34" s="1"/>
      <c r="S34" s="1" t="str">
        <f t="shared" si="0"/>
        <v>``  ()NULL DEFAULT NULL COMMENT ' ',</v>
      </c>
      <c r="T34" s="1"/>
      <c r="U34" s="1"/>
      <c r="V34" s="1"/>
      <c r="W34" s="1"/>
      <c r="X34" s="1"/>
      <c r="Y34" s="1"/>
      <c r="Z34" s="1"/>
    </row>
    <row r="35" spans="1:26" ht="17.25" customHeight="1">
      <c r="A35" s="1"/>
      <c r="B35" s="1"/>
      <c r="C35" s="1"/>
      <c r="D35" s="1"/>
      <c r="E35" s="1"/>
      <c r="F35" s="50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33" t="s">
        <v>477</v>
      </c>
      <c r="T35" s="1"/>
      <c r="U35" s="1"/>
      <c r="V35" s="1"/>
      <c r="W35" s="1"/>
      <c r="X35" s="1"/>
      <c r="Y35" s="1"/>
      <c r="Z35" s="1"/>
    </row>
    <row r="36" spans="1:26" ht="17.25" customHeight="1">
      <c r="A36" s="1"/>
      <c r="B36" s="1"/>
      <c r="C36" s="1"/>
      <c r="D36" s="1"/>
      <c r="E36" s="1"/>
      <c r="F36" s="50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33" t="s">
        <v>985</v>
      </c>
      <c r="T36" s="1"/>
      <c r="U36" s="1"/>
      <c r="V36" s="1"/>
      <c r="W36" s="1"/>
      <c r="X36" s="1"/>
      <c r="Y36" s="1"/>
      <c r="Z36" s="1"/>
    </row>
    <row r="37" spans="1:26" ht="17.25" customHeight="1">
      <c r="A37" s="1"/>
      <c r="B37" s="1"/>
      <c r="C37" s="1"/>
      <c r="D37" s="1"/>
      <c r="E37" s="1"/>
      <c r="F37" s="50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44" t="s">
        <v>525</v>
      </c>
      <c r="T37" s="1"/>
      <c r="U37" s="1"/>
      <c r="V37" s="1"/>
      <c r="W37" s="1"/>
      <c r="X37" s="1"/>
      <c r="Y37" s="1"/>
      <c r="Z37" s="1"/>
    </row>
    <row r="38" spans="1:26" ht="17.25" customHeight="1">
      <c r="A38" s="1"/>
      <c r="B38" s="1"/>
      <c r="C38" s="1"/>
      <c r="D38" s="1"/>
      <c r="E38" s="1"/>
      <c r="F38" s="50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44" t="s">
        <v>526</v>
      </c>
      <c r="T38" s="1"/>
      <c r="U38" s="1"/>
      <c r="V38" s="1"/>
      <c r="W38" s="1"/>
      <c r="X38" s="1"/>
      <c r="Y38" s="1"/>
      <c r="Z38" s="1"/>
    </row>
    <row r="39" spans="1:26" ht="17.25" customHeight="1">
      <c r="A39" s="1"/>
      <c r="B39" s="1"/>
      <c r="C39" s="1"/>
      <c r="D39" s="1"/>
      <c r="E39" s="1"/>
      <c r="F39" s="50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44" t="s">
        <v>527</v>
      </c>
      <c r="T39" s="1"/>
      <c r="U39" s="1"/>
      <c r="V39" s="1"/>
      <c r="W39" s="1"/>
      <c r="X39" s="1"/>
      <c r="Y39" s="1"/>
      <c r="Z39" s="1"/>
    </row>
    <row r="40" spans="1:26" ht="17.25" customHeight="1">
      <c r="A40" s="1"/>
      <c r="B40" s="1"/>
      <c r="C40" s="1"/>
      <c r="D40" s="1"/>
      <c r="E40" s="1"/>
      <c r="F40" s="50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7.25" customHeight="1">
      <c r="A41" s="1"/>
      <c r="B41" s="1"/>
      <c r="C41" s="1"/>
      <c r="D41" s="1"/>
      <c r="E41" s="1"/>
      <c r="F41" s="50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7.25" customHeight="1">
      <c r="A42" s="1"/>
      <c r="B42" s="1"/>
      <c r="C42" s="1"/>
      <c r="D42" s="1"/>
      <c r="E42" s="1"/>
      <c r="F42" s="50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7.25" customHeight="1">
      <c r="A43" s="1"/>
      <c r="B43" s="1"/>
      <c r="C43" s="1"/>
      <c r="D43" s="1"/>
      <c r="E43" s="1"/>
      <c r="F43" s="50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7.25" customHeight="1">
      <c r="A44" s="1"/>
      <c r="B44" s="1"/>
      <c r="C44" s="1"/>
      <c r="D44" s="1"/>
      <c r="E44" s="1"/>
      <c r="F44" s="50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7.25" customHeight="1">
      <c r="A45" s="1"/>
      <c r="B45" s="1"/>
      <c r="C45" s="1"/>
      <c r="D45" s="1"/>
      <c r="E45" s="1"/>
      <c r="F45" s="50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7.25" customHeight="1">
      <c r="A46" s="1"/>
      <c r="B46" s="1"/>
      <c r="C46" s="1"/>
      <c r="D46" s="1"/>
      <c r="E46" s="1"/>
      <c r="F46" s="50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7.25" customHeight="1">
      <c r="A47" s="1"/>
      <c r="B47" s="1"/>
      <c r="C47" s="1"/>
      <c r="D47" s="1"/>
      <c r="E47" s="1"/>
      <c r="F47" s="50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7.25" customHeight="1">
      <c r="A48" s="1"/>
      <c r="B48" s="1"/>
      <c r="C48" s="1"/>
      <c r="D48" s="1"/>
      <c r="E48" s="1"/>
      <c r="F48" s="50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7.25" customHeight="1">
      <c r="A49" s="1"/>
      <c r="B49" s="1"/>
      <c r="C49" s="1"/>
      <c r="D49" s="1"/>
      <c r="E49" s="1"/>
      <c r="F49" s="50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7.25" customHeight="1">
      <c r="A50" s="1"/>
      <c r="B50" s="1"/>
      <c r="C50" s="1"/>
      <c r="D50" s="1"/>
      <c r="E50" s="1"/>
      <c r="F50" s="50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7.25" customHeight="1">
      <c r="A51" s="1"/>
      <c r="B51" s="1"/>
      <c r="C51" s="1"/>
      <c r="D51" s="1"/>
      <c r="E51" s="1"/>
      <c r="F51" s="50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7.25" customHeight="1">
      <c r="A52" s="1"/>
      <c r="B52" s="1"/>
      <c r="C52" s="1"/>
      <c r="D52" s="1"/>
      <c r="E52" s="1"/>
      <c r="F52" s="50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7.25" customHeight="1">
      <c r="A53" s="1"/>
      <c r="B53" s="1"/>
      <c r="C53" s="1"/>
      <c r="D53" s="1"/>
      <c r="E53" s="1"/>
      <c r="F53" s="50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7.25" customHeight="1">
      <c r="A54" s="1"/>
      <c r="B54" s="1"/>
      <c r="C54" s="1"/>
      <c r="D54" s="1"/>
      <c r="E54" s="1"/>
      <c r="F54" s="50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7.25" customHeight="1">
      <c r="A55" s="1"/>
      <c r="B55" s="1"/>
      <c r="C55" s="1"/>
      <c r="D55" s="1"/>
      <c r="E55" s="1"/>
      <c r="F55" s="50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7.25" customHeight="1">
      <c r="A56" s="1"/>
      <c r="B56" s="1"/>
      <c r="C56" s="1"/>
      <c r="D56" s="1"/>
      <c r="E56" s="1"/>
      <c r="F56" s="50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7.25" customHeight="1">
      <c r="A57" s="1"/>
      <c r="B57" s="1"/>
      <c r="C57" s="1"/>
      <c r="D57" s="1"/>
      <c r="E57" s="1"/>
      <c r="F57" s="50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7.25" customHeight="1">
      <c r="A58" s="1"/>
      <c r="B58" s="1"/>
      <c r="C58" s="1"/>
      <c r="D58" s="1"/>
      <c r="E58" s="1"/>
      <c r="F58" s="50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7.25" customHeight="1">
      <c r="A59" s="1"/>
      <c r="B59" s="1"/>
      <c r="C59" s="1"/>
      <c r="D59" s="1"/>
      <c r="E59" s="1"/>
      <c r="F59" s="50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7.25" customHeight="1">
      <c r="A60" s="1"/>
      <c r="B60" s="1"/>
      <c r="C60" s="1"/>
      <c r="D60" s="1"/>
      <c r="E60" s="1"/>
      <c r="F60" s="50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7.25" customHeight="1">
      <c r="A61" s="1"/>
      <c r="B61" s="1"/>
      <c r="C61" s="1"/>
      <c r="D61" s="1"/>
      <c r="E61" s="1"/>
      <c r="F61" s="50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7.25" customHeight="1">
      <c r="A62" s="1"/>
      <c r="B62" s="1"/>
      <c r="C62" s="1"/>
      <c r="D62" s="1"/>
      <c r="E62" s="1"/>
      <c r="F62" s="50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7.25" customHeight="1">
      <c r="A63" s="1"/>
      <c r="B63" s="1"/>
      <c r="C63" s="1"/>
      <c r="D63" s="1"/>
      <c r="E63" s="1"/>
      <c r="F63" s="50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7.25" customHeight="1">
      <c r="A64" s="1"/>
      <c r="B64" s="1"/>
      <c r="C64" s="1"/>
      <c r="D64" s="1"/>
      <c r="E64" s="1"/>
      <c r="F64" s="50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7.25" customHeight="1">
      <c r="A65" s="1"/>
      <c r="B65" s="1"/>
      <c r="C65" s="1"/>
      <c r="D65" s="1"/>
      <c r="E65" s="1"/>
      <c r="F65" s="50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7.25" customHeight="1">
      <c r="A66" s="1"/>
      <c r="B66" s="1"/>
      <c r="C66" s="1"/>
      <c r="D66" s="1"/>
      <c r="E66" s="1"/>
      <c r="F66" s="50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7.25" customHeight="1">
      <c r="A67" s="1"/>
      <c r="B67" s="1"/>
      <c r="C67" s="1"/>
      <c r="D67" s="1"/>
      <c r="E67" s="1"/>
      <c r="F67" s="50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7.25" customHeight="1">
      <c r="A68" s="1"/>
      <c r="B68" s="1"/>
      <c r="C68" s="1"/>
      <c r="D68" s="1"/>
      <c r="E68" s="1"/>
      <c r="F68" s="50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7.25" customHeight="1">
      <c r="A69" s="1"/>
      <c r="B69" s="1"/>
      <c r="C69" s="1"/>
      <c r="D69" s="1"/>
      <c r="E69" s="1"/>
      <c r="F69" s="50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7.25" customHeight="1">
      <c r="A70" s="1"/>
      <c r="B70" s="1"/>
      <c r="C70" s="1"/>
      <c r="D70" s="1"/>
      <c r="E70" s="1"/>
      <c r="F70" s="50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7.25" customHeight="1">
      <c r="A71" s="1"/>
      <c r="B71" s="1"/>
      <c r="C71" s="1"/>
      <c r="D71" s="1"/>
      <c r="E71" s="1"/>
      <c r="F71" s="50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7.25" customHeight="1">
      <c r="A72" s="1"/>
      <c r="B72" s="1"/>
      <c r="C72" s="1"/>
      <c r="D72" s="1"/>
      <c r="E72" s="1"/>
      <c r="F72" s="50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7.25" customHeight="1">
      <c r="A73" s="1"/>
      <c r="B73" s="1"/>
      <c r="C73" s="1"/>
      <c r="D73" s="1"/>
      <c r="E73" s="1"/>
      <c r="F73" s="50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7.25" customHeight="1">
      <c r="A74" s="1"/>
      <c r="B74" s="1"/>
      <c r="C74" s="1"/>
      <c r="D74" s="1"/>
      <c r="E74" s="1"/>
      <c r="F74" s="50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7.25" customHeight="1">
      <c r="A75" s="1"/>
      <c r="B75" s="1"/>
      <c r="C75" s="1"/>
      <c r="D75" s="1"/>
      <c r="E75" s="1"/>
      <c r="F75" s="50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7.25" customHeight="1">
      <c r="A76" s="1"/>
      <c r="B76" s="1"/>
      <c r="C76" s="1"/>
      <c r="D76" s="1"/>
      <c r="E76" s="1"/>
      <c r="F76" s="50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7.25" customHeight="1">
      <c r="A77" s="1"/>
      <c r="B77" s="1"/>
      <c r="C77" s="1"/>
      <c r="D77" s="1"/>
      <c r="E77" s="1"/>
      <c r="F77" s="50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7.25" customHeight="1">
      <c r="A78" s="1"/>
      <c r="B78" s="1"/>
      <c r="C78" s="1"/>
      <c r="D78" s="1"/>
      <c r="E78" s="1"/>
      <c r="F78" s="50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7.25" customHeight="1">
      <c r="A79" s="1"/>
      <c r="B79" s="1"/>
      <c r="C79" s="1"/>
      <c r="D79" s="1"/>
      <c r="E79" s="1"/>
      <c r="F79" s="50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7.25" customHeight="1">
      <c r="A80" s="1"/>
      <c r="B80" s="1"/>
      <c r="C80" s="1"/>
      <c r="D80" s="1"/>
      <c r="E80" s="1"/>
      <c r="F80" s="50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7.25" customHeight="1">
      <c r="A81" s="1"/>
      <c r="B81" s="1"/>
      <c r="C81" s="1"/>
      <c r="D81" s="1"/>
      <c r="E81" s="1"/>
      <c r="F81" s="50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7.25" customHeight="1">
      <c r="A82" s="1"/>
      <c r="B82" s="1"/>
      <c r="C82" s="1"/>
      <c r="D82" s="1"/>
      <c r="E82" s="1"/>
      <c r="F82" s="50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7.25" customHeight="1">
      <c r="A83" s="1"/>
      <c r="B83" s="1"/>
      <c r="C83" s="1"/>
      <c r="D83" s="1"/>
      <c r="E83" s="1"/>
      <c r="F83" s="50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7.25" customHeight="1">
      <c r="A84" s="1"/>
      <c r="B84" s="1"/>
      <c r="C84" s="1"/>
      <c r="D84" s="1"/>
      <c r="E84" s="1"/>
      <c r="F84" s="50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7.25" customHeight="1">
      <c r="A85" s="1"/>
      <c r="B85" s="1"/>
      <c r="C85" s="1"/>
      <c r="D85" s="1"/>
      <c r="E85" s="1"/>
      <c r="F85" s="50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7.25" customHeight="1">
      <c r="A86" s="1"/>
      <c r="B86" s="1"/>
      <c r="C86" s="1"/>
      <c r="D86" s="1"/>
      <c r="E86" s="1"/>
      <c r="F86" s="50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7.25" customHeight="1">
      <c r="A87" s="1"/>
      <c r="B87" s="1"/>
      <c r="C87" s="1"/>
      <c r="D87" s="1"/>
      <c r="E87" s="1"/>
      <c r="F87" s="50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7.25" customHeight="1">
      <c r="A88" s="1"/>
      <c r="B88" s="1"/>
      <c r="C88" s="1"/>
      <c r="D88" s="1"/>
      <c r="E88" s="1"/>
      <c r="F88" s="50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7.25" customHeight="1">
      <c r="A89" s="1"/>
      <c r="B89" s="1"/>
      <c r="C89" s="1"/>
      <c r="D89" s="1"/>
      <c r="E89" s="1"/>
      <c r="F89" s="50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7.25" customHeight="1">
      <c r="A90" s="1"/>
      <c r="B90" s="1"/>
      <c r="C90" s="1"/>
      <c r="D90" s="1"/>
      <c r="E90" s="1"/>
      <c r="F90" s="50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7.25" customHeight="1">
      <c r="A91" s="1"/>
      <c r="B91" s="1"/>
      <c r="C91" s="1"/>
      <c r="D91" s="1"/>
      <c r="E91" s="1"/>
      <c r="F91" s="50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7.25" customHeight="1">
      <c r="A92" s="1"/>
      <c r="B92" s="1"/>
      <c r="C92" s="1"/>
      <c r="D92" s="1"/>
      <c r="E92" s="1"/>
      <c r="F92" s="50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7.25" customHeight="1">
      <c r="A93" s="1"/>
      <c r="B93" s="1"/>
      <c r="C93" s="1"/>
      <c r="D93" s="1"/>
      <c r="E93" s="1"/>
      <c r="F93" s="50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7.25" customHeight="1">
      <c r="A94" s="1"/>
      <c r="B94" s="1"/>
      <c r="C94" s="1"/>
      <c r="D94" s="1"/>
      <c r="E94" s="1"/>
      <c r="F94" s="50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7.25" customHeight="1">
      <c r="A95" s="1"/>
      <c r="B95" s="1"/>
      <c r="C95" s="1"/>
      <c r="D95" s="1"/>
      <c r="E95" s="1"/>
      <c r="F95" s="50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7.25" customHeight="1">
      <c r="A96" s="1"/>
      <c r="B96" s="1"/>
      <c r="C96" s="1"/>
      <c r="D96" s="1"/>
      <c r="E96" s="1"/>
      <c r="F96" s="50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7.25" customHeight="1">
      <c r="A97" s="1"/>
      <c r="B97" s="1"/>
      <c r="C97" s="1"/>
      <c r="D97" s="1"/>
      <c r="E97" s="1"/>
      <c r="F97" s="50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7.25" customHeight="1">
      <c r="A98" s="1"/>
      <c r="B98" s="1"/>
      <c r="C98" s="1"/>
      <c r="D98" s="1"/>
      <c r="E98" s="1"/>
      <c r="F98" s="50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7.25" customHeight="1">
      <c r="A99" s="1"/>
      <c r="B99" s="1"/>
      <c r="C99" s="1"/>
      <c r="D99" s="1"/>
      <c r="E99" s="1"/>
      <c r="F99" s="50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7.25" customHeight="1">
      <c r="A100" s="1"/>
      <c r="B100" s="1"/>
      <c r="C100" s="1"/>
      <c r="D100" s="1"/>
      <c r="E100" s="1"/>
      <c r="F100" s="50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7.25" customHeight="1">
      <c r="A101" s="1"/>
      <c r="B101" s="1"/>
      <c r="C101" s="1"/>
      <c r="D101" s="1"/>
      <c r="E101" s="1"/>
      <c r="F101" s="50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7.25" customHeight="1">
      <c r="A102" s="1"/>
      <c r="B102" s="1"/>
      <c r="C102" s="1"/>
      <c r="D102" s="1"/>
      <c r="E102" s="1"/>
      <c r="F102" s="50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7.25" customHeight="1">
      <c r="A103" s="1"/>
      <c r="B103" s="1"/>
      <c r="C103" s="1"/>
      <c r="D103" s="1"/>
      <c r="E103" s="1"/>
      <c r="F103" s="50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7.25" customHeight="1">
      <c r="A104" s="1"/>
      <c r="B104" s="1"/>
      <c r="C104" s="1"/>
      <c r="D104" s="1"/>
      <c r="E104" s="1"/>
      <c r="F104" s="50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7.25" customHeight="1">
      <c r="A105" s="1"/>
      <c r="B105" s="1"/>
      <c r="C105" s="1"/>
      <c r="D105" s="1"/>
      <c r="E105" s="1"/>
      <c r="F105" s="50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7.25" customHeight="1">
      <c r="A106" s="1"/>
      <c r="B106" s="1"/>
      <c r="C106" s="1"/>
      <c r="D106" s="1"/>
      <c r="E106" s="1"/>
      <c r="F106" s="50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7.25" customHeight="1">
      <c r="A107" s="1"/>
      <c r="B107" s="1"/>
      <c r="C107" s="1"/>
      <c r="D107" s="1"/>
      <c r="E107" s="1"/>
      <c r="F107" s="50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7.25" customHeight="1">
      <c r="A108" s="1"/>
      <c r="B108" s="1"/>
      <c r="C108" s="1"/>
      <c r="D108" s="1"/>
      <c r="E108" s="1"/>
      <c r="F108" s="50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7.25" customHeight="1">
      <c r="A109" s="1"/>
      <c r="B109" s="1"/>
      <c r="C109" s="1"/>
      <c r="D109" s="1"/>
      <c r="E109" s="1"/>
      <c r="F109" s="50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7.25" customHeight="1">
      <c r="A110" s="1"/>
      <c r="B110" s="1"/>
      <c r="C110" s="1"/>
      <c r="D110" s="1"/>
      <c r="E110" s="1"/>
      <c r="F110" s="50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7.25" customHeight="1">
      <c r="A111" s="1"/>
      <c r="B111" s="1"/>
      <c r="C111" s="1"/>
      <c r="D111" s="1"/>
      <c r="E111" s="1"/>
      <c r="F111" s="50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7.25" customHeight="1">
      <c r="A112" s="1"/>
      <c r="B112" s="1"/>
      <c r="C112" s="1"/>
      <c r="D112" s="1"/>
      <c r="E112" s="1"/>
      <c r="F112" s="50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7.25" customHeight="1">
      <c r="A113" s="1"/>
      <c r="B113" s="1"/>
      <c r="C113" s="1"/>
      <c r="D113" s="1"/>
      <c r="E113" s="1"/>
      <c r="F113" s="50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7.25" customHeight="1">
      <c r="A114" s="1"/>
      <c r="B114" s="1"/>
      <c r="C114" s="1"/>
      <c r="D114" s="1"/>
      <c r="E114" s="1"/>
      <c r="F114" s="50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7.25" customHeight="1">
      <c r="A115" s="1"/>
      <c r="B115" s="1"/>
      <c r="C115" s="1"/>
      <c r="D115" s="1"/>
      <c r="E115" s="1"/>
      <c r="F115" s="50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7.25" customHeight="1">
      <c r="A116" s="1"/>
      <c r="B116" s="1"/>
      <c r="C116" s="1"/>
      <c r="D116" s="1"/>
      <c r="E116" s="1"/>
      <c r="F116" s="50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7.25" customHeight="1">
      <c r="A117" s="1"/>
      <c r="B117" s="1"/>
      <c r="C117" s="1"/>
      <c r="D117" s="1"/>
      <c r="E117" s="1"/>
      <c r="F117" s="50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7.25" customHeight="1">
      <c r="A118" s="1"/>
      <c r="B118" s="1"/>
      <c r="C118" s="1"/>
      <c r="D118" s="1"/>
      <c r="E118" s="1"/>
      <c r="F118" s="50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7.25" customHeight="1">
      <c r="A119" s="1"/>
      <c r="B119" s="1"/>
      <c r="C119" s="1"/>
      <c r="D119" s="1"/>
      <c r="E119" s="1"/>
      <c r="F119" s="50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7.25" customHeight="1">
      <c r="A120" s="1"/>
      <c r="B120" s="1"/>
      <c r="C120" s="1"/>
      <c r="D120" s="1"/>
      <c r="E120" s="1"/>
      <c r="F120" s="50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7.25" customHeight="1">
      <c r="A121" s="1"/>
      <c r="B121" s="1"/>
      <c r="C121" s="1"/>
      <c r="D121" s="1"/>
      <c r="E121" s="1"/>
      <c r="F121" s="50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7.25" customHeight="1">
      <c r="A122" s="1"/>
      <c r="B122" s="1"/>
      <c r="C122" s="1"/>
      <c r="D122" s="1"/>
      <c r="E122" s="1"/>
      <c r="F122" s="50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7.25" customHeight="1">
      <c r="A123" s="1"/>
      <c r="B123" s="1"/>
      <c r="C123" s="1"/>
      <c r="D123" s="1"/>
      <c r="E123" s="1"/>
      <c r="F123" s="50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7.25" customHeight="1">
      <c r="A124" s="1"/>
      <c r="B124" s="1"/>
      <c r="C124" s="1"/>
      <c r="D124" s="1"/>
      <c r="E124" s="1"/>
      <c r="F124" s="50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7.25" customHeight="1">
      <c r="A125" s="1"/>
      <c r="B125" s="1"/>
      <c r="C125" s="1"/>
      <c r="D125" s="1"/>
      <c r="E125" s="1"/>
      <c r="F125" s="50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7.25" customHeight="1">
      <c r="A126" s="1"/>
      <c r="B126" s="1"/>
      <c r="C126" s="1"/>
      <c r="D126" s="1"/>
      <c r="E126" s="1"/>
      <c r="F126" s="50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7.25" customHeight="1">
      <c r="A127" s="1"/>
      <c r="B127" s="1"/>
      <c r="C127" s="1"/>
      <c r="D127" s="1"/>
      <c r="E127" s="1"/>
      <c r="F127" s="50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7.25" customHeight="1">
      <c r="A128" s="1"/>
      <c r="B128" s="1"/>
      <c r="C128" s="1"/>
      <c r="D128" s="1"/>
      <c r="E128" s="1"/>
      <c r="F128" s="50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7.25" customHeight="1">
      <c r="A129" s="1"/>
      <c r="B129" s="1"/>
      <c r="C129" s="1"/>
      <c r="D129" s="1"/>
      <c r="E129" s="1"/>
      <c r="F129" s="50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7.25" customHeight="1">
      <c r="A130" s="1"/>
      <c r="B130" s="1"/>
      <c r="C130" s="1"/>
      <c r="D130" s="1"/>
      <c r="E130" s="1"/>
      <c r="F130" s="50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7.25" customHeight="1">
      <c r="A131" s="1"/>
      <c r="B131" s="1"/>
      <c r="C131" s="1"/>
      <c r="D131" s="1"/>
      <c r="E131" s="1"/>
      <c r="F131" s="50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7.25" customHeight="1">
      <c r="A132" s="1"/>
      <c r="B132" s="1"/>
      <c r="C132" s="1"/>
      <c r="D132" s="1"/>
      <c r="E132" s="1"/>
      <c r="F132" s="50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7.25" customHeight="1">
      <c r="A133" s="1"/>
      <c r="B133" s="1"/>
      <c r="C133" s="1"/>
      <c r="D133" s="1"/>
      <c r="E133" s="1"/>
      <c r="F133" s="50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7.25" customHeight="1">
      <c r="A134" s="1"/>
      <c r="B134" s="1"/>
      <c r="C134" s="1"/>
      <c r="D134" s="1"/>
      <c r="E134" s="1"/>
      <c r="F134" s="50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7.25" customHeight="1">
      <c r="A135" s="1"/>
      <c r="B135" s="1"/>
      <c r="C135" s="1"/>
      <c r="D135" s="1"/>
      <c r="E135" s="1"/>
      <c r="F135" s="50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7.25" customHeight="1">
      <c r="A136" s="1"/>
      <c r="B136" s="1"/>
      <c r="C136" s="1"/>
      <c r="D136" s="1"/>
      <c r="E136" s="1"/>
      <c r="F136" s="50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7.25" customHeight="1">
      <c r="A137" s="1"/>
      <c r="B137" s="1"/>
      <c r="C137" s="1"/>
      <c r="D137" s="1"/>
      <c r="E137" s="1"/>
      <c r="F137" s="50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7.25" customHeight="1">
      <c r="A138" s="1"/>
      <c r="B138" s="1"/>
      <c r="C138" s="1"/>
      <c r="D138" s="1"/>
      <c r="E138" s="1"/>
      <c r="F138" s="50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7.25" customHeight="1">
      <c r="A139" s="1"/>
      <c r="B139" s="1"/>
      <c r="C139" s="1"/>
      <c r="D139" s="1"/>
      <c r="E139" s="1"/>
      <c r="F139" s="50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7.25" customHeight="1">
      <c r="A140" s="1"/>
      <c r="B140" s="1"/>
      <c r="C140" s="1"/>
      <c r="D140" s="1"/>
      <c r="E140" s="1"/>
      <c r="F140" s="50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7.25" customHeight="1">
      <c r="A141" s="1"/>
      <c r="B141" s="1"/>
      <c r="C141" s="1"/>
      <c r="D141" s="1"/>
      <c r="E141" s="1"/>
      <c r="F141" s="50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7.25" customHeight="1">
      <c r="A142" s="1"/>
      <c r="B142" s="1"/>
      <c r="C142" s="1"/>
      <c r="D142" s="1"/>
      <c r="E142" s="1"/>
      <c r="F142" s="50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7.25" customHeight="1">
      <c r="A143" s="1"/>
      <c r="B143" s="1"/>
      <c r="C143" s="1"/>
      <c r="D143" s="1"/>
      <c r="E143" s="1"/>
      <c r="F143" s="50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7.25" customHeight="1">
      <c r="A144" s="1"/>
      <c r="B144" s="1"/>
      <c r="C144" s="1"/>
      <c r="D144" s="1"/>
      <c r="E144" s="1"/>
      <c r="F144" s="50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7.25" customHeight="1">
      <c r="A145" s="1"/>
      <c r="B145" s="1"/>
      <c r="C145" s="1"/>
      <c r="D145" s="1"/>
      <c r="E145" s="1"/>
      <c r="F145" s="50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7.25" customHeight="1">
      <c r="A146" s="1"/>
      <c r="B146" s="1"/>
      <c r="C146" s="1"/>
      <c r="D146" s="1"/>
      <c r="E146" s="1"/>
      <c r="F146" s="50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7.25" customHeight="1">
      <c r="A147" s="1"/>
      <c r="B147" s="1"/>
      <c r="C147" s="1"/>
      <c r="D147" s="1"/>
      <c r="E147" s="1"/>
      <c r="F147" s="50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7.25" customHeight="1">
      <c r="A148" s="1"/>
      <c r="B148" s="1"/>
      <c r="C148" s="1"/>
      <c r="D148" s="1"/>
      <c r="E148" s="1"/>
      <c r="F148" s="50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7.25" customHeight="1">
      <c r="A149" s="1"/>
      <c r="B149" s="1"/>
      <c r="C149" s="1"/>
      <c r="D149" s="1"/>
      <c r="E149" s="1"/>
      <c r="F149" s="50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7.25" customHeight="1">
      <c r="A150" s="1"/>
      <c r="B150" s="1"/>
      <c r="C150" s="1"/>
      <c r="D150" s="1"/>
      <c r="E150" s="1"/>
      <c r="F150" s="50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7.25" customHeight="1">
      <c r="A151" s="1"/>
      <c r="B151" s="1"/>
      <c r="C151" s="1"/>
      <c r="D151" s="1"/>
      <c r="E151" s="1"/>
      <c r="F151" s="50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7.25" customHeight="1">
      <c r="A152" s="1"/>
      <c r="B152" s="1"/>
      <c r="C152" s="1"/>
      <c r="D152" s="1"/>
      <c r="E152" s="1"/>
      <c r="F152" s="50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7.25" customHeight="1">
      <c r="A153" s="1"/>
      <c r="B153" s="1"/>
      <c r="C153" s="1"/>
      <c r="D153" s="1"/>
      <c r="E153" s="1"/>
      <c r="F153" s="50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7.25" customHeight="1">
      <c r="A154" s="1"/>
      <c r="B154" s="1"/>
      <c r="C154" s="1"/>
      <c r="D154" s="1"/>
      <c r="E154" s="1"/>
      <c r="F154" s="50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7.25" customHeight="1">
      <c r="A155" s="1"/>
      <c r="B155" s="1"/>
      <c r="C155" s="1"/>
      <c r="D155" s="1"/>
      <c r="E155" s="1"/>
      <c r="F155" s="50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7.25" customHeight="1">
      <c r="A156" s="1"/>
      <c r="B156" s="1"/>
      <c r="C156" s="1"/>
      <c r="D156" s="1"/>
      <c r="E156" s="1"/>
      <c r="F156" s="50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7.25" customHeight="1">
      <c r="A157" s="1"/>
      <c r="B157" s="1"/>
      <c r="C157" s="1"/>
      <c r="D157" s="1"/>
      <c r="E157" s="1"/>
      <c r="F157" s="50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7.25" customHeight="1">
      <c r="A158" s="1"/>
      <c r="B158" s="1"/>
      <c r="C158" s="1"/>
      <c r="D158" s="1"/>
      <c r="E158" s="1"/>
      <c r="F158" s="50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7.25" customHeight="1">
      <c r="A159" s="1"/>
      <c r="B159" s="1"/>
      <c r="C159" s="1"/>
      <c r="D159" s="1"/>
      <c r="E159" s="1"/>
      <c r="F159" s="50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7.25" customHeight="1">
      <c r="A160" s="1"/>
      <c r="B160" s="1"/>
      <c r="C160" s="1"/>
      <c r="D160" s="1"/>
      <c r="E160" s="1"/>
      <c r="F160" s="50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7.25" customHeight="1">
      <c r="A161" s="1"/>
      <c r="B161" s="1"/>
      <c r="C161" s="1"/>
      <c r="D161" s="1"/>
      <c r="E161" s="1"/>
      <c r="F161" s="50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7.25" customHeight="1">
      <c r="A162" s="1"/>
      <c r="B162" s="1"/>
      <c r="C162" s="1"/>
      <c r="D162" s="1"/>
      <c r="E162" s="1"/>
      <c r="F162" s="50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7.25" customHeight="1">
      <c r="A163" s="1"/>
      <c r="B163" s="1"/>
      <c r="C163" s="1"/>
      <c r="D163" s="1"/>
      <c r="E163" s="1"/>
      <c r="F163" s="50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7.25" customHeight="1">
      <c r="A164" s="1"/>
      <c r="B164" s="1"/>
      <c r="C164" s="1"/>
      <c r="D164" s="1"/>
      <c r="E164" s="1"/>
      <c r="F164" s="50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7.25" customHeight="1">
      <c r="A165" s="1"/>
      <c r="B165" s="1"/>
      <c r="C165" s="1"/>
      <c r="D165" s="1"/>
      <c r="E165" s="1"/>
      <c r="F165" s="50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7.25" customHeight="1">
      <c r="A166" s="1"/>
      <c r="B166" s="1"/>
      <c r="C166" s="1"/>
      <c r="D166" s="1"/>
      <c r="E166" s="1"/>
      <c r="F166" s="50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7.25" customHeight="1">
      <c r="A167" s="1"/>
      <c r="B167" s="1"/>
      <c r="C167" s="1"/>
      <c r="D167" s="1"/>
      <c r="E167" s="1"/>
      <c r="F167" s="50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7.25" customHeight="1">
      <c r="A168" s="1"/>
      <c r="B168" s="1"/>
      <c r="C168" s="1"/>
      <c r="D168" s="1"/>
      <c r="E168" s="1"/>
      <c r="F168" s="50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7.25" customHeight="1">
      <c r="A169" s="1"/>
      <c r="B169" s="1"/>
      <c r="C169" s="1"/>
      <c r="D169" s="1"/>
      <c r="E169" s="1"/>
      <c r="F169" s="50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7.25" customHeight="1">
      <c r="A170" s="1"/>
      <c r="B170" s="1"/>
      <c r="C170" s="1"/>
      <c r="D170" s="1"/>
      <c r="E170" s="1"/>
      <c r="F170" s="50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7.25" customHeight="1">
      <c r="A171" s="1"/>
      <c r="B171" s="1"/>
      <c r="C171" s="1"/>
      <c r="D171" s="1"/>
      <c r="E171" s="1"/>
      <c r="F171" s="50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7.25" customHeight="1">
      <c r="A172" s="1"/>
      <c r="B172" s="1"/>
      <c r="C172" s="1"/>
      <c r="D172" s="1"/>
      <c r="E172" s="1"/>
      <c r="F172" s="50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7.25" customHeight="1">
      <c r="A173" s="1"/>
      <c r="B173" s="1"/>
      <c r="C173" s="1"/>
      <c r="D173" s="1"/>
      <c r="E173" s="1"/>
      <c r="F173" s="50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7.25" customHeight="1">
      <c r="A174" s="1"/>
      <c r="B174" s="1"/>
      <c r="C174" s="1"/>
      <c r="D174" s="1"/>
      <c r="E174" s="1"/>
      <c r="F174" s="50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7.25" customHeight="1">
      <c r="A175" s="1"/>
      <c r="B175" s="1"/>
      <c r="C175" s="1"/>
      <c r="D175" s="1"/>
      <c r="E175" s="1"/>
      <c r="F175" s="50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7.25" customHeight="1">
      <c r="A176" s="1"/>
      <c r="B176" s="1"/>
      <c r="C176" s="1"/>
      <c r="D176" s="1"/>
      <c r="E176" s="1"/>
      <c r="F176" s="50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7.25" customHeight="1">
      <c r="A177" s="1"/>
      <c r="B177" s="1"/>
      <c r="C177" s="1"/>
      <c r="D177" s="1"/>
      <c r="E177" s="1"/>
      <c r="F177" s="50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7.25" customHeight="1">
      <c r="A178" s="1"/>
      <c r="B178" s="1"/>
      <c r="C178" s="1"/>
      <c r="D178" s="1"/>
      <c r="E178" s="1"/>
      <c r="F178" s="50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7.25" customHeight="1">
      <c r="A179" s="1"/>
      <c r="B179" s="1"/>
      <c r="C179" s="1"/>
      <c r="D179" s="1"/>
      <c r="E179" s="1"/>
      <c r="F179" s="50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7.25" customHeight="1">
      <c r="A180" s="1"/>
      <c r="B180" s="1"/>
      <c r="C180" s="1"/>
      <c r="D180" s="1"/>
      <c r="E180" s="1"/>
      <c r="F180" s="50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7.25" customHeight="1">
      <c r="A181" s="1"/>
      <c r="B181" s="1"/>
      <c r="C181" s="1"/>
      <c r="D181" s="1"/>
      <c r="E181" s="1"/>
      <c r="F181" s="50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7.25" customHeight="1">
      <c r="A182" s="1"/>
      <c r="B182" s="1"/>
      <c r="C182" s="1"/>
      <c r="D182" s="1"/>
      <c r="E182" s="1"/>
      <c r="F182" s="50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7.25" customHeight="1">
      <c r="A183" s="1"/>
      <c r="B183" s="1"/>
      <c r="C183" s="1"/>
      <c r="D183" s="1"/>
      <c r="E183" s="1"/>
      <c r="F183" s="50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7.25" customHeight="1">
      <c r="A184" s="1"/>
      <c r="B184" s="1"/>
      <c r="C184" s="1"/>
      <c r="D184" s="1"/>
      <c r="E184" s="1"/>
      <c r="F184" s="50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7.25" customHeight="1">
      <c r="A185" s="1"/>
      <c r="B185" s="1"/>
      <c r="C185" s="1"/>
      <c r="D185" s="1"/>
      <c r="E185" s="1"/>
      <c r="F185" s="50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7.25" customHeight="1">
      <c r="A186" s="1"/>
      <c r="B186" s="1"/>
      <c r="C186" s="1"/>
      <c r="D186" s="1"/>
      <c r="E186" s="1"/>
      <c r="F186" s="50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7.25" customHeight="1">
      <c r="A187" s="1"/>
      <c r="B187" s="1"/>
      <c r="C187" s="1"/>
      <c r="D187" s="1"/>
      <c r="E187" s="1"/>
      <c r="F187" s="50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7.25" customHeight="1">
      <c r="A188" s="1"/>
      <c r="B188" s="1"/>
      <c r="C188" s="1"/>
      <c r="D188" s="1"/>
      <c r="E188" s="1"/>
      <c r="F188" s="50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7.25" customHeight="1">
      <c r="A189" s="1"/>
      <c r="B189" s="1"/>
      <c r="C189" s="1"/>
      <c r="D189" s="1"/>
      <c r="E189" s="1"/>
      <c r="F189" s="50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7.25" customHeight="1">
      <c r="A190" s="1"/>
      <c r="B190" s="1"/>
      <c r="C190" s="1"/>
      <c r="D190" s="1"/>
      <c r="E190" s="1"/>
      <c r="F190" s="50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7.25" customHeight="1">
      <c r="A191" s="1"/>
      <c r="B191" s="1"/>
      <c r="C191" s="1"/>
      <c r="D191" s="1"/>
      <c r="E191" s="1"/>
      <c r="F191" s="50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7.25" customHeight="1">
      <c r="A192" s="1"/>
      <c r="B192" s="1"/>
      <c r="C192" s="1"/>
      <c r="D192" s="1"/>
      <c r="E192" s="1"/>
      <c r="F192" s="50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7.25" customHeight="1">
      <c r="A193" s="1"/>
      <c r="B193" s="1"/>
      <c r="C193" s="1"/>
      <c r="D193" s="1"/>
      <c r="E193" s="1"/>
      <c r="F193" s="50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7.25" customHeight="1">
      <c r="A194" s="1"/>
      <c r="B194" s="1"/>
      <c r="C194" s="1"/>
      <c r="D194" s="1"/>
      <c r="E194" s="1"/>
      <c r="F194" s="50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7.25" customHeight="1">
      <c r="A195" s="1"/>
      <c r="B195" s="1"/>
      <c r="C195" s="1"/>
      <c r="D195" s="1"/>
      <c r="E195" s="1"/>
      <c r="F195" s="50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7.25" customHeight="1">
      <c r="A196" s="1"/>
      <c r="B196" s="1"/>
      <c r="C196" s="1"/>
      <c r="D196" s="1"/>
      <c r="E196" s="1"/>
      <c r="F196" s="50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7.25" customHeight="1">
      <c r="A197" s="1"/>
      <c r="B197" s="1"/>
      <c r="C197" s="1"/>
      <c r="D197" s="1"/>
      <c r="E197" s="1"/>
      <c r="F197" s="50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7.25" customHeight="1">
      <c r="A198" s="1"/>
      <c r="B198" s="1"/>
      <c r="C198" s="1"/>
      <c r="D198" s="1"/>
      <c r="E198" s="1"/>
      <c r="F198" s="50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7.25" customHeight="1">
      <c r="A199" s="1"/>
      <c r="B199" s="1"/>
      <c r="C199" s="1"/>
      <c r="D199" s="1"/>
      <c r="E199" s="1"/>
      <c r="F199" s="50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7.25" customHeight="1">
      <c r="A200" s="1"/>
      <c r="B200" s="1"/>
      <c r="C200" s="1"/>
      <c r="D200" s="1"/>
      <c r="E200" s="1"/>
      <c r="F200" s="50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7.25" customHeight="1">
      <c r="A201" s="1"/>
      <c r="B201" s="1"/>
      <c r="C201" s="1"/>
      <c r="D201" s="1"/>
      <c r="E201" s="1"/>
      <c r="F201" s="50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7.25" customHeight="1">
      <c r="A202" s="1"/>
      <c r="B202" s="1"/>
      <c r="C202" s="1"/>
      <c r="D202" s="1"/>
      <c r="E202" s="1"/>
      <c r="F202" s="50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7.25" customHeight="1">
      <c r="A203" s="1"/>
      <c r="B203" s="1"/>
      <c r="C203" s="1"/>
      <c r="D203" s="1"/>
      <c r="E203" s="1"/>
      <c r="F203" s="50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7.25" customHeight="1">
      <c r="A204" s="1"/>
      <c r="B204" s="1"/>
      <c r="C204" s="1"/>
      <c r="D204" s="1"/>
      <c r="E204" s="1"/>
      <c r="F204" s="50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7.25" customHeight="1">
      <c r="A205" s="1"/>
      <c r="B205" s="1"/>
      <c r="C205" s="1"/>
      <c r="D205" s="1"/>
      <c r="E205" s="1"/>
      <c r="F205" s="50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7.25" customHeight="1">
      <c r="A206" s="1"/>
      <c r="B206" s="1"/>
      <c r="C206" s="1"/>
      <c r="D206" s="1"/>
      <c r="E206" s="1"/>
      <c r="F206" s="50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7.25" customHeight="1">
      <c r="A207" s="1"/>
      <c r="B207" s="1"/>
      <c r="C207" s="1"/>
      <c r="D207" s="1"/>
      <c r="E207" s="1"/>
      <c r="F207" s="50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7.25" customHeight="1">
      <c r="A208" s="1"/>
      <c r="B208" s="1"/>
      <c r="C208" s="1"/>
      <c r="D208" s="1"/>
      <c r="E208" s="1"/>
      <c r="F208" s="50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7.25" customHeight="1">
      <c r="A209" s="1"/>
      <c r="B209" s="1"/>
      <c r="C209" s="1"/>
      <c r="D209" s="1"/>
      <c r="E209" s="1"/>
      <c r="F209" s="50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7.25" customHeight="1">
      <c r="A210" s="1"/>
      <c r="B210" s="1"/>
      <c r="C210" s="1"/>
      <c r="D210" s="1"/>
      <c r="E210" s="1"/>
      <c r="F210" s="50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7.25" customHeight="1">
      <c r="A211" s="1"/>
      <c r="B211" s="1"/>
      <c r="C211" s="1"/>
      <c r="D211" s="1"/>
      <c r="E211" s="1"/>
      <c r="F211" s="50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7.25" customHeight="1">
      <c r="A212" s="1"/>
      <c r="B212" s="1"/>
      <c r="C212" s="1"/>
      <c r="D212" s="1"/>
      <c r="E212" s="1"/>
      <c r="F212" s="50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7.25" customHeight="1">
      <c r="A213" s="1"/>
      <c r="B213" s="1"/>
      <c r="C213" s="1"/>
      <c r="D213" s="1"/>
      <c r="E213" s="1"/>
      <c r="F213" s="50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7.25" customHeight="1">
      <c r="A214" s="1"/>
      <c r="B214" s="1"/>
      <c r="C214" s="1"/>
      <c r="D214" s="1"/>
      <c r="E214" s="1"/>
      <c r="F214" s="50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7.25" customHeight="1">
      <c r="A215" s="1"/>
      <c r="B215" s="1"/>
      <c r="C215" s="1"/>
      <c r="D215" s="1"/>
      <c r="E215" s="1"/>
      <c r="F215" s="50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7.25" customHeight="1">
      <c r="A216" s="1"/>
      <c r="B216" s="1"/>
      <c r="C216" s="1"/>
      <c r="D216" s="1"/>
      <c r="E216" s="1"/>
      <c r="F216" s="50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7.25" customHeight="1">
      <c r="A217" s="1"/>
      <c r="B217" s="1"/>
      <c r="C217" s="1"/>
      <c r="D217" s="1"/>
      <c r="E217" s="1"/>
      <c r="F217" s="50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7.25" customHeight="1">
      <c r="A218" s="1"/>
      <c r="B218" s="1"/>
      <c r="C218" s="1"/>
      <c r="D218" s="1"/>
      <c r="E218" s="1"/>
      <c r="F218" s="50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7.25" customHeight="1">
      <c r="A219" s="1"/>
      <c r="B219" s="1"/>
      <c r="C219" s="1"/>
      <c r="D219" s="1"/>
      <c r="E219" s="1"/>
      <c r="F219" s="50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7.25" customHeight="1">
      <c r="A220" s="1"/>
      <c r="B220" s="1"/>
      <c r="C220" s="1"/>
      <c r="D220" s="1"/>
      <c r="E220" s="1"/>
      <c r="F220" s="50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7.25" customHeight="1">
      <c r="A221" s="1"/>
      <c r="B221" s="1"/>
      <c r="C221" s="1"/>
      <c r="D221" s="1"/>
      <c r="E221" s="1"/>
      <c r="F221" s="50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7.25" customHeight="1">
      <c r="A222" s="1"/>
      <c r="B222" s="1"/>
      <c r="C222" s="1"/>
      <c r="D222" s="1"/>
      <c r="E222" s="1"/>
      <c r="F222" s="50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7.25" customHeight="1">
      <c r="A223" s="1"/>
      <c r="B223" s="1"/>
      <c r="C223" s="1"/>
      <c r="D223" s="1"/>
      <c r="E223" s="1"/>
      <c r="F223" s="50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7.25" customHeight="1">
      <c r="A224" s="1"/>
      <c r="B224" s="1"/>
      <c r="C224" s="1"/>
      <c r="D224" s="1"/>
      <c r="E224" s="1"/>
      <c r="F224" s="50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7.25" customHeight="1">
      <c r="A225" s="1"/>
      <c r="B225" s="1"/>
      <c r="C225" s="1"/>
      <c r="D225" s="1"/>
      <c r="E225" s="1"/>
      <c r="F225" s="50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7.25" customHeight="1">
      <c r="A226" s="1"/>
      <c r="B226" s="1"/>
      <c r="C226" s="1"/>
      <c r="D226" s="1"/>
      <c r="E226" s="1"/>
      <c r="F226" s="50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7.25" customHeight="1">
      <c r="A227" s="1"/>
      <c r="B227" s="1"/>
      <c r="C227" s="1"/>
      <c r="D227" s="1"/>
      <c r="E227" s="1"/>
      <c r="F227" s="50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7.25" customHeight="1">
      <c r="A228" s="1"/>
      <c r="B228" s="1"/>
      <c r="C228" s="1"/>
      <c r="D228" s="1"/>
      <c r="E228" s="1"/>
      <c r="F228" s="50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7.25" customHeight="1">
      <c r="A229" s="1"/>
      <c r="B229" s="1"/>
      <c r="C229" s="1"/>
      <c r="D229" s="1"/>
      <c r="E229" s="1"/>
      <c r="F229" s="50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7.25" customHeight="1">
      <c r="A230" s="1"/>
      <c r="B230" s="1"/>
      <c r="C230" s="1"/>
      <c r="D230" s="1"/>
      <c r="E230" s="1"/>
      <c r="F230" s="50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7.25" customHeight="1">
      <c r="A231" s="1"/>
      <c r="B231" s="1"/>
      <c r="C231" s="1"/>
      <c r="D231" s="1"/>
      <c r="E231" s="1"/>
      <c r="F231" s="50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7.25" customHeight="1">
      <c r="A232" s="1"/>
      <c r="B232" s="1"/>
      <c r="C232" s="1"/>
      <c r="D232" s="1"/>
      <c r="E232" s="1"/>
      <c r="F232" s="50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7.25" customHeight="1">
      <c r="A233" s="1"/>
      <c r="B233" s="1"/>
      <c r="C233" s="1"/>
      <c r="D233" s="1"/>
      <c r="E233" s="1"/>
      <c r="F233" s="50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7.25" customHeight="1">
      <c r="A234" s="1"/>
      <c r="B234" s="1"/>
      <c r="C234" s="1"/>
      <c r="D234" s="1"/>
      <c r="E234" s="1"/>
      <c r="F234" s="50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7.25" customHeight="1">
      <c r="A235" s="1"/>
      <c r="B235" s="1"/>
      <c r="C235" s="1"/>
      <c r="D235" s="1"/>
      <c r="E235" s="1"/>
      <c r="F235" s="50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7.25" customHeight="1">
      <c r="A236" s="1"/>
      <c r="B236" s="1"/>
      <c r="C236" s="1"/>
      <c r="D236" s="1"/>
      <c r="E236" s="1"/>
      <c r="F236" s="50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7.25" customHeight="1">
      <c r="A237" s="1"/>
      <c r="B237" s="1"/>
      <c r="C237" s="1"/>
      <c r="D237" s="1"/>
      <c r="E237" s="1"/>
      <c r="F237" s="50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7.25" customHeight="1">
      <c r="A238" s="1"/>
      <c r="B238" s="1"/>
      <c r="C238" s="1"/>
      <c r="D238" s="1"/>
      <c r="E238" s="1"/>
      <c r="F238" s="50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7.25" customHeight="1">
      <c r="A239" s="1"/>
      <c r="B239" s="1"/>
      <c r="C239" s="1"/>
      <c r="D239" s="1"/>
      <c r="E239" s="1"/>
      <c r="F239" s="50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7.25" customHeight="1">
      <c r="A240" s="1"/>
      <c r="B240" s="1"/>
      <c r="C240" s="1"/>
      <c r="D240" s="1"/>
      <c r="E240" s="1"/>
      <c r="F240" s="50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7.25" customHeight="1">
      <c r="A241" s="1"/>
      <c r="B241" s="1"/>
      <c r="C241" s="1"/>
      <c r="D241" s="1"/>
      <c r="E241" s="1"/>
      <c r="F241" s="50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7.25" customHeight="1">
      <c r="A242" s="1"/>
      <c r="B242" s="1"/>
      <c r="C242" s="1"/>
      <c r="D242" s="1"/>
      <c r="E242" s="1"/>
      <c r="F242" s="50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7.25" customHeight="1">
      <c r="A243" s="1"/>
      <c r="B243" s="1"/>
      <c r="C243" s="1"/>
      <c r="D243" s="1"/>
      <c r="E243" s="1"/>
      <c r="F243" s="50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7.25" customHeight="1">
      <c r="A244" s="1"/>
      <c r="B244" s="1"/>
      <c r="C244" s="1"/>
      <c r="D244" s="1"/>
      <c r="E244" s="1"/>
      <c r="F244" s="50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7.25" customHeight="1">
      <c r="A245" s="1"/>
      <c r="B245" s="1"/>
      <c r="C245" s="1"/>
      <c r="D245" s="1"/>
      <c r="E245" s="1"/>
      <c r="F245" s="50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7.25" customHeight="1">
      <c r="A246" s="1"/>
      <c r="B246" s="1"/>
      <c r="C246" s="1"/>
      <c r="D246" s="1"/>
      <c r="E246" s="1"/>
      <c r="F246" s="50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7.25" customHeight="1">
      <c r="A247" s="1"/>
      <c r="B247" s="1"/>
      <c r="C247" s="1"/>
      <c r="D247" s="1"/>
      <c r="E247" s="1"/>
      <c r="F247" s="50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7.25" customHeight="1">
      <c r="A248" s="1"/>
      <c r="B248" s="1"/>
      <c r="C248" s="1"/>
      <c r="D248" s="1"/>
      <c r="E248" s="1"/>
      <c r="F248" s="50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7.25" customHeight="1">
      <c r="A249" s="1"/>
      <c r="B249" s="1"/>
      <c r="C249" s="1"/>
      <c r="D249" s="1"/>
      <c r="E249" s="1"/>
      <c r="F249" s="50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7.25" customHeight="1">
      <c r="A250" s="1"/>
      <c r="B250" s="1"/>
      <c r="C250" s="1"/>
      <c r="D250" s="1"/>
      <c r="E250" s="1"/>
      <c r="F250" s="50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7.25" customHeight="1">
      <c r="A251" s="1"/>
      <c r="B251" s="1"/>
      <c r="C251" s="1"/>
      <c r="D251" s="1"/>
      <c r="E251" s="1"/>
      <c r="F251" s="50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7.25" customHeight="1">
      <c r="A252" s="1"/>
      <c r="B252" s="1"/>
      <c r="C252" s="1"/>
      <c r="D252" s="1"/>
      <c r="E252" s="1"/>
      <c r="F252" s="50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7.25" customHeight="1">
      <c r="A253" s="1"/>
      <c r="B253" s="1"/>
      <c r="C253" s="1"/>
      <c r="D253" s="1"/>
      <c r="E253" s="1"/>
      <c r="F253" s="50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7.25" customHeight="1">
      <c r="A254" s="1"/>
      <c r="B254" s="1"/>
      <c r="C254" s="1"/>
      <c r="D254" s="1"/>
      <c r="E254" s="1"/>
      <c r="F254" s="50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7.25" customHeight="1">
      <c r="A255" s="1"/>
      <c r="B255" s="1"/>
      <c r="C255" s="1"/>
      <c r="D255" s="1"/>
      <c r="E255" s="1"/>
      <c r="F255" s="50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7.25" customHeight="1">
      <c r="A256" s="1"/>
      <c r="B256" s="1"/>
      <c r="C256" s="1"/>
      <c r="D256" s="1"/>
      <c r="E256" s="1"/>
      <c r="F256" s="50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7.25" customHeight="1">
      <c r="A257" s="1"/>
      <c r="B257" s="1"/>
      <c r="C257" s="1"/>
      <c r="D257" s="1"/>
      <c r="E257" s="1"/>
      <c r="F257" s="50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7.25" customHeight="1">
      <c r="A258" s="1"/>
      <c r="B258" s="1"/>
      <c r="C258" s="1"/>
      <c r="D258" s="1"/>
      <c r="E258" s="1"/>
      <c r="F258" s="50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7.25" customHeight="1">
      <c r="A259" s="1"/>
      <c r="B259" s="1"/>
      <c r="C259" s="1"/>
      <c r="D259" s="1"/>
      <c r="E259" s="1"/>
      <c r="F259" s="50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7.25" customHeight="1">
      <c r="A260" s="1"/>
      <c r="B260" s="1"/>
      <c r="C260" s="1"/>
      <c r="D260" s="1"/>
      <c r="E260" s="1"/>
      <c r="F260" s="50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7.25" customHeight="1">
      <c r="A261" s="1"/>
      <c r="B261" s="1"/>
      <c r="C261" s="1"/>
      <c r="D261" s="1"/>
      <c r="E261" s="1"/>
      <c r="F261" s="50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7.25" customHeight="1">
      <c r="A262" s="1"/>
      <c r="B262" s="1"/>
      <c r="C262" s="1"/>
      <c r="D262" s="1"/>
      <c r="E262" s="1"/>
      <c r="F262" s="50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7.25" customHeight="1">
      <c r="A263" s="1"/>
      <c r="B263" s="1"/>
      <c r="C263" s="1"/>
      <c r="D263" s="1"/>
      <c r="E263" s="1"/>
      <c r="F263" s="50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7.25" customHeight="1">
      <c r="A264" s="1"/>
      <c r="B264" s="1"/>
      <c r="C264" s="1"/>
      <c r="D264" s="1"/>
      <c r="E264" s="1"/>
      <c r="F264" s="50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7.25" customHeight="1">
      <c r="A265" s="1"/>
      <c r="B265" s="1"/>
      <c r="C265" s="1"/>
      <c r="D265" s="1"/>
      <c r="E265" s="1"/>
      <c r="F265" s="50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7.25" customHeight="1">
      <c r="A266" s="1"/>
      <c r="B266" s="1"/>
      <c r="C266" s="1"/>
      <c r="D266" s="1"/>
      <c r="E266" s="1"/>
      <c r="F266" s="50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7.25" customHeight="1">
      <c r="A267" s="1"/>
      <c r="B267" s="1"/>
      <c r="C267" s="1"/>
      <c r="D267" s="1"/>
      <c r="E267" s="1"/>
      <c r="F267" s="50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7.25" customHeight="1">
      <c r="A268" s="1"/>
      <c r="B268" s="1"/>
      <c r="C268" s="1"/>
      <c r="D268" s="1"/>
      <c r="E268" s="1"/>
      <c r="F268" s="50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7.25" customHeight="1">
      <c r="A269" s="1"/>
      <c r="B269" s="1"/>
      <c r="C269" s="1"/>
      <c r="D269" s="1"/>
      <c r="E269" s="1"/>
      <c r="F269" s="50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7.25" customHeight="1">
      <c r="A270" s="1"/>
      <c r="B270" s="1"/>
      <c r="C270" s="1"/>
      <c r="D270" s="1"/>
      <c r="E270" s="1"/>
      <c r="F270" s="50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7.25" customHeight="1">
      <c r="A271" s="1"/>
      <c r="B271" s="1"/>
      <c r="C271" s="1"/>
      <c r="D271" s="1"/>
      <c r="E271" s="1"/>
      <c r="F271" s="50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7.25" customHeight="1">
      <c r="A272" s="1"/>
      <c r="B272" s="1"/>
      <c r="C272" s="1"/>
      <c r="D272" s="1"/>
      <c r="E272" s="1"/>
      <c r="F272" s="50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7.25" customHeight="1">
      <c r="A273" s="1"/>
      <c r="B273" s="1"/>
      <c r="C273" s="1"/>
      <c r="D273" s="1"/>
      <c r="E273" s="1"/>
      <c r="F273" s="50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7.25" customHeight="1">
      <c r="A274" s="1"/>
      <c r="B274" s="1"/>
      <c r="C274" s="1"/>
      <c r="D274" s="1"/>
      <c r="E274" s="1"/>
      <c r="F274" s="50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7.25" customHeight="1">
      <c r="A275" s="1"/>
      <c r="B275" s="1"/>
      <c r="C275" s="1"/>
      <c r="D275" s="1"/>
      <c r="E275" s="1"/>
      <c r="F275" s="50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7.25" customHeight="1">
      <c r="A276" s="1"/>
      <c r="B276" s="1"/>
      <c r="C276" s="1"/>
      <c r="D276" s="1"/>
      <c r="E276" s="1"/>
      <c r="F276" s="50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7.25" customHeight="1">
      <c r="A277" s="1"/>
      <c r="B277" s="1"/>
      <c r="C277" s="1"/>
      <c r="D277" s="1"/>
      <c r="E277" s="1"/>
      <c r="F277" s="50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7.25" customHeight="1">
      <c r="A278" s="1"/>
      <c r="B278" s="1"/>
      <c r="C278" s="1"/>
      <c r="D278" s="1"/>
      <c r="E278" s="1"/>
      <c r="F278" s="50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7.25" customHeight="1">
      <c r="A279" s="1"/>
      <c r="B279" s="1"/>
      <c r="C279" s="1"/>
      <c r="D279" s="1"/>
      <c r="E279" s="1"/>
      <c r="F279" s="50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7.25" customHeight="1">
      <c r="A280" s="1"/>
      <c r="B280" s="1"/>
      <c r="C280" s="1"/>
      <c r="D280" s="1"/>
      <c r="E280" s="1"/>
      <c r="F280" s="50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7.25" customHeight="1">
      <c r="A281" s="1"/>
      <c r="B281" s="1"/>
      <c r="C281" s="1"/>
      <c r="D281" s="1"/>
      <c r="E281" s="1"/>
      <c r="F281" s="50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7.25" customHeight="1">
      <c r="A282" s="1"/>
      <c r="B282" s="1"/>
      <c r="C282" s="1"/>
      <c r="D282" s="1"/>
      <c r="E282" s="1"/>
      <c r="F282" s="50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7.25" customHeight="1">
      <c r="A283" s="1"/>
      <c r="B283" s="1"/>
      <c r="C283" s="1"/>
      <c r="D283" s="1"/>
      <c r="E283" s="1"/>
      <c r="F283" s="50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7.25" customHeight="1">
      <c r="A284" s="1"/>
      <c r="B284" s="1"/>
      <c r="C284" s="1"/>
      <c r="D284" s="1"/>
      <c r="E284" s="1"/>
      <c r="F284" s="50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7.25" customHeight="1">
      <c r="A285" s="1"/>
      <c r="B285" s="1"/>
      <c r="C285" s="1"/>
      <c r="D285" s="1"/>
      <c r="E285" s="1"/>
      <c r="F285" s="50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7.25" customHeight="1">
      <c r="A286" s="1"/>
      <c r="B286" s="1"/>
      <c r="C286" s="1"/>
      <c r="D286" s="1"/>
      <c r="E286" s="1"/>
      <c r="F286" s="50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7.25" customHeight="1">
      <c r="A287" s="1"/>
      <c r="B287" s="1"/>
      <c r="C287" s="1"/>
      <c r="D287" s="1"/>
      <c r="E287" s="1"/>
      <c r="F287" s="50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7.25" customHeight="1">
      <c r="A288" s="1"/>
      <c r="B288" s="1"/>
      <c r="C288" s="1"/>
      <c r="D288" s="1"/>
      <c r="E288" s="1"/>
      <c r="F288" s="50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7.25" customHeight="1">
      <c r="A289" s="1"/>
      <c r="B289" s="1"/>
      <c r="C289" s="1"/>
      <c r="D289" s="1"/>
      <c r="E289" s="1"/>
      <c r="F289" s="50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7.25" customHeight="1">
      <c r="A290" s="1"/>
      <c r="B290" s="1"/>
      <c r="C290" s="1"/>
      <c r="D290" s="1"/>
      <c r="E290" s="1"/>
      <c r="F290" s="50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7.25" customHeight="1">
      <c r="A291" s="1"/>
      <c r="B291" s="1"/>
      <c r="C291" s="1"/>
      <c r="D291" s="1"/>
      <c r="E291" s="1"/>
      <c r="F291" s="50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7.25" customHeight="1">
      <c r="A292" s="1"/>
      <c r="B292" s="1"/>
      <c r="C292" s="1"/>
      <c r="D292" s="1"/>
      <c r="E292" s="1"/>
      <c r="F292" s="50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7.25" customHeight="1">
      <c r="A293" s="1"/>
      <c r="B293" s="1"/>
      <c r="C293" s="1"/>
      <c r="D293" s="1"/>
      <c r="E293" s="1"/>
      <c r="F293" s="50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7.25" customHeight="1">
      <c r="A294" s="1"/>
      <c r="B294" s="1"/>
      <c r="C294" s="1"/>
      <c r="D294" s="1"/>
      <c r="E294" s="1"/>
      <c r="F294" s="50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7.25" customHeight="1">
      <c r="A295" s="1"/>
      <c r="B295" s="1"/>
      <c r="C295" s="1"/>
      <c r="D295" s="1"/>
      <c r="E295" s="1"/>
      <c r="F295" s="50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7.25" customHeight="1">
      <c r="A296" s="1"/>
      <c r="B296" s="1"/>
      <c r="C296" s="1"/>
      <c r="D296" s="1"/>
      <c r="E296" s="1"/>
      <c r="F296" s="50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7.25" customHeight="1">
      <c r="A297" s="1"/>
      <c r="B297" s="1"/>
      <c r="C297" s="1"/>
      <c r="D297" s="1"/>
      <c r="E297" s="1"/>
      <c r="F297" s="50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7.25" customHeight="1">
      <c r="A298" s="1"/>
      <c r="B298" s="1"/>
      <c r="C298" s="1"/>
      <c r="D298" s="1"/>
      <c r="E298" s="1"/>
      <c r="F298" s="50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7.25" customHeight="1">
      <c r="A299" s="1"/>
      <c r="B299" s="1"/>
      <c r="C299" s="1"/>
      <c r="D299" s="1"/>
      <c r="E299" s="1"/>
      <c r="F299" s="50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7.25" customHeight="1">
      <c r="A300" s="1"/>
      <c r="B300" s="1"/>
      <c r="C300" s="1"/>
      <c r="D300" s="1"/>
      <c r="E300" s="1"/>
      <c r="F300" s="50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7.25" customHeight="1">
      <c r="A301" s="1"/>
      <c r="B301" s="1"/>
      <c r="C301" s="1"/>
      <c r="D301" s="1"/>
      <c r="E301" s="1"/>
      <c r="F301" s="50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7.25" customHeight="1">
      <c r="A302" s="1"/>
      <c r="B302" s="1"/>
      <c r="C302" s="1"/>
      <c r="D302" s="1"/>
      <c r="E302" s="1"/>
      <c r="F302" s="50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7.25" customHeight="1">
      <c r="A303" s="1"/>
      <c r="B303" s="1"/>
      <c r="C303" s="1"/>
      <c r="D303" s="1"/>
      <c r="E303" s="1"/>
      <c r="F303" s="50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7.25" customHeight="1">
      <c r="A304" s="1"/>
      <c r="B304" s="1"/>
      <c r="C304" s="1"/>
      <c r="D304" s="1"/>
      <c r="E304" s="1"/>
      <c r="F304" s="50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7.25" customHeight="1">
      <c r="A305" s="1"/>
      <c r="B305" s="1"/>
      <c r="C305" s="1"/>
      <c r="D305" s="1"/>
      <c r="E305" s="1"/>
      <c r="F305" s="50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7.25" customHeight="1">
      <c r="A306" s="1"/>
      <c r="B306" s="1"/>
      <c r="C306" s="1"/>
      <c r="D306" s="1"/>
      <c r="E306" s="1"/>
      <c r="F306" s="50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7.25" customHeight="1">
      <c r="A307" s="1"/>
      <c r="B307" s="1"/>
      <c r="C307" s="1"/>
      <c r="D307" s="1"/>
      <c r="E307" s="1"/>
      <c r="F307" s="50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7.25" customHeight="1">
      <c r="A308" s="1"/>
      <c r="B308" s="1"/>
      <c r="C308" s="1"/>
      <c r="D308" s="1"/>
      <c r="E308" s="1"/>
      <c r="F308" s="50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7.25" customHeight="1">
      <c r="A309" s="1"/>
      <c r="B309" s="1"/>
      <c r="C309" s="1"/>
      <c r="D309" s="1"/>
      <c r="E309" s="1"/>
      <c r="F309" s="50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7.25" customHeight="1">
      <c r="A310" s="1"/>
      <c r="B310" s="1"/>
      <c r="C310" s="1"/>
      <c r="D310" s="1"/>
      <c r="E310" s="1"/>
      <c r="F310" s="50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7.25" customHeight="1">
      <c r="A311" s="1"/>
      <c r="B311" s="1"/>
      <c r="C311" s="1"/>
      <c r="D311" s="1"/>
      <c r="E311" s="1"/>
      <c r="F311" s="50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7.25" customHeight="1">
      <c r="A312" s="1"/>
      <c r="B312" s="1"/>
      <c r="C312" s="1"/>
      <c r="D312" s="1"/>
      <c r="E312" s="1"/>
      <c r="F312" s="50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7.25" customHeight="1">
      <c r="A313" s="1"/>
      <c r="B313" s="1"/>
      <c r="C313" s="1"/>
      <c r="D313" s="1"/>
      <c r="E313" s="1"/>
      <c r="F313" s="50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7.25" customHeight="1">
      <c r="A314" s="1"/>
      <c r="B314" s="1"/>
      <c r="C314" s="1"/>
      <c r="D314" s="1"/>
      <c r="E314" s="1"/>
      <c r="F314" s="50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7.25" customHeight="1">
      <c r="A315" s="1"/>
      <c r="B315" s="1"/>
      <c r="C315" s="1"/>
      <c r="D315" s="1"/>
      <c r="E315" s="1"/>
      <c r="F315" s="50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7.25" customHeight="1">
      <c r="A316" s="1"/>
      <c r="B316" s="1"/>
      <c r="C316" s="1"/>
      <c r="D316" s="1"/>
      <c r="E316" s="1"/>
      <c r="F316" s="50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7.25" customHeight="1">
      <c r="A317" s="1"/>
      <c r="B317" s="1"/>
      <c r="C317" s="1"/>
      <c r="D317" s="1"/>
      <c r="E317" s="1"/>
      <c r="F317" s="50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7.25" customHeight="1">
      <c r="A318" s="1"/>
      <c r="B318" s="1"/>
      <c r="C318" s="1"/>
      <c r="D318" s="1"/>
      <c r="E318" s="1"/>
      <c r="F318" s="50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7.25" customHeight="1">
      <c r="A319" s="1"/>
      <c r="B319" s="1"/>
      <c r="C319" s="1"/>
      <c r="D319" s="1"/>
      <c r="E319" s="1"/>
      <c r="F319" s="50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7.25" customHeight="1">
      <c r="A320" s="1"/>
      <c r="B320" s="1"/>
      <c r="C320" s="1"/>
      <c r="D320" s="1"/>
      <c r="E320" s="1"/>
      <c r="F320" s="50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7.25" customHeight="1">
      <c r="A321" s="1"/>
      <c r="B321" s="1"/>
      <c r="C321" s="1"/>
      <c r="D321" s="1"/>
      <c r="E321" s="1"/>
      <c r="F321" s="50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7.25" customHeight="1">
      <c r="A322" s="1"/>
      <c r="B322" s="1"/>
      <c r="C322" s="1"/>
      <c r="D322" s="1"/>
      <c r="E322" s="1"/>
      <c r="F322" s="50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7.25" customHeight="1">
      <c r="A323" s="1"/>
      <c r="B323" s="1"/>
      <c r="C323" s="1"/>
      <c r="D323" s="1"/>
      <c r="E323" s="1"/>
      <c r="F323" s="50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7.25" customHeight="1">
      <c r="A324" s="1"/>
      <c r="B324" s="1"/>
      <c r="C324" s="1"/>
      <c r="D324" s="1"/>
      <c r="E324" s="1"/>
      <c r="F324" s="50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7.25" customHeight="1">
      <c r="A325" s="1"/>
      <c r="B325" s="1"/>
      <c r="C325" s="1"/>
      <c r="D325" s="1"/>
      <c r="E325" s="1"/>
      <c r="F325" s="50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7.25" customHeight="1">
      <c r="A326" s="1"/>
      <c r="B326" s="1"/>
      <c r="C326" s="1"/>
      <c r="D326" s="1"/>
      <c r="E326" s="1"/>
      <c r="F326" s="50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7.25" customHeight="1">
      <c r="A327" s="1"/>
      <c r="B327" s="1"/>
      <c r="C327" s="1"/>
      <c r="D327" s="1"/>
      <c r="E327" s="1"/>
      <c r="F327" s="50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7.25" customHeight="1">
      <c r="A328" s="1"/>
      <c r="B328" s="1"/>
      <c r="C328" s="1"/>
      <c r="D328" s="1"/>
      <c r="E328" s="1"/>
      <c r="F328" s="50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7.25" customHeight="1">
      <c r="A329" s="1"/>
      <c r="B329" s="1"/>
      <c r="C329" s="1"/>
      <c r="D329" s="1"/>
      <c r="E329" s="1"/>
      <c r="F329" s="50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7.25" customHeight="1">
      <c r="A330" s="1"/>
      <c r="B330" s="1"/>
      <c r="C330" s="1"/>
      <c r="D330" s="1"/>
      <c r="E330" s="1"/>
      <c r="F330" s="50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7.25" customHeight="1">
      <c r="A331" s="1"/>
      <c r="B331" s="1"/>
      <c r="C331" s="1"/>
      <c r="D331" s="1"/>
      <c r="E331" s="1"/>
      <c r="F331" s="50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7.25" customHeight="1">
      <c r="A332" s="1"/>
      <c r="B332" s="1"/>
      <c r="C332" s="1"/>
      <c r="D332" s="1"/>
      <c r="E332" s="1"/>
      <c r="F332" s="50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7.25" customHeight="1">
      <c r="A333" s="1"/>
      <c r="B333" s="1"/>
      <c r="C333" s="1"/>
      <c r="D333" s="1"/>
      <c r="E333" s="1"/>
      <c r="F333" s="50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7.25" customHeight="1">
      <c r="A334" s="1"/>
      <c r="B334" s="1"/>
      <c r="C334" s="1"/>
      <c r="D334" s="1"/>
      <c r="E334" s="1"/>
      <c r="F334" s="50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7.25" customHeight="1">
      <c r="A335" s="1"/>
      <c r="B335" s="1"/>
      <c r="C335" s="1"/>
      <c r="D335" s="1"/>
      <c r="E335" s="1"/>
      <c r="F335" s="50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7.25" customHeight="1">
      <c r="A336" s="1"/>
      <c r="B336" s="1"/>
      <c r="C336" s="1"/>
      <c r="D336" s="1"/>
      <c r="E336" s="1"/>
      <c r="F336" s="50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7.25" customHeight="1">
      <c r="A337" s="1"/>
      <c r="B337" s="1"/>
      <c r="C337" s="1"/>
      <c r="D337" s="1"/>
      <c r="E337" s="1"/>
      <c r="F337" s="50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7.25" customHeight="1">
      <c r="A338" s="1"/>
      <c r="B338" s="1"/>
      <c r="C338" s="1"/>
      <c r="D338" s="1"/>
      <c r="E338" s="1"/>
      <c r="F338" s="50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7.25" customHeight="1">
      <c r="A339" s="1"/>
      <c r="B339" s="1"/>
      <c r="C339" s="1"/>
      <c r="D339" s="1"/>
      <c r="E339" s="1"/>
      <c r="F339" s="50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7.25" customHeight="1">
      <c r="A340" s="1"/>
      <c r="B340" s="1"/>
      <c r="C340" s="1"/>
      <c r="D340" s="1"/>
      <c r="E340" s="1"/>
      <c r="F340" s="50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7.25" customHeight="1">
      <c r="A341" s="1"/>
      <c r="B341" s="1"/>
      <c r="C341" s="1"/>
      <c r="D341" s="1"/>
      <c r="E341" s="1"/>
      <c r="F341" s="50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7.25" customHeight="1">
      <c r="A342" s="1"/>
      <c r="B342" s="1"/>
      <c r="C342" s="1"/>
      <c r="D342" s="1"/>
      <c r="E342" s="1"/>
      <c r="F342" s="50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7.25" customHeight="1">
      <c r="A343" s="1"/>
      <c r="B343" s="1"/>
      <c r="C343" s="1"/>
      <c r="D343" s="1"/>
      <c r="E343" s="1"/>
      <c r="F343" s="50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7.25" customHeight="1">
      <c r="A344" s="1"/>
      <c r="B344" s="1"/>
      <c r="C344" s="1"/>
      <c r="D344" s="1"/>
      <c r="E344" s="1"/>
      <c r="F344" s="50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7.25" customHeight="1">
      <c r="A345" s="1"/>
      <c r="B345" s="1"/>
      <c r="C345" s="1"/>
      <c r="D345" s="1"/>
      <c r="E345" s="1"/>
      <c r="F345" s="50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7.25" customHeight="1">
      <c r="A346" s="1"/>
      <c r="B346" s="1"/>
      <c r="C346" s="1"/>
      <c r="D346" s="1"/>
      <c r="E346" s="1"/>
      <c r="F346" s="50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7.25" customHeight="1">
      <c r="A347" s="1"/>
      <c r="B347" s="1"/>
      <c r="C347" s="1"/>
      <c r="D347" s="1"/>
      <c r="E347" s="1"/>
      <c r="F347" s="50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7.25" customHeight="1">
      <c r="A348" s="1"/>
      <c r="B348" s="1"/>
      <c r="C348" s="1"/>
      <c r="D348" s="1"/>
      <c r="E348" s="1"/>
      <c r="F348" s="50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7.25" customHeight="1">
      <c r="A349" s="1"/>
      <c r="B349" s="1"/>
      <c r="C349" s="1"/>
      <c r="D349" s="1"/>
      <c r="E349" s="1"/>
      <c r="F349" s="50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7.25" customHeight="1">
      <c r="A350" s="1"/>
      <c r="B350" s="1"/>
      <c r="C350" s="1"/>
      <c r="D350" s="1"/>
      <c r="E350" s="1"/>
      <c r="F350" s="50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7.25" customHeight="1">
      <c r="A351" s="1"/>
      <c r="B351" s="1"/>
      <c r="C351" s="1"/>
      <c r="D351" s="1"/>
      <c r="E351" s="1"/>
      <c r="F351" s="50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7.25" customHeight="1">
      <c r="A352" s="1"/>
      <c r="B352" s="1"/>
      <c r="C352" s="1"/>
      <c r="D352" s="1"/>
      <c r="E352" s="1"/>
      <c r="F352" s="50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7.25" customHeight="1">
      <c r="A353" s="1"/>
      <c r="B353" s="1"/>
      <c r="C353" s="1"/>
      <c r="D353" s="1"/>
      <c r="E353" s="1"/>
      <c r="F353" s="50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7.25" customHeight="1">
      <c r="A354" s="1"/>
      <c r="B354" s="1"/>
      <c r="C354" s="1"/>
      <c r="D354" s="1"/>
      <c r="E354" s="1"/>
      <c r="F354" s="50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7.25" customHeight="1">
      <c r="A355" s="1"/>
      <c r="B355" s="1"/>
      <c r="C355" s="1"/>
      <c r="D355" s="1"/>
      <c r="E355" s="1"/>
      <c r="F355" s="50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7.25" customHeight="1">
      <c r="A356" s="1"/>
      <c r="B356" s="1"/>
      <c r="C356" s="1"/>
      <c r="D356" s="1"/>
      <c r="E356" s="1"/>
      <c r="F356" s="50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7.25" customHeight="1">
      <c r="A357" s="1"/>
      <c r="B357" s="1"/>
      <c r="C357" s="1"/>
      <c r="D357" s="1"/>
      <c r="E357" s="1"/>
      <c r="F357" s="50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7.25" customHeight="1">
      <c r="A358" s="1"/>
      <c r="B358" s="1"/>
      <c r="C358" s="1"/>
      <c r="D358" s="1"/>
      <c r="E358" s="1"/>
      <c r="F358" s="50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7.25" customHeight="1">
      <c r="A359" s="1"/>
      <c r="B359" s="1"/>
      <c r="C359" s="1"/>
      <c r="D359" s="1"/>
      <c r="E359" s="1"/>
      <c r="F359" s="50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7.25" customHeight="1">
      <c r="A360" s="1"/>
      <c r="B360" s="1"/>
      <c r="C360" s="1"/>
      <c r="D360" s="1"/>
      <c r="E360" s="1"/>
      <c r="F360" s="50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7.25" customHeight="1">
      <c r="A361" s="1"/>
      <c r="B361" s="1"/>
      <c r="C361" s="1"/>
      <c r="D361" s="1"/>
      <c r="E361" s="1"/>
      <c r="F361" s="50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7.25" customHeight="1">
      <c r="A362" s="1"/>
      <c r="B362" s="1"/>
      <c r="C362" s="1"/>
      <c r="D362" s="1"/>
      <c r="E362" s="1"/>
      <c r="F362" s="50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7.25" customHeight="1">
      <c r="A363" s="1"/>
      <c r="B363" s="1"/>
      <c r="C363" s="1"/>
      <c r="D363" s="1"/>
      <c r="E363" s="1"/>
      <c r="F363" s="50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7.25" customHeight="1">
      <c r="A364" s="1"/>
      <c r="B364" s="1"/>
      <c r="C364" s="1"/>
      <c r="D364" s="1"/>
      <c r="E364" s="1"/>
      <c r="F364" s="50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7.25" customHeight="1">
      <c r="A365" s="1"/>
      <c r="B365" s="1"/>
      <c r="C365" s="1"/>
      <c r="D365" s="1"/>
      <c r="E365" s="1"/>
      <c r="F365" s="50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7.25" customHeight="1">
      <c r="A366" s="1"/>
      <c r="B366" s="1"/>
      <c r="C366" s="1"/>
      <c r="D366" s="1"/>
      <c r="E366" s="1"/>
      <c r="F366" s="50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7.25" customHeight="1">
      <c r="A367" s="1"/>
      <c r="B367" s="1"/>
      <c r="C367" s="1"/>
      <c r="D367" s="1"/>
      <c r="E367" s="1"/>
      <c r="F367" s="50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7.25" customHeight="1">
      <c r="A368" s="1"/>
      <c r="B368" s="1"/>
      <c r="C368" s="1"/>
      <c r="D368" s="1"/>
      <c r="E368" s="1"/>
      <c r="F368" s="50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7.25" customHeight="1">
      <c r="A369" s="1"/>
      <c r="B369" s="1"/>
      <c r="C369" s="1"/>
      <c r="D369" s="1"/>
      <c r="E369" s="1"/>
      <c r="F369" s="50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7.25" customHeight="1">
      <c r="A370" s="1"/>
      <c r="B370" s="1"/>
      <c r="C370" s="1"/>
      <c r="D370" s="1"/>
      <c r="E370" s="1"/>
      <c r="F370" s="50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7.25" customHeight="1">
      <c r="A371" s="1"/>
      <c r="B371" s="1"/>
      <c r="C371" s="1"/>
      <c r="D371" s="1"/>
      <c r="E371" s="1"/>
      <c r="F371" s="50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7.25" customHeight="1">
      <c r="A372" s="1"/>
      <c r="B372" s="1"/>
      <c r="C372" s="1"/>
      <c r="D372" s="1"/>
      <c r="E372" s="1"/>
      <c r="F372" s="50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7.25" customHeight="1">
      <c r="A373" s="1"/>
      <c r="B373" s="1"/>
      <c r="C373" s="1"/>
      <c r="D373" s="1"/>
      <c r="E373" s="1"/>
      <c r="F373" s="50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7.25" customHeight="1">
      <c r="A374" s="1"/>
      <c r="B374" s="1"/>
      <c r="C374" s="1"/>
      <c r="D374" s="1"/>
      <c r="E374" s="1"/>
      <c r="F374" s="50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7.25" customHeight="1">
      <c r="A375" s="1"/>
      <c r="B375" s="1"/>
      <c r="C375" s="1"/>
      <c r="D375" s="1"/>
      <c r="E375" s="1"/>
      <c r="F375" s="50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7.25" customHeight="1">
      <c r="A376" s="1"/>
      <c r="B376" s="1"/>
      <c r="C376" s="1"/>
      <c r="D376" s="1"/>
      <c r="E376" s="1"/>
      <c r="F376" s="50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7.25" customHeight="1">
      <c r="A377" s="1"/>
      <c r="B377" s="1"/>
      <c r="C377" s="1"/>
      <c r="D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7.25" customHeight="1">
      <c r="A378" s="1"/>
      <c r="B378" s="1"/>
      <c r="C378" s="1"/>
      <c r="D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7.25" customHeight="1">
      <c r="A379" s="1"/>
      <c r="B379" s="1"/>
      <c r="C379" s="1"/>
      <c r="D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7.25" customHeight="1">
      <c r="A380" s="1"/>
      <c r="B380" s="1"/>
      <c r="C380" s="1"/>
      <c r="D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7.25" customHeight="1">
      <c r="A381" s="1"/>
      <c r="B381" s="1"/>
      <c r="C381" s="1"/>
      <c r="D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7.25" customHeight="1">
      <c r="A382" s="1"/>
      <c r="B382" s="1"/>
      <c r="C382" s="1"/>
      <c r="D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7.25" customHeight="1">
      <c r="A383" s="1"/>
      <c r="B383" s="1"/>
      <c r="C383" s="1"/>
      <c r="D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7.25" customHeight="1">
      <c r="A384" s="1"/>
      <c r="B384" s="1"/>
      <c r="C384" s="1"/>
      <c r="D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7.25" customHeight="1">
      <c r="A385" s="1"/>
      <c r="B385" s="1"/>
      <c r="C385" s="1"/>
      <c r="D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7.25" customHeight="1">
      <c r="A386" s="1"/>
      <c r="B386" s="1"/>
      <c r="C386" s="1"/>
      <c r="D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7.25" customHeight="1">
      <c r="A387" s="1"/>
      <c r="B387" s="1"/>
      <c r="C387" s="1"/>
      <c r="D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7.25" customHeight="1">
      <c r="A388" s="1"/>
      <c r="B388" s="1"/>
      <c r="C388" s="1"/>
      <c r="D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7.25" customHeight="1">
      <c r="A389" s="1"/>
      <c r="B389" s="1"/>
      <c r="C389" s="1"/>
      <c r="D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7.25" customHeight="1">
      <c r="A390" s="1"/>
      <c r="B390" s="1"/>
      <c r="C390" s="1"/>
      <c r="D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7.25" customHeight="1">
      <c r="A391" s="1"/>
      <c r="B391" s="1"/>
      <c r="C391" s="1"/>
      <c r="D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7.25" customHeight="1">
      <c r="A392" s="1"/>
      <c r="B392" s="1"/>
      <c r="C392" s="1"/>
      <c r="D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7.25" customHeight="1">
      <c r="A393" s="1"/>
      <c r="B393" s="1"/>
      <c r="C393" s="1"/>
      <c r="D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7.25" customHeight="1">
      <c r="A394" s="1"/>
      <c r="B394" s="1"/>
      <c r="C394" s="1"/>
      <c r="D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7.25" customHeight="1">
      <c r="A395" s="1"/>
      <c r="B395" s="1"/>
      <c r="C395" s="1"/>
      <c r="D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7.25" customHeight="1">
      <c r="A396" s="1"/>
      <c r="B396" s="1"/>
      <c r="C396" s="1"/>
      <c r="D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7.25" customHeight="1">
      <c r="A397" s="1"/>
      <c r="B397" s="1"/>
      <c r="C397" s="1"/>
      <c r="D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7.25" customHeight="1">
      <c r="A398" s="1"/>
      <c r="B398" s="1"/>
      <c r="C398" s="1"/>
      <c r="D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7.25" customHeight="1">
      <c r="A399" s="1"/>
      <c r="B399" s="1"/>
      <c r="C399" s="1"/>
      <c r="D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7.25" customHeight="1">
      <c r="A400" s="1"/>
      <c r="B400" s="1"/>
      <c r="C400" s="1"/>
      <c r="D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7.25" customHeight="1">
      <c r="A401" s="1"/>
      <c r="B401" s="1"/>
      <c r="C401" s="1"/>
      <c r="D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7.25" customHeight="1">
      <c r="A402" s="1"/>
      <c r="B402" s="1"/>
      <c r="C402" s="1"/>
      <c r="D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7.25" customHeight="1">
      <c r="A403" s="1"/>
      <c r="B403" s="1"/>
      <c r="C403" s="1"/>
      <c r="D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7.25" customHeight="1">
      <c r="A404" s="1"/>
      <c r="B404" s="1"/>
      <c r="C404" s="1"/>
      <c r="D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7.25" customHeight="1">
      <c r="A405" s="1"/>
      <c r="B405" s="1"/>
      <c r="C405" s="1"/>
      <c r="D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7.25" customHeight="1">
      <c r="A406" s="1"/>
      <c r="B406" s="1"/>
      <c r="C406" s="1"/>
      <c r="D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7.25" customHeight="1">
      <c r="A407" s="1"/>
      <c r="B407" s="1"/>
      <c r="C407" s="1"/>
      <c r="D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7.25" customHeight="1">
      <c r="A408" s="1"/>
      <c r="B408" s="1"/>
      <c r="C408" s="1"/>
      <c r="D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7.25" customHeight="1">
      <c r="A409" s="1"/>
      <c r="B409" s="1"/>
      <c r="C409" s="1"/>
      <c r="D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7.25" customHeight="1">
      <c r="A410" s="1"/>
      <c r="B410" s="1"/>
      <c r="C410" s="1"/>
      <c r="D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7.25" customHeight="1">
      <c r="A411" s="1"/>
      <c r="B411" s="1"/>
      <c r="C411" s="1"/>
      <c r="D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7.25" customHeight="1">
      <c r="A412" s="1"/>
      <c r="B412" s="1"/>
      <c r="C412" s="1"/>
      <c r="D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7.25" customHeight="1">
      <c r="A413" s="1"/>
      <c r="B413" s="1"/>
      <c r="C413" s="1"/>
      <c r="D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1048575" spans="9:16" ht="15" customHeight="1">
      <c r="I1048575" s="89"/>
      <c r="J1048575" s="89"/>
      <c r="K1048575" s="89"/>
      <c r="L1048575" s="89"/>
      <c r="M1048575" s="89"/>
      <c r="N1048575" s="89"/>
      <c r="O1048575" s="89"/>
      <c r="P1048575" s="89"/>
    </row>
  </sheetData>
  <mergeCells count="34">
    <mergeCell ref="I31:P31"/>
    <mergeCell ref="I23:P23"/>
    <mergeCell ref="I24:P24"/>
    <mergeCell ref="I25:P25"/>
    <mergeCell ref="I26:P26"/>
    <mergeCell ref="I27:P27"/>
    <mergeCell ref="I28:P28"/>
    <mergeCell ref="I29:P29"/>
    <mergeCell ref="I30:P30"/>
    <mergeCell ref="I4:P4"/>
    <mergeCell ref="I17:P17"/>
    <mergeCell ref="I18:P18"/>
    <mergeCell ref="I19:P19"/>
    <mergeCell ref="I20:P20"/>
    <mergeCell ref="I10:P10"/>
    <mergeCell ref="I11:P11"/>
    <mergeCell ref="I12:P12"/>
    <mergeCell ref="I15:P15"/>
    <mergeCell ref="I16:P16"/>
    <mergeCell ref="I1048575:P1048575"/>
    <mergeCell ref="I32:P32"/>
    <mergeCell ref="I33:P33"/>
    <mergeCell ref="I34:P34"/>
    <mergeCell ref="I2:P2"/>
    <mergeCell ref="I3:P3"/>
    <mergeCell ref="I5:P5"/>
    <mergeCell ref="I13:P13"/>
    <mergeCell ref="I14:P14"/>
    <mergeCell ref="I21:P21"/>
    <mergeCell ref="I22:P22"/>
    <mergeCell ref="I6:P6"/>
    <mergeCell ref="I7:P7"/>
    <mergeCell ref="I8:P8"/>
    <mergeCell ref="I9:P9"/>
  </mergeCells>
  <phoneticPr fontId="1" type="noConversion"/>
  <pageMargins left="0.7" right="0.7" top="0.75" bottom="0.75" header="0" footer="0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74ABB-2E61-4DEC-A680-2C63C1A8E15C}">
  <sheetPr>
    <tabColor rgb="FF00B0F0"/>
  </sheetPr>
  <dimension ref="A1:Z428"/>
  <sheetViews>
    <sheetView zoomScale="75" zoomScaleNormal="75" workbookViewId="0">
      <selection activeCell="J34" sqref="J34"/>
    </sheetView>
  </sheetViews>
  <sheetFormatPr defaultColWidth="12.625" defaultRowHeight="15" customHeight="1"/>
  <cols>
    <col min="1" max="1" width="7.875" style="33" customWidth="1"/>
    <col min="2" max="2" width="22.5" style="33" bestFit="1" customWidth="1"/>
    <col min="3" max="3" width="16.75" style="33" bestFit="1" customWidth="1"/>
    <col min="4" max="5" width="27.25" style="33" bestFit="1" customWidth="1"/>
    <col min="6" max="6" width="9.5" style="33" bestFit="1" customWidth="1"/>
    <col min="7" max="7" width="12.75" style="33" bestFit="1" customWidth="1"/>
    <col min="8" max="8" width="10.5" style="33" bestFit="1" customWidth="1"/>
    <col min="9" max="16" width="13" style="33" customWidth="1"/>
    <col min="17" max="17" width="84.875" style="33" hidden="1" customWidth="1"/>
    <col min="18" max="18" width="7.625" style="33" customWidth="1"/>
    <col min="19" max="19" width="52.25" style="33" customWidth="1"/>
    <col min="20" max="26" width="7.625" style="33" customWidth="1"/>
    <col min="27" max="16384" width="12.625" style="33"/>
  </cols>
  <sheetData>
    <row r="1" spans="1:26" ht="17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9.75" customHeight="1">
      <c r="A2" s="1"/>
      <c r="B2" s="34" t="s">
        <v>0</v>
      </c>
      <c r="C2" s="34" t="s">
        <v>1</v>
      </c>
      <c r="D2" s="34" t="s">
        <v>2</v>
      </c>
      <c r="E2" s="34" t="s">
        <v>3</v>
      </c>
      <c r="F2" s="35" t="s">
        <v>4</v>
      </c>
      <c r="G2" s="34" t="s">
        <v>5</v>
      </c>
      <c r="H2" s="34" t="s">
        <v>6</v>
      </c>
      <c r="I2" s="80" t="s">
        <v>7</v>
      </c>
      <c r="J2" s="81"/>
      <c r="K2" s="81"/>
      <c r="L2" s="81"/>
      <c r="M2" s="81"/>
      <c r="N2" s="81"/>
      <c r="O2" s="81"/>
      <c r="P2" s="82"/>
      <c r="Q2" s="34" t="s">
        <v>8</v>
      </c>
      <c r="R2" s="1"/>
      <c r="S2" s="1" t="str">
        <f>CONCATENATE("CREATE TABLE `",TRIM(B3),"` (")</f>
        <v>CREATE TABLE `post_writ_repl_hist` (</v>
      </c>
      <c r="T2" s="1"/>
      <c r="U2" s="1"/>
      <c r="V2" s="1"/>
      <c r="W2" s="1"/>
      <c r="X2" s="1"/>
      <c r="Y2" s="1"/>
      <c r="Z2" s="1"/>
    </row>
    <row r="3" spans="1:26" ht="17.25" customHeight="1">
      <c r="A3" s="1"/>
      <c r="B3" s="21" t="str">
        <f>VLOOKUP(C3,테이블명!$A:$B,2,FALSE)</f>
        <v>post_writ_repl_hist</v>
      </c>
      <c r="C3" s="21" t="s">
        <v>1012</v>
      </c>
      <c r="D3" s="21" t="str">
        <f>VLOOKUP(E3,컬럼명조립!B:C,2,FALSE)</f>
        <v>grp_code</v>
      </c>
      <c r="E3" s="21" t="s">
        <v>568</v>
      </c>
      <c r="F3" s="62" t="s">
        <v>442</v>
      </c>
      <c r="G3" s="21" t="str">
        <f>VLOOKUP(E3,컬럼명조립!$B:$E,3,FALSE)</f>
        <v>VARCHAR</v>
      </c>
      <c r="H3" s="52">
        <f>VLOOKUP(E3,컬럼명조립!$B:$E,4,FALSE)</f>
        <v>3</v>
      </c>
      <c r="I3" s="87" t="s">
        <v>616</v>
      </c>
      <c r="J3" s="88"/>
      <c r="K3" s="88"/>
      <c r="L3" s="88"/>
      <c r="M3" s="88"/>
      <c r="N3" s="88"/>
      <c r="O3" s="88"/>
      <c r="P3" s="88"/>
      <c r="Q3" s="53" t="s">
        <v>446</v>
      </c>
      <c r="R3" s="1"/>
      <c r="S3" s="1" t="s">
        <v>573</v>
      </c>
      <c r="T3" s="1"/>
      <c r="U3" s="1"/>
      <c r="V3" s="1"/>
      <c r="W3" s="1"/>
      <c r="X3" s="1"/>
      <c r="Y3" s="1"/>
      <c r="Z3" s="1"/>
    </row>
    <row r="4" spans="1:26" ht="17.25" customHeight="1">
      <c r="A4" s="1"/>
      <c r="B4" s="21" t="str">
        <f>VLOOKUP(C4,테이블명!$A:$B,2,FALSE)</f>
        <v>post_writ_repl_hist</v>
      </c>
      <c r="C4" s="21" t="s">
        <v>1012</v>
      </c>
      <c r="D4" s="21" t="str">
        <f>VLOOKUP(E4,컬럼명조립!B:C,2,FALSE)</f>
        <v>cust_id</v>
      </c>
      <c r="E4" s="21" t="s">
        <v>479</v>
      </c>
      <c r="F4" s="62" t="s">
        <v>442</v>
      </c>
      <c r="G4" s="21" t="str">
        <f>VLOOKUP(E4,컬럼명조립!$B:$E,3,FALSE)</f>
        <v>VARCHAR</v>
      </c>
      <c r="H4" s="52">
        <f>VLOOKUP(E4,컬럼명조립!$B:$E,4,FALSE)</f>
        <v>50</v>
      </c>
      <c r="I4" s="89" t="s">
        <v>19</v>
      </c>
      <c r="J4" s="106"/>
      <c r="K4" s="106"/>
      <c r="L4" s="106"/>
      <c r="M4" s="106"/>
      <c r="N4" s="106"/>
      <c r="O4" s="106"/>
      <c r="P4" s="107"/>
      <c r="Q4" s="54"/>
      <c r="R4" s="1"/>
      <c r="S4" s="1" t="s">
        <v>544</v>
      </c>
      <c r="T4" s="1"/>
      <c r="U4" s="1"/>
      <c r="V4" s="1"/>
      <c r="W4" s="1"/>
      <c r="X4" s="1"/>
      <c r="Y4" s="1"/>
      <c r="Z4" s="1"/>
    </row>
    <row r="5" spans="1:26" ht="17.25" customHeight="1">
      <c r="A5" s="1"/>
      <c r="B5" s="21" t="str">
        <f>VLOOKUP(C5,테이블명!$A:$B,2,FALSE)</f>
        <v>post_writ_repl_hist</v>
      </c>
      <c r="C5" s="21" t="s">
        <v>1012</v>
      </c>
      <c r="D5" s="21" t="str">
        <f>VLOOKUP(E5,컬럼명조립!B:C,2,FALSE)</f>
        <v>seri_no</v>
      </c>
      <c r="E5" s="21" t="s">
        <v>619</v>
      </c>
      <c r="F5" s="21" t="s">
        <v>442</v>
      </c>
      <c r="G5" s="21" t="str">
        <f>VLOOKUP(E5,컬럼명조립!$B:$E,3,FALSE)</f>
        <v>INT</v>
      </c>
      <c r="H5" s="52">
        <f>VLOOKUP(E5,컬럼명조립!$B:$E,4,FALSE)</f>
        <v>11</v>
      </c>
      <c r="I5" s="109"/>
      <c r="J5" s="109"/>
      <c r="K5" s="109"/>
      <c r="L5" s="109"/>
      <c r="M5" s="109"/>
      <c r="N5" s="109"/>
      <c r="O5" s="109"/>
      <c r="P5" s="109"/>
      <c r="Q5" s="54"/>
      <c r="R5" s="1"/>
      <c r="S5" s="1" t="s">
        <v>712</v>
      </c>
      <c r="T5" s="1"/>
      <c r="U5" s="1"/>
      <c r="V5" s="1"/>
      <c r="W5" s="1"/>
      <c r="X5" s="1"/>
      <c r="Y5" s="1"/>
      <c r="Z5" s="1"/>
    </row>
    <row r="6" spans="1:26" ht="17.25" customHeight="1">
      <c r="A6" s="1"/>
      <c r="B6" s="21" t="str">
        <f>VLOOKUP(C6,테이블명!$A:$B,2,FALSE)</f>
        <v>post_writ_repl_hist</v>
      </c>
      <c r="C6" s="21" t="s">
        <v>1012</v>
      </c>
      <c r="D6" s="21" t="str">
        <f>VLOOKUP(E6,컬럼명조립!B:C,2,FALSE)</f>
        <v>stat_code</v>
      </c>
      <c r="E6" s="21" t="s">
        <v>658</v>
      </c>
      <c r="F6" s="21"/>
      <c r="G6" s="21" t="str">
        <f>VLOOKUP(E6,컬럼명조립!$B:$E,3,FALSE)</f>
        <v>VARCHAR</v>
      </c>
      <c r="H6" s="52">
        <f>VLOOKUP(E6,컬럼명조립!$B:$E,4,FALSE)</f>
        <v>2</v>
      </c>
      <c r="I6" s="87" t="s">
        <v>665</v>
      </c>
      <c r="J6" s="88"/>
      <c r="K6" s="88"/>
      <c r="L6" s="88"/>
      <c r="M6" s="88"/>
      <c r="N6" s="88"/>
      <c r="O6" s="88"/>
      <c r="P6" s="88"/>
      <c r="Q6" s="54"/>
      <c r="R6" s="1"/>
      <c r="S6" s="1" t="str">
        <f>CONCATENATE("`",TRIM(D6),"`  ",TRIM(G6),"(",H6,")NULL DEFAULT NULL COMMENT '",TRIM(E6)," (",TRIM(I6),")',")</f>
        <v>`stat_code`  VARCHAR(2)NULL DEFAULT NULL COMMENT '상태코드 (00.관계없음, 01.정상(거래상태), 02.취소(거래중지), 03.탈회(거래종료), 04.종료 (거래종료))',</v>
      </c>
      <c r="T6" s="1"/>
      <c r="U6" s="1"/>
      <c r="V6" s="1"/>
      <c r="W6" s="1"/>
      <c r="X6" s="1"/>
      <c r="Y6" s="1"/>
      <c r="Z6" s="1"/>
    </row>
    <row r="7" spans="1:26" ht="17.25" customHeight="1">
      <c r="A7" s="1"/>
      <c r="B7" s="21" t="str">
        <f>VLOOKUP(C7,테이블명!$A:$B,2,FALSE)</f>
        <v>post_writ_repl_hist</v>
      </c>
      <c r="C7" s="21" t="s">
        <v>1012</v>
      </c>
      <c r="D7" s="21" t="str">
        <f>VLOOKUP(E7,컬럼명조립!B:C,2,FALSE)</f>
        <v>memb_regi_divi_code</v>
      </c>
      <c r="E7" s="21" t="s">
        <v>12</v>
      </c>
      <c r="F7" s="21"/>
      <c r="G7" s="21" t="str">
        <f>VLOOKUP(E7,컬럼명조립!$B:$E,3,FALSE)</f>
        <v>VARCHAR</v>
      </c>
      <c r="H7" s="52">
        <f>VLOOKUP(E7,컬럼명조립!$B:$E,4,FALSE)</f>
        <v>2</v>
      </c>
      <c r="I7" s="87" t="s">
        <v>666</v>
      </c>
      <c r="J7" s="88"/>
      <c r="K7" s="88"/>
      <c r="L7" s="88"/>
      <c r="M7" s="88"/>
      <c r="N7" s="88"/>
      <c r="O7" s="88"/>
      <c r="P7" s="88"/>
      <c r="Q7" s="54"/>
      <c r="R7" s="1"/>
      <c r="S7" s="1" t="str">
        <f t="shared" ref="S7:S29" si="0">CONCATENATE("`",TRIM(D7),"`  ",TRIM(G7),"(",H7,")NULL DEFAULT NULL COMMENT '",TRIM(E7)," (",TRIM(I7),")',")</f>
        <v>`memb_regi_divi_code`  VARCHAR(2)NULL DEFAULT NULL COMMENT '회원구분코드 (00.MASTER, 01.일, 02.월, 03.년, 04.특별)',</v>
      </c>
      <c r="T7" s="1"/>
      <c r="U7" s="1"/>
      <c r="V7" s="1"/>
      <c r="W7" s="1"/>
      <c r="X7" s="1"/>
      <c r="Y7" s="1"/>
      <c r="Z7" s="1"/>
    </row>
    <row r="8" spans="1:26" ht="17.25" customHeight="1">
      <c r="A8" s="1"/>
      <c r="B8" s="21" t="str">
        <f>VLOOKUP(C8,테이블명!$A:$B,2,FALSE)</f>
        <v>post_writ_repl_hist</v>
      </c>
      <c r="C8" s="21" t="s">
        <v>1012</v>
      </c>
      <c r="D8" s="21" t="str">
        <f>VLOOKUP(E8,컬럼명조립!B:C,2,FALSE)</f>
        <v>regu_memb_amou</v>
      </c>
      <c r="E8" s="21" t="s">
        <v>633</v>
      </c>
      <c r="F8" s="21"/>
      <c r="G8" s="21" t="str">
        <f>VLOOKUP(E8,컬럼명조립!$B:$E,3,FALSE)</f>
        <v>DECIMAL</v>
      </c>
      <c r="H8" s="52" t="str">
        <f>VLOOKUP(E8,컬럼명조립!$B:$E,4,FALSE)</f>
        <v>17,3</v>
      </c>
      <c r="I8" s="89" t="s">
        <v>626</v>
      </c>
      <c r="J8" s="106"/>
      <c r="K8" s="106"/>
      <c r="L8" s="106"/>
      <c r="M8" s="106"/>
      <c r="N8" s="106"/>
      <c r="O8" s="106"/>
      <c r="P8" s="107"/>
      <c r="Q8" s="54"/>
      <c r="R8" s="1"/>
      <c r="S8" s="1" t="str">
        <f t="shared" si="0"/>
        <v>`regu_memb_amou`  DECIMAL(17,3)NULL DEFAULT NULL COMMENT '정상회원금액 (정상 회원 가입금액)',</v>
      </c>
      <c r="T8" s="1"/>
      <c r="U8" s="1"/>
      <c r="V8" s="1"/>
      <c r="W8" s="1"/>
      <c r="X8" s="1"/>
      <c r="Y8" s="1"/>
      <c r="Z8" s="1"/>
    </row>
    <row r="9" spans="1:26" ht="17.25" customHeight="1">
      <c r="A9" s="1"/>
      <c r="B9" s="21" t="str">
        <f>VLOOKUP(C9,테이블명!$A:$B,2,FALSE)</f>
        <v>post_writ_repl_hist</v>
      </c>
      <c r="C9" s="21" t="s">
        <v>1012</v>
      </c>
      <c r="D9" s="21" t="str">
        <f>VLOOKUP(E9,컬럼명조립!B:C,2,FALSE)</f>
        <v>subt_memb_amou</v>
      </c>
      <c r="E9" s="21" t="s">
        <v>638</v>
      </c>
      <c r="F9" s="21"/>
      <c r="G9" s="21" t="str">
        <f>VLOOKUP(E9,컬럼명조립!$B:$E,3,FALSE)</f>
        <v>DECIMAL</v>
      </c>
      <c r="H9" s="52" t="str">
        <f>VLOOKUP(E9,컬럼명조립!$B:$E,4,FALSE)</f>
        <v>17,3</v>
      </c>
      <c r="I9" s="110" t="s">
        <v>628</v>
      </c>
      <c r="J9" s="111"/>
      <c r="K9" s="111"/>
      <c r="L9" s="111"/>
      <c r="M9" s="111"/>
      <c r="N9" s="111"/>
      <c r="O9" s="111"/>
      <c r="P9" s="112"/>
      <c r="Q9" s="54"/>
      <c r="R9" s="1"/>
      <c r="S9" s="1" t="str">
        <f t="shared" si="0"/>
        <v>`subt_memb_amou`  DECIMAL(17,3)NULL DEFAULT NULL COMMENT '차감회원금액 (차감사유 코드에 대한 차감 금액)',</v>
      </c>
      <c r="T9" s="1"/>
      <c r="U9" s="1"/>
      <c r="V9" s="1"/>
      <c r="W9" s="1"/>
      <c r="X9" s="1"/>
      <c r="Y9" s="1"/>
      <c r="Z9" s="1"/>
    </row>
    <row r="10" spans="1:26" ht="17.25" customHeight="1">
      <c r="A10" s="1"/>
      <c r="B10" s="21" t="str">
        <f>VLOOKUP(C10,테이블명!$A:$B,2,FALSE)</f>
        <v>post_writ_repl_hist</v>
      </c>
      <c r="C10" s="21" t="s">
        <v>1012</v>
      </c>
      <c r="D10" s="21" t="str">
        <f>VLOOKUP(E10,컬럼명조립!B:C,2,FALSE)</f>
        <v>depo_memb_amou</v>
      </c>
      <c r="E10" s="21" t="s">
        <v>639</v>
      </c>
      <c r="F10" s="21"/>
      <c r="G10" s="21" t="str">
        <f>VLOOKUP(E10,컬럼명조립!$B:$E,3,FALSE)</f>
        <v>DECIMAL</v>
      </c>
      <c r="H10" s="52" t="str">
        <f>VLOOKUP(E10,컬럼명조립!$B:$E,4,FALSE)</f>
        <v>17,3</v>
      </c>
      <c r="I10" s="89" t="s">
        <v>629</v>
      </c>
      <c r="J10" s="106"/>
      <c r="K10" s="106"/>
      <c r="L10" s="106"/>
      <c r="M10" s="106"/>
      <c r="N10" s="106"/>
      <c r="O10" s="106"/>
      <c r="P10" s="107"/>
      <c r="Q10" s="54"/>
      <c r="R10" s="1"/>
      <c r="S10" s="1" t="str">
        <f t="shared" si="0"/>
        <v>`depo_memb_amou`  DECIMAL(17,3)NULL DEFAULT NULL COMMENT '입금회원금액 (정상회비에서 차감회비를 뺀 나머지 순수 입금 금액)',</v>
      </c>
      <c r="T10" s="1"/>
      <c r="U10" s="1"/>
      <c r="V10" s="1"/>
      <c r="W10" s="1"/>
      <c r="X10" s="1"/>
      <c r="Y10" s="1"/>
      <c r="Z10" s="1"/>
    </row>
    <row r="11" spans="1:26" ht="17.25" customHeight="1">
      <c r="A11" s="1"/>
      <c r="B11" s="21" t="str">
        <f>VLOOKUP(C11,테이블명!$A:$B,2,FALSE)</f>
        <v>post_writ_repl_hist</v>
      </c>
      <c r="C11" s="21" t="s">
        <v>1012</v>
      </c>
      <c r="D11" s="21" t="str">
        <f>VLOOKUP(E11,컬럼명조립!B:C,2,FALSE)</f>
        <v>subt_reas_code</v>
      </c>
      <c r="E11" s="21" t="s">
        <v>627</v>
      </c>
      <c r="F11" s="21"/>
      <c r="G11" s="21" t="str">
        <f>VLOOKUP(E11,컬럼명조립!$B:$E,3,FALSE)</f>
        <v>VARCHAR</v>
      </c>
      <c r="H11" s="52">
        <f>VLOOKUP(E11,컬럼명조립!$B:$E,4,FALSE)</f>
        <v>6</v>
      </c>
      <c r="I11" s="89" t="s">
        <v>630</v>
      </c>
      <c r="J11" s="106"/>
      <c r="K11" s="106"/>
      <c r="L11" s="106"/>
      <c r="M11" s="106"/>
      <c r="N11" s="106"/>
      <c r="O11" s="106"/>
      <c r="P11" s="107"/>
      <c r="Q11" s="54"/>
      <c r="R11" s="1"/>
      <c r="S11" s="1" t="str">
        <f t="shared" si="0"/>
        <v>`subt_reas_code`  VARCHAR(6)NULL DEFAULT NULL COMMENT '차감사유코드 (프로모션등의 사유에 대한 차감사유코드)',</v>
      </c>
      <c r="T11" s="1"/>
      <c r="U11" s="1"/>
      <c r="V11" s="1"/>
      <c r="W11" s="1"/>
      <c r="X11" s="1"/>
      <c r="Y11" s="1"/>
      <c r="Z11" s="1"/>
    </row>
    <row r="12" spans="1:26" ht="17.25" customHeight="1">
      <c r="A12" s="1"/>
      <c r="B12" s="21" t="str">
        <f>VLOOKUP(C12,테이블명!$A:$B,2,FALSE)</f>
        <v>post_writ_repl_hist</v>
      </c>
      <c r="C12" s="21" t="s">
        <v>1012</v>
      </c>
      <c r="D12" s="21" t="str">
        <f>VLOOKUP(E12,컬럼명조립!B:C,2,FALSE)</f>
        <v>subt_perc</v>
      </c>
      <c r="E12" s="21" t="s">
        <v>625</v>
      </c>
      <c r="F12" s="21"/>
      <c r="G12" s="21" t="str">
        <f>VLOOKUP(E12,컬럼명조립!$B:$E,3,FALSE)</f>
        <v>DECIMAL</v>
      </c>
      <c r="H12" s="52" t="str">
        <f>VLOOKUP(E12,컬럼명조립!$B:$E,4,FALSE)</f>
        <v>6,3</v>
      </c>
      <c r="I12" s="89" t="s">
        <v>670</v>
      </c>
      <c r="J12" s="106"/>
      <c r="K12" s="106"/>
      <c r="L12" s="106"/>
      <c r="M12" s="106"/>
      <c r="N12" s="106"/>
      <c r="O12" s="106"/>
      <c r="P12" s="107"/>
      <c r="Q12" s="54"/>
      <c r="R12" s="1"/>
      <c r="S12" s="1" t="str">
        <f t="shared" si="0"/>
        <v>`subt_perc`  DECIMAL(6,3)NULL DEFAULT NULL COMMENT '차감비율 (차감사유없이 비율을 직접 입력한경우, 해당 정보는 본사에서 입력한다.)',</v>
      </c>
      <c r="T12" s="1"/>
      <c r="U12" s="1"/>
      <c r="V12" s="1"/>
      <c r="W12" s="1"/>
      <c r="X12" s="1"/>
      <c r="Y12" s="1"/>
      <c r="Z12" s="1"/>
    </row>
    <row r="13" spans="1:26" ht="17.25" customHeight="1">
      <c r="A13" s="1"/>
      <c r="B13" s="21" t="str">
        <f>VLOOKUP(C13,테이블명!$A:$B,2,FALSE)</f>
        <v>post_writ_repl_hist</v>
      </c>
      <c r="C13" s="21" t="s">
        <v>1012</v>
      </c>
      <c r="D13" s="21" t="str">
        <f>VLOOKUP(E13,컬럼명조립!B:C,2,FALSE)</f>
        <v>depo_bank_code</v>
      </c>
      <c r="E13" s="21" t="s">
        <v>94</v>
      </c>
      <c r="F13" s="21"/>
      <c r="G13" s="21" t="str">
        <f>VLOOKUP(E13,컬럼명조립!$B:$E,3,FALSE)</f>
        <v>VARCHAR</v>
      </c>
      <c r="H13" s="52">
        <f>VLOOKUP(E13,컬럼명조립!$B:$E,4,FALSE)</f>
        <v>3</v>
      </c>
      <c r="I13" s="89" t="s">
        <v>650</v>
      </c>
      <c r="J13" s="106"/>
      <c r="K13" s="106"/>
      <c r="L13" s="106"/>
      <c r="M13" s="106"/>
      <c r="N13" s="106"/>
      <c r="O13" s="106"/>
      <c r="P13" s="107"/>
      <c r="Q13" s="54"/>
      <c r="R13" s="1"/>
      <c r="S13" s="1" t="str">
        <f t="shared" si="0"/>
        <v>`depo_bank_code`  VARCHAR(3)NULL DEFAULT NULL COMMENT '입금은행코드 (고객이 입금한 당사 거래은행 코드)',</v>
      </c>
      <c r="T13" s="1"/>
      <c r="U13" s="1"/>
      <c r="V13" s="1"/>
      <c r="W13" s="1"/>
      <c r="X13" s="1"/>
      <c r="Y13" s="1"/>
      <c r="Z13" s="1"/>
    </row>
    <row r="14" spans="1:26" ht="17.25" customHeight="1">
      <c r="A14" s="1"/>
      <c r="B14" s="21" t="str">
        <f>VLOOKUP(C14,테이블명!$A:$B,2,FALSE)</f>
        <v>post_writ_repl_hist</v>
      </c>
      <c r="C14" s="21" t="s">
        <v>1012</v>
      </c>
      <c r="D14" s="21" t="str">
        <f>VLOOKUP(E14,컬럼명조립!B:C,2,FALSE)</f>
        <v>depo_acco_numb</v>
      </c>
      <c r="E14" s="21" t="s">
        <v>96</v>
      </c>
      <c r="F14" s="21"/>
      <c r="G14" s="21" t="str">
        <f>VLOOKUP(E14,컬럼명조립!$B:$E,3,FALSE)</f>
        <v>VARCHAR</v>
      </c>
      <c r="H14" s="52">
        <f>VLOOKUP(E14,컬럼명조립!$B:$E,4,FALSE)</f>
        <v>20</v>
      </c>
      <c r="I14" s="89" t="s">
        <v>651</v>
      </c>
      <c r="J14" s="106"/>
      <c r="K14" s="106"/>
      <c r="L14" s="106"/>
      <c r="M14" s="106"/>
      <c r="N14" s="106"/>
      <c r="O14" s="106"/>
      <c r="P14" s="107"/>
      <c r="Q14" s="54"/>
      <c r="R14" s="1"/>
      <c r="S14" s="1" t="str">
        <f t="shared" si="0"/>
        <v>`depo_acco_numb`  VARCHAR(20)NULL DEFAULT NULL COMMENT '입금계좌번호 (고객이 입금한 당사 거래은행 계좌번호)',</v>
      </c>
      <c r="T14" s="1"/>
      <c r="U14" s="1"/>
      <c r="V14" s="1"/>
      <c r="W14" s="1"/>
      <c r="X14" s="1"/>
      <c r="Y14" s="1"/>
      <c r="Z14" s="1"/>
    </row>
    <row r="15" spans="1:26" ht="17.25" customHeight="1">
      <c r="A15" s="1"/>
      <c r="B15" s="21" t="str">
        <f>VLOOKUP(C15,테이블명!$A:$B,2,FALSE)</f>
        <v>post_writ_repl_hist</v>
      </c>
      <c r="C15" s="21" t="s">
        <v>1012</v>
      </c>
      <c r="D15" s="21" t="str">
        <f>VLOOKUP(E15,컬럼명조립!B:C,2,FALSE)</f>
        <v>depo_asce_date</v>
      </c>
      <c r="E15" s="21" t="s">
        <v>92</v>
      </c>
      <c r="F15" s="21"/>
      <c r="G15" s="21" t="str">
        <f>VLOOKUP(E15,컬럼명조립!$B:$E,3,FALSE)</f>
        <v>DATE</v>
      </c>
      <c r="H15" s="52">
        <f>VLOOKUP(E15,컬럼명조립!$B:$E,4,FALSE)</f>
        <v>0</v>
      </c>
      <c r="I15" s="89" t="s">
        <v>649</v>
      </c>
      <c r="J15" s="106"/>
      <c r="K15" s="106"/>
      <c r="L15" s="106"/>
      <c r="M15" s="106"/>
      <c r="N15" s="106"/>
      <c r="O15" s="106"/>
      <c r="P15" s="107"/>
      <c r="Q15" s="54"/>
      <c r="R15" s="1"/>
      <c r="S15" s="1" t="str">
        <f t="shared" si="0"/>
        <v>`depo_asce_date`  DATE(0)NULL DEFAULT NULL COMMENT '입금확인일자 (고객이 입금후 확인한 일자)',</v>
      </c>
      <c r="T15" s="1"/>
      <c r="U15" s="1"/>
      <c r="V15" s="1"/>
      <c r="W15" s="1"/>
      <c r="X15" s="1"/>
      <c r="Y15" s="1"/>
      <c r="Z15" s="1"/>
    </row>
    <row r="16" spans="1:26" ht="17.25" customHeight="1">
      <c r="A16" s="1"/>
      <c r="B16" s="21" t="str">
        <f>VLOOKUP(C16,테이블명!$A:$B,2,FALSE)</f>
        <v>post_writ_repl_hist</v>
      </c>
      <c r="C16" s="21" t="s">
        <v>1012</v>
      </c>
      <c r="D16" s="21" t="str">
        <f>VLOOKUP(E16,컬럼명조립!B:C,2,FALSE)</f>
        <v>depo_asce_time</v>
      </c>
      <c r="E16" s="21" t="s">
        <v>93</v>
      </c>
      <c r="F16" s="21"/>
      <c r="G16" s="21" t="str">
        <f>VLOOKUP(E16,컬럼명조립!$B:$E,3,FALSE)</f>
        <v>VARCHAR</v>
      </c>
      <c r="H16" s="52">
        <f>VLOOKUP(E16,컬럼명조립!$B:$E,4,FALSE)</f>
        <v>4</v>
      </c>
      <c r="I16" s="89" t="s">
        <v>648</v>
      </c>
      <c r="J16" s="106"/>
      <c r="K16" s="106"/>
      <c r="L16" s="106"/>
      <c r="M16" s="106"/>
      <c r="N16" s="106"/>
      <c r="O16" s="106"/>
      <c r="P16" s="107"/>
      <c r="Q16" s="54"/>
      <c r="R16" s="1"/>
      <c r="S16" s="1" t="str">
        <f t="shared" si="0"/>
        <v>`depo_asce_time`  VARCHAR(4)NULL DEFAULT NULL COMMENT '입금확인시간 (고객이 입금후 확인한 시간)',</v>
      </c>
      <c r="T16" s="1"/>
      <c r="U16" s="1"/>
      <c r="V16" s="1"/>
      <c r="W16" s="1"/>
      <c r="X16" s="1"/>
      <c r="Y16" s="1"/>
      <c r="Z16" s="1"/>
    </row>
    <row r="17" spans="1:26" ht="17.25" customHeight="1">
      <c r="A17" s="1"/>
      <c r="B17" s="21" t="str">
        <f>VLOOKUP(C17,테이블명!$A:$B,2,FALSE)</f>
        <v>post_writ_repl_hist</v>
      </c>
      <c r="C17" s="21" t="s">
        <v>1012</v>
      </c>
      <c r="D17" s="21" t="str">
        <f>VLOOKUP(E17,컬럼명조립!B:C,2,FALSE)</f>
        <v>tran_bank_code</v>
      </c>
      <c r="E17" s="21" t="s">
        <v>98</v>
      </c>
      <c r="F17" s="21"/>
      <c r="G17" s="21" t="str">
        <f>VLOOKUP(E17,컬럼명조립!$B:$E,3,FALSE)</f>
        <v>VARCHAR</v>
      </c>
      <c r="H17" s="52">
        <f>VLOOKUP(E17,컬럼명조립!$B:$E,4,FALSE)</f>
        <v>3</v>
      </c>
      <c r="I17" s="89" t="s">
        <v>652</v>
      </c>
      <c r="J17" s="106"/>
      <c r="K17" s="106"/>
      <c r="L17" s="106"/>
      <c r="M17" s="106"/>
      <c r="N17" s="106"/>
      <c r="O17" s="106"/>
      <c r="P17" s="107"/>
      <c r="Q17" s="54"/>
      <c r="R17" s="1"/>
      <c r="S17" s="1" t="str">
        <f t="shared" si="0"/>
        <v>`tran_bank_code`  VARCHAR(3)NULL DEFAULT NULL COMMENT '이체은행코드 (고객이 사용하는 계좌의 은행코드)',</v>
      </c>
      <c r="T17" s="1"/>
      <c r="U17" s="1"/>
      <c r="V17" s="1"/>
      <c r="W17" s="1"/>
      <c r="X17" s="1"/>
      <c r="Y17" s="1"/>
      <c r="Z17" s="1"/>
    </row>
    <row r="18" spans="1:26" ht="17.25" customHeight="1">
      <c r="A18" s="1"/>
      <c r="B18" s="21" t="str">
        <f>VLOOKUP(C18,테이블명!$A:$B,2,FALSE)</f>
        <v>post_writ_repl_hist</v>
      </c>
      <c r="C18" s="21" t="s">
        <v>1012</v>
      </c>
      <c r="D18" s="21" t="str">
        <f>VLOOKUP(E18,컬럼명조립!B:C,2,FALSE)</f>
        <v>tran_acco_numb</v>
      </c>
      <c r="E18" s="21" t="s">
        <v>100</v>
      </c>
      <c r="F18" s="21"/>
      <c r="G18" s="21" t="str">
        <f>VLOOKUP(E18,컬럼명조립!$B:$E,3,FALSE)</f>
        <v>VARCHAR</v>
      </c>
      <c r="H18" s="52">
        <f>VLOOKUP(E18,컬럼명조립!$B:$E,4,FALSE)</f>
        <v>20</v>
      </c>
      <c r="I18" s="89" t="s">
        <v>653</v>
      </c>
      <c r="J18" s="106"/>
      <c r="K18" s="106"/>
      <c r="L18" s="106"/>
      <c r="M18" s="106"/>
      <c r="N18" s="106"/>
      <c r="O18" s="106"/>
      <c r="P18" s="107"/>
      <c r="Q18" s="54"/>
      <c r="R18" s="1"/>
      <c r="S18" s="1" t="str">
        <f t="shared" si="0"/>
        <v>`tran_acco_numb`  VARCHAR(20)NULL DEFAULT NULL COMMENT '이체계좌번호 (고객이 사용하는 은행 계좌번호)',</v>
      </c>
      <c r="T18" s="1"/>
      <c r="U18" s="1"/>
      <c r="V18" s="1"/>
      <c r="W18" s="1"/>
      <c r="X18" s="1"/>
      <c r="Y18" s="1"/>
      <c r="Z18" s="1"/>
    </row>
    <row r="19" spans="1:26" ht="17.25" customHeight="1">
      <c r="A19" s="1"/>
      <c r="B19" s="21" t="str">
        <f>VLOOKUP(C19,테이블명!$A:$B,2,FALSE)</f>
        <v>post_writ_repl_hist</v>
      </c>
      <c r="C19" s="21" t="s">
        <v>1012</v>
      </c>
      <c r="D19" s="21" t="str">
        <f>VLOOKUP(E19,컬럼명조립!B:C,2,FALSE)</f>
        <v>canc_depo_bank_code</v>
      </c>
      <c r="E19" s="21" t="s">
        <v>102</v>
      </c>
      <c r="F19" s="21"/>
      <c r="G19" s="21" t="str">
        <f>VLOOKUP(E19,컬럼명조립!$B:$E,3,FALSE)</f>
        <v>VARCHAR</v>
      </c>
      <c r="H19" s="52">
        <f>VLOOKUP(E19,컬럼명조립!$B:$E,4,FALSE)</f>
        <v>3</v>
      </c>
      <c r="I19" s="89" t="s">
        <v>654</v>
      </c>
      <c r="J19" s="106"/>
      <c r="K19" s="106"/>
      <c r="L19" s="106"/>
      <c r="M19" s="106"/>
      <c r="N19" s="106"/>
      <c r="O19" s="106"/>
      <c r="P19" s="107"/>
      <c r="Q19" s="54"/>
      <c r="R19" s="1"/>
      <c r="S19" s="1" t="str">
        <f t="shared" si="0"/>
        <v>`canc_depo_bank_code`  VARCHAR(3)NULL DEFAULT NULL COMMENT '취소입금은행코드 (고객이 회비 반환받을 은행코드)',</v>
      </c>
      <c r="T19" s="1"/>
      <c r="U19" s="1"/>
      <c r="V19" s="1"/>
      <c r="W19" s="1"/>
      <c r="X19" s="1"/>
      <c r="Y19" s="1"/>
      <c r="Z19" s="1"/>
    </row>
    <row r="20" spans="1:26" ht="17.25" customHeight="1">
      <c r="A20" s="1"/>
      <c r="B20" s="21" t="str">
        <f>VLOOKUP(C20,테이블명!$A:$B,2,FALSE)</f>
        <v>post_writ_repl_hist</v>
      </c>
      <c r="C20" s="21" t="s">
        <v>1012</v>
      </c>
      <c r="D20" s="21" t="str">
        <f>VLOOKUP(E20,컬럼명조립!B:C,2,FALSE)</f>
        <v>canc_depo_acco_numb</v>
      </c>
      <c r="E20" s="21" t="s">
        <v>104</v>
      </c>
      <c r="F20" s="21"/>
      <c r="G20" s="21" t="str">
        <f>VLOOKUP(E20,컬럼명조립!$B:$E,3,FALSE)</f>
        <v>VARCHAR</v>
      </c>
      <c r="H20" s="52">
        <f>VLOOKUP(E20,컬럼명조립!$B:$E,4,FALSE)</f>
        <v>20</v>
      </c>
      <c r="I20" s="89" t="s">
        <v>655</v>
      </c>
      <c r="J20" s="106"/>
      <c r="K20" s="106"/>
      <c r="L20" s="106"/>
      <c r="M20" s="106"/>
      <c r="N20" s="106"/>
      <c r="O20" s="106"/>
      <c r="P20" s="107"/>
      <c r="Q20" s="54"/>
      <c r="R20" s="1"/>
      <c r="S20" s="1" t="str">
        <f t="shared" si="0"/>
        <v>`canc_depo_acco_numb`  VARCHAR(20)NULL DEFAULT NULL COMMENT '취소입금계좌번호 (고객이 회비 반환받을 은행계좌번호)',</v>
      </c>
      <c r="T20" s="1"/>
      <c r="U20" s="1"/>
      <c r="V20" s="1"/>
      <c r="W20" s="1"/>
      <c r="X20" s="1"/>
      <c r="Y20" s="1"/>
      <c r="Z20" s="1"/>
    </row>
    <row r="21" spans="1:26" ht="17.25" customHeight="1">
      <c r="A21" s="1"/>
      <c r="B21" s="21" t="str">
        <f>VLOOKUP(C21,테이블명!$A:$B,2,FALSE)</f>
        <v>post_writ_repl_hist</v>
      </c>
      <c r="C21" s="21" t="s">
        <v>1012</v>
      </c>
      <c r="D21" s="21" t="str">
        <f>VLOOKUP(E21,컬럼명조립!B:C,2,FALSE)</f>
        <v>canc_depo_asce_time</v>
      </c>
      <c r="E21" s="15" t="s">
        <v>715</v>
      </c>
      <c r="F21" s="21"/>
      <c r="G21" s="21" t="str">
        <f>VLOOKUP(E21,컬럼명조립!$B:$E,3,FALSE)</f>
        <v>TIMESTAMP</v>
      </c>
      <c r="H21" s="52">
        <f>VLOOKUP(E21,컬럼명조립!$B:$E,4,FALSE)</f>
        <v>0</v>
      </c>
      <c r="I21" s="89" t="s">
        <v>656</v>
      </c>
      <c r="J21" s="106"/>
      <c r="K21" s="106"/>
      <c r="L21" s="106"/>
      <c r="M21" s="106"/>
      <c r="N21" s="106"/>
      <c r="O21" s="106"/>
      <c r="P21" s="107"/>
      <c r="Q21" s="54"/>
      <c r="R21" s="1"/>
      <c r="S21" s="1" t="str">
        <f t="shared" si="0"/>
        <v>`canc_depo_asce_time`  TIMESTAMP(0)NULL DEFAULT NULL COMMENT '취소입금확인시간 (당사에서 고객에게 입금후 확인된 일자)',</v>
      </c>
      <c r="T21" s="1"/>
      <c r="U21" s="1"/>
      <c r="V21" s="1"/>
      <c r="W21" s="1"/>
      <c r="X21" s="1"/>
      <c r="Y21" s="1"/>
      <c r="Z21" s="1"/>
    </row>
    <row r="22" spans="1:26" ht="17.25" customHeight="1">
      <c r="A22" s="1"/>
      <c r="B22" s="21" t="str">
        <f>VLOOKUP(C22,테이블명!$A:$B,2,FALSE)</f>
        <v>post_writ_repl_hist</v>
      </c>
      <c r="C22" s="21" t="s">
        <v>1012</v>
      </c>
      <c r="D22" s="21" t="str">
        <f>VLOOKUP(E22,컬럼명조립!B:C,2,FALSE)</f>
        <v>canc_depo_asce_date</v>
      </c>
      <c r="E22" s="15" t="s">
        <v>716</v>
      </c>
      <c r="F22" s="21"/>
      <c r="G22" s="21" t="str">
        <f>VLOOKUP(E22,컬럼명조립!$B:$E,3,FALSE)</f>
        <v>DATE</v>
      </c>
      <c r="H22" s="52">
        <f>VLOOKUP(E22,컬럼명조립!$B:$E,4,FALSE)</f>
        <v>0</v>
      </c>
      <c r="I22" s="89" t="s">
        <v>657</v>
      </c>
      <c r="J22" s="106"/>
      <c r="K22" s="106"/>
      <c r="L22" s="106"/>
      <c r="M22" s="106"/>
      <c r="N22" s="106"/>
      <c r="O22" s="106"/>
      <c r="P22" s="107"/>
      <c r="Q22" s="29"/>
      <c r="R22" s="1"/>
      <c r="S22" s="1" t="str">
        <f t="shared" si="0"/>
        <v>`canc_depo_asce_date`  DATE(0)NULL DEFAULT NULL COMMENT '취소입금확인일자 (당사에서 고객에게 입금후 확인된 시간)',</v>
      </c>
      <c r="T22" s="1"/>
      <c r="U22" s="1"/>
      <c r="V22" s="1"/>
      <c r="W22" s="1"/>
      <c r="X22" s="1"/>
      <c r="Y22" s="1"/>
      <c r="Z22" s="1"/>
    </row>
    <row r="23" spans="1:26" ht="17.25" customHeight="1">
      <c r="A23" s="1"/>
      <c r="B23" s="21" t="str">
        <f>VLOOKUP(C23,테이블명!$A:$B,2,FALSE)</f>
        <v>post_writ_repl_hist</v>
      </c>
      <c r="C23" s="21" t="s">
        <v>1012</v>
      </c>
      <c r="D23" s="21" t="str">
        <f>VLOOKUP(E23,컬럼명조립!B:C,2,FALSE)</f>
        <v>canc_depo_erro_code</v>
      </c>
      <c r="E23" s="15" t="s">
        <v>717</v>
      </c>
      <c r="F23" s="21"/>
      <c r="G23" s="21" t="str">
        <f>VLOOKUP(E23,컬럼명조립!$B:$E,3,FALSE)</f>
        <v>VARCHAR</v>
      </c>
      <c r="H23" s="52">
        <f>VLOOKUP(E23,컬럼명조립!$B:$E,4,FALSE)</f>
        <v>6</v>
      </c>
      <c r="I23" s="89" t="s">
        <v>723</v>
      </c>
      <c r="J23" s="106"/>
      <c r="K23" s="106"/>
      <c r="L23" s="106"/>
      <c r="M23" s="106"/>
      <c r="N23" s="106"/>
      <c r="O23" s="106"/>
      <c r="P23" s="107"/>
      <c r="Q23" s="29"/>
      <c r="R23" s="1"/>
      <c r="S23" s="1" t="str">
        <f t="shared" si="0"/>
        <v>`canc_depo_erro_code`  VARCHAR(6)NULL DEFAULT NULL COMMENT '취소입금불능코드 (당사에서 고객에게 입금시 오류가 발생된 원인 코드)',</v>
      </c>
      <c r="T23" s="1"/>
      <c r="U23" s="1"/>
      <c r="V23" s="1"/>
      <c r="W23" s="1"/>
      <c r="X23" s="1"/>
      <c r="Y23" s="1"/>
      <c r="Z23" s="1"/>
    </row>
    <row r="24" spans="1:26" ht="17.25" customHeight="1">
      <c r="A24" s="1"/>
      <c r="B24" s="21" t="str">
        <f>VLOOKUP(C24,테이블명!$A:$B,2,FALSE)</f>
        <v>post_writ_repl_hist</v>
      </c>
      <c r="C24" s="21" t="s">
        <v>1012</v>
      </c>
      <c r="D24" s="21" t="e">
        <f>VLOOKUP(E24,컬럼명조립!B:C,2,FALSE)</f>
        <v>#N/A</v>
      </c>
      <c r="E24" s="39" t="s">
        <v>77</v>
      </c>
      <c r="F24" s="55"/>
      <c r="G24" s="21" t="e">
        <f>VLOOKUP(E24,컬럼명조립!$B:$E,3,FALSE)</f>
        <v>#N/A</v>
      </c>
      <c r="H24" s="52" t="e">
        <f>VLOOKUP(E24,컬럼명조립!$B:$E,4,FALSE)</f>
        <v>#N/A</v>
      </c>
      <c r="I24" s="89"/>
      <c r="J24" s="106"/>
      <c r="K24" s="106"/>
      <c r="L24" s="106"/>
      <c r="M24" s="106"/>
      <c r="N24" s="106"/>
      <c r="O24" s="106"/>
      <c r="P24" s="107"/>
      <c r="Q24" s="29"/>
      <c r="R24" s="1"/>
      <c r="S24" s="1" t="e">
        <f t="shared" si="0"/>
        <v>#N/A</v>
      </c>
      <c r="T24" s="1"/>
      <c r="U24" s="1"/>
      <c r="V24" s="1"/>
      <c r="W24" s="1"/>
      <c r="X24" s="1"/>
      <c r="Y24" s="1"/>
      <c r="Z24" s="1"/>
    </row>
    <row r="25" spans="1:26" ht="17.25" customHeight="1">
      <c r="A25" s="1"/>
      <c r="B25" s="21" t="str">
        <f>VLOOKUP(C25,테이블명!$A:$B,2,FALSE)</f>
        <v>post_writ_repl_hist</v>
      </c>
      <c r="C25" s="21" t="s">
        <v>1012</v>
      </c>
      <c r="D25" s="21" t="e">
        <f>VLOOKUP(E25,컬럼명조립!B:C,2,FALSE)</f>
        <v>#N/A</v>
      </c>
      <c r="E25" s="39" t="s">
        <v>78</v>
      </c>
      <c r="F25" s="55"/>
      <c r="G25" s="21" t="e">
        <f>VLOOKUP(E25,컬럼명조립!$B:$E,3,FALSE)</f>
        <v>#N/A</v>
      </c>
      <c r="H25" s="52" t="e">
        <f>VLOOKUP(E25,컬럼명조립!$B:$E,4,FALSE)</f>
        <v>#N/A</v>
      </c>
      <c r="I25" s="89"/>
      <c r="J25" s="106"/>
      <c r="K25" s="106"/>
      <c r="L25" s="106"/>
      <c r="M25" s="106"/>
      <c r="N25" s="106"/>
      <c r="O25" s="106"/>
      <c r="P25" s="107"/>
      <c r="Q25" s="29"/>
      <c r="R25" s="1"/>
      <c r="S25" s="1" t="e">
        <f t="shared" si="0"/>
        <v>#N/A</v>
      </c>
      <c r="T25" s="1"/>
      <c r="U25" s="1"/>
      <c r="V25" s="1"/>
      <c r="W25" s="1"/>
      <c r="X25" s="1"/>
      <c r="Y25" s="1"/>
      <c r="Z25" s="1"/>
    </row>
    <row r="26" spans="1:26" ht="17.25" customHeight="1">
      <c r="A26" s="1"/>
      <c r="B26" s="21" t="str">
        <f>VLOOKUP(C26,테이블명!$A:$B,2,FALSE)</f>
        <v>post_writ_repl_hist</v>
      </c>
      <c r="C26" s="21" t="s">
        <v>1012</v>
      </c>
      <c r="D26" s="21" t="str">
        <f>VLOOKUP(E26,컬럼명조립!B:C,2,FALSE)</f>
        <v>firs_crea_empl</v>
      </c>
      <c r="E26" s="39" t="s">
        <v>467</v>
      </c>
      <c r="F26" s="55"/>
      <c r="G26" s="21" t="str">
        <f>VLOOKUP(E26,컬럼명조립!$B:$E,3,FALSE)</f>
        <v>VARCHAR</v>
      </c>
      <c r="H26" s="52">
        <f>VLOOKUP(E26,컬럼명조립!$B:$E,4,FALSE)</f>
        <v>10</v>
      </c>
      <c r="I26" s="89"/>
      <c r="J26" s="106"/>
      <c r="K26" s="106"/>
      <c r="L26" s="106"/>
      <c r="M26" s="106"/>
      <c r="N26" s="106"/>
      <c r="O26" s="106"/>
      <c r="P26" s="107"/>
      <c r="Q26" s="29"/>
      <c r="R26" s="1"/>
      <c r="S26" s="1" t="str">
        <f t="shared" si="0"/>
        <v>`firs_crea_empl`  VARCHAR(10)NULL DEFAULT NULL COMMENT '최초생성사번 ()',</v>
      </c>
      <c r="T26" s="1"/>
      <c r="U26" s="1"/>
      <c r="V26" s="1"/>
      <c r="W26" s="1"/>
      <c r="X26" s="1"/>
      <c r="Y26" s="1"/>
      <c r="Z26" s="1"/>
    </row>
    <row r="27" spans="1:26" ht="17.25" customHeight="1">
      <c r="A27" s="1"/>
      <c r="B27" s="21" t="str">
        <f>VLOOKUP(C27,테이블명!$A:$B,2,FALSE)</f>
        <v>post_writ_repl_hist</v>
      </c>
      <c r="C27" s="21" t="s">
        <v>1012</v>
      </c>
      <c r="D27" s="21" t="e">
        <f>VLOOKUP(E27,컬럼명조립!B:C,2,FALSE)</f>
        <v>#N/A</v>
      </c>
      <c r="E27" s="39" t="s">
        <v>80</v>
      </c>
      <c r="F27" s="55"/>
      <c r="G27" s="21" t="e">
        <f>VLOOKUP(E27,컬럼명조립!$B:$E,3,FALSE)</f>
        <v>#N/A</v>
      </c>
      <c r="H27" s="52" t="e">
        <f>VLOOKUP(E27,컬럼명조립!$B:$E,4,FALSE)</f>
        <v>#N/A</v>
      </c>
      <c r="I27" s="89"/>
      <c r="J27" s="106"/>
      <c r="K27" s="106"/>
      <c r="L27" s="106"/>
      <c r="M27" s="106"/>
      <c r="N27" s="106"/>
      <c r="O27" s="106"/>
      <c r="P27" s="107"/>
      <c r="Q27" s="29"/>
      <c r="R27" s="1"/>
      <c r="S27" s="1" t="e">
        <f t="shared" si="0"/>
        <v>#N/A</v>
      </c>
      <c r="T27" s="1"/>
      <c r="U27" s="1"/>
      <c r="V27" s="1"/>
      <c r="W27" s="1"/>
      <c r="X27" s="1"/>
      <c r="Y27" s="1"/>
      <c r="Z27" s="1"/>
    </row>
    <row r="28" spans="1:26" ht="17.25" customHeight="1">
      <c r="A28" s="1"/>
      <c r="B28" s="21" t="str">
        <f>VLOOKUP(C28,테이블명!$A:$B,2,FALSE)</f>
        <v>post_writ_repl_hist</v>
      </c>
      <c r="C28" s="21" t="s">
        <v>1012</v>
      </c>
      <c r="D28" s="21" t="e">
        <f>VLOOKUP(E28,컬럼명조립!B:C,2,FALSE)</f>
        <v>#N/A</v>
      </c>
      <c r="E28" s="39" t="s">
        <v>81</v>
      </c>
      <c r="F28" s="55"/>
      <c r="G28" s="21" t="e">
        <f>VLOOKUP(E28,컬럼명조립!$B:$E,3,FALSE)</f>
        <v>#N/A</v>
      </c>
      <c r="H28" s="52" t="e">
        <f>VLOOKUP(E28,컬럼명조립!$B:$E,4,FALSE)</f>
        <v>#N/A</v>
      </c>
      <c r="I28" s="89"/>
      <c r="J28" s="106"/>
      <c r="K28" s="106"/>
      <c r="L28" s="106"/>
      <c r="M28" s="106"/>
      <c r="N28" s="106"/>
      <c r="O28" s="106"/>
      <c r="P28" s="107"/>
      <c r="Q28" s="1"/>
      <c r="R28" s="1"/>
      <c r="S28" s="1" t="e">
        <f t="shared" si="0"/>
        <v>#N/A</v>
      </c>
      <c r="T28" s="1"/>
      <c r="U28" s="1"/>
      <c r="V28" s="1"/>
      <c r="W28" s="1"/>
      <c r="X28" s="1"/>
      <c r="Y28" s="1"/>
      <c r="Z28" s="1"/>
    </row>
    <row r="29" spans="1:26" ht="17.25" customHeight="1">
      <c r="A29" s="1"/>
      <c r="B29" s="21" t="str">
        <f>VLOOKUP(C29,테이블명!$A:$B,2,FALSE)</f>
        <v>post_writ_repl_hist</v>
      </c>
      <c r="C29" s="21" t="s">
        <v>1012</v>
      </c>
      <c r="D29" s="21" t="str">
        <f>VLOOKUP(E29,컬럼명조립!B:C,2,FALSE)</f>
        <v>last_edit_empl</v>
      </c>
      <c r="E29" s="39" t="s">
        <v>466</v>
      </c>
      <c r="F29" s="55"/>
      <c r="G29" s="21" t="str">
        <f>VLOOKUP(E29,컬럼명조립!$B:$E,3,FALSE)</f>
        <v>VARCHAR</v>
      </c>
      <c r="H29" s="52">
        <f>VLOOKUP(E29,컬럼명조립!$B:$E,4,FALSE)</f>
        <v>10</v>
      </c>
      <c r="I29" s="89"/>
      <c r="J29" s="106"/>
      <c r="K29" s="106"/>
      <c r="L29" s="106"/>
      <c r="M29" s="106"/>
      <c r="N29" s="106"/>
      <c r="O29" s="106"/>
      <c r="P29" s="107"/>
      <c r="Q29" s="1"/>
      <c r="R29" s="1"/>
      <c r="S29" s="1" t="str">
        <f t="shared" si="0"/>
        <v>`last_edit_empl`  VARCHAR(10)NULL DEFAULT NULL COMMENT '최종수정사번 ()',</v>
      </c>
      <c r="T29" s="1"/>
      <c r="U29" s="1"/>
      <c r="V29" s="1"/>
      <c r="W29" s="1"/>
      <c r="X29" s="1"/>
      <c r="Y29" s="1"/>
      <c r="Z29" s="1"/>
    </row>
    <row r="30" spans="1:26" ht="17.25" customHeight="1">
      <c r="A30" s="1"/>
      <c r="D30" s="29"/>
      <c r="E30" s="1"/>
      <c r="F30" s="1"/>
      <c r="G30" s="44"/>
      <c r="H30" s="1"/>
      <c r="I30" s="1"/>
      <c r="J30" s="1"/>
      <c r="K30" s="1"/>
      <c r="L30" s="1"/>
      <c r="M30" s="1"/>
      <c r="N30" s="1"/>
      <c r="S30" s="33" t="s">
        <v>724</v>
      </c>
    </row>
    <row r="31" spans="1:26" ht="17.25" customHeight="1">
      <c r="A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33" t="s">
        <v>477</v>
      </c>
      <c r="T31" s="1"/>
      <c r="U31" s="1"/>
      <c r="V31" s="1"/>
      <c r="W31" s="1"/>
      <c r="X31" s="1"/>
      <c r="Y31" s="1"/>
      <c r="Z31" s="1"/>
    </row>
    <row r="32" spans="1:26" ht="17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33" t="s">
        <v>1015</v>
      </c>
      <c r="T32" s="1"/>
      <c r="U32" s="1"/>
      <c r="V32" s="1"/>
      <c r="W32" s="1"/>
      <c r="X32" s="1"/>
      <c r="Y32" s="1"/>
      <c r="Z32" s="1"/>
    </row>
    <row r="33" spans="1:26" ht="17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44" t="s">
        <v>525</v>
      </c>
      <c r="T33" s="1"/>
      <c r="U33" s="1"/>
      <c r="V33" s="1"/>
      <c r="W33" s="1"/>
      <c r="X33" s="1"/>
      <c r="Y33" s="1"/>
      <c r="Z33" s="1"/>
    </row>
    <row r="34" spans="1:26" ht="17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44" t="s">
        <v>526</v>
      </c>
      <c r="T34" s="1"/>
      <c r="U34" s="1"/>
      <c r="V34" s="1"/>
      <c r="W34" s="1"/>
      <c r="X34" s="1"/>
      <c r="Y34" s="1"/>
      <c r="Z34" s="1"/>
    </row>
    <row r="35" spans="1:26" ht="17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44" t="s">
        <v>527</v>
      </c>
      <c r="T35" s="1"/>
      <c r="U35" s="1"/>
      <c r="V35" s="1"/>
      <c r="W35" s="1"/>
      <c r="X35" s="1"/>
      <c r="Y35" s="1"/>
      <c r="Z35" s="1"/>
    </row>
    <row r="36" spans="1:26" ht="17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7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7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7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7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7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7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7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7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7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7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7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7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7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7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7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7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7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7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7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7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7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7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7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7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7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7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7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7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7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7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7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7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7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7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7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7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7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7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7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7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7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7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7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7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7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7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7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7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7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7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7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7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7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7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7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7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7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7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7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7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7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7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7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7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7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7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7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7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7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7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7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7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7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7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7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7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7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7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7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7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7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7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7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7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7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7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7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7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7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7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7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7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7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7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7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7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7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7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7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7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7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7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7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7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7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7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7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7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7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7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7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7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7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7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7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7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7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7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7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7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7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7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7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7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7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7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7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7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7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7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7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7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7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7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7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7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7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7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7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7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7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7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7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7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7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7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7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7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7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7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7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7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7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7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7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7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7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7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7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7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7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7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7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7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7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7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7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7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7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7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7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7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7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7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7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7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7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7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7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7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7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7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7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7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7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7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7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7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7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7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7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7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7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7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7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7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7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7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7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7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7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7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7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7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7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7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7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7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7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7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7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7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7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7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7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7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7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7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7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7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7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7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7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7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7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7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7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7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7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7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7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7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7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7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7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7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7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7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7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7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7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7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7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7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7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7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7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7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7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7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7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7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7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7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7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7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7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7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7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7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7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7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7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7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7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7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7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7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7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7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7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7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7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7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7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7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7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7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7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7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7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7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7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7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7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7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7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7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7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7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7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7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7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7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7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7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7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7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7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7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7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7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7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7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7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7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7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7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7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7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7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7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7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7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7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7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7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7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7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7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7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7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7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7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7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7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7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7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7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7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7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7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7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7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7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7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7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7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7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7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7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7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7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7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7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7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7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7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7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7.25" customHeight="1">
      <c r="A392" s="1"/>
      <c r="B392" s="1"/>
      <c r="C392" s="1"/>
      <c r="D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7.25" customHeight="1">
      <c r="A393" s="1"/>
      <c r="B393" s="1"/>
      <c r="C393" s="1"/>
      <c r="D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7.25" customHeight="1">
      <c r="A394" s="1"/>
      <c r="B394" s="1"/>
      <c r="C394" s="1"/>
      <c r="D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7.25" customHeight="1">
      <c r="A395" s="1"/>
      <c r="B395" s="1"/>
      <c r="C395" s="1"/>
      <c r="D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7.25" customHeight="1">
      <c r="A396" s="1"/>
      <c r="B396" s="1"/>
      <c r="C396" s="1"/>
      <c r="D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7.25" customHeight="1">
      <c r="A397" s="1"/>
      <c r="B397" s="1"/>
      <c r="C397" s="1"/>
      <c r="D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7.25" customHeight="1">
      <c r="A398" s="1"/>
      <c r="B398" s="1"/>
      <c r="C398" s="1"/>
      <c r="D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7.25" customHeight="1">
      <c r="A399" s="1"/>
      <c r="B399" s="1"/>
      <c r="C399" s="1"/>
      <c r="D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7.25" customHeight="1">
      <c r="A400" s="1"/>
      <c r="B400" s="1"/>
      <c r="C400" s="1"/>
      <c r="D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7.25" customHeight="1">
      <c r="A401" s="1"/>
      <c r="B401" s="1"/>
      <c r="C401" s="1"/>
      <c r="D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7.25" customHeight="1">
      <c r="A402" s="1"/>
      <c r="B402" s="1"/>
      <c r="C402" s="1"/>
      <c r="D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7.25" customHeight="1">
      <c r="A403" s="1"/>
      <c r="B403" s="1"/>
      <c r="C403" s="1"/>
      <c r="D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7.25" customHeight="1">
      <c r="A404" s="1"/>
      <c r="B404" s="1"/>
      <c r="C404" s="1"/>
      <c r="D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7.25" customHeight="1">
      <c r="A405" s="1"/>
      <c r="B405" s="1"/>
      <c r="C405" s="1"/>
      <c r="D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7.25" customHeight="1">
      <c r="A406" s="1"/>
      <c r="B406" s="1"/>
      <c r="C406" s="1"/>
      <c r="D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7.25" customHeight="1">
      <c r="A407" s="1"/>
      <c r="B407" s="1"/>
      <c r="C407" s="1"/>
      <c r="D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7.25" customHeight="1">
      <c r="A408" s="1"/>
      <c r="B408" s="1"/>
      <c r="C408" s="1"/>
      <c r="D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7.25" customHeight="1">
      <c r="A409" s="1"/>
      <c r="B409" s="1"/>
      <c r="C409" s="1"/>
      <c r="D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7.25" customHeight="1">
      <c r="A410" s="1"/>
      <c r="B410" s="1"/>
      <c r="C410" s="1"/>
      <c r="D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7.25" customHeight="1">
      <c r="A411" s="1"/>
      <c r="B411" s="1"/>
      <c r="C411" s="1"/>
      <c r="D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7.25" customHeight="1">
      <c r="A412" s="1"/>
      <c r="B412" s="1"/>
      <c r="C412" s="1"/>
      <c r="D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7.25" customHeight="1">
      <c r="A413" s="1"/>
      <c r="B413" s="1"/>
      <c r="C413" s="1"/>
      <c r="D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7.25" customHeight="1">
      <c r="A414" s="1"/>
      <c r="B414" s="1"/>
      <c r="C414" s="1"/>
      <c r="D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7.25" customHeight="1">
      <c r="A415" s="1"/>
      <c r="B415" s="1"/>
      <c r="C415" s="1"/>
      <c r="D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7.25" customHeight="1">
      <c r="A416" s="1"/>
      <c r="B416" s="1"/>
      <c r="C416" s="1"/>
      <c r="D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7.25" customHeight="1">
      <c r="A417" s="1"/>
      <c r="B417" s="1"/>
      <c r="C417" s="1"/>
      <c r="D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7.25" customHeight="1">
      <c r="A418" s="1"/>
      <c r="B418" s="1"/>
      <c r="C418" s="1"/>
      <c r="D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7.25" customHeight="1">
      <c r="A419" s="1"/>
      <c r="B419" s="1"/>
      <c r="C419" s="1"/>
      <c r="D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7.25" customHeight="1">
      <c r="A420" s="1"/>
      <c r="B420" s="1"/>
      <c r="C420" s="1"/>
      <c r="D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7.25" customHeight="1">
      <c r="A421" s="1"/>
      <c r="B421" s="1"/>
      <c r="C421" s="1"/>
      <c r="D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7.25" customHeight="1">
      <c r="A422" s="1"/>
      <c r="B422" s="1"/>
      <c r="C422" s="1"/>
      <c r="D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7.25" customHeight="1">
      <c r="A423" s="1"/>
      <c r="B423" s="1"/>
      <c r="C423" s="1"/>
      <c r="D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7.25" customHeight="1">
      <c r="A424" s="1"/>
      <c r="B424" s="1"/>
      <c r="C424" s="1"/>
      <c r="D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7.25" customHeight="1">
      <c r="A425" s="1"/>
      <c r="B425" s="1"/>
      <c r="C425" s="1"/>
      <c r="D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7.25" customHeight="1">
      <c r="A426" s="1"/>
      <c r="B426" s="1"/>
      <c r="C426" s="1"/>
      <c r="D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7.25" customHeight="1">
      <c r="A427" s="1"/>
      <c r="B427" s="1"/>
      <c r="C427" s="1"/>
      <c r="D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7.25" customHeight="1">
      <c r="A428" s="1"/>
      <c r="B428" s="1"/>
      <c r="C428" s="1"/>
      <c r="D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</sheetData>
  <mergeCells count="28">
    <mergeCell ref="I20:P20"/>
    <mergeCell ref="I21:P21"/>
    <mergeCell ref="I25:P25"/>
    <mergeCell ref="I26:P26"/>
    <mergeCell ref="I6:P6"/>
    <mergeCell ref="I7:P7"/>
    <mergeCell ref="I8:P8"/>
    <mergeCell ref="I9:P9"/>
    <mergeCell ref="I10:P10"/>
    <mergeCell ref="I11:P11"/>
    <mergeCell ref="I12:P12"/>
    <mergeCell ref="I13:P13"/>
    <mergeCell ref="I29:P29"/>
    <mergeCell ref="I22:P22"/>
    <mergeCell ref="I16:P16"/>
    <mergeCell ref="I2:P2"/>
    <mergeCell ref="I3:P3"/>
    <mergeCell ref="I5:P5"/>
    <mergeCell ref="I14:P14"/>
    <mergeCell ref="I15:P15"/>
    <mergeCell ref="I27:P27"/>
    <mergeCell ref="I28:P28"/>
    <mergeCell ref="I17:P17"/>
    <mergeCell ref="I18:P18"/>
    <mergeCell ref="I19:P19"/>
    <mergeCell ref="I23:P23"/>
    <mergeCell ref="I24:P24"/>
    <mergeCell ref="I4:P4"/>
  </mergeCells>
  <phoneticPr fontId="1" type="noConversion"/>
  <pageMargins left="0.7" right="0.7" top="0.75" bottom="0.75" header="0" footer="0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45195-133A-4E1C-A2E9-99E962DAF70F}">
  <sheetPr>
    <tabColor rgb="FF00B0F0"/>
  </sheetPr>
  <dimension ref="A1:Z503"/>
  <sheetViews>
    <sheetView zoomScale="75" zoomScaleNormal="75" workbookViewId="0">
      <selection activeCell="G6" sqref="G6"/>
    </sheetView>
  </sheetViews>
  <sheetFormatPr defaultColWidth="12.625" defaultRowHeight="15" customHeight="1"/>
  <cols>
    <col min="1" max="1" width="7.875" style="33" customWidth="1"/>
    <col min="2" max="2" width="19.375" style="33" bestFit="1" customWidth="1"/>
    <col min="3" max="3" width="14.5" style="33" bestFit="1" customWidth="1"/>
    <col min="4" max="5" width="27.25" style="33" bestFit="1" customWidth="1"/>
    <col min="6" max="6" width="9.5" style="33" bestFit="1" customWidth="1"/>
    <col min="7" max="7" width="12.75" style="33" bestFit="1" customWidth="1"/>
    <col min="8" max="8" width="10.5" style="33" bestFit="1" customWidth="1"/>
    <col min="9" max="16" width="13" style="33" customWidth="1"/>
    <col min="17" max="17" width="84.875" style="33" hidden="1" customWidth="1"/>
    <col min="18" max="18" width="7.625" style="33" customWidth="1"/>
    <col min="19" max="19" width="52.25" style="33" customWidth="1"/>
    <col min="20" max="26" width="7.625" style="33" customWidth="1"/>
    <col min="27" max="16384" width="12.625" style="33"/>
  </cols>
  <sheetData>
    <row r="1" spans="1:26" ht="17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9.75" customHeight="1">
      <c r="A2" s="1"/>
      <c r="B2" s="34" t="s">
        <v>0</v>
      </c>
      <c r="C2" s="34" t="s">
        <v>1</v>
      </c>
      <c r="D2" s="34" t="s">
        <v>2</v>
      </c>
      <c r="E2" s="34" t="s">
        <v>3</v>
      </c>
      <c r="F2" s="35" t="s">
        <v>4</v>
      </c>
      <c r="G2" s="34" t="s">
        <v>5</v>
      </c>
      <c r="H2" s="34" t="s">
        <v>6</v>
      </c>
      <c r="I2" s="80" t="s">
        <v>7</v>
      </c>
      <c r="J2" s="81"/>
      <c r="K2" s="81"/>
      <c r="L2" s="81"/>
      <c r="M2" s="81"/>
      <c r="N2" s="81"/>
      <c r="O2" s="81"/>
      <c r="P2" s="82"/>
      <c r="Q2" s="34" t="s">
        <v>8</v>
      </c>
      <c r="R2" s="1"/>
      <c r="S2" s="1" t="str">
        <f>CONCATENATE("CREATE TABLE `",TRIM(B3),"` (")</f>
        <v>CREATE TABLE `ques_writ_main` (</v>
      </c>
      <c r="T2" s="1"/>
      <c r="U2" s="1"/>
      <c r="V2" s="1"/>
      <c r="W2" s="1"/>
      <c r="X2" s="1"/>
      <c r="Y2" s="1"/>
      <c r="Z2" s="1"/>
    </row>
    <row r="3" spans="1:26" ht="17.25" customHeight="1">
      <c r="A3" s="1"/>
      <c r="B3" s="21" t="str">
        <f>VLOOKUP(C3,테이블명!$A:$B,2,FALSE)</f>
        <v>ques_writ_main</v>
      </c>
      <c r="C3" s="21" t="s">
        <v>1013</v>
      </c>
      <c r="D3" s="21" t="str">
        <f>VLOOKUP(E3,컬럼명조립!B:C,2,FALSE)</f>
        <v>grp_code</v>
      </c>
      <c r="E3" s="21" t="s">
        <v>568</v>
      </c>
      <c r="F3" s="62" t="s">
        <v>442</v>
      </c>
      <c r="G3" s="21" t="str">
        <f>VLOOKUP(E3,컬럼명조립!$B:$E,3,FALSE)</f>
        <v>VARCHAR</v>
      </c>
      <c r="H3" s="52">
        <f>VLOOKUP(E3,컬럼명조립!$B:$E,4,FALSE)</f>
        <v>3</v>
      </c>
      <c r="I3" s="87" t="s">
        <v>616</v>
      </c>
      <c r="J3" s="88"/>
      <c r="K3" s="88"/>
      <c r="L3" s="88"/>
      <c r="M3" s="88"/>
      <c r="N3" s="88"/>
      <c r="O3" s="88"/>
      <c r="P3" s="88"/>
      <c r="Q3" s="41" t="s">
        <v>446</v>
      </c>
      <c r="R3" s="1"/>
      <c r="S3" s="1" t="s">
        <v>573</v>
      </c>
      <c r="T3" s="1"/>
      <c r="U3" s="1"/>
      <c r="V3" s="1"/>
      <c r="W3" s="1"/>
      <c r="X3" s="1"/>
      <c r="Y3" s="1"/>
      <c r="Z3" s="1"/>
    </row>
    <row r="4" spans="1:26" ht="17.25" customHeight="1">
      <c r="A4" s="1"/>
      <c r="B4" s="21" t="str">
        <f>VLOOKUP(C4,테이블명!$A:$B,2,FALSE)</f>
        <v>ques_writ_main</v>
      </c>
      <c r="C4" s="21" t="s">
        <v>1013</v>
      </c>
      <c r="D4" s="21" t="str">
        <f>VLOOKUP(E4,컬럼명조립!B:C,2,FALSE)</f>
        <v>cust_id</v>
      </c>
      <c r="E4" s="21" t="s">
        <v>479</v>
      </c>
      <c r="F4" s="62" t="s">
        <v>442</v>
      </c>
      <c r="G4" s="21" t="str">
        <f>VLOOKUP(E4,컬럼명조립!$B:$E,3,FALSE)</f>
        <v>VARCHAR</v>
      </c>
      <c r="H4" s="52">
        <f>VLOOKUP(E4,컬럼명조립!$B:$E,4,FALSE)</f>
        <v>50</v>
      </c>
      <c r="I4" s="89"/>
      <c r="J4" s="106"/>
      <c r="K4" s="106"/>
      <c r="L4" s="106"/>
      <c r="M4" s="106"/>
      <c r="N4" s="106"/>
      <c r="O4" s="106"/>
      <c r="P4" s="107"/>
      <c r="Q4" s="15"/>
      <c r="R4" s="1"/>
      <c r="S4" s="1" t="s">
        <v>544</v>
      </c>
      <c r="T4" s="1"/>
      <c r="U4" s="1"/>
      <c r="V4" s="1"/>
      <c r="W4" s="1"/>
      <c r="X4" s="1"/>
      <c r="Y4" s="1"/>
      <c r="Z4" s="1"/>
    </row>
    <row r="5" spans="1:26" ht="17.25" customHeight="1">
      <c r="A5" s="1"/>
      <c r="B5" s="21" t="str">
        <f>VLOOKUP(C5,테이블명!$A:$B,2,FALSE)</f>
        <v>ques_writ_main</v>
      </c>
      <c r="C5" s="21" t="s">
        <v>1013</v>
      </c>
      <c r="D5" s="21" t="str">
        <f>VLOOKUP(E5,컬럼명조립!B:C,2,FALSE)</f>
        <v>ques_seri_no</v>
      </c>
      <c r="E5" s="1" t="s">
        <v>1018</v>
      </c>
      <c r="F5" s="21" t="s">
        <v>442</v>
      </c>
      <c r="G5" s="21" t="str">
        <f>VLOOKUP(E5,컬럼명조립!$B:$E,3,FALSE)</f>
        <v>INT</v>
      </c>
      <c r="H5" s="52">
        <f>VLOOKUP(E5,컬럼명조립!$B:$E,4,FALSE)</f>
        <v>11</v>
      </c>
      <c r="I5" s="109"/>
      <c r="J5" s="109"/>
      <c r="K5" s="109"/>
      <c r="L5" s="109"/>
      <c r="M5" s="109"/>
      <c r="N5" s="109"/>
      <c r="O5" s="109"/>
      <c r="P5" s="109"/>
      <c r="Q5" s="15"/>
      <c r="R5" s="1"/>
      <c r="S5" s="1" t="s">
        <v>712</v>
      </c>
      <c r="T5" s="1"/>
      <c r="U5" s="1"/>
      <c r="V5" s="1"/>
      <c r="W5" s="1"/>
      <c r="X5" s="1"/>
      <c r="Y5" s="1"/>
      <c r="Z5" s="1"/>
    </row>
    <row r="6" spans="1:26" ht="17.25" customHeight="1">
      <c r="A6" s="1"/>
      <c r="B6" s="21" t="str">
        <f>VLOOKUP(C6,테이블명!$A:$B,2,FALSE)</f>
        <v>ques_writ_main</v>
      </c>
      <c r="C6" s="21" t="s">
        <v>1013</v>
      </c>
      <c r="D6" s="21" t="str">
        <f>VLOOKUP(E6,컬럼명조립!B:C,2,FALSE)</f>
        <v>memb_yn</v>
      </c>
      <c r="E6" s="21" t="s">
        <v>1043</v>
      </c>
      <c r="F6" s="21"/>
      <c r="G6" s="21" t="str">
        <f>VLOOKUP(E6,컬럼명조립!$B:$E,3,FALSE)</f>
        <v>VARCHAR</v>
      </c>
      <c r="H6" s="52">
        <f>VLOOKUP(E6,컬럼명조립!$B:$E,4,FALSE)</f>
        <v>1</v>
      </c>
      <c r="I6" s="87"/>
      <c r="J6" s="88"/>
      <c r="K6" s="88"/>
      <c r="L6" s="88"/>
      <c r="M6" s="88"/>
      <c r="N6" s="88"/>
      <c r="O6" s="88"/>
      <c r="P6" s="88"/>
      <c r="Q6" s="15"/>
      <c r="R6" s="1"/>
      <c r="S6" s="1" t="str">
        <f>CONCATENATE("`",TRIM(D6),"`  ",TRIM(G6),"(",H6,")NULL DEFAULT NULL COMMENT '",TRIM(E6)," (",TRIM(I6),")',")</f>
        <v>`memb_yn`  VARCHAR(1)NULL DEFAULT NULL COMMENT '회원여부 ()',</v>
      </c>
      <c r="T6" s="1"/>
      <c r="U6" s="1"/>
      <c r="V6" s="1"/>
      <c r="W6" s="1"/>
      <c r="X6" s="1"/>
      <c r="Y6" s="1"/>
      <c r="Z6" s="1"/>
    </row>
    <row r="7" spans="1:26" ht="17.25" customHeight="1">
      <c r="A7" s="1"/>
      <c r="B7" s="21" t="str">
        <f>VLOOKUP(C7,테이블명!$A:$B,2,FALSE)</f>
        <v>ques_writ_main</v>
      </c>
      <c r="C7" s="21" t="s">
        <v>1013</v>
      </c>
      <c r="D7" s="21" t="str">
        <f>VLOOKUP(E7,컬럼명조립!B:C,2,FALSE)</f>
        <v>ques_prog_stat_code</v>
      </c>
      <c r="E7" s="21" t="s">
        <v>1026</v>
      </c>
      <c r="F7" s="21"/>
      <c r="G7" s="21" t="str">
        <f>VLOOKUP(E7,컬럼명조립!$B:$E,3,FALSE)</f>
        <v>VARCHAR</v>
      </c>
      <c r="H7" s="52">
        <f>VLOOKUP(E7,컬럼명조립!$B:$E,4,FALSE)</f>
        <v>2</v>
      </c>
      <c r="I7" s="87"/>
      <c r="J7" s="88"/>
      <c r="K7" s="88"/>
      <c r="L7" s="88"/>
      <c r="M7" s="88"/>
      <c r="N7" s="88"/>
      <c r="O7" s="88"/>
      <c r="P7" s="88"/>
      <c r="Q7" s="15"/>
      <c r="R7" s="1"/>
      <c r="S7" s="1" t="str">
        <f t="shared" ref="S7:S18" si="0">CONCATENATE("`",TRIM(D7),"`  ",TRIM(G7),"(",H7,")NULL DEFAULT NULL COMMENT '",TRIM(E7)," (",TRIM(I7),")',")</f>
        <v>`ques_prog_stat_code`  VARCHAR(2)NULL DEFAULT NULL COMMENT '질의진행상태 ()',</v>
      </c>
      <c r="T7" s="1"/>
      <c r="U7" s="1"/>
      <c r="V7" s="1"/>
      <c r="W7" s="1"/>
      <c r="X7" s="1"/>
      <c r="Y7" s="1"/>
      <c r="Z7" s="1"/>
    </row>
    <row r="8" spans="1:26" ht="17.25" customHeight="1">
      <c r="A8" s="1"/>
      <c r="B8" s="21" t="str">
        <f>VLOOKUP(C8,테이블명!$A:$B,2,FALSE)</f>
        <v>ques_writ_main</v>
      </c>
      <c r="C8" s="21" t="s">
        <v>1013</v>
      </c>
      <c r="D8" s="21" t="str">
        <f>VLOOKUP(E8,컬럼명조립!B:C,2,FALSE)</f>
        <v>secr_numb</v>
      </c>
      <c r="E8" s="21" t="s">
        <v>1020</v>
      </c>
      <c r="F8" s="21"/>
      <c r="G8" s="21" t="str">
        <f>VLOOKUP(E8,컬럼명조립!$B:$E,3,FALSE)</f>
        <v>VARCHAR</v>
      </c>
      <c r="H8" s="52">
        <f>VLOOKUP(E8,컬럼명조립!$B:$E,4,FALSE)</f>
        <v>50</v>
      </c>
      <c r="I8" s="113"/>
      <c r="J8" s="88"/>
      <c r="K8" s="88"/>
      <c r="L8" s="88"/>
      <c r="M8" s="88"/>
      <c r="N8" s="88"/>
      <c r="O8" s="88"/>
      <c r="P8" s="88"/>
      <c r="Q8" s="15"/>
      <c r="R8" s="1"/>
      <c r="S8" s="1" t="str">
        <f t="shared" si="0"/>
        <v>`secr_numb`  VARCHAR(50)NULL DEFAULT NULL COMMENT '비밀번호 ()',</v>
      </c>
      <c r="T8" s="1"/>
      <c r="U8" s="1"/>
      <c r="V8" s="1"/>
      <c r="W8" s="1"/>
      <c r="X8" s="1"/>
      <c r="Y8" s="1"/>
      <c r="Z8" s="1"/>
    </row>
    <row r="9" spans="1:26" ht="17.25" customHeight="1">
      <c r="A9" s="1"/>
      <c r="B9" s="21" t="str">
        <f>VLOOKUP(C9,테이블명!$A:$B,2,FALSE)</f>
        <v>ques_writ_main</v>
      </c>
      <c r="C9" s="21" t="s">
        <v>1013</v>
      </c>
      <c r="D9" s="21" t="str">
        <f>VLOOKUP(E9,컬럼명조립!B:C,2,FALSE)</f>
        <v>cust_name</v>
      </c>
      <c r="E9" s="21" t="s">
        <v>1021</v>
      </c>
      <c r="F9" s="21"/>
      <c r="G9" s="21" t="str">
        <f>VLOOKUP(E9,컬럼명조립!$B:$E,3,FALSE)</f>
        <v>VARCHAR</v>
      </c>
      <c r="H9" s="52">
        <f>VLOOKUP(E9,컬럼명조립!$B:$E,4,FALSE)</f>
        <v>30</v>
      </c>
      <c r="I9" s="87"/>
      <c r="J9" s="88"/>
      <c r="K9" s="88"/>
      <c r="L9" s="88"/>
      <c r="M9" s="88"/>
      <c r="N9" s="88"/>
      <c r="O9" s="88"/>
      <c r="P9" s="88"/>
      <c r="Q9" s="15"/>
      <c r="R9" s="1"/>
      <c r="S9" s="1" t="str">
        <f t="shared" si="0"/>
        <v>`cust_name`  VARCHAR(30)NULL DEFAULT NULL COMMENT '회원성명 ()',</v>
      </c>
      <c r="T9" s="1"/>
      <c r="U9" s="1"/>
      <c r="V9" s="1"/>
      <c r="W9" s="1"/>
      <c r="X9" s="1"/>
      <c r="Y9" s="1"/>
      <c r="Z9" s="1"/>
    </row>
    <row r="10" spans="1:26" ht="17.25" customHeight="1">
      <c r="A10" s="1"/>
      <c r="B10" s="21" t="str">
        <f>VLOOKUP(C10,테이블명!$A:$B,2,FALSE)</f>
        <v>ques_writ_main</v>
      </c>
      <c r="C10" s="21" t="s">
        <v>1013</v>
      </c>
      <c r="D10" s="21" t="str">
        <f>VLOOKUP(E10,컬럼명조립!B:C,2,FALSE)</f>
        <v>ques_titl_cont</v>
      </c>
      <c r="E10" s="21" t="s">
        <v>1024</v>
      </c>
      <c r="F10" s="21"/>
      <c r="G10" s="21" t="str">
        <f>VLOOKUP(E10,컬럼명조립!$B:$E,3,FALSE)</f>
        <v>VARCHAR</v>
      </c>
      <c r="H10" s="52">
        <f>VLOOKUP(E10,컬럼명조립!$B:$E,4,FALSE)</f>
        <v>50</v>
      </c>
      <c r="I10" s="87"/>
      <c r="J10" s="88"/>
      <c r="K10" s="88"/>
      <c r="L10" s="88"/>
      <c r="M10" s="88"/>
      <c r="N10" s="88"/>
      <c r="O10" s="88"/>
      <c r="P10" s="88"/>
      <c r="Q10" s="15"/>
      <c r="R10" s="1"/>
      <c r="S10" s="1" t="str">
        <f t="shared" si="0"/>
        <v>`ques_titl_cont`  VARCHAR(50)NULL DEFAULT NULL COMMENT '질의제목 ()',</v>
      </c>
      <c r="T10" s="1"/>
      <c r="U10" s="1"/>
      <c r="V10" s="1"/>
      <c r="W10" s="1"/>
      <c r="X10" s="1"/>
      <c r="Y10" s="1"/>
      <c r="Z10" s="1"/>
    </row>
    <row r="11" spans="1:26" ht="17.25" customHeight="1">
      <c r="A11" s="1"/>
      <c r="B11" s="21" t="str">
        <f>VLOOKUP(C11,테이블명!$A:$B,2,FALSE)</f>
        <v>ques_writ_main</v>
      </c>
      <c r="C11" s="21" t="s">
        <v>1013</v>
      </c>
      <c r="D11" s="21" t="str">
        <f>VLOOKUP(E11,컬럼명조립!B:C,2,FALSE)</f>
        <v>ques_deta_cont</v>
      </c>
      <c r="E11" s="21" t="s">
        <v>1025</v>
      </c>
      <c r="F11" s="21"/>
      <c r="G11" s="21" t="str">
        <f>VLOOKUP(E11,컬럼명조립!$B:$E,3,FALSE)</f>
        <v>VARCHAR</v>
      </c>
      <c r="H11" s="52">
        <f>VLOOKUP(E11,컬럼명조립!$B:$E,4,FALSE)</f>
        <v>500</v>
      </c>
      <c r="I11" s="87"/>
      <c r="J11" s="88"/>
      <c r="K11" s="88"/>
      <c r="L11" s="88"/>
      <c r="M11" s="88"/>
      <c r="N11" s="88"/>
      <c r="O11" s="88"/>
      <c r="P11" s="88"/>
      <c r="Q11" s="15"/>
      <c r="R11" s="1"/>
      <c r="S11" s="1" t="str">
        <f t="shared" si="0"/>
        <v>`ques_deta_cont`  VARCHAR(500)NULL DEFAULT NULL COMMENT '질의상세내용 ()',</v>
      </c>
      <c r="T11" s="1"/>
      <c r="U11" s="1"/>
      <c r="V11" s="1"/>
      <c r="W11" s="1"/>
      <c r="X11" s="1"/>
      <c r="Y11" s="1"/>
      <c r="Z11" s="1"/>
    </row>
    <row r="12" spans="1:26" ht="17.25" customHeight="1">
      <c r="A12" s="1"/>
      <c r="B12" s="21" t="str">
        <f>VLOOKUP(C12,테이블명!$A:$B,2,FALSE)</f>
        <v>ques_writ_main</v>
      </c>
      <c r="C12" s="21" t="s">
        <v>1013</v>
      </c>
      <c r="D12" s="21" t="str">
        <f>VLOOKUP(E12,컬럼명조립!B:C,2,FALSE)</f>
        <v>file_text_kind_code</v>
      </c>
      <c r="E12" s="21" t="s">
        <v>1022</v>
      </c>
      <c r="F12" s="21"/>
      <c r="G12" s="21" t="str">
        <f>VLOOKUP(E12,컬럼명조립!$B:$E,3,FALSE)</f>
        <v>VARCHAR</v>
      </c>
      <c r="H12" s="52">
        <f>VLOOKUP(E12,컬럼명조립!$B:$E,4,FALSE)</f>
        <v>3</v>
      </c>
      <c r="I12" s="87"/>
      <c r="J12" s="88"/>
      <c r="K12" s="88"/>
      <c r="L12" s="88"/>
      <c r="M12" s="88"/>
      <c r="N12" s="88"/>
      <c r="O12" s="88"/>
      <c r="P12" s="88"/>
      <c r="Q12" s="15"/>
      <c r="R12" s="1"/>
      <c r="S12" s="1" t="str">
        <f t="shared" si="0"/>
        <v>`file_text_kind_code`  VARCHAR(3)NULL DEFAULT NULL COMMENT '파일종류구분코드 ()',</v>
      </c>
      <c r="T12" s="1"/>
      <c r="U12" s="1"/>
      <c r="V12" s="1"/>
      <c r="W12" s="1"/>
      <c r="X12" s="1"/>
      <c r="Y12" s="1"/>
      <c r="Z12" s="1"/>
    </row>
    <row r="13" spans="1:26" ht="17.25" customHeight="1">
      <c r="A13" s="1"/>
      <c r="B13" s="21" t="str">
        <f>VLOOKUP(C13,테이블명!$A:$B,2,FALSE)</f>
        <v>ques_writ_main</v>
      </c>
      <c r="C13" s="21" t="s">
        <v>1013</v>
      </c>
      <c r="D13" s="21" t="str">
        <f>VLOOKUP(E13,컬럼명조립!B:C,2,FALSE)</f>
        <v>file_name</v>
      </c>
      <c r="E13" s="21" t="s">
        <v>1023</v>
      </c>
      <c r="F13" s="21"/>
      <c r="G13" s="21" t="str">
        <f>VLOOKUP(E13,컬럼명조립!$B:$E,3,FALSE)</f>
        <v>VARCHAR</v>
      </c>
      <c r="H13" s="52">
        <f>VLOOKUP(E13,컬럼명조립!$B:$E,4,FALSE)</f>
        <v>30</v>
      </c>
      <c r="I13" s="87"/>
      <c r="J13" s="88"/>
      <c r="K13" s="88"/>
      <c r="L13" s="88"/>
      <c r="M13" s="88"/>
      <c r="N13" s="88"/>
      <c r="O13" s="88"/>
      <c r="P13" s="88"/>
      <c r="Q13" s="15"/>
      <c r="R13" s="1"/>
      <c r="S13" s="1" t="str">
        <f t="shared" si="0"/>
        <v>`file_name`  VARCHAR(30)NULL DEFAULT NULL COMMENT '파일이름 ()',</v>
      </c>
      <c r="T13" s="1"/>
      <c r="U13" s="1"/>
      <c r="V13" s="1"/>
      <c r="W13" s="1"/>
      <c r="X13" s="1"/>
      <c r="Y13" s="1"/>
      <c r="Z13" s="1"/>
    </row>
    <row r="14" spans="1:26" ht="17.25" customHeight="1">
      <c r="A14" s="1"/>
      <c r="B14" s="21" t="str">
        <f>VLOOKUP(C14,테이블명!$A:$B,2,FALSE)</f>
        <v>ques_writ_main</v>
      </c>
      <c r="C14" s="21" t="s">
        <v>1013</v>
      </c>
      <c r="D14" s="21" t="str">
        <f>VLOOKUP(E14,컬럼명조립!B:C,2,FALSE)</f>
        <v>file_stor_loca_cont</v>
      </c>
      <c r="E14" s="21" t="s">
        <v>1042</v>
      </c>
      <c r="F14" s="21"/>
      <c r="G14" s="21" t="str">
        <f>VLOOKUP(E14,컬럼명조립!$B:$E,3,FALSE)</f>
        <v>VARCHAR</v>
      </c>
      <c r="H14" s="52">
        <f>VLOOKUP(E14,컬럼명조립!$B:$E,4,FALSE)</f>
        <v>100</v>
      </c>
      <c r="I14" s="89"/>
      <c r="J14" s="106"/>
      <c r="K14" s="106"/>
      <c r="L14" s="106"/>
      <c r="M14" s="106"/>
      <c r="N14" s="106"/>
      <c r="O14" s="106"/>
      <c r="P14" s="107"/>
      <c r="Q14" s="15"/>
      <c r="R14" s="1"/>
      <c r="S14" s="1" t="str">
        <f t="shared" si="0"/>
        <v>`file_stor_loca_cont`  VARCHAR(100)NULL DEFAULT NULL COMMENT '파일저장위치내용 ()',</v>
      </c>
      <c r="T14" s="1"/>
      <c r="U14" s="1"/>
      <c r="V14" s="1"/>
      <c r="W14" s="1"/>
      <c r="X14" s="1"/>
      <c r="Y14" s="1"/>
      <c r="Z14" s="1"/>
    </row>
    <row r="15" spans="1:26" ht="17.25" customHeight="1">
      <c r="A15" s="1"/>
      <c r="B15" s="21" t="str">
        <f>VLOOKUP(C15,테이블명!$A:$B,2,FALSE)</f>
        <v>ques_writ_main</v>
      </c>
      <c r="C15" s="21" t="s">
        <v>1013</v>
      </c>
      <c r="D15" s="21" t="str">
        <f>VLOOKUP(E15,컬럼명조립!B:C,2,FALSE)</f>
        <v>firs_crea_date_time</v>
      </c>
      <c r="E15" s="39" t="s">
        <v>964</v>
      </c>
      <c r="F15" s="55"/>
      <c r="G15" s="21" t="str">
        <f>VLOOKUP(E15,컬럼명조립!$B:$E,3,FALSE)</f>
        <v>DATETIME</v>
      </c>
      <c r="H15" s="52">
        <f>VLOOKUP(E15,컬럼명조립!$B:$E,4,FALSE)</f>
        <v>0</v>
      </c>
      <c r="I15" s="87"/>
      <c r="J15" s="88"/>
      <c r="K15" s="88"/>
      <c r="L15" s="88"/>
      <c r="M15" s="88"/>
      <c r="N15" s="88"/>
      <c r="O15" s="88"/>
      <c r="P15" s="88"/>
      <c r="Q15" s="1"/>
      <c r="R15" s="1"/>
      <c r="S15" s="1" t="str">
        <f t="shared" si="0"/>
        <v>`firs_crea_date_time`  DATETIME(0)NULL DEFAULT NULL COMMENT '최초생성일시 ()',</v>
      </c>
      <c r="T15" s="1"/>
      <c r="U15" s="1"/>
      <c r="V15" s="1"/>
      <c r="W15" s="1"/>
      <c r="X15" s="1"/>
      <c r="Y15" s="1"/>
      <c r="Z15" s="1"/>
    </row>
    <row r="16" spans="1:26" ht="17.25" customHeight="1">
      <c r="A16" s="1"/>
      <c r="B16" s="21" t="str">
        <f>VLOOKUP(C16,테이블명!$A:$B,2,FALSE)</f>
        <v>ques_writ_main</v>
      </c>
      <c r="C16" s="21" t="s">
        <v>1013</v>
      </c>
      <c r="D16" s="21" t="str">
        <f>VLOOKUP(E16,컬럼명조립!B:C,2,FALSE)</f>
        <v>firs_crea_empl</v>
      </c>
      <c r="E16" s="39" t="s">
        <v>467</v>
      </c>
      <c r="F16" s="55"/>
      <c r="G16" s="21" t="str">
        <f>VLOOKUP(E16,컬럼명조립!$B:$E,3,FALSE)</f>
        <v>VARCHAR</v>
      </c>
      <c r="H16" s="52">
        <f>VLOOKUP(E16,컬럼명조립!$B:$E,4,FALSE)</f>
        <v>10</v>
      </c>
      <c r="I16" s="87"/>
      <c r="J16" s="87"/>
      <c r="K16" s="87"/>
      <c r="L16" s="87"/>
      <c r="M16" s="87"/>
      <c r="N16" s="87"/>
      <c r="O16" s="87"/>
      <c r="P16" s="87"/>
      <c r="Q16" s="1"/>
      <c r="R16" s="1"/>
      <c r="S16" s="1" t="str">
        <f t="shared" si="0"/>
        <v>`firs_crea_empl`  VARCHAR(10)NULL DEFAULT NULL COMMENT '최초생성사번 ()',</v>
      </c>
      <c r="T16" s="1"/>
      <c r="U16" s="1"/>
      <c r="V16" s="1"/>
      <c r="W16" s="1"/>
      <c r="X16" s="1"/>
      <c r="Y16" s="1"/>
      <c r="Z16" s="1"/>
    </row>
    <row r="17" spans="1:26" ht="17.25" customHeight="1">
      <c r="A17" s="1"/>
      <c r="B17" s="21" t="str">
        <f>VLOOKUP(C17,테이블명!$A:$B,2,FALSE)</f>
        <v>ques_writ_main</v>
      </c>
      <c r="C17" s="21" t="s">
        <v>1013</v>
      </c>
      <c r="D17" s="21" t="str">
        <f>VLOOKUP(E17,컬럼명조립!B:C,2,FALSE)</f>
        <v>last_edit_date_time</v>
      </c>
      <c r="E17" s="39" t="s">
        <v>965</v>
      </c>
      <c r="F17" s="55"/>
      <c r="G17" s="21" t="str">
        <f>VLOOKUP(E17,컬럼명조립!$B:$E,3,FALSE)</f>
        <v>DATETIME</v>
      </c>
      <c r="H17" s="52">
        <f>VLOOKUP(E17,컬럼명조립!$B:$E,4,FALSE)</f>
        <v>0</v>
      </c>
      <c r="I17" s="87"/>
      <c r="J17" s="87"/>
      <c r="K17" s="87"/>
      <c r="L17" s="87"/>
      <c r="M17" s="87"/>
      <c r="N17" s="87"/>
      <c r="O17" s="87"/>
      <c r="P17" s="87"/>
      <c r="Q17" s="1"/>
      <c r="R17" s="1"/>
      <c r="S17" s="1" t="str">
        <f t="shared" si="0"/>
        <v>`last_edit_date_time`  DATETIME(0)NULL DEFAULT NULL COMMENT '최종수정일시 ()',</v>
      </c>
      <c r="T17" s="1"/>
      <c r="U17" s="1"/>
      <c r="V17" s="1"/>
      <c r="W17" s="1"/>
      <c r="X17" s="1"/>
      <c r="Y17" s="1"/>
      <c r="Z17" s="1"/>
    </row>
    <row r="18" spans="1:26" ht="17.25" customHeight="1">
      <c r="A18" s="1"/>
      <c r="B18" s="21" t="str">
        <f>VLOOKUP(C18,테이블명!$A:$B,2,FALSE)</f>
        <v>ques_writ_main</v>
      </c>
      <c r="C18" s="21" t="s">
        <v>1013</v>
      </c>
      <c r="D18" s="21" t="str">
        <f>VLOOKUP(E18,컬럼명조립!B:C,2,FALSE)</f>
        <v>last_edit_empl</v>
      </c>
      <c r="E18" s="39" t="s">
        <v>466</v>
      </c>
      <c r="F18" s="55"/>
      <c r="G18" s="21" t="str">
        <f>VLOOKUP(E18,컬럼명조립!$B:$E,3,FALSE)</f>
        <v>VARCHAR</v>
      </c>
      <c r="H18" s="52">
        <f>VLOOKUP(E18,컬럼명조립!$B:$E,4,FALSE)</f>
        <v>10</v>
      </c>
      <c r="I18" s="87"/>
      <c r="J18" s="87"/>
      <c r="K18" s="87"/>
      <c r="L18" s="87"/>
      <c r="M18" s="87"/>
      <c r="N18" s="87"/>
      <c r="O18" s="87"/>
      <c r="P18" s="87"/>
      <c r="Q18" s="1"/>
      <c r="R18" s="1"/>
      <c r="S18" s="1" t="str">
        <f t="shared" si="0"/>
        <v>`last_edit_empl`  VARCHAR(10)NULL DEFAULT NULL COMMENT '최종수정사번 ()',</v>
      </c>
      <c r="T18" s="1"/>
      <c r="U18" s="1"/>
      <c r="V18" s="1"/>
      <c r="W18" s="1"/>
      <c r="X18" s="1"/>
      <c r="Y18" s="1"/>
      <c r="Z18" s="1"/>
    </row>
    <row r="19" spans="1:26" ht="17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 t="s">
        <v>724</v>
      </c>
      <c r="T19" s="1"/>
      <c r="U19" s="1"/>
      <c r="V19" s="1"/>
      <c r="W19" s="1"/>
      <c r="X19" s="1"/>
      <c r="Y19" s="1"/>
      <c r="Z19" s="1"/>
    </row>
    <row r="20" spans="1:26" ht="17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33" t="s">
        <v>477</v>
      </c>
      <c r="T20" s="1"/>
      <c r="U20" s="1"/>
      <c r="V20" s="1"/>
      <c r="W20" s="1"/>
      <c r="X20" s="1"/>
      <c r="Y20" s="1"/>
      <c r="Z20" s="1"/>
    </row>
    <row r="21" spans="1:26" ht="17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44" t="s">
        <v>1016</v>
      </c>
      <c r="T21" s="1"/>
      <c r="U21" s="1"/>
      <c r="V21" s="1"/>
      <c r="W21" s="1"/>
      <c r="X21" s="1"/>
      <c r="Y21" s="1"/>
      <c r="Z21" s="1"/>
    </row>
    <row r="22" spans="1:26" ht="17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44" t="s">
        <v>525</v>
      </c>
      <c r="T22" s="1"/>
      <c r="U22" s="1"/>
      <c r="V22" s="1"/>
      <c r="W22" s="1"/>
      <c r="X22" s="1"/>
      <c r="Y22" s="1"/>
      <c r="Z22" s="1"/>
    </row>
    <row r="23" spans="1:26" ht="17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44" t="s">
        <v>526</v>
      </c>
      <c r="T23" s="1"/>
      <c r="U23" s="1"/>
      <c r="V23" s="1"/>
      <c r="W23" s="1"/>
      <c r="X23" s="1"/>
      <c r="Y23" s="1"/>
      <c r="Z23" s="1"/>
    </row>
    <row r="24" spans="1:26" ht="17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44" t="s">
        <v>527</v>
      </c>
      <c r="T24" s="1"/>
      <c r="U24" s="1"/>
      <c r="V24" s="1"/>
      <c r="W24" s="1"/>
      <c r="X24" s="1"/>
      <c r="Y24" s="1"/>
      <c r="Z24" s="1"/>
    </row>
    <row r="25" spans="1:26" ht="17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44"/>
      <c r="T25" s="1"/>
      <c r="U25" s="1"/>
      <c r="V25" s="1"/>
      <c r="W25" s="1"/>
      <c r="X25" s="1"/>
      <c r="Y25" s="1"/>
      <c r="Z25" s="1"/>
    </row>
    <row r="26" spans="1:26" ht="17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44" t="s">
        <v>434</v>
      </c>
      <c r="T26" s="1"/>
      <c r="U26" s="1"/>
      <c r="V26" s="1"/>
      <c r="W26" s="1"/>
      <c r="X26" s="1"/>
      <c r="Y26" s="1"/>
      <c r="Z26" s="1"/>
    </row>
    <row r="27" spans="1:26" ht="17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44" t="s">
        <v>435</v>
      </c>
      <c r="T27" s="1"/>
      <c r="U27" s="1"/>
      <c r="V27" s="1"/>
      <c r="W27" s="1"/>
      <c r="X27" s="1"/>
      <c r="Y27" s="1"/>
      <c r="Z27" s="1"/>
    </row>
    <row r="28" spans="1:26" ht="17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7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7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7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7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7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7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7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7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7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7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7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7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7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7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7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7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7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7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7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7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7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7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7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7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7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7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7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7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7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7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7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7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7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7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7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7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7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7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7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7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7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7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7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7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7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7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7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7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7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7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7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7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7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7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7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7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7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7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7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7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7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7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7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7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7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7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7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7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7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7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7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7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7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7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7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7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7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7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7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7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7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7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7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7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7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7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7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7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7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7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7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7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7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7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7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7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7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7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7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7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7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7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7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7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7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7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7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7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7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7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7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7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7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7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7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7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7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7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7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7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7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7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7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7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7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7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7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7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7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7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7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7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7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7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7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7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7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7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7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7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7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7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7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7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7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7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7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7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7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7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7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7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7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7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7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7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7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7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7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7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7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7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7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7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7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7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7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7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7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7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7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7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7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7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7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7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7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7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7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7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7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7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7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7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7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7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7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7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7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7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7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7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7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7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7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7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7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7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7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7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7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7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7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7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7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7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7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7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7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7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7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7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7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7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7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7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7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7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7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7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7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7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7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7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7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7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7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7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7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7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7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7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7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7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7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7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7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7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7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7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7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7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7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7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7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7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7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7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7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7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7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7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7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7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7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7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7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7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7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7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7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7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7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7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7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7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7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7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7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7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7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7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7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7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7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7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7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7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7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7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7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7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7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7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7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7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7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7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7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7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7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7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7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7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7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7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7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7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7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7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7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7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7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7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7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7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7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7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7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7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7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7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7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7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7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7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7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7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7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7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7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7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7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7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7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7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7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7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7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7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7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7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7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7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7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7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7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7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7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7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7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7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7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7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7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7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7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7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7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7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7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7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7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7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7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7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7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7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7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7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7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7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7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7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7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7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7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7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7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7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7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7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7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7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7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7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7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7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7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7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7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7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7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7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7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7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7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7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7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7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7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7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7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7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7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7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7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7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7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7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7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7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7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7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7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7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7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7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7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7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7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7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7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7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7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7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7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7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7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7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7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7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7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7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7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7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7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7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7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7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7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7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7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7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7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7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7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7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7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7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7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7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7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7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7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7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7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7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7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7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7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7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7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7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7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7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7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7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7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7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7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7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7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7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7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7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7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7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7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</sheetData>
  <mergeCells count="17">
    <mergeCell ref="I17:P17"/>
    <mergeCell ref="I18:P18"/>
    <mergeCell ref="I15:P15"/>
    <mergeCell ref="I16:P16"/>
    <mergeCell ref="I13:P13"/>
    <mergeCell ref="I14:P14"/>
    <mergeCell ref="I8:P8"/>
    <mergeCell ref="I9:P9"/>
    <mergeCell ref="I10:P10"/>
    <mergeCell ref="I11:P11"/>
    <mergeCell ref="I12:P12"/>
    <mergeCell ref="I5:P5"/>
    <mergeCell ref="I2:P2"/>
    <mergeCell ref="I3:P3"/>
    <mergeCell ref="I6:P6"/>
    <mergeCell ref="I7:P7"/>
    <mergeCell ref="I4:P4"/>
  </mergeCells>
  <phoneticPr fontId="1" type="noConversion"/>
  <pageMargins left="0.7" right="0.7" top="0.75" bottom="0.75" header="0" footer="0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33152-7B2B-4D01-8B4A-65DF9290A506}">
  <sheetPr>
    <tabColor rgb="FF00B0F0"/>
  </sheetPr>
  <dimension ref="A1:Z494"/>
  <sheetViews>
    <sheetView zoomScale="75" zoomScaleNormal="75" workbookViewId="0">
      <selection activeCell="C25" sqref="C25"/>
    </sheetView>
  </sheetViews>
  <sheetFormatPr defaultColWidth="12.625" defaultRowHeight="15" customHeight="1"/>
  <cols>
    <col min="1" max="1" width="7.875" style="33" customWidth="1"/>
    <col min="2" max="2" width="23.875" style="33" customWidth="1"/>
    <col min="3" max="3" width="20" style="33" customWidth="1"/>
    <col min="4" max="5" width="27.25" style="33" bestFit="1" customWidth="1"/>
    <col min="6" max="6" width="9.5" style="33" bestFit="1" customWidth="1"/>
    <col min="7" max="7" width="12.75" style="33" bestFit="1" customWidth="1"/>
    <col min="8" max="8" width="10.5" style="33" bestFit="1" customWidth="1"/>
    <col min="9" max="16" width="13" style="33" customWidth="1"/>
    <col min="17" max="17" width="84.875" style="33" hidden="1" customWidth="1"/>
    <col min="18" max="18" width="7.625" style="33" customWidth="1"/>
    <col min="19" max="19" width="52.25" style="33" customWidth="1"/>
    <col min="20" max="26" width="7.625" style="33" customWidth="1"/>
    <col min="27" max="16384" width="12.625" style="33"/>
  </cols>
  <sheetData>
    <row r="1" spans="1:26" ht="17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9.75" customHeight="1">
      <c r="A2" s="1"/>
      <c r="B2" s="34" t="s">
        <v>0</v>
      </c>
      <c r="C2" s="34" t="s">
        <v>1</v>
      </c>
      <c r="D2" s="34" t="s">
        <v>2</v>
      </c>
      <c r="E2" s="34" t="s">
        <v>3</v>
      </c>
      <c r="F2" s="35" t="s">
        <v>4</v>
      </c>
      <c r="G2" s="34" t="s">
        <v>5</v>
      </c>
      <c r="H2" s="34" t="s">
        <v>6</v>
      </c>
      <c r="I2" s="80" t="s">
        <v>7</v>
      </c>
      <c r="J2" s="81"/>
      <c r="K2" s="81"/>
      <c r="L2" s="81"/>
      <c r="M2" s="81"/>
      <c r="N2" s="81"/>
      <c r="O2" s="81"/>
      <c r="P2" s="82"/>
      <c r="Q2" s="34" t="s">
        <v>8</v>
      </c>
      <c r="R2" s="1"/>
      <c r="S2" s="1" t="str">
        <f>CONCATENATE("CREATE TABLE `",TRIM(B3),"` (")</f>
        <v>CREATE TABLE `ques_writ_repl_hist` (</v>
      </c>
      <c r="T2" s="1"/>
      <c r="U2" s="1"/>
      <c r="V2" s="1"/>
      <c r="W2" s="1"/>
      <c r="X2" s="1"/>
      <c r="Y2" s="1"/>
      <c r="Z2" s="1"/>
    </row>
    <row r="3" spans="1:26" ht="17.25" customHeight="1">
      <c r="A3" s="1"/>
      <c r="B3" s="21" t="str">
        <f>VLOOKUP(C3,테이블명!$A:$B,2,FALSE)</f>
        <v>ques_writ_repl_hist</v>
      </c>
      <c r="C3" s="21" t="s">
        <v>1014</v>
      </c>
      <c r="D3" s="21" t="str">
        <f>VLOOKUP(E3,컬럼명조립!B:C,2,FALSE)</f>
        <v>grp_code</v>
      </c>
      <c r="E3" s="21" t="s">
        <v>568</v>
      </c>
      <c r="F3" s="62" t="s">
        <v>442</v>
      </c>
      <c r="G3" s="21" t="str">
        <f>VLOOKUP(E3,컬럼명조립!$B:$E,3,FALSE)</f>
        <v>VARCHAR</v>
      </c>
      <c r="H3" s="52">
        <f>VLOOKUP(E3,컬럼명조립!$B:$E,4,FALSE)</f>
        <v>3</v>
      </c>
      <c r="I3" s="87" t="s">
        <v>616</v>
      </c>
      <c r="J3" s="88"/>
      <c r="K3" s="88"/>
      <c r="L3" s="88"/>
      <c r="M3" s="88"/>
      <c r="N3" s="88"/>
      <c r="O3" s="88"/>
      <c r="P3" s="88"/>
      <c r="Q3" s="53" t="s">
        <v>446</v>
      </c>
      <c r="R3" s="1"/>
      <c r="S3" s="1" t="s">
        <v>573</v>
      </c>
      <c r="T3" s="1"/>
      <c r="U3" s="1"/>
      <c r="V3" s="1"/>
      <c r="W3" s="1"/>
      <c r="X3" s="1"/>
      <c r="Y3" s="1"/>
      <c r="Z3" s="1"/>
    </row>
    <row r="4" spans="1:26" ht="17.25" customHeight="1">
      <c r="A4" s="1"/>
      <c r="B4" s="21" t="str">
        <f>VLOOKUP(C4,테이블명!$A:$B,2,FALSE)</f>
        <v>ques_writ_repl_hist</v>
      </c>
      <c r="C4" s="21" t="s">
        <v>1014</v>
      </c>
      <c r="D4" s="21" t="str">
        <f>VLOOKUP(E4,컬럼명조립!B:C,2,FALSE)</f>
        <v>cust_id</v>
      </c>
      <c r="E4" s="21" t="s">
        <v>479</v>
      </c>
      <c r="F4" s="62" t="s">
        <v>442</v>
      </c>
      <c r="G4" s="21" t="str">
        <f>VLOOKUP(E4,컬럼명조립!$B:$E,3,FALSE)</f>
        <v>VARCHAR</v>
      </c>
      <c r="H4" s="52">
        <f>VLOOKUP(E4,컬럼명조립!$B:$E,4,FALSE)</f>
        <v>50</v>
      </c>
      <c r="I4" s="63" t="s">
        <v>19</v>
      </c>
      <c r="J4" s="64"/>
      <c r="K4" s="64"/>
      <c r="L4" s="64"/>
      <c r="M4" s="64"/>
      <c r="N4" s="64"/>
      <c r="O4" s="64"/>
      <c r="P4" s="65"/>
      <c r="Q4" s="54"/>
      <c r="R4" s="1"/>
      <c r="S4" s="1" t="s">
        <v>544</v>
      </c>
      <c r="T4" s="1"/>
      <c r="U4" s="1"/>
      <c r="V4" s="1"/>
      <c r="W4" s="1"/>
      <c r="X4" s="1"/>
      <c r="Y4" s="1"/>
      <c r="Z4" s="1"/>
    </row>
    <row r="5" spans="1:26" ht="17.25" customHeight="1">
      <c r="A5" s="1"/>
      <c r="B5" s="21" t="str">
        <f>VLOOKUP(C5,테이블명!$A:$B,2,FALSE)</f>
        <v>ques_writ_repl_hist</v>
      </c>
      <c r="C5" s="21" t="s">
        <v>1014</v>
      </c>
      <c r="D5" s="21" t="str">
        <f>VLOOKUP(E5,컬럼명조립!B:C,2,FALSE)</f>
        <v>empl_hist_seri_numb</v>
      </c>
      <c r="E5" s="21" t="s">
        <v>463</v>
      </c>
      <c r="F5" s="21" t="s">
        <v>442</v>
      </c>
      <c r="G5" s="21" t="str">
        <f>VLOOKUP(E5,컬럼명조립!$B:$E,3,FALSE)</f>
        <v>INT</v>
      </c>
      <c r="H5" s="52">
        <f>VLOOKUP(E5,컬럼명조립!$B:$E,4,FALSE)</f>
        <v>9</v>
      </c>
      <c r="I5" s="109"/>
      <c r="J5" s="109"/>
      <c r="K5" s="109"/>
      <c r="L5" s="109"/>
      <c r="M5" s="109"/>
      <c r="N5" s="109"/>
      <c r="O5" s="109"/>
      <c r="P5" s="109"/>
      <c r="Q5" s="54"/>
      <c r="R5" s="1"/>
      <c r="S5" s="1" t="s">
        <v>712</v>
      </c>
      <c r="T5" s="1"/>
      <c r="U5" s="1"/>
      <c r="V5" s="1"/>
      <c r="W5" s="1"/>
      <c r="X5" s="1"/>
      <c r="Y5" s="1"/>
      <c r="Z5" s="1"/>
    </row>
    <row r="6" spans="1:26" ht="17.25" customHeight="1">
      <c r="A6" s="1"/>
      <c r="B6" s="21" t="str">
        <f>VLOOKUP(C6,테이블명!$A:$B,2,FALSE)</f>
        <v>ques_writ_repl_hist</v>
      </c>
      <c r="C6" s="21" t="s">
        <v>1014</v>
      </c>
      <c r="D6" s="21" t="str">
        <f>VLOOKUP(E6,컬럼명조립!B:C,2,FALSE)</f>
        <v>year_memb_yn</v>
      </c>
      <c r="E6" s="21" t="s">
        <v>578</v>
      </c>
      <c r="F6" s="21"/>
      <c r="G6" s="21" t="str">
        <f>VLOOKUP(E6,컬럼명조립!$B:$E,3,FALSE)</f>
        <v>VARCHAR</v>
      </c>
      <c r="H6" s="52">
        <f>VLOOKUP(E6,컬럼명조립!$B:$E,4,FALSE)</f>
        <v>1</v>
      </c>
      <c r="I6" s="87"/>
      <c r="J6" s="88"/>
      <c r="K6" s="88"/>
      <c r="L6" s="88"/>
      <c r="M6" s="88"/>
      <c r="N6" s="88"/>
      <c r="O6" s="88"/>
      <c r="P6" s="88"/>
      <c r="Q6" s="54"/>
      <c r="R6" s="1"/>
      <c r="S6" s="1" t="str">
        <f>CONCATENATE("`",TRIM(D6),"`  ",TRIM(G6),"(",H6,")NULL DEFAULT NULL COMMENT '",TRIM(E6)," (",TRIM(I6),")',")</f>
        <v>`year_memb_yn`  VARCHAR(1)NULL DEFAULT NULL COMMENT '연회원여부 ()',</v>
      </c>
      <c r="T6" s="1"/>
      <c r="U6" s="1"/>
      <c r="V6" s="1"/>
      <c r="W6" s="1"/>
      <c r="X6" s="1"/>
      <c r="Y6" s="1"/>
      <c r="Z6" s="1"/>
    </row>
    <row r="7" spans="1:26" ht="17.25" customHeight="1">
      <c r="A7" s="1"/>
      <c r="B7" s="21" t="str">
        <f>VLOOKUP(C7,테이블명!$A:$B,2,FALSE)</f>
        <v>ques_writ_repl_hist</v>
      </c>
      <c r="C7" s="21" t="s">
        <v>1014</v>
      </c>
      <c r="D7" s="21" t="str">
        <f>VLOOKUP(E7,컬럼명조립!B:C,2,FALSE)</f>
        <v>clie_annu_amou</v>
      </c>
      <c r="E7" s="21" t="s">
        <v>67</v>
      </c>
      <c r="F7" s="21"/>
      <c r="G7" s="21" t="str">
        <f>VLOOKUP(E7,컬럼명조립!$B:$E,3,FALSE)</f>
        <v>DECIMAL</v>
      </c>
      <c r="H7" s="52" t="str">
        <f>VLOOKUP(E7,컬럼명조립!$B:$E,4,FALSE)</f>
        <v>17,3</v>
      </c>
      <c r="I7" s="87"/>
      <c r="J7" s="88"/>
      <c r="K7" s="88"/>
      <c r="L7" s="88"/>
      <c r="M7" s="88"/>
      <c r="N7" s="88"/>
      <c r="O7" s="88"/>
      <c r="P7" s="88"/>
      <c r="Q7" s="54"/>
      <c r="R7" s="1"/>
      <c r="S7" s="1" t="str">
        <f t="shared" ref="S7:S42" si="0">CONCATENATE("`",TRIM(D7),"`  ",TRIM(G7),"(",H7,")NULL DEFAULT NULL COMMENT '",TRIM(E7)," (",TRIM(I7),")',")</f>
        <v>`clie_annu_amou`  DECIMAL(17,3)NULL DEFAULT NULL COMMENT '의뢰인연회비금액 ()',</v>
      </c>
      <c r="T7" s="1"/>
      <c r="U7" s="1"/>
      <c r="V7" s="1"/>
      <c r="W7" s="1"/>
      <c r="X7" s="1"/>
      <c r="Y7" s="1"/>
      <c r="Z7" s="1"/>
    </row>
    <row r="8" spans="1:26" ht="17.25" customHeight="1">
      <c r="A8" s="1"/>
      <c r="B8" s="21" t="str">
        <f>VLOOKUP(C8,테이블명!$A:$B,2,FALSE)</f>
        <v>ques_writ_repl_hist</v>
      </c>
      <c r="C8" s="21" t="s">
        <v>1014</v>
      </c>
      <c r="D8" s="21" t="str">
        <f>VLOOKUP(E8,컬럼명조립!B:C,2,FALSE)</f>
        <v>intr_char_unit</v>
      </c>
      <c r="E8" s="21" t="s">
        <v>69</v>
      </c>
      <c r="F8" s="21"/>
      <c r="G8" s="21" t="str">
        <f>VLOOKUP(E8,컬럼명조립!$B:$E,3,FALSE)</f>
        <v>VARCHAR</v>
      </c>
      <c r="H8" s="52">
        <f>VLOOKUP(E8,컬럼명조립!$B:$E,4,FALSE)</f>
        <v>2</v>
      </c>
      <c r="I8" s="113" t="s">
        <v>70</v>
      </c>
      <c r="J8" s="88"/>
      <c r="K8" s="88"/>
      <c r="L8" s="88"/>
      <c r="M8" s="88"/>
      <c r="N8" s="88"/>
      <c r="O8" s="88"/>
      <c r="P8" s="88"/>
      <c r="Q8" s="54"/>
      <c r="R8" s="1"/>
      <c r="S8" s="1" t="str">
        <f t="shared" si="0"/>
        <v>`intr_char_unit`  VARCHAR(2)NULL DEFAULT NULL COMMENT '소개수수료단위 (1. 1개월, 2. 2개월 ….......... 12.12개월)',</v>
      </c>
      <c r="T8" s="1"/>
      <c r="U8" s="1"/>
      <c r="V8" s="1"/>
      <c r="W8" s="1"/>
      <c r="X8" s="1"/>
      <c r="Y8" s="1"/>
      <c r="Z8" s="1"/>
    </row>
    <row r="9" spans="1:26" ht="17.25" customHeight="1">
      <c r="A9" s="1"/>
      <c r="B9" s="21" t="str">
        <f>VLOOKUP(C9,테이블명!$A:$B,2,FALSE)</f>
        <v>ques_writ_repl_hist</v>
      </c>
      <c r="C9" s="21" t="s">
        <v>1014</v>
      </c>
      <c r="D9" s="21" t="str">
        <f>VLOOKUP(E9,컬럼명조립!B:C,2,FALSE)</f>
        <v>intr_cont_poss_yn</v>
      </c>
      <c r="E9" s="21" t="s">
        <v>41</v>
      </c>
      <c r="F9" s="21"/>
      <c r="G9" s="21" t="str">
        <f>VLOOKUP(E9,컬럼명조립!$B:$E,3,FALSE)</f>
        <v>VARCHAR</v>
      </c>
      <c r="H9" s="52">
        <f>VLOOKUP(E9,컬럼명조립!$B:$E,4,FALSE)</f>
        <v>1</v>
      </c>
      <c r="I9" s="87" t="s">
        <v>42</v>
      </c>
      <c r="J9" s="88"/>
      <c r="K9" s="88"/>
      <c r="L9" s="88"/>
      <c r="M9" s="88"/>
      <c r="N9" s="88"/>
      <c r="O9" s="88"/>
      <c r="P9" s="88"/>
      <c r="Q9" s="54"/>
      <c r="R9" s="1"/>
      <c r="S9" s="1" t="str">
        <f t="shared" si="0"/>
        <v>`intr_cont_poss_yn`  VARCHAR(1)NULL DEFAULT NULL COMMENT '소개업체연락가능여부 (1. 소개업체연락받음, 2.소개업체 연락받지않음, 3. 연락 절대받지 않음)',</v>
      </c>
      <c r="T9" s="1"/>
      <c r="U9" s="1"/>
      <c r="V9" s="1"/>
      <c r="W9" s="1"/>
      <c r="X9" s="1"/>
      <c r="Y9" s="1"/>
      <c r="Z9" s="1"/>
    </row>
    <row r="10" spans="1:26" ht="17.25" customHeight="1">
      <c r="A10" s="1"/>
      <c r="B10" s="21" t="str">
        <f>VLOOKUP(C10,테이블명!$A:$B,2,FALSE)</f>
        <v>ques_writ_repl_hist</v>
      </c>
      <c r="C10" s="21" t="s">
        <v>1014</v>
      </c>
      <c r="D10" s="21" t="str">
        <f>VLOOKUP(E10,컬럼명조립!B:C,2,FALSE)</f>
        <v>intr_char_give_yn</v>
      </c>
      <c r="E10" s="21" t="s">
        <v>43</v>
      </c>
      <c r="F10" s="21"/>
      <c r="G10" s="21" t="str">
        <f>VLOOKUP(E10,컬럼명조립!$B:$E,3,FALSE)</f>
        <v>VARCHAR</v>
      </c>
      <c r="H10" s="52">
        <f>VLOOKUP(E10,컬럼명조립!$B:$E,4,FALSE)</f>
        <v>1</v>
      </c>
      <c r="I10" s="87" t="s">
        <v>44</v>
      </c>
      <c r="J10" s="88"/>
      <c r="K10" s="88"/>
      <c r="L10" s="88"/>
      <c r="M10" s="88"/>
      <c r="N10" s="88"/>
      <c r="O10" s="88"/>
      <c r="P10" s="88"/>
      <c r="Q10" s="54"/>
      <c r="R10" s="1"/>
      <c r="S10" s="1" t="str">
        <f t="shared" si="0"/>
        <v>`intr_char_give_yn`  VARCHAR(1)NULL DEFAULT NULL COMMENT '소개업체수수료지급여부 (1. 지급가능, 2. 지급불가)',</v>
      </c>
      <c r="T10" s="1"/>
      <c r="U10" s="1"/>
      <c r="V10" s="1"/>
      <c r="W10" s="1"/>
      <c r="X10" s="1"/>
      <c r="Y10" s="1"/>
      <c r="Z10" s="1"/>
    </row>
    <row r="11" spans="1:26" ht="17.25" customHeight="1">
      <c r="A11" s="1"/>
      <c r="B11" s="21" t="str">
        <f>VLOOKUP(C11,테이블명!$A:$B,2,FALSE)</f>
        <v>ques_writ_repl_hist</v>
      </c>
      <c r="C11" s="21" t="s">
        <v>1014</v>
      </c>
      <c r="D11" s="21" t="str">
        <f>VLOOKUP(E11,컬럼명조립!B:C,2,FALSE)</f>
        <v>intr_char_rate</v>
      </c>
      <c r="E11" s="21" t="s">
        <v>45</v>
      </c>
      <c r="F11" s="21"/>
      <c r="G11" s="21" t="str">
        <f>VLOOKUP(E11,컬럼명조립!$B:$E,3,FALSE)</f>
        <v>DECIMAL</v>
      </c>
      <c r="H11" s="52" t="str">
        <f>VLOOKUP(E11,컬럼명조립!$B:$E,4,FALSE)</f>
        <v>6,3</v>
      </c>
      <c r="I11" s="87" t="s">
        <v>46</v>
      </c>
      <c r="J11" s="88"/>
      <c r="K11" s="88"/>
      <c r="L11" s="88"/>
      <c r="M11" s="88"/>
      <c r="N11" s="88"/>
      <c r="O11" s="88"/>
      <c r="P11" s="88"/>
      <c r="Q11" s="54"/>
      <c r="R11" s="1"/>
      <c r="S11" s="1" t="str">
        <f t="shared" si="0"/>
        <v>`intr_char_rate`  DECIMAL(6,3)NULL DEFAULT NULL COMMENT '소개업체수수료율 (소개업체연락받고 수수료 지급시 급여에시 제공가능한 수수료 율)',</v>
      </c>
      <c r="T11" s="1"/>
      <c r="U11" s="1"/>
      <c r="V11" s="1"/>
      <c r="W11" s="1"/>
      <c r="X11" s="1"/>
      <c r="Y11" s="1"/>
      <c r="Z11" s="1"/>
    </row>
    <row r="12" spans="1:26" ht="17.25" customHeight="1">
      <c r="A12" s="1"/>
      <c r="B12" s="21" t="str">
        <f>VLOOKUP(C12,테이블명!$A:$B,2,FALSE)</f>
        <v>ques_writ_repl_hist</v>
      </c>
      <c r="C12" s="21" t="s">
        <v>1014</v>
      </c>
      <c r="D12" s="21" t="str">
        <f>VLOOKUP(E12,컬럼명조립!B:C,2,FALSE)</f>
        <v>pay_cate_divi_code</v>
      </c>
      <c r="E12" s="21" t="s">
        <v>123</v>
      </c>
      <c r="F12" s="21"/>
      <c r="G12" s="21" t="str">
        <f>VLOOKUP(E12,컬럼명조립!$B:$E,3,FALSE)</f>
        <v>VARCHAR</v>
      </c>
      <c r="H12" s="52">
        <f>VLOOKUP(E12,컬럼명조립!$B:$E,4,FALSE)</f>
        <v>2</v>
      </c>
      <c r="I12" s="87" t="s">
        <v>582</v>
      </c>
      <c r="J12" s="88"/>
      <c r="K12" s="88"/>
      <c r="L12" s="88"/>
      <c r="M12" s="88"/>
      <c r="N12" s="88"/>
      <c r="O12" s="88"/>
      <c r="P12" s="88"/>
      <c r="Q12" s="54"/>
      <c r="R12" s="1"/>
      <c r="S12" s="1" t="str">
        <f t="shared" si="0"/>
        <v>`pay_cate_divi_code`  VARCHAR(2)NULL DEFAULT NULL COMMENT '급여유형구분코드 (01.월급, 02.주급, 03.일당, 04.파트)',</v>
      </c>
      <c r="T12" s="1"/>
      <c r="U12" s="1"/>
      <c r="V12" s="1"/>
      <c r="W12" s="1"/>
      <c r="X12" s="1"/>
      <c r="Y12" s="1"/>
      <c r="Z12" s="1"/>
    </row>
    <row r="13" spans="1:26" ht="17.25" customHeight="1">
      <c r="A13" s="1"/>
      <c r="B13" s="21" t="str">
        <f>VLOOKUP(C13,테이블명!$A:$B,2,FALSE)</f>
        <v>ques_writ_repl_hist</v>
      </c>
      <c r="C13" s="21" t="s">
        <v>1014</v>
      </c>
      <c r="D13" s="21" t="str">
        <f>VLOOKUP(E13,컬럼명조립!B:C,2,FALSE)</f>
        <v>morn_afte_divi_code</v>
      </c>
      <c r="E13" s="21" t="s">
        <v>119</v>
      </c>
      <c r="F13" s="21"/>
      <c r="G13" s="21" t="str">
        <f>VLOOKUP(E13,컬럼명조립!$B:$E,3,FALSE)</f>
        <v>VARCHAR</v>
      </c>
      <c r="H13" s="52">
        <f>VLOOKUP(E13,컬럼명조립!$B:$E,4,FALSE)</f>
        <v>1</v>
      </c>
      <c r="I13" s="87" t="s">
        <v>583</v>
      </c>
      <c r="J13" s="88"/>
      <c r="K13" s="88"/>
      <c r="L13" s="88"/>
      <c r="M13" s="88"/>
      <c r="N13" s="88"/>
      <c r="O13" s="88"/>
      <c r="P13" s="88"/>
      <c r="Q13" s="54"/>
      <c r="R13" s="1"/>
      <c r="S13" s="1" t="str">
        <f t="shared" si="0"/>
        <v>`morn_afte_divi_code`  VARCHAR(1)NULL DEFAULT NULL COMMENT '오전오후구분코드 (01.상시근무, 02.오전, 03.오후, 04.야간, 05.필요시)',</v>
      </c>
      <c r="T13" s="1"/>
      <c r="U13" s="1"/>
      <c r="V13" s="1"/>
      <c r="W13" s="1"/>
      <c r="X13" s="1"/>
      <c r="Y13" s="1"/>
      <c r="Z13" s="1"/>
    </row>
    <row r="14" spans="1:26" ht="17.25" customHeight="1">
      <c r="A14" s="1"/>
      <c r="B14" s="21" t="str">
        <f>VLOOKUP(C14,테이블명!$A:$B,2,FALSE)</f>
        <v>ques_writ_repl_hist</v>
      </c>
      <c r="C14" s="21" t="s">
        <v>1014</v>
      </c>
      <c r="D14" s="21" t="str">
        <f>VLOOKUP(E14,컬럼명조립!B:C,2,FALSE)</f>
        <v>alld_work_yn</v>
      </c>
      <c r="E14" s="21" t="s">
        <v>115</v>
      </c>
      <c r="F14" s="21"/>
      <c r="G14" s="21" t="str">
        <f>VLOOKUP(E14,컬럼명조립!$B:$E,3,FALSE)</f>
        <v>VARCHAR</v>
      </c>
      <c r="H14" s="52">
        <f>VLOOKUP(E14,컬럼명조립!$B:$E,4,FALSE)</f>
        <v>1</v>
      </c>
      <c r="I14" s="89" t="s">
        <v>465</v>
      </c>
      <c r="J14" s="106"/>
      <c r="K14" s="106"/>
      <c r="L14" s="106"/>
      <c r="M14" s="106"/>
      <c r="N14" s="106"/>
      <c r="O14" s="106"/>
      <c r="P14" s="107"/>
      <c r="Q14" s="54"/>
      <c r="R14" s="1"/>
      <c r="S14" s="1" t="str">
        <f t="shared" si="0"/>
        <v>`alld_work_yn`  VARCHAR(1)NULL DEFAULT NULL COMMENT '종일근무 (1.여, 0.부)',</v>
      </c>
      <c r="T14" s="1"/>
      <c r="U14" s="1"/>
      <c r="V14" s="1"/>
      <c r="W14" s="1"/>
      <c r="X14" s="1"/>
      <c r="Y14" s="1"/>
      <c r="Z14" s="1"/>
    </row>
    <row r="15" spans="1:26" ht="17.25" customHeight="1">
      <c r="A15" s="1"/>
      <c r="B15" s="21" t="str">
        <f>VLOOKUP(C15,테이블명!$A:$B,2,FALSE)</f>
        <v>ques_writ_repl_hist</v>
      </c>
      <c r="C15" s="21" t="s">
        <v>1014</v>
      </c>
      <c r="D15" s="21" t="str">
        <f>VLOOKUP(E15,컬럼명조립!B:C,2,FALSE)</f>
        <v>mond_work_yn</v>
      </c>
      <c r="E15" s="21" t="s">
        <v>109</v>
      </c>
      <c r="F15" s="21"/>
      <c r="G15" s="21" t="str">
        <f>VLOOKUP(E15,컬럼명조립!$B:$E,3,FALSE)</f>
        <v>VARCHAR</v>
      </c>
      <c r="H15" s="52">
        <f>VLOOKUP(E15,컬럼명조립!$B:$E,4,FALSE)</f>
        <v>1</v>
      </c>
      <c r="I15" s="89" t="s">
        <v>465</v>
      </c>
      <c r="J15" s="106"/>
      <c r="K15" s="106"/>
      <c r="L15" s="106"/>
      <c r="M15" s="106"/>
      <c r="N15" s="106"/>
      <c r="O15" s="106"/>
      <c r="P15" s="107"/>
      <c r="Q15" s="54"/>
      <c r="R15" s="1"/>
      <c r="S15" s="1" t="str">
        <f t="shared" si="0"/>
        <v>`mond_work_yn`  VARCHAR(1)NULL DEFAULT NULL COMMENT '월요일근무여부 (1.여, 0.부)',</v>
      </c>
      <c r="T15" s="1"/>
      <c r="U15" s="1"/>
      <c r="V15" s="1"/>
      <c r="W15" s="1"/>
      <c r="X15" s="1"/>
      <c r="Y15" s="1"/>
      <c r="Z15" s="1"/>
    </row>
    <row r="16" spans="1:26" ht="17.25" customHeight="1">
      <c r="A16" s="1"/>
      <c r="B16" s="21" t="str">
        <f>VLOOKUP(C16,테이블명!$A:$B,2,FALSE)</f>
        <v>ques_writ_repl_hist</v>
      </c>
      <c r="C16" s="21" t="s">
        <v>1014</v>
      </c>
      <c r="D16" s="21" t="str">
        <f>VLOOKUP(E16,컬럼명조립!B:C,2,FALSE)</f>
        <v>Tues_work_yn</v>
      </c>
      <c r="E16" s="21" t="s">
        <v>111</v>
      </c>
      <c r="F16" s="21"/>
      <c r="G16" s="21" t="str">
        <f>VLOOKUP(E16,컬럼명조립!$B:$E,3,FALSE)</f>
        <v>VARCHAR</v>
      </c>
      <c r="H16" s="52">
        <f>VLOOKUP(E16,컬럼명조립!$B:$E,4,FALSE)</f>
        <v>1</v>
      </c>
      <c r="I16" s="89" t="s">
        <v>465</v>
      </c>
      <c r="J16" s="106"/>
      <c r="K16" s="106"/>
      <c r="L16" s="106"/>
      <c r="M16" s="106"/>
      <c r="N16" s="106"/>
      <c r="O16" s="106"/>
      <c r="P16" s="107"/>
      <c r="Q16" s="54"/>
      <c r="R16" s="1"/>
      <c r="S16" s="1" t="str">
        <f t="shared" si="0"/>
        <v>`Tues_work_yn`  VARCHAR(1)NULL DEFAULT NULL COMMENT '화요일근무여부 (1.여, 0.부)',</v>
      </c>
      <c r="T16" s="1"/>
      <c r="U16" s="1"/>
      <c r="V16" s="1"/>
      <c r="W16" s="1"/>
      <c r="X16" s="1"/>
      <c r="Y16" s="1"/>
      <c r="Z16" s="1"/>
    </row>
    <row r="17" spans="1:26" ht="17.25" customHeight="1">
      <c r="A17" s="1"/>
      <c r="B17" s="21" t="str">
        <f>VLOOKUP(C17,테이블명!$A:$B,2,FALSE)</f>
        <v>ques_writ_repl_hist</v>
      </c>
      <c r="C17" s="21" t="s">
        <v>1014</v>
      </c>
      <c r="D17" s="21" t="str">
        <f>VLOOKUP(E17,컬럼명조립!B:C,2,FALSE)</f>
        <v>wedn_work_yn</v>
      </c>
      <c r="E17" s="21" t="s">
        <v>112</v>
      </c>
      <c r="F17" s="21"/>
      <c r="G17" s="21" t="str">
        <f>VLOOKUP(E17,컬럼명조립!$B:$E,3,FALSE)</f>
        <v>VARCHAR</v>
      </c>
      <c r="H17" s="52">
        <f>VLOOKUP(E17,컬럼명조립!$B:$E,4,FALSE)</f>
        <v>1</v>
      </c>
      <c r="I17" s="89" t="s">
        <v>465</v>
      </c>
      <c r="J17" s="106"/>
      <c r="K17" s="106"/>
      <c r="L17" s="106"/>
      <c r="M17" s="106"/>
      <c r="N17" s="106"/>
      <c r="O17" s="106"/>
      <c r="P17" s="107"/>
      <c r="Q17" s="54"/>
      <c r="R17" s="1"/>
      <c r="S17" s="1" t="str">
        <f t="shared" si="0"/>
        <v>`wedn_work_yn`  VARCHAR(1)NULL DEFAULT NULL COMMENT '수요일근무여부 (1.여, 0.부)',</v>
      </c>
      <c r="T17" s="1"/>
      <c r="U17" s="1"/>
      <c r="V17" s="1"/>
      <c r="W17" s="1"/>
      <c r="X17" s="1"/>
      <c r="Y17" s="1"/>
      <c r="Z17" s="1"/>
    </row>
    <row r="18" spans="1:26" ht="17.25" customHeight="1">
      <c r="A18" s="1"/>
      <c r="B18" s="21" t="str">
        <f>VLOOKUP(C18,테이블명!$A:$B,2,FALSE)</f>
        <v>ques_writ_repl_hist</v>
      </c>
      <c r="C18" s="21" t="s">
        <v>1014</v>
      </c>
      <c r="D18" s="21" t="str">
        <f>VLOOKUP(E18,컬럼명조립!B:C,2,FALSE)</f>
        <v>thur_work_yn</v>
      </c>
      <c r="E18" s="21" t="s">
        <v>113</v>
      </c>
      <c r="F18" s="21"/>
      <c r="G18" s="21" t="str">
        <f>VLOOKUP(E18,컬럼명조립!$B:$E,3,FALSE)</f>
        <v>VARCHAR</v>
      </c>
      <c r="H18" s="52">
        <f>VLOOKUP(E18,컬럼명조립!$B:$E,4,FALSE)</f>
        <v>1</v>
      </c>
      <c r="I18" s="89" t="s">
        <v>465</v>
      </c>
      <c r="J18" s="106"/>
      <c r="K18" s="106"/>
      <c r="L18" s="106"/>
      <c r="M18" s="106"/>
      <c r="N18" s="106"/>
      <c r="O18" s="106"/>
      <c r="P18" s="107"/>
      <c r="Q18" s="54"/>
      <c r="R18" s="1"/>
      <c r="S18" s="1" t="str">
        <f t="shared" si="0"/>
        <v>`thur_work_yn`  VARCHAR(1)NULL DEFAULT NULL COMMENT '목요일근무여부 (1.여, 0.부)',</v>
      </c>
      <c r="T18" s="1"/>
      <c r="U18" s="1"/>
      <c r="V18" s="1"/>
      <c r="W18" s="1"/>
      <c r="X18" s="1"/>
      <c r="Y18" s="1"/>
      <c r="Z18" s="1"/>
    </row>
    <row r="19" spans="1:26" ht="17.25" customHeight="1">
      <c r="A19" s="1"/>
      <c r="B19" s="21" t="str">
        <f>VLOOKUP(C19,테이블명!$A:$B,2,FALSE)</f>
        <v>ques_writ_repl_hist</v>
      </c>
      <c r="C19" s="21" t="s">
        <v>1014</v>
      </c>
      <c r="D19" s="21" t="str">
        <f>VLOOKUP(E19,컬럼명조립!B:C,2,FALSE)</f>
        <v>frid_work_yn</v>
      </c>
      <c r="E19" s="21" t="s">
        <v>114</v>
      </c>
      <c r="F19" s="21"/>
      <c r="G19" s="21" t="str">
        <f>VLOOKUP(E19,컬럼명조립!$B:$E,3,FALSE)</f>
        <v>VARCHAR</v>
      </c>
      <c r="H19" s="52">
        <f>VLOOKUP(E19,컬럼명조립!$B:$E,4,FALSE)</f>
        <v>1</v>
      </c>
      <c r="I19" s="89" t="s">
        <v>465</v>
      </c>
      <c r="J19" s="106"/>
      <c r="K19" s="106"/>
      <c r="L19" s="106"/>
      <c r="M19" s="106"/>
      <c r="N19" s="106"/>
      <c r="O19" s="106"/>
      <c r="P19" s="107"/>
      <c r="Q19" s="54"/>
      <c r="R19" s="1"/>
      <c r="S19" s="1" t="str">
        <f t="shared" si="0"/>
        <v>`frid_work_yn`  VARCHAR(1)NULL DEFAULT NULL COMMENT '금요일근무여부 (1.여, 0.부)',</v>
      </c>
      <c r="T19" s="1"/>
      <c r="U19" s="1"/>
      <c r="V19" s="1"/>
      <c r="W19" s="1"/>
      <c r="X19" s="1"/>
      <c r="Y19" s="1"/>
      <c r="Z19" s="1"/>
    </row>
    <row r="20" spans="1:26" ht="17.25" customHeight="1">
      <c r="A20" s="1"/>
      <c r="B20" s="21" t="str">
        <f>VLOOKUP(C20,테이블명!$A:$B,2,FALSE)</f>
        <v>ques_writ_repl_hist</v>
      </c>
      <c r="C20" s="21" t="s">
        <v>1014</v>
      </c>
      <c r="D20" s="21" t="str">
        <f>VLOOKUP(E20,컬럼명조립!B:C,2,FALSE)</f>
        <v>Satu_work_yn</v>
      </c>
      <c r="E20" s="21" t="s">
        <v>60</v>
      </c>
      <c r="F20" s="21"/>
      <c r="G20" s="21" t="str">
        <f>VLOOKUP(E20,컬럼명조립!$B:$E,3,FALSE)</f>
        <v>VARCHAR</v>
      </c>
      <c r="H20" s="52">
        <f>VLOOKUP(E20,컬럼명조립!$B:$E,4,FALSE)</f>
        <v>1</v>
      </c>
      <c r="I20" s="89" t="s">
        <v>465</v>
      </c>
      <c r="J20" s="106"/>
      <c r="K20" s="106"/>
      <c r="L20" s="106"/>
      <c r="M20" s="106"/>
      <c r="N20" s="106"/>
      <c r="O20" s="106"/>
      <c r="P20" s="107"/>
      <c r="Q20" s="54"/>
      <c r="R20" s="1"/>
      <c r="S20" s="1" t="str">
        <f t="shared" si="0"/>
        <v>`Satu_work_yn`  VARCHAR(1)NULL DEFAULT NULL COMMENT '토요일근무여부 (1.여, 0.부)',</v>
      </c>
      <c r="T20" s="1"/>
      <c r="U20" s="1"/>
      <c r="V20" s="1"/>
      <c r="W20" s="1"/>
      <c r="X20" s="1"/>
      <c r="Y20" s="1"/>
      <c r="Z20" s="1"/>
    </row>
    <row r="21" spans="1:26" ht="17.25" customHeight="1">
      <c r="A21" s="1"/>
      <c r="B21" s="21" t="str">
        <f>VLOOKUP(C21,테이블명!$A:$B,2,FALSE)</f>
        <v>ques_writ_repl_hist</v>
      </c>
      <c r="C21" s="21" t="s">
        <v>1014</v>
      </c>
      <c r="D21" s="21" t="str">
        <f>VLOOKUP(E21,컬럼명조립!B:C,2,FALSE)</f>
        <v>Sund_work_yn</v>
      </c>
      <c r="E21" s="21" t="s">
        <v>63</v>
      </c>
      <c r="F21" s="21"/>
      <c r="G21" s="21" t="str">
        <f>VLOOKUP(E21,컬럼명조립!$B:$E,3,FALSE)</f>
        <v>VARCHAR</v>
      </c>
      <c r="H21" s="52">
        <f>VLOOKUP(E21,컬럼명조립!$B:$E,4,FALSE)</f>
        <v>1</v>
      </c>
      <c r="I21" s="89" t="s">
        <v>465</v>
      </c>
      <c r="J21" s="106"/>
      <c r="K21" s="106"/>
      <c r="L21" s="106"/>
      <c r="M21" s="106"/>
      <c r="N21" s="106"/>
      <c r="O21" s="106"/>
      <c r="P21" s="107"/>
      <c r="Q21" s="54"/>
      <c r="R21" s="1"/>
      <c r="S21" s="1" t="str">
        <f t="shared" si="0"/>
        <v>`Sund_work_yn`  VARCHAR(1)NULL DEFAULT NULL COMMENT '일요일근무여부 (1.여, 0.부)',</v>
      </c>
      <c r="T21" s="1"/>
      <c r="U21" s="1"/>
      <c r="V21" s="1"/>
      <c r="W21" s="1"/>
      <c r="X21" s="1"/>
      <c r="Y21" s="1"/>
      <c r="Z21" s="1"/>
    </row>
    <row r="22" spans="1:26" ht="17.25" customHeight="1">
      <c r="A22" s="1"/>
      <c r="B22" s="21" t="str">
        <f>VLOOKUP(C22,테이블명!$A:$B,2,FALSE)</f>
        <v>ques_writ_repl_hist</v>
      </c>
      <c r="C22" s="21" t="s">
        <v>1014</v>
      </c>
      <c r="D22" s="21" t="str">
        <f>VLOOKUP(E22,컬럼명조립!B:C,2,FALSE)</f>
        <v>week_time_divi_code</v>
      </c>
      <c r="E22" s="21" t="s">
        <v>58</v>
      </c>
      <c r="F22" s="21"/>
      <c r="G22" s="21" t="str">
        <f>VLOOKUP(E22,컬럼명조립!$B:$E,3,FALSE)</f>
        <v>VARCHAR</v>
      </c>
      <c r="H22" s="52">
        <f>VLOOKUP(E22,컬럼명조립!$B:$E,4,FALSE)</f>
        <v>1</v>
      </c>
      <c r="I22" s="89" t="s">
        <v>580</v>
      </c>
      <c r="J22" s="106"/>
      <c r="K22" s="106"/>
      <c r="L22" s="106"/>
      <c r="M22" s="106"/>
      <c r="N22" s="106"/>
      <c r="O22" s="106"/>
      <c r="P22" s="107"/>
      <c r="Q22" s="54"/>
      <c r="R22" s="1"/>
      <c r="S22" s="1" t="str">
        <f t="shared" si="0"/>
        <v>`week_time_divi_code`  VARCHAR(1)NULL DEFAULT NULL COMMENT '평일근무시간구분 (1.오전, 2.오후, 3.종일, 4.야간)',</v>
      </c>
      <c r="T22" s="1"/>
      <c r="U22" s="1"/>
      <c r="V22" s="1"/>
      <c r="W22" s="1"/>
      <c r="X22" s="1"/>
      <c r="Y22" s="1"/>
      <c r="Z22" s="1"/>
    </row>
    <row r="23" spans="1:26" ht="17.25" customHeight="1">
      <c r="A23" s="1"/>
      <c r="B23" s="21" t="str">
        <f>VLOOKUP(C23,테이블명!$A:$B,2,FALSE)</f>
        <v>ques_writ_repl_hist</v>
      </c>
      <c r="C23" s="21" t="s">
        <v>1014</v>
      </c>
      <c r="D23" s="21" t="str">
        <f>VLOOKUP(E23,컬럼명조립!B:C,2,FALSE)</f>
        <v>week_star_time</v>
      </c>
      <c r="E23" s="21" t="s">
        <v>549</v>
      </c>
      <c r="F23" s="21"/>
      <c r="G23" s="21" t="str">
        <f>VLOOKUP(E23,컬럼명조립!$B:$E,3,FALSE)</f>
        <v>VARCHAR</v>
      </c>
      <c r="H23" s="52">
        <f>VLOOKUP(E23,컬럼명조립!$B:$E,4,FALSE)</f>
        <v>4</v>
      </c>
      <c r="I23" s="89" t="s">
        <v>581</v>
      </c>
      <c r="J23" s="106"/>
      <c r="K23" s="106"/>
      <c r="L23" s="106"/>
      <c r="M23" s="106"/>
      <c r="N23" s="106"/>
      <c r="O23" s="106"/>
      <c r="P23" s="107"/>
      <c r="Q23" s="54"/>
      <c r="R23" s="1"/>
      <c r="S23" s="1" t="str">
        <f t="shared" si="0"/>
        <v>`week_star_time`  VARCHAR(4)NULL DEFAULT NULL COMMENT '평일근무시작시간 (근무시작 시간)',</v>
      </c>
      <c r="T23" s="1"/>
      <c r="U23" s="1"/>
      <c r="V23" s="1"/>
      <c r="W23" s="1"/>
      <c r="X23" s="1"/>
      <c r="Y23" s="1"/>
      <c r="Z23" s="1"/>
    </row>
    <row r="24" spans="1:26" ht="17.25" customHeight="1">
      <c r="A24" s="1"/>
      <c r="B24" s="21" t="str">
        <f>VLOOKUP(C24,테이블명!$A:$B,2,FALSE)</f>
        <v>ques_writ_repl_hist</v>
      </c>
      <c r="C24" s="21" t="s">
        <v>1014</v>
      </c>
      <c r="D24" s="21" t="str">
        <f>VLOOKUP(E24,컬럼명조립!B:C,2,FALSE)</f>
        <v>Satu_time_divi_code</v>
      </c>
      <c r="E24" s="21" t="s">
        <v>61</v>
      </c>
      <c r="F24" s="21"/>
      <c r="G24" s="21" t="str">
        <f>VLOOKUP(E24,컬럼명조립!$B:$E,3,FALSE)</f>
        <v>VARCHAR</v>
      </c>
      <c r="H24" s="52">
        <f>VLOOKUP(E24,컬럼명조립!$B:$E,4,FALSE)</f>
        <v>2</v>
      </c>
      <c r="I24" s="89" t="s">
        <v>580</v>
      </c>
      <c r="J24" s="106"/>
      <c r="K24" s="106"/>
      <c r="L24" s="106"/>
      <c r="M24" s="106"/>
      <c r="N24" s="106"/>
      <c r="O24" s="106"/>
      <c r="P24" s="107"/>
      <c r="Q24" s="54"/>
      <c r="R24" s="1"/>
      <c r="S24" s="1" t="str">
        <f t="shared" si="0"/>
        <v>`Satu_time_divi_code`  VARCHAR(2)NULL DEFAULT NULL COMMENT '토요일근무시간구분코드 (1.오전, 2.오후, 3.종일, 4.야간)',</v>
      </c>
      <c r="T24" s="1"/>
      <c r="U24" s="1"/>
      <c r="V24" s="1"/>
      <c r="W24" s="1"/>
      <c r="X24" s="1"/>
      <c r="Y24" s="1"/>
      <c r="Z24" s="1"/>
    </row>
    <row r="25" spans="1:26" ht="17.25" customHeight="1">
      <c r="A25" s="1"/>
      <c r="B25" s="21" t="str">
        <f>VLOOKUP(C25,테이블명!$A:$B,2,FALSE)</f>
        <v>ques_writ_repl_hist</v>
      </c>
      <c r="C25" s="21" t="s">
        <v>1014</v>
      </c>
      <c r="D25" s="21" t="str">
        <f>VLOOKUP(E25,컬럼명조립!B:C,2,FALSE)</f>
        <v>Satu_star_time</v>
      </c>
      <c r="E25" s="21" t="s">
        <v>548</v>
      </c>
      <c r="F25" s="21"/>
      <c r="G25" s="21" t="str">
        <f>VLOOKUP(E25,컬럼명조립!$B:$E,3,FALSE)</f>
        <v>VARCHAR</v>
      </c>
      <c r="H25" s="52">
        <f>VLOOKUP(E25,컬럼명조립!$B:$E,4,FALSE)</f>
        <v>4</v>
      </c>
      <c r="I25" s="89" t="s">
        <v>581</v>
      </c>
      <c r="J25" s="106"/>
      <c r="K25" s="106"/>
      <c r="L25" s="106"/>
      <c r="M25" s="106"/>
      <c r="N25" s="106"/>
      <c r="O25" s="106"/>
      <c r="P25" s="107"/>
      <c r="Q25" s="54"/>
      <c r="R25" s="1"/>
      <c r="S25" s="1" t="str">
        <f t="shared" si="0"/>
        <v>`Satu_star_time`  VARCHAR(4)NULL DEFAULT NULL COMMENT '토요일근무시작시간 (근무시작 시간)',</v>
      </c>
      <c r="T25" s="1"/>
      <c r="U25" s="1"/>
      <c r="V25" s="1"/>
      <c r="W25" s="1"/>
      <c r="X25" s="1"/>
      <c r="Y25" s="1"/>
      <c r="Z25" s="1"/>
    </row>
    <row r="26" spans="1:26" ht="17.25" customHeight="1">
      <c r="A26" s="1"/>
      <c r="B26" s="21" t="str">
        <f>VLOOKUP(C26,테이블명!$A:$B,2,FALSE)</f>
        <v>ques_writ_repl_hist</v>
      </c>
      <c r="C26" s="21" t="s">
        <v>1014</v>
      </c>
      <c r="D26" s="21" t="str">
        <f>VLOOKUP(E26,컬럼명조립!B:C,2,FALSE)</f>
        <v>Sund_work_time_divi_code</v>
      </c>
      <c r="E26" s="21" t="s">
        <v>64</v>
      </c>
      <c r="F26" s="21"/>
      <c r="G26" s="21" t="str">
        <f>VLOOKUP(E26,컬럼명조립!$B:$E,3,FALSE)</f>
        <v>VARCHAR</v>
      </c>
      <c r="H26" s="52">
        <f>VLOOKUP(E26,컬럼명조립!$B:$E,4,FALSE)</f>
        <v>2</v>
      </c>
      <c r="I26" s="89" t="s">
        <v>580</v>
      </c>
      <c r="J26" s="106"/>
      <c r="K26" s="106"/>
      <c r="L26" s="106"/>
      <c r="M26" s="106"/>
      <c r="N26" s="106"/>
      <c r="O26" s="106"/>
      <c r="P26" s="107"/>
      <c r="Q26" s="54"/>
      <c r="R26" s="1"/>
      <c r="S26" s="1" t="str">
        <f t="shared" si="0"/>
        <v>`Sund_work_time_divi_code`  VARCHAR(2)NULL DEFAULT NULL COMMENT '일요일근무시간구분 (1.오전, 2.오후, 3.종일, 4.야간)',</v>
      </c>
      <c r="T26" s="1"/>
      <c r="U26" s="1"/>
      <c r="V26" s="1"/>
      <c r="W26" s="1"/>
      <c r="X26" s="1"/>
      <c r="Y26" s="1"/>
      <c r="Z26" s="1"/>
    </row>
    <row r="27" spans="1:26" ht="17.25" customHeight="1">
      <c r="A27" s="1"/>
      <c r="B27" s="21" t="str">
        <f>VLOOKUP(C27,테이블명!$A:$B,2,FALSE)</f>
        <v>ques_writ_repl_hist</v>
      </c>
      <c r="C27" s="21" t="s">
        <v>1014</v>
      </c>
      <c r="D27" s="21" t="str">
        <f>VLOOKUP(E27,컬럼명조립!B:C,2,FALSE)</f>
        <v>Sund_work_star_time</v>
      </c>
      <c r="E27" s="21" t="s">
        <v>547</v>
      </c>
      <c r="F27" s="21"/>
      <c r="G27" s="21" t="str">
        <f>VLOOKUP(E27,컬럼명조립!$B:$E,3,FALSE)</f>
        <v>VARCHAR</v>
      </c>
      <c r="H27" s="52">
        <f>VLOOKUP(E27,컬럼명조립!$B:$E,4,FALSE)</f>
        <v>2</v>
      </c>
      <c r="I27" s="89" t="s">
        <v>581</v>
      </c>
      <c r="J27" s="106"/>
      <c r="K27" s="106"/>
      <c r="L27" s="106"/>
      <c r="M27" s="106"/>
      <c r="N27" s="106"/>
      <c r="O27" s="106"/>
      <c r="P27" s="107"/>
      <c r="Q27" s="54"/>
      <c r="R27" s="1"/>
      <c r="S27" s="1" t="str">
        <f t="shared" si="0"/>
        <v>`Sund_work_star_time`  VARCHAR(2)NULL DEFAULT NULL COMMENT '일요일근무시작시간 (근무시작 시간)',</v>
      </c>
      <c r="T27" s="1"/>
      <c r="U27" s="1"/>
      <c r="V27" s="1"/>
      <c r="W27" s="1"/>
      <c r="X27" s="1"/>
      <c r="Y27" s="1"/>
      <c r="Z27" s="1"/>
    </row>
    <row r="28" spans="1:26" ht="17.25" customHeight="1">
      <c r="A28" s="1"/>
      <c r="B28" s="21" t="str">
        <f>VLOOKUP(C28,테이블명!$A:$B,2,FALSE)</f>
        <v>ques_writ_repl_hist</v>
      </c>
      <c r="C28" s="21" t="s">
        <v>1014</v>
      </c>
      <c r="D28" s="21" t="str">
        <f>VLOOKUP(E28,컬럼명조립!B:C,2,FALSE)</f>
        <v>serv_one_area</v>
      </c>
      <c r="E28" s="21" t="s">
        <v>72</v>
      </c>
      <c r="F28" s="21"/>
      <c r="G28" s="21" t="str">
        <f>VLOOKUP(E28,컬럼명조립!$B:$E,3,FALSE)</f>
        <v>VARCHAR</v>
      </c>
      <c r="H28" s="52">
        <f>VLOOKUP(E28,컬럼명조립!$B:$E,4,FALSE)</f>
        <v>5</v>
      </c>
      <c r="I28" s="87" t="s">
        <v>584</v>
      </c>
      <c r="J28" s="88"/>
      <c r="K28" s="88"/>
      <c r="L28" s="88"/>
      <c r="M28" s="88"/>
      <c r="N28" s="88"/>
      <c r="O28" s="88"/>
      <c r="P28" s="88"/>
      <c r="Q28" s="54"/>
      <c r="R28" s="1"/>
      <c r="S28" s="1" t="str">
        <f t="shared" si="0"/>
        <v>`serv_one_area`  VARCHAR(5)NULL DEFAULT NULL COMMENT '서비스1차지역 (우편번호기준)',</v>
      </c>
      <c r="T28" s="1"/>
      <c r="U28" s="1"/>
      <c r="V28" s="1"/>
      <c r="W28" s="1"/>
      <c r="X28" s="1"/>
      <c r="Y28" s="1"/>
      <c r="Z28" s="1"/>
    </row>
    <row r="29" spans="1:26" ht="17.25" customHeight="1">
      <c r="A29" s="1"/>
      <c r="B29" s="21" t="str">
        <f>VLOOKUP(C29,테이블명!$A:$B,2,FALSE)</f>
        <v>ques_writ_repl_hist</v>
      </c>
      <c r="C29" s="21" t="s">
        <v>1014</v>
      </c>
      <c r="D29" s="21" t="str">
        <f>VLOOKUP(E29,컬럼명조립!B:C,2,FALSE)</f>
        <v>serv_two_area</v>
      </c>
      <c r="E29" s="21" t="s">
        <v>73</v>
      </c>
      <c r="F29" s="21"/>
      <c r="G29" s="21" t="str">
        <f>VLOOKUP(E29,컬럼명조립!$B:$E,3,FALSE)</f>
        <v>VARCHAR</v>
      </c>
      <c r="H29" s="52">
        <f>VLOOKUP(E29,컬럼명조립!$B:$E,4,FALSE)</f>
        <v>5</v>
      </c>
      <c r="I29" s="87" t="s">
        <v>584</v>
      </c>
      <c r="J29" s="88"/>
      <c r="K29" s="88"/>
      <c r="L29" s="88"/>
      <c r="M29" s="88"/>
      <c r="N29" s="88"/>
      <c r="O29" s="88"/>
      <c r="P29" s="88"/>
      <c r="Q29" s="54"/>
      <c r="R29" s="1"/>
      <c r="S29" s="1" t="str">
        <f t="shared" si="0"/>
        <v>`serv_two_area`  VARCHAR(5)NULL DEFAULT NULL COMMENT '서비스2차지역 (우편번호기준)',</v>
      </c>
      <c r="T29" s="1"/>
      <c r="U29" s="1"/>
      <c r="V29" s="1"/>
      <c r="W29" s="1"/>
      <c r="X29" s="1"/>
      <c r="Y29" s="1"/>
      <c r="Z29" s="1"/>
    </row>
    <row r="30" spans="1:26" ht="17.25" customHeight="1">
      <c r="A30" s="1"/>
      <c r="B30" s="21" t="str">
        <f>VLOOKUP(C30,테이블명!$A:$B,2,FALSE)</f>
        <v>ques_writ_repl_hist</v>
      </c>
      <c r="C30" s="21" t="s">
        <v>1014</v>
      </c>
      <c r="D30" s="21" t="str">
        <f>VLOOKUP(E30,컬럼명조립!B:C,2,FALSE)</f>
        <v>serv_thre_area</v>
      </c>
      <c r="E30" s="21" t="s">
        <v>74</v>
      </c>
      <c r="F30" s="21"/>
      <c r="G30" s="21" t="str">
        <f>VLOOKUP(E30,컬럼명조립!$B:$E,3,FALSE)</f>
        <v>VARCHAR</v>
      </c>
      <c r="H30" s="52">
        <f>VLOOKUP(E30,컬럼명조립!$B:$E,4,FALSE)</f>
        <v>5</v>
      </c>
      <c r="I30" s="87" t="s">
        <v>584</v>
      </c>
      <c r="J30" s="88"/>
      <c r="K30" s="88"/>
      <c r="L30" s="88"/>
      <c r="M30" s="88"/>
      <c r="N30" s="88"/>
      <c r="O30" s="88"/>
      <c r="P30" s="88"/>
      <c r="Q30" s="54"/>
      <c r="R30" s="1"/>
      <c r="S30" s="1" t="str">
        <f t="shared" si="0"/>
        <v>`serv_thre_area`  VARCHAR(5)NULL DEFAULT NULL COMMENT '서비스3차지역 (우편번호기준)',</v>
      </c>
      <c r="T30" s="1"/>
      <c r="U30" s="1"/>
      <c r="V30" s="1"/>
      <c r="W30" s="1"/>
      <c r="X30" s="1"/>
      <c r="Y30" s="1"/>
      <c r="Z30" s="1"/>
    </row>
    <row r="31" spans="1:26" ht="17.25" customHeight="1">
      <c r="A31" s="1"/>
      <c r="B31" s="21" t="str">
        <f>VLOOKUP(C31,테이블명!$A:$B,2,FALSE)</f>
        <v>ques_writ_repl_hist</v>
      </c>
      <c r="C31" s="21" t="s">
        <v>1014</v>
      </c>
      <c r="D31" s="21" t="str">
        <f>VLOOKUP(E31,컬럼명조립!B:C,2,FALSE)</f>
        <v>serv_four_area</v>
      </c>
      <c r="E31" s="21" t="s">
        <v>556</v>
      </c>
      <c r="F31" s="21"/>
      <c r="G31" s="21" t="str">
        <f>VLOOKUP(E31,컬럼명조립!$B:$E,3,FALSE)</f>
        <v>VARCHAR</v>
      </c>
      <c r="H31" s="52">
        <f>VLOOKUP(E31,컬럼명조립!$B:$E,4,FALSE)</f>
        <v>6</v>
      </c>
      <c r="I31" s="87" t="s">
        <v>584</v>
      </c>
      <c r="J31" s="88"/>
      <c r="K31" s="88"/>
      <c r="L31" s="88"/>
      <c r="M31" s="88"/>
      <c r="N31" s="88"/>
      <c r="O31" s="88"/>
      <c r="P31" s="88"/>
      <c r="Q31" s="54"/>
      <c r="R31" s="1"/>
      <c r="S31" s="1" t="str">
        <f t="shared" si="0"/>
        <v>`serv_four_area`  VARCHAR(6)NULL DEFAULT NULL COMMENT '서비스4차지역 (우편번호기준)',</v>
      </c>
      <c r="T31" s="1"/>
      <c r="U31" s="1"/>
      <c r="V31" s="1"/>
      <c r="W31" s="1"/>
      <c r="X31" s="1"/>
      <c r="Y31" s="1"/>
      <c r="Z31" s="1"/>
    </row>
    <row r="32" spans="1:26" ht="17.25" customHeight="1">
      <c r="A32" s="1"/>
      <c r="B32" s="21" t="str">
        <f>VLOOKUP(C32,테이블명!$A:$B,2,FALSE)</f>
        <v>ques_writ_repl_hist</v>
      </c>
      <c r="C32" s="21" t="s">
        <v>1014</v>
      </c>
      <c r="D32" s="21" t="str">
        <f>VLOOKUP(E32,컬럼명조립!B:C,2,FALSE)</f>
        <v>serv_five_area</v>
      </c>
      <c r="E32" s="21" t="s">
        <v>557</v>
      </c>
      <c r="F32" s="21"/>
      <c r="G32" s="21" t="str">
        <f>VLOOKUP(E32,컬럼명조립!$B:$E,3,FALSE)</f>
        <v>VARCHAR</v>
      </c>
      <c r="H32" s="52">
        <f>VLOOKUP(E32,컬럼명조립!$B:$E,4,FALSE)</f>
        <v>6</v>
      </c>
      <c r="I32" s="87" t="s">
        <v>584</v>
      </c>
      <c r="J32" s="88"/>
      <c r="K32" s="88"/>
      <c r="L32" s="88"/>
      <c r="M32" s="88"/>
      <c r="N32" s="88"/>
      <c r="O32" s="88"/>
      <c r="P32" s="88"/>
      <c r="Q32" s="54"/>
      <c r="R32" s="1"/>
      <c r="S32" s="1" t="str">
        <f t="shared" si="0"/>
        <v>`serv_five_area`  VARCHAR(6)NULL DEFAULT NULL COMMENT '서비스5차지역 (우편번호기준)',</v>
      </c>
      <c r="T32" s="1"/>
      <c r="U32" s="1"/>
      <c r="V32" s="1"/>
      <c r="W32" s="1"/>
      <c r="X32" s="1"/>
      <c r="Y32" s="1"/>
      <c r="Z32" s="1"/>
    </row>
    <row r="33" spans="1:26" ht="17.25" customHeight="1">
      <c r="A33" s="1"/>
      <c r="B33" s="21" t="str">
        <f>VLOOKUP(C33,테이블명!$A:$B,2,FALSE)</f>
        <v>ques_writ_repl_hist</v>
      </c>
      <c r="C33" s="21" t="s">
        <v>1014</v>
      </c>
      <c r="D33" s="21" t="str">
        <f>VLOOKUP(E33,컬럼명조립!B:C,2,FALSE)</f>
        <v>deal_stop_yn</v>
      </c>
      <c r="E33" s="21" t="s">
        <v>75</v>
      </c>
      <c r="F33" s="21"/>
      <c r="G33" s="21" t="str">
        <f>VLOOKUP(E33,컬럼명조립!$B:$E,3,FALSE)</f>
        <v>VARCHAR</v>
      </c>
      <c r="H33" s="52">
        <f>VLOOKUP(E33,컬럼명조립!$B:$E,4,FALSE)</f>
        <v>1</v>
      </c>
      <c r="I33" s="87" t="s">
        <v>35</v>
      </c>
      <c r="J33" s="88"/>
      <c r="K33" s="88"/>
      <c r="L33" s="88"/>
      <c r="M33" s="88"/>
      <c r="N33" s="88"/>
      <c r="O33" s="88"/>
      <c r="P33" s="88"/>
      <c r="Q33" s="54"/>
      <c r="R33" s="1"/>
      <c r="S33" s="1" t="str">
        <f t="shared" si="0"/>
        <v>`deal_stop_yn`  VARCHAR(1)NULL DEFAULT NULL COMMENT '거래정지유무 (1. 여, 2. 부)',</v>
      </c>
      <c r="T33" s="1"/>
      <c r="U33" s="1"/>
      <c r="V33" s="1"/>
      <c r="W33" s="1"/>
      <c r="X33" s="1"/>
      <c r="Y33" s="1"/>
      <c r="Z33" s="1"/>
    </row>
    <row r="34" spans="1:26" ht="17.25" customHeight="1">
      <c r="A34" s="1"/>
      <c r="B34" s="21" t="str">
        <f>VLOOKUP(C34,테이블명!$A:$B,2,FALSE)</f>
        <v>ques_writ_repl_hist</v>
      </c>
      <c r="C34" s="21" t="s">
        <v>1014</v>
      </c>
      <c r="D34" s="21" t="str">
        <f>VLOOKUP(E34,컬럼명조립!B:C,2,FALSE)</f>
        <v>iden_insu_divi_code</v>
      </c>
      <c r="E34" s="15" t="s">
        <v>678</v>
      </c>
      <c r="F34" s="21"/>
      <c r="G34" s="21" t="str">
        <f>VLOOKUP(E34,컬럼명조립!$B:$E,3,FALSE)</f>
        <v>VARCHAR</v>
      </c>
      <c r="H34" s="52">
        <f>VLOOKUP(E34,컬럼명조립!$B:$E,4,FALSE)</f>
        <v>1</v>
      </c>
      <c r="I34" s="87"/>
      <c r="J34" s="88"/>
      <c r="K34" s="88"/>
      <c r="L34" s="88"/>
      <c r="M34" s="88"/>
      <c r="N34" s="88"/>
      <c r="O34" s="88"/>
      <c r="P34" s="88"/>
      <c r="Q34" s="29"/>
      <c r="R34" s="1"/>
      <c r="S34" s="1" t="str">
        <f t="shared" si="0"/>
        <v>`iden_insu_divi_code`  VARCHAR(1)NULL DEFAULT NULL COMMENT '신원보험구분코드 ()',</v>
      </c>
      <c r="T34" s="1"/>
      <c r="U34" s="1"/>
      <c r="V34" s="1"/>
      <c r="W34" s="1"/>
      <c r="X34" s="1"/>
      <c r="Y34" s="1"/>
      <c r="Z34" s="1"/>
    </row>
    <row r="35" spans="1:26" ht="17.25" customHeight="1">
      <c r="A35" s="1"/>
      <c r="B35" s="21" t="str">
        <f>VLOOKUP(C35,테이블명!$A:$B,2,FALSE)</f>
        <v>ques_writ_repl_hist</v>
      </c>
      <c r="C35" s="21" t="s">
        <v>1014</v>
      </c>
      <c r="D35" s="21" t="str">
        <f>VLOOKUP(E35,컬럼명조립!B:C,2,FALSE)</f>
        <v>iden_insu_burd_code</v>
      </c>
      <c r="E35" s="15" t="s">
        <v>677</v>
      </c>
      <c r="F35" s="21"/>
      <c r="G35" s="21" t="str">
        <f>VLOOKUP(E35,컬럼명조립!$B:$E,3,FALSE)</f>
        <v>VARCHAR</v>
      </c>
      <c r="H35" s="52">
        <f>VLOOKUP(E35,컬럼명조립!$B:$E,4,FALSE)</f>
        <v>1</v>
      </c>
      <c r="I35" s="87"/>
      <c r="J35" s="88"/>
      <c r="K35" s="88"/>
      <c r="L35" s="88"/>
      <c r="M35" s="88"/>
      <c r="N35" s="88"/>
      <c r="O35" s="88"/>
      <c r="P35" s="88"/>
      <c r="Q35" s="29"/>
      <c r="R35" s="1"/>
      <c r="S35" s="1" t="str">
        <f t="shared" si="0"/>
        <v>`iden_insu_burd_code`  VARCHAR(1)NULL DEFAULT NULL COMMENT '신원보험부담코드 ()',</v>
      </c>
      <c r="T35" s="1"/>
      <c r="U35" s="1"/>
      <c r="V35" s="1"/>
      <c r="W35" s="1"/>
      <c r="X35" s="1"/>
      <c r="Y35" s="1"/>
      <c r="Z35" s="1"/>
    </row>
    <row r="36" spans="1:26" ht="17.25" customHeight="1">
      <c r="A36" s="1"/>
      <c r="B36" s="21" t="str">
        <f>VLOOKUP(C36,테이블명!$A:$B,2,FALSE)</f>
        <v>ques_writ_repl_hist</v>
      </c>
      <c r="C36" s="21" t="s">
        <v>1014</v>
      </c>
      <c r="D36" s="21" t="str">
        <f>VLOOKUP(E36,컬럼명조립!B:C,2,FALSE)</f>
        <v>iden_insu_cons_rema</v>
      </c>
      <c r="E36" s="15" t="s">
        <v>679</v>
      </c>
      <c r="F36" s="21"/>
      <c r="G36" s="21" t="str">
        <f>VLOOKUP(E36,컬럼명조립!$B:$E,3,FALSE)</f>
        <v>VARCHAR</v>
      </c>
      <c r="H36" s="52">
        <f>VLOOKUP(E36,컬럼명조립!$B:$E,4,FALSE)</f>
        <v>500</v>
      </c>
      <c r="I36" s="87"/>
      <c r="J36" s="88"/>
      <c r="K36" s="88"/>
      <c r="L36" s="88"/>
      <c r="M36" s="88"/>
      <c r="N36" s="88"/>
      <c r="O36" s="88"/>
      <c r="P36" s="88"/>
      <c r="Q36" s="29"/>
      <c r="R36" s="1"/>
      <c r="S36" s="1" t="str">
        <f t="shared" si="0"/>
        <v>`iden_insu_cons_rema`  VARCHAR(500)NULL DEFAULT NULL COMMENT '신원보험협의내용 ()',</v>
      </c>
      <c r="T36" s="1"/>
      <c r="U36" s="1"/>
      <c r="V36" s="1"/>
      <c r="W36" s="1"/>
      <c r="X36" s="1"/>
      <c r="Y36" s="1"/>
      <c r="Z36" s="1"/>
    </row>
    <row r="37" spans="1:26" ht="17.25" customHeight="1">
      <c r="A37" s="1"/>
      <c r="B37" s="21" t="str">
        <f>VLOOKUP(C37,테이블명!$A:$B,2,FALSE)</f>
        <v>ques_writ_repl_hist</v>
      </c>
      <c r="C37" s="21" t="s">
        <v>1014</v>
      </c>
      <c r="D37" s="21" t="e">
        <f>VLOOKUP(E37,컬럼명조립!B:C,2,FALSE)</f>
        <v>#N/A</v>
      </c>
      <c r="E37" s="39" t="s">
        <v>77</v>
      </c>
      <c r="F37" s="55"/>
      <c r="G37" s="21" t="e">
        <f>VLOOKUP(E37,컬럼명조립!$B:$E,3,FALSE)</f>
        <v>#N/A</v>
      </c>
      <c r="H37" s="52" t="e">
        <f>VLOOKUP(E37,컬럼명조립!$B:$E,4,FALSE)</f>
        <v>#N/A</v>
      </c>
      <c r="I37" s="87"/>
      <c r="J37" s="88"/>
      <c r="K37" s="88"/>
      <c r="L37" s="88"/>
      <c r="M37" s="88"/>
      <c r="N37" s="88"/>
      <c r="O37" s="88"/>
      <c r="P37" s="88"/>
      <c r="Q37" s="29"/>
      <c r="R37" s="1"/>
      <c r="S37" s="1" t="e">
        <f t="shared" si="0"/>
        <v>#N/A</v>
      </c>
      <c r="T37" s="1"/>
      <c r="U37" s="1"/>
      <c r="V37" s="1"/>
      <c r="W37" s="1"/>
      <c r="X37" s="1"/>
      <c r="Y37" s="1"/>
      <c r="Z37" s="1"/>
    </row>
    <row r="38" spans="1:26" ht="17.25" customHeight="1">
      <c r="A38" s="1"/>
      <c r="B38" s="21" t="str">
        <f>VLOOKUP(C38,테이블명!$A:$B,2,FALSE)</f>
        <v>ques_writ_repl_hist</v>
      </c>
      <c r="C38" s="21" t="s">
        <v>1014</v>
      </c>
      <c r="D38" s="21" t="e">
        <f>VLOOKUP(E38,컬럼명조립!B:C,2,FALSE)</f>
        <v>#N/A</v>
      </c>
      <c r="E38" s="39" t="s">
        <v>78</v>
      </c>
      <c r="F38" s="55"/>
      <c r="G38" s="21" t="e">
        <f>VLOOKUP(E38,컬럼명조립!$B:$E,3,FALSE)</f>
        <v>#N/A</v>
      </c>
      <c r="H38" s="52" t="e">
        <f>VLOOKUP(E38,컬럼명조립!$B:$E,4,FALSE)</f>
        <v>#N/A</v>
      </c>
      <c r="I38" s="87"/>
      <c r="J38" s="87"/>
      <c r="K38" s="87"/>
      <c r="L38" s="87"/>
      <c r="M38" s="87"/>
      <c r="N38" s="87"/>
      <c r="O38" s="87"/>
      <c r="P38" s="87"/>
      <c r="Q38" s="29"/>
      <c r="R38" s="1"/>
      <c r="S38" s="1" t="e">
        <f t="shared" si="0"/>
        <v>#N/A</v>
      </c>
      <c r="T38" s="1"/>
      <c r="U38" s="1"/>
      <c r="V38" s="1"/>
      <c r="W38" s="1"/>
      <c r="X38" s="1"/>
      <c r="Y38" s="1"/>
      <c r="Z38" s="1"/>
    </row>
    <row r="39" spans="1:26" ht="17.25" customHeight="1">
      <c r="A39" s="1"/>
      <c r="B39" s="21" t="str">
        <f>VLOOKUP(C39,테이블명!$A:$B,2,FALSE)</f>
        <v>ques_writ_repl_hist</v>
      </c>
      <c r="C39" s="21" t="s">
        <v>1014</v>
      </c>
      <c r="D39" s="21" t="str">
        <f>VLOOKUP(E39,컬럼명조립!B:C,2,FALSE)</f>
        <v>firs_crea_empl</v>
      </c>
      <c r="E39" s="39" t="s">
        <v>467</v>
      </c>
      <c r="F39" s="55"/>
      <c r="G39" s="21" t="str">
        <f>VLOOKUP(E39,컬럼명조립!$B:$E,3,FALSE)</f>
        <v>VARCHAR</v>
      </c>
      <c r="H39" s="52">
        <f>VLOOKUP(E39,컬럼명조립!$B:$E,4,FALSE)</f>
        <v>10</v>
      </c>
      <c r="I39" s="87"/>
      <c r="J39" s="87"/>
      <c r="K39" s="87"/>
      <c r="L39" s="87"/>
      <c r="M39" s="87"/>
      <c r="N39" s="87"/>
      <c r="O39" s="87"/>
      <c r="P39" s="87"/>
      <c r="Q39" s="29"/>
      <c r="R39" s="1"/>
      <c r="S39" s="1" t="str">
        <f t="shared" si="0"/>
        <v>`firs_crea_empl`  VARCHAR(10)NULL DEFAULT NULL COMMENT '최초생성사번 ()',</v>
      </c>
      <c r="T39" s="1"/>
      <c r="U39" s="1"/>
      <c r="V39" s="1"/>
      <c r="W39" s="1"/>
      <c r="X39" s="1"/>
      <c r="Y39" s="1"/>
      <c r="Z39" s="1"/>
    </row>
    <row r="40" spans="1:26" ht="17.25" customHeight="1">
      <c r="A40" s="1"/>
      <c r="B40" s="21" t="str">
        <f>VLOOKUP(C40,테이블명!$A:$B,2,FALSE)</f>
        <v>ques_writ_repl_hist</v>
      </c>
      <c r="C40" s="21" t="s">
        <v>1014</v>
      </c>
      <c r="D40" s="21" t="e">
        <f>VLOOKUP(E40,컬럼명조립!B:C,2,FALSE)</f>
        <v>#N/A</v>
      </c>
      <c r="E40" s="39" t="s">
        <v>80</v>
      </c>
      <c r="F40" s="55"/>
      <c r="G40" s="21" t="e">
        <f>VLOOKUP(E40,컬럼명조립!$B:$E,3,FALSE)</f>
        <v>#N/A</v>
      </c>
      <c r="H40" s="52" t="e">
        <f>VLOOKUP(E40,컬럼명조립!$B:$E,4,FALSE)</f>
        <v>#N/A</v>
      </c>
      <c r="I40" s="87"/>
      <c r="J40" s="87"/>
      <c r="K40" s="87"/>
      <c r="L40" s="87"/>
      <c r="M40" s="87"/>
      <c r="N40" s="87"/>
      <c r="O40" s="87"/>
      <c r="P40" s="87"/>
      <c r="Q40" s="29"/>
      <c r="R40" s="1"/>
      <c r="S40" s="1" t="e">
        <f t="shared" si="0"/>
        <v>#N/A</v>
      </c>
      <c r="T40" s="1"/>
      <c r="U40" s="1"/>
      <c r="V40" s="1"/>
      <c r="W40" s="1"/>
      <c r="X40" s="1"/>
      <c r="Y40" s="1"/>
      <c r="Z40" s="1"/>
    </row>
    <row r="41" spans="1:26" ht="17.25" customHeight="1">
      <c r="A41" s="1"/>
      <c r="B41" s="21" t="str">
        <f>VLOOKUP(C41,테이블명!$A:$B,2,FALSE)</f>
        <v>ques_writ_repl_hist</v>
      </c>
      <c r="C41" s="21" t="s">
        <v>1014</v>
      </c>
      <c r="D41" s="21" t="e">
        <f>VLOOKUP(E41,컬럼명조립!B:C,2,FALSE)</f>
        <v>#N/A</v>
      </c>
      <c r="E41" s="39" t="s">
        <v>81</v>
      </c>
      <c r="F41" s="55"/>
      <c r="G41" s="21" t="e">
        <f>VLOOKUP(E41,컬럼명조립!$B:$E,3,FALSE)</f>
        <v>#N/A</v>
      </c>
      <c r="H41" s="52" t="e">
        <f>VLOOKUP(E41,컬럼명조립!$B:$E,4,FALSE)</f>
        <v>#N/A</v>
      </c>
      <c r="I41" s="87"/>
      <c r="J41" s="87"/>
      <c r="K41" s="87"/>
      <c r="L41" s="87"/>
      <c r="M41" s="87"/>
      <c r="N41" s="87"/>
      <c r="O41" s="87"/>
      <c r="P41" s="87"/>
      <c r="Q41" s="29"/>
      <c r="R41" s="1"/>
      <c r="S41" s="1" t="e">
        <f t="shared" si="0"/>
        <v>#N/A</v>
      </c>
      <c r="T41" s="1"/>
      <c r="U41" s="1"/>
      <c r="V41" s="1"/>
      <c r="W41" s="1"/>
      <c r="X41" s="1"/>
      <c r="Y41" s="1"/>
      <c r="Z41" s="1"/>
    </row>
    <row r="42" spans="1:26" ht="17.25" customHeight="1">
      <c r="A42" s="1"/>
      <c r="B42" s="21" t="str">
        <f>VLOOKUP(C42,테이블명!$A:$B,2,FALSE)</f>
        <v>ques_writ_repl_hist</v>
      </c>
      <c r="C42" s="21" t="s">
        <v>1014</v>
      </c>
      <c r="D42" s="21" t="str">
        <f>VLOOKUP(E42,컬럼명조립!B:C,2,FALSE)</f>
        <v>last_edit_empl</v>
      </c>
      <c r="E42" s="39" t="s">
        <v>466</v>
      </c>
      <c r="F42" s="55"/>
      <c r="G42" s="21" t="str">
        <f>VLOOKUP(E42,컬럼명조립!$B:$E,3,FALSE)</f>
        <v>VARCHAR</v>
      </c>
      <c r="H42" s="52">
        <f>VLOOKUP(E42,컬럼명조립!$B:$E,4,FALSE)</f>
        <v>10</v>
      </c>
      <c r="I42" s="87"/>
      <c r="J42" s="87"/>
      <c r="K42" s="87"/>
      <c r="L42" s="87"/>
      <c r="M42" s="87"/>
      <c r="N42" s="87"/>
      <c r="O42" s="87"/>
      <c r="P42" s="87"/>
      <c r="Q42" s="29"/>
      <c r="R42" s="1"/>
      <c r="S42" s="1" t="str">
        <f t="shared" si="0"/>
        <v>`last_edit_empl`  VARCHAR(10)NULL DEFAULT NULL COMMENT '최종수정사번 ()',</v>
      </c>
      <c r="T42" s="1"/>
      <c r="U42" s="1"/>
      <c r="V42" s="1"/>
      <c r="W42" s="1"/>
      <c r="X42" s="1"/>
      <c r="Y42" s="1"/>
      <c r="Z42" s="1"/>
    </row>
    <row r="43" spans="1:26" ht="17.25" customHeight="1">
      <c r="A43" s="1"/>
      <c r="D43" s="29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33" t="s">
        <v>477</v>
      </c>
      <c r="T43" s="1"/>
      <c r="U43" s="1"/>
      <c r="V43" s="1"/>
      <c r="W43" s="1"/>
      <c r="X43" s="1"/>
      <c r="Y43" s="1"/>
      <c r="Z43" s="1"/>
    </row>
    <row r="44" spans="1:26" ht="17.25" customHeight="1">
      <c r="A44" s="1"/>
      <c r="D44" s="29"/>
      <c r="E44" s="1"/>
      <c r="F44" s="1"/>
      <c r="G44" s="44"/>
      <c r="H44" s="1"/>
      <c r="I44" s="1"/>
      <c r="J44" s="1"/>
      <c r="K44" s="1"/>
      <c r="L44" s="1"/>
      <c r="M44" s="1"/>
      <c r="N44" s="1"/>
      <c r="S44" s="44" t="s">
        <v>1017</v>
      </c>
    </row>
    <row r="45" spans="1:26" ht="17.25" customHeight="1">
      <c r="A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44" t="s">
        <v>525</v>
      </c>
      <c r="T45" s="1"/>
      <c r="U45" s="1"/>
      <c r="V45" s="1"/>
      <c r="W45" s="1"/>
      <c r="X45" s="1"/>
      <c r="Y45" s="1"/>
      <c r="Z45" s="1"/>
    </row>
    <row r="46" spans="1:26" ht="17.25" customHeight="1">
      <c r="A46" s="1"/>
      <c r="B46" s="114" t="s">
        <v>555</v>
      </c>
      <c r="C46" s="114"/>
      <c r="D46" s="114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44" t="s">
        <v>526</v>
      </c>
      <c r="T46" s="1"/>
      <c r="U46" s="1"/>
      <c r="V46" s="1"/>
      <c r="W46" s="1"/>
      <c r="X46" s="1"/>
      <c r="Y46" s="1"/>
      <c r="Z46" s="1"/>
    </row>
    <row r="47" spans="1:26" ht="17.25" customHeight="1">
      <c r="A47" s="1"/>
      <c r="B47" s="1" t="s">
        <v>572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44" t="s">
        <v>527</v>
      </c>
      <c r="T47" s="1"/>
      <c r="U47" s="1"/>
      <c r="V47" s="1"/>
      <c r="W47" s="1"/>
      <c r="X47" s="1"/>
      <c r="Y47" s="1"/>
      <c r="Z47" s="1"/>
    </row>
    <row r="48" spans="1:26" ht="17.25" customHeight="1">
      <c r="A48" s="1"/>
      <c r="B48" s="1"/>
      <c r="C48" s="1" t="s">
        <v>573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7.25" customHeight="1">
      <c r="A49" s="1"/>
      <c r="B49" s="1"/>
      <c r="C49" s="1" t="s">
        <v>530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7.25" customHeight="1">
      <c r="A50" s="1"/>
      <c r="B50" s="1"/>
      <c r="C50" s="1" t="s">
        <v>585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7.25" customHeight="1">
      <c r="A51" s="1"/>
      <c r="B51" s="1"/>
      <c r="C51" s="1" t="s">
        <v>586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7.25" customHeight="1">
      <c r="A52" s="1"/>
      <c r="B52" s="1"/>
      <c r="C52" s="1" t="s">
        <v>587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7.25" customHeight="1">
      <c r="A53" s="1"/>
      <c r="B53" s="1"/>
      <c r="C53" s="1" t="s">
        <v>588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7.25" customHeight="1">
      <c r="A54" s="1"/>
      <c r="B54" s="1"/>
      <c r="C54" s="1" t="s">
        <v>589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7.25" customHeight="1">
      <c r="A55" s="1"/>
      <c r="B55" s="1"/>
      <c r="C55" s="1" t="s">
        <v>590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7.25" customHeight="1">
      <c r="A56" s="1"/>
      <c r="B56" s="1"/>
      <c r="C56" s="1" t="s">
        <v>591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7.25" customHeight="1">
      <c r="A57" s="1"/>
      <c r="B57" s="1"/>
      <c r="C57" s="1" t="s">
        <v>592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7.25" customHeight="1">
      <c r="A58" s="1"/>
      <c r="B58" s="1"/>
      <c r="C58" s="1" t="s">
        <v>593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7.25" customHeight="1">
      <c r="A59" s="1"/>
      <c r="B59" s="1"/>
      <c r="C59" s="1" t="s">
        <v>594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7.25" customHeight="1">
      <c r="A60" s="1"/>
      <c r="B60" s="1"/>
      <c r="C60" s="1" t="s">
        <v>595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7.25" customHeight="1">
      <c r="A61" s="1"/>
      <c r="B61" s="1"/>
      <c r="C61" s="1" t="s">
        <v>596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7.25" customHeight="1">
      <c r="A62" s="1"/>
      <c r="B62" s="1"/>
      <c r="C62" s="1" t="s">
        <v>597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7.25" customHeight="1">
      <c r="A63" s="1"/>
      <c r="B63" s="1"/>
      <c r="C63" s="1" t="s">
        <v>598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7.25" customHeight="1">
      <c r="A64" s="1"/>
      <c r="B64" s="1"/>
      <c r="C64" s="1" t="s">
        <v>599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7.25" customHeight="1">
      <c r="A65" s="1"/>
      <c r="B65" s="1"/>
      <c r="C65" s="1" t="s">
        <v>600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7.25" customHeight="1">
      <c r="A66" s="1"/>
      <c r="B66" s="1"/>
      <c r="C66" s="1" t="s">
        <v>601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7.25" customHeight="1">
      <c r="A67" s="1"/>
      <c r="B67" s="1"/>
      <c r="C67" s="1" t="s">
        <v>602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7.25" customHeight="1">
      <c r="A68" s="1"/>
      <c r="B68" s="1"/>
      <c r="C68" s="1" t="s">
        <v>603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7.25" customHeight="1">
      <c r="A69" s="1"/>
      <c r="B69" s="1"/>
      <c r="C69" s="1" t="s">
        <v>604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7.25" customHeight="1">
      <c r="A70" s="1"/>
      <c r="B70" s="1"/>
      <c r="C70" s="1" t="s">
        <v>605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7.25" customHeight="1">
      <c r="A71" s="1"/>
      <c r="B71" s="1"/>
      <c r="C71" s="1" t="s">
        <v>606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7.25" customHeight="1">
      <c r="A72" s="1"/>
      <c r="B72" s="1"/>
      <c r="C72" s="1" t="s">
        <v>607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7.25" customHeight="1">
      <c r="A73" s="1"/>
      <c r="B73" s="1"/>
      <c r="C73" s="1" t="s">
        <v>608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7.25" customHeight="1">
      <c r="A74" s="1"/>
      <c r="B74" s="1"/>
      <c r="C74" s="1" t="s">
        <v>609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7.25" customHeight="1">
      <c r="A75" s="1"/>
      <c r="B75" s="1"/>
      <c r="C75" s="1" t="s">
        <v>610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7.25" customHeight="1">
      <c r="A76" s="1"/>
      <c r="B76" s="1"/>
      <c r="C76" s="1" t="s">
        <v>611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7.25" customHeight="1">
      <c r="A77" s="1"/>
      <c r="B77" s="1"/>
      <c r="C77" s="1" t="s">
        <v>612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7.25" customHeight="1">
      <c r="A78" s="1"/>
      <c r="B78" s="1"/>
      <c r="C78" s="1" t="s">
        <v>613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7.25" customHeight="1">
      <c r="A79" s="1"/>
      <c r="B79" s="1"/>
      <c r="C79" s="1" t="s">
        <v>614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7.25" customHeight="1">
      <c r="A80" s="1"/>
      <c r="B80" s="1"/>
      <c r="C80" s="1" t="s">
        <v>538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7.25" customHeight="1">
      <c r="A81" s="1"/>
      <c r="B81" s="1"/>
      <c r="C81" s="1" t="s">
        <v>539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7.25" customHeight="1">
      <c r="A82" s="1"/>
      <c r="B82" s="1"/>
      <c r="C82" s="1" t="s">
        <v>545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7.25" customHeight="1">
      <c r="A83" s="1"/>
      <c r="B83" s="1"/>
      <c r="C83" s="1" t="s">
        <v>541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7.25" customHeight="1">
      <c r="A84" s="1"/>
      <c r="B84" s="1"/>
      <c r="C84" s="1" t="s">
        <v>542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7.25" customHeight="1">
      <c r="A85" s="1"/>
      <c r="B85" s="1"/>
      <c r="C85" s="1" t="s">
        <v>546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7.25" customHeight="1">
      <c r="A86" s="1"/>
      <c r="B86" s="1"/>
      <c r="C86" s="1" t="s">
        <v>569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7.25" customHeight="1">
      <c r="A87" s="1"/>
      <c r="B87" s="1" t="s">
        <v>433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7.25" customHeight="1">
      <c r="A88" s="1"/>
      <c r="B88" s="1" t="s">
        <v>615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7.25" customHeight="1">
      <c r="A89" s="1"/>
      <c r="B89" s="1" t="s">
        <v>525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7.25" customHeight="1">
      <c r="A90" s="1"/>
      <c r="B90" s="1" t="s">
        <v>526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7.25" customHeight="1">
      <c r="A91" s="1"/>
      <c r="B91" s="1" t="s">
        <v>527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7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7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7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7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7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7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7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7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7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7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7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7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7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7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7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7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7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7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7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7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7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7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7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7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7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7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7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7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7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7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7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7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7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7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7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7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7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7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7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7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7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7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7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7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7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7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7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7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7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7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7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7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7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7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7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7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7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7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7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7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7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7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7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7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7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7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7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7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7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7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7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7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7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7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7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7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7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7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7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7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7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7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7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7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7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7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7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7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7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7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7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7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7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7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7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7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7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7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7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7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7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7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7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7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7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7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7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7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7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7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7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7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7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7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7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7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7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7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7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7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7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7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7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7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7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7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7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7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7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7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7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7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7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7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7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7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7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7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7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7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7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7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7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7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7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7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7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7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7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7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7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7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7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7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7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7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7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7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7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7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7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7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7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7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7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7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7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7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7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7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7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7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7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7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7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7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7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7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7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7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7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7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7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7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7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7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7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7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7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7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7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7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7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7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7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7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7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7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7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7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7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7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7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7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7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7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7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7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7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7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7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7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7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7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7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7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7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7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7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7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7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7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7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7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7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7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7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7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7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7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7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7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7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7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7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7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7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7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7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7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7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7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7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7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7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7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7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7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7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7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7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7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7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7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7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7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7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7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7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7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7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7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7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7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7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7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7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7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7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7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7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7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7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7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7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7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7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7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7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7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7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7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7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7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7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7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7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7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7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7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7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7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7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7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7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7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7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7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7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7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7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7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7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7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7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7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7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7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7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7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7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7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7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7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7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7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7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7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7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7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7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7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7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7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7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7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7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7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7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7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7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7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7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7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7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7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7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7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7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7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7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7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7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7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7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7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7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7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7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7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7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7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7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7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7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7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7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7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7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7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7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7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7.25" customHeight="1">
      <c r="A458" s="1"/>
      <c r="B458" s="1"/>
      <c r="C458" s="1"/>
      <c r="D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7.25" customHeight="1">
      <c r="A459" s="1"/>
      <c r="B459" s="1"/>
      <c r="C459" s="1"/>
      <c r="D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7.25" customHeight="1">
      <c r="A460" s="1"/>
      <c r="B460" s="1"/>
      <c r="C460" s="1"/>
      <c r="D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7.25" customHeight="1">
      <c r="A461" s="1"/>
      <c r="B461" s="1"/>
      <c r="C461" s="1"/>
      <c r="D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7.25" customHeight="1">
      <c r="A462" s="1"/>
      <c r="B462" s="1"/>
      <c r="C462" s="1"/>
      <c r="D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7.25" customHeight="1">
      <c r="A463" s="1"/>
      <c r="B463" s="1"/>
      <c r="C463" s="1"/>
      <c r="D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7.25" customHeight="1">
      <c r="A464" s="1"/>
      <c r="B464" s="1"/>
      <c r="C464" s="1"/>
      <c r="D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7.25" customHeight="1">
      <c r="A465" s="1"/>
      <c r="B465" s="1"/>
      <c r="C465" s="1"/>
      <c r="D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7.25" customHeight="1">
      <c r="A466" s="1"/>
      <c r="B466" s="1"/>
      <c r="C466" s="1"/>
      <c r="D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7.25" customHeight="1">
      <c r="A467" s="1"/>
      <c r="B467" s="1"/>
      <c r="C467" s="1"/>
      <c r="D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7.25" customHeight="1">
      <c r="A468" s="1"/>
      <c r="B468" s="1"/>
      <c r="C468" s="1"/>
      <c r="D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7.25" customHeight="1">
      <c r="A469" s="1"/>
      <c r="B469" s="1"/>
      <c r="C469" s="1"/>
      <c r="D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7.25" customHeight="1">
      <c r="A470" s="1"/>
      <c r="B470" s="1"/>
      <c r="C470" s="1"/>
      <c r="D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7.25" customHeight="1">
      <c r="A471" s="1"/>
      <c r="B471" s="1"/>
      <c r="C471" s="1"/>
      <c r="D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7.25" customHeight="1">
      <c r="A472" s="1"/>
      <c r="B472" s="1"/>
      <c r="C472" s="1"/>
      <c r="D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7.25" customHeight="1">
      <c r="A473" s="1"/>
      <c r="B473" s="1"/>
      <c r="C473" s="1"/>
      <c r="D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7.25" customHeight="1">
      <c r="A474" s="1"/>
      <c r="B474" s="1"/>
      <c r="C474" s="1"/>
      <c r="D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7.25" customHeight="1">
      <c r="A475" s="1"/>
      <c r="B475" s="1"/>
      <c r="C475" s="1"/>
      <c r="D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7.25" customHeight="1">
      <c r="A476" s="1"/>
      <c r="B476" s="1"/>
      <c r="C476" s="1"/>
      <c r="D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7.25" customHeight="1">
      <c r="A477" s="1"/>
      <c r="B477" s="1"/>
      <c r="C477" s="1"/>
      <c r="D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7.25" customHeight="1">
      <c r="A478" s="1"/>
      <c r="B478" s="1"/>
      <c r="C478" s="1"/>
      <c r="D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7.25" customHeight="1">
      <c r="A479" s="1"/>
      <c r="B479" s="1"/>
      <c r="C479" s="1"/>
      <c r="D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7.25" customHeight="1">
      <c r="A480" s="1"/>
      <c r="B480" s="1"/>
      <c r="C480" s="1"/>
      <c r="D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7.25" customHeight="1">
      <c r="A481" s="1"/>
      <c r="B481" s="1"/>
      <c r="C481" s="1"/>
      <c r="D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7.25" customHeight="1">
      <c r="A482" s="1"/>
      <c r="B482" s="1"/>
      <c r="C482" s="1"/>
      <c r="D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7.25" customHeight="1">
      <c r="A483" s="1"/>
      <c r="B483" s="1"/>
      <c r="C483" s="1"/>
      <c r="D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7.25" customHeight="1">
      <c r="A484" s="1"/>
      <c r="B484" s="1"/>
      <c r="C484" s="1"/>
      <c r="D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7.25" customHeight="1">
      <c r="A485" s="1"/>
      <c r="B485" s="1"/>
      <c r="C485" s="1"/>
      <c r="D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7.25" customHeight="1">
      <c r="A486" s="1"/>
      <c r="B486" s="1"/>
      <c r="C486" s="1"/>
      <c r="D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7.25" customHeight="1">
      <c r="A487" s="1"/>
      <c r="B487" s="1"/>
      <c r="C487" s="1"/>
      <c r="D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7.25" customHeight="1">
      <c r="A488" s="1"/>
      <c r="B488" s="1"/>
      <c r="C488" s="1"/>
      <c r="D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7.25" customHeight="1">
      <c r="A489" s="1"/>
      <c r="B489" s="1"/>
      <c r="C489" s="1"/>
      <c r="D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7.25" customHeight="1">
      <c r="A490" s="1"/>
      <c r="B490" s="1"/>
      <c r="C490" s="1"/>
      <c r="D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7.25" customHeight="1">
      <c r="A491" s="1"/>
      <c r="B491" s="1"/>
      <c r="C491" s="1"/>
      <c r="D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7.25" customHeight="1">
      <c r="A492" s="1"/>
      <c r="B492" s="1"/>
      <c r="C492" s="1"/>
      <c r="D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7.25" customHeight="1">
      <c r="A493" s="1"/>
      <c r="B493" s="1"/>
      <c r="C493" s="1"/>
      <c r="D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7.25" customHeight="1">
      <c r="A494" s="1"/>
      <c r="B494" s="1"/>
      <c r="C494" s="1"/>
      <c r="D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</sheetData>
  <mergeCells count="41">
    <mergeCell ref="I6:P6"/>
    <mergeCell ref="I5:P5"/>
    <mergeCell ref="I36:P36"/>
    <mergeCell ref="I35:P35"/>
    <mergeCell ref="I34:P34"/>
    <mergeCell ref="I11:P11"/>
    <mergeCell ref="I10:P10"/>
    <mergeCell ref="I9:P9"/>
    <mergeCell ref="I8:P8"/>
    <mergeCell ref="I7:P7"/>
    <mergeCell ref="I20:P20"/>
    <mergeCell ref="I21:P21"/>
    <mergeCell ref="I22:P22"/>
    <mergeCell ref="I23:P23"/>
    <mergeCell ref="I24:P24"/>
    <mergeCell ref="I15:P15"/>
    <mergeCell ref="I2:P2"/>
    <mergeCell ref="I3:P3"/>
    <mergeCell ref="I42:P42"/>
    <mergeCell ref="I41:P41"/>
    <mergeCell ref="I14:P14"/>
    <mergeCell ref="I13:P13"/>
    <mergeCell ref="I12:P12"/>
    <mergeCell ref="I32:P32"/>
    <mergeCell ref="I37:P37"/>
    <mergeCell ref="I38:P38"/>
    <mergeCell ref="I39:P39"/>
    <mergeCell ref="I40:P40"/>
    <mergeCell ref="I33:P33"/>
    <mergeCell ref="I25:P25"/>
    <mergeCell ref="I26:P26"/>
    <mergeCell ref="I27:P27"/>
    <mergeCell ref="B46:D46"/>
    <mergeCell ref="I29:P29"/>
    <mergeCell ref="I30:P30"/>
    <mergeCell ref="I16:P16"/>
    <mergeCell ref="I17:P17"/>
    <mergeCell ref="I18:P18"/>
    <mergeCell ref="I19:P19"/>
    <mergeCell ref="I28:P28"/>
    <mergeCell ref="I31:P31"/>
  </mergeCells>
  <phoneticPr fontId="1" type="noConversion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F9A02-6A25-4C40-B3B5-13EE33DE0FCC}">
  <sheetPr>
    <tabColor rgb="FF00B050"/>
  </sheetPr>
  <dimension ref="A1:K1004"/>
  <sheetViews>
    <sheetView zoomScale="75" zoomScaleNormal="75" workbookViewId="0"/>
  </sheetViews>
  <sheetFormatPr defaultColWidth="12.625" defaultRowHeight="15" customHeight="1"/>
  <cols>
    <col min="1" max="1" width="22" style="30" customWidth="1"/>
    <col min="2" max="5" width="26" style="30" customWidth="1"/>
    <col min="6" max="8" width="30.5" style="30" bestFit="1" customWidth="1"/>
    <col min="9" max="11" width="31.625" style="30" bestFit="1" customWidth="1"/>
    <col min="12" max="22" width="7.625" style="30" customWidth="1"/>
    <col min="23" max="16384" width="12.625" style="30"/>
  </cols>
  <sheetData>
    <row r="1" spans="1:11" ht="15" customHeight="1">
      <c r="A1" s="30" t="s">
        <v>913</v>
      </c>
      <c r="B1" s="30" t="s">
        <v>914</v>
      </c>
      <c r="D1" s="30" t="s">
        <v>915</v>
      </c>
      <c r="E1" s="30" t="s">
        <v>916</v>
      </c>
      <c r="F1" s="30" t="s">
        <v>622</v>
      </c>
      <c r="G1" s="30" t="s">
        <v>917</v>
      </c>
      <c r="H1" s="30" t="s">
        <v>918</v>
      </c>
      <c r="I1" s="30" t="s">
        <v>922</v>
      </c>
      <c r="J1" s="30" t="s">
        <v>923</v>
      </c>
      <c r="K1" s="30" t="s">
        <v>926</v>
      </c>
    </row>
    <row r="2" spans="1:11" ht="16.5" customHeight="1">
      <c r="A2" s="31" t="s">
        <v>9</v>
      </c>
      <c r="B2" s="30" t="s">
        <v>886</v>
      </c>
      <c r="C2" s="30" t="s">
        <v>954</v>
      </c>
      <c r="D2" s="30" t="s">
        <v>622</v>
      </c>
      <c r="E2" s="30" t="s">
        <v>919</v>
      </c>
      <c r="F2" s="30" t="str">
        <f>CONCATENATE("qry_",E2,"_",LOWER(B2),"_","0001")</f>
        <v>qry_ins_cust_mast_inf_0001</v>
      </c>
      <c r="G2" s="30" t="str">
        <f>CONCATENATE("qry_",E3,"_",LOWER(B2),"_","0001")</f>
        <v>qry_upd_cust_mast_inf_0001</v>
      </c>
      <c r="H2" s="30" t="str">
        <f>CONCATENATE("qry_",E4,"_",LOWER(B2),"_","0001")</f>
        <v>qry_del_cust_mast_inf_0001</v>
      </c>
      <c r="I2" s="30" t="str">
        <f>CONCATENATE("qry_",E5,"_",LOWER(B2),"_","0001")</f>
        <v>qry_sinq_cust_mast_inf_0001</v>
      </c>
      <c r="J2" s="30" t="str">
        <f>CONCATENATE("qry_",E6,"_",LOWER(B2),"_","0001")</f>
        <v>qry_minq_cust_mast_inf_0001</v>
      </c>
      <c r="K2" s="30" t="str">
        <f>CONCATENATE("qry_",E7,"_",LOWER(B2),"_","0001")</f>
        <v>qry_jinq_cust_mast_inf_0001</v>
      </c>
    </row>
    <row r="3" spans="1:11" ht="16.5" customHeight="1">
      <c r="A3" s="31" t="s">
        <v>461</v>
      </c>
      <c r="B3" s="30" t="s">
        <v>887</v>
      </c>
      <c r="C3" s="30" t="s">
        <v>955</v>
      </c>
      <c r="D3" s="30" t="s">
        <v>917</v>
      </c>
      <c r="E3" s="30" t="s">
        <v>920</v>
      </c>
    </row>
    <row r="4" spans="1:11" ht="16.5" customHeight="1">
      <c r="A4" s="31" t="s">
        <v>462</v>
      </c>
      <c r="B4" s="30" t="s">
        <v>885</v>
      </c>
      <c r="C4" s="30" t="s">
        <v>956</v>
      </c>
      <c r="D4" s="30" t="s">
        <v>918</v>
      </c>
      <c r="E4" s="30" t="s">
        <v>921</v>
      </c>
    </row>
    <row r="5" spans="1:11" ht="16.5" customHeight="1">
      <c r="A5" s="31" t="s">
        <v>483</v>
      </c>
      <c r="B5" s="30" t="s">
        <v>888</v>
      </c>
      <c r="C5" s="30" t="s">
        <v>928</v>
      </c>
      <c r="D5" s="30" t="s">
        <v>922</v>
      </c>
      <c r="E5" s="30" t="s">
        <v>924</v>
      </c>
    </row>
    <row r="6" spans="1:11" ht="16.5" customHeight="1">
      <c r="A6" s="31" t="s">
        <v>484</v>
      </c>
      <c r="B6" s="30" t="s">
        <v>889</v>
      </c>
      <c r="C6" s="30" t="s">
        <v>929</v>
      </c>
      <c r="D6" s="30" t="s">
        <v>923</v>
      </c>
      <c r="E6" s="30" t="s">
        <v>925</v>
      </c>
    </row>
    <row r="7" spans="1:11" ht="16.5" customHeight="1">
      <c r="A7" s="31" t="s">
        <v>128</v>
      </c>
      <c r="B7" s="30" t="s">
        <v>890</v>
      </c>
      <c r="C7" s="30" t="s">
        <v>930</v>
      </c>
      <c r="D7" s="30" t="s">
        <v>926</v>
      </c>
      <c r="E7" s="30" t="s">
        <v>927</v>
      </c>
    </row>
    <row r="8" spans="1:11" ht="16.5" customHeight="1">
      <c r="A8" s="31" t="s">
        <v>134</v>
      </c>
      <c r="B8" s="30" t="s">
        <v>891</v>
      </c>
      <c r="C8" s="30" t="s">
        <v>931</v>
      </c>
    </row>
    <row r="9" spans="1:11" ht="16.5" customHeight="1">
      <c r="A9" s="31" t="s">
        <v>137</v>
      </c>
      <c r="B9" s="30" t="s">
        <v>892</v>
      </c>
      <c r="C9" s="30" t="s">
        <v>932</v>
      </c>
    </row>
    <row r="10" spans="1:11" ht="16.5" customHeight="1">
      <c r="A10" s="31" t="s">
        <v>140</v>
      </c>
      <c r="B10" s="30" t="s">
        <v>893</v>
      </c>
      <c r="C10" s="30" t="s">
        <v>933</v>
      </c>
    </row>
    <row r="11" spans="1:11" ht="16.5" customHeight="1">
      <c r="A11" s="31" t="s">
        <v>144</v>
      </c>
      <c r="B11" s="30" t="s">
        <v>894</v>
      </c>
      <c r="C11" s="30" t="s">
        <v>934</v>
      </c>
    </row>
    <row r="12" spans="1:11" ht="16.5" customHeight="1">
      <c r="A12" s="31" t="s">
        <v>151</v>
      </c>
      <c r="B12" s="30" t="s">
        <v>895</v>
      </c>
      <c r="C12" s="30" t="s">
        <v>935</v>
      </c>
    </row>
    <row r="13" spans="1:11" ht="16.5" customHeight="1">
      <c r="A13" s="31" t="s">
        <v>154</v>
      </c>
      <c r="B13" s="30" t="s">
        <v>896</v>
      </c>
      <c r="C13" s="30" t="s">
        <v>936</v>
      </c>
    </row>
    <row r="14" spans="1:11" ht="16.5" customHeight="1">
      <c r="A14" s="31" t="s">
        <v>172</v>
      </c>
      <c r="B14" s="30" t="s">
        <v>897</v>
      </c>
      <c r="C14" s="30" t="s">
        <v>937</v>
      </c>
    </row>
    <row r="15" spans="1:11" ht="16.5" customHeight="1">
      <c r="A15" s="30" t="s">
        <v>496</v>
      </c>
      <c r="B15" s="30" t="s">
        <v>898</v>
      </c>
      <c r="C15" s="30" t="s">
        <v>938</v>
      </c>
    </row>
    <row r="16" spans="1:11" ht="16.5" customHeight="1">
      <c r="A16" s="30" t="s">
        <v>551</v>
      </c>
      <c r="B16" s="30" t="s">
        <v>900</v>
      </c>
      <c r="C16" s="30" t="s">
        <v>939</v>
      </c>
    </row>
    <row r="17" spans="1:5" ht="16.5" customHeight="1">
      <c r="A17" s="30" t="s">
        <v>552</v>
      </c>
      <c r="B17" s="30" t="s">
        <v>899</v>
      </c>
      <c r="C17" s="30" t="s">
        <v>940</v>
      </c>
    </row>
    <row r="18" spans="1:5" ht="16.5" customHeight="1">
      <c r="A18" s="30" t="s">
        <v>553</v>
      </c>
      <c r="B18" s="30" t="s">
        <v>901</v>
      </c>
      <c r="C18" s="30" t="s">
        <v>941</v>
      </c>
    </row>
    <row r="19" spans="1:5" ht="16.5" customHeight="1">
      <c r="A19" s="30" t="s">
        <v>618</v>
      </c>
      <c r="B19" s="30" t="s">
        <v>902</v>
      </c>
      <c r="C19" s="30" t="s">
        <v>942</v>
      </c>
    </row>
    <row r="20" spans="1:5" ht="16.5" customHeight="1">
      <c r="A20" s="30" t="s">
        <v>620</v>
      </c>
      <c r="B20" s="30" t="s">
        <v>903</v>
      </c>
      <c r="C20" s="30" t="s">
        <v>943</v>
      </c>
    </row>
    <row r="21" spans="1:5" ht="16.5" customHeight="1">
      <c r="A21" s="30" t="s">
        <v>727</v>
      </c>
      <c r="B21" s="30" t="s">
        <v>904</v>
      </c>
      <c r="C21" s="30" t="s">
        <v>944</v>
      </c>
    </row>
    <row r="22" spans="1:5" ht="16.5" customHeight="1">
      <c r="A22" s="30" t="s">
        <v>805</v>
      </c>
      <c r="B22" s="30" t="s">
        <v>806</v>
      </c>
      <c r="C22" s="30" t="s">
        <v>945</v>
      </c>
    </row>
    <row r="23" spans="1:5" ht="16.5" customHeight="1">
      <c r="A23" s="30" t="s">
        <v>844</v>
      </c>
      <c r="B23" s="32" t="s">
        <v>905</v>
      </c>
      <c r="C23" s="30" t="s">
        <v>946</v>
      </c>
      <c r="D23" s="32"/>
      <c r="E23" s="32"/>
    </row>
    <row r="24" spans="1:5" ht="16.5" customHeight="1">
      <c r="A24" s="30" t="s">
        <v>845</v>
      </c>
      <c r="B24" s="30" t="s">
        <v>906</v>
      </c>
      <c r="C24" s="30" t="s">
        <v>947</v>
      </c>
    </row>
    <row r="25" spans="1:5" ht="16.5" customHeight="1">
      <c r="A25" s="30" t="s">
        <v>879</v>
      </c>
      <c r="B25" s="30" t="s">
        <v>907</v>
      </c>
      <c r="C25" s="30" t="s">
        <v>948</v>
      </c>
    </row>
    <row r="26" spans="1:5" ht="16.5" customHeight="1">
      <c r="A26" s="30" t="s">
        <v>880</v>
      </c>
      <c r="B26" s="30" t="s">
        <v>908</v>
      </c>
      <c r="C26" s="30" t="s">
        <v>949</v>
      </c>
    </row>
    <row r="27" spans="1:5" ht="16.5" customHeight="1">
      <c r="A27" s="30" t="s">
        <v>881</v>
      </c>
      <c r="B27" s="30" t="s">
        <v>909</v>
      </c>
      <c r="C27" s="30" t="s">
        <v>950</v>
      </c>
    </row>
    <row r="28" spans="1:5" ht="16.5" customHeight="1">
      <c r="A28" s="30" t="s">
        <v>882</v>
      </c>
      <c r="B28" s="30" t="s">
        <v>910</v>
      </c>
      <c r="C28" s="30" t="s">
        <v>951</v>
      </c>
    </row>
    <row r="29" spans="1:5" ht="16.5" customHeight="1">
      <c r="A29" s="30" t="s">
        <v>883</v>
      </c>
      <c r="B29" s="30" t="s">
        <v>911</v>
      </c>
      <c r="C29" s="30" t="s">
        <v>952</v>
      </c>
    </row>
    <row r="30" spans="1:5" ht="16.5" customHeight="1">
      <c r="A30" s="30" t="s">
        <v>884</v>
      </c>
      <c r="B30" s="30" t="s">
        <v>912</v>
      </c>
      <c r="C30" s="30" t="s">
        <v>953</v>
      </c>
    </row>
    <row r="31" spans="1:5" ht="16.5" customHeight="1"/>
    <row r="32" spans="1:5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</sheetData>
  <phoneticPr fontId="1" type="noConversion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Z927"/>
  <sheetViews>
    <sheetView topLeftCell="A88" zoomScale="75" zoomScaleNormal="75" workbookViewId="0">
      <selection activeCell="D30" sqref="D30"/>
    </sheetView>
  </sheetViews>
  <sheetFormatPr defaultColWidth="12.625" defaultRowHeight="15" customHeight="1"/>
  <cols>
    <col min="1" max="1" width="7.875" style="33" customWidth="1"/>
    <col min="2" max="2" width="19.375" style="33" bestFit="1" customWidth="1"/>
    <col min="3" max="3" width="14.5" style="33" bestFit="1" customWidth="1"/>
    <col min="4" max="5" width="27.25" style="33" bestFit="1" customWidth="1"/>
    <col min="6" max="6" width="9.5" style="33" bestFit="1" customWidth="1"/>
    <col min="7" max="7" width="12.75" style="33" bestFit="1" customWidth="1"/>
    <col min="8" max="8" width="10.5" style="33" bestFit="1" customWidth="1"/>
    <col min="9" max="16" width="13" style="33" customWidth="1"/>
    <col min="17" max="17" width="84.875" style="33" bestFit="1" customWidth="1"/>
    <col min="18" max="26" width="7.625" style="33" customWidth="1"/>
    <col min="27" max="16384" width="12.625" style="33"/>
  </cols>
  <sheetData>
    <row r="1" spans="1:26" ht="17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9.75" customHeight="1">
      <c r="A2" s="1"/>
      <c r="B2" s="34" t="s">
        <v>0</v>
      </c>
      <c r="C2" s="34" t="s">
        <v>1</v>
      </c>
      <c r="D2" s="34" t="s">
        <v>2</v>
      </c>
      <c r="E2" s="34" t="s">
        <v>3</v>
      </c>
      <c r="F2" s="35" t="s">
        <v>4</v>
      </c>
      <c r="G2" s="34" t="s">
        <v>5</v>
      </c>
      <c r="H2" s="34" t="s">
        <v>6</v>
      </c>
      <c r="I2" s="80" t="s">
        <v>7</v>
      </c>
      <c r="J2" s="81"/>
      <c r="K2" s="81"/>
      <c r="L2" s="81"/>
      <c r="M2" s="81"/>
      <c r="N2" s="81"/>
      <c r="O2" s="81"/>
      <c r="P2" s="82"/>
      <c r="Q2" s="34" t="s">
        <v>8</v>
      </c>
      <c r="R2" s="1"/>
      <c r="S2" s="1"/>
      <c r="T2" s="1"/>
      <c r="U2" s="1"/>
      <c r="V2" s="1"/>
      <c r="W2" s="1"/>
      <c r="X2" s="1"/>
      <c r="Y2" s="1"/>
      <c r="Z2" s="1"/>
    </row>
    <row r="3" spans="1:26" ht="17.25" customHeight="1">
      <c r="A3" s="1"/>
      <c r="B3" s="15" t="e">
        <f>VLOOKUP(C3,테이블명!$A$1:$B$13,2,FALSE)</f>
        <v>#N/A</v>
      </c>
      <c r="C3" s="15" t="s">
        <v>82</v>
      </c>
      <c r="D3" s="15" t="str">
        <f>VLOOKUP(E3,컬럼명조립!B:C,2,FALSE)</f>
        <v>seri_no</v>
      </c>
      <c r="E3" s="15" t="s">
        <v>15</v>
      </c>
      <c r="F3" s="15"/>
      <c r="G3" s="15" t="s">
        <v>440</v>
      </c>
      <c r="H3" s="15">
        <v>12</v>
      </c>
      <c r="I3" s="77" t="s">
        <v>443</v>
      </c>
      <c r="J3" s="78"/>
      <c r="K3" s="78"/>
      <c r="L3" s="78"/>
      <c r="M3" s="78"/>
      <c r="N3" s="78"/>
      <c r="O3" s="78"/>
      <c r="P3" s="79"/>
      <c r="Q3" s="15"/>
      <c r="R3" s="1"/>
      <c r="S3" s="1"/>
      <c r="T3" s="1"/>
      <c r="U3" s="1"/>
      <c r="V3" s="1"/>
      <c r="W3" s="1"/>
      <c r="X3" s="1"/>
      <c r="Y3" s="1"/>
      <c r="Z3" s="1"/>
    </row>
    <row r="4" spans="1:26" ht="17.25" customHeight="1">
      <c r="A4" s="1"/>
      <c r="B4" s="15" t="e">
        <f>VLOOKUP(C4,테이블명!$A$1:$B$13,2,FALSE)</f>
        <v>#N/A</v>
      </c>
      <c r="C4" s="15" t="s">
        <v>82</v>
      </c>
      <c r="D4" s="15" t="str">
        <f>VLOOKUP(E4,컬럼명조립!B:C,2,FALSE)</f>
        <v>empl_deal_seri_numb</v>
      </c>
      <c r="E4" s="15" t="s">
        <v>83</v>
      </c>
      <c r="F4" s="15"/>
      <c r="G4" s="15" t="s">
        <v>440</v>
      </c>
      <c r="H4" s="15">
        <v>12</v>
      </c>
      <c r="I4" s="77"/>
      <c r="J4" s="78"/>
      <c r="K4" s="78"/>
      <c r="L4" s="78"/>
      <c r="M4" s="78"/>
      <c r="N4" s="78"/>
      <c r="O4" s="78"/>
      <c r="P4" s="79"/>
      <c r="Q4" s="15"/>
      <c r="R4" s="1"/>
      <c r="S4" s="1"/>
      <c r="T4" s="1"/>
      <c r="U4" s="1"/>
      <c r="V4" s="1"/>
      <c r="W4" s="1"/>
      <c r="X4" s="1"/>
      <c r="Y4" s="1"/>
      <c r="Z4" s="1"/>
    </row>
    <row r="5" spans="1:26" ht="17.25" customHeight="1">
      <c r="A5" s="1"/>
      <c r="B5" s="15" t="e">
        <f>VLOOKUP(C5,테이블명!$A$1:$B$13,2,FALSE)</f>
        <v>#N/A</v>
      </c>
      <c r="C5" s="15" t="s">
        <v>82</v>
      </c>
      <c r="D5" s="15" t="str">
        <f>VLOOKUP(E5,컬럼명조립!B:C,2,FALSE)</f>
        <v>empl_regi_cate_code</v>
      </c>
      <c r="E5" s="15" t="s">
        <v>84</v>
      </c>
      <c r="F5" s="15"/>
      <c r="G5" s="15" t="s">
        <v>11</v>
      </c>
      <c r="H5" s="15">
        <v>2</v>
      </c>
      <c r="I5" s="77"/>
      <c r="J5" s="78"/>
      <c r="K5" s="78"/>
      <c r="L5" s="78"/>
      <c r="M5" s="78"/>
      <c r="N5" s="78"/>
      <c r="O5" s="78"/>
      <c r="P5" s="79"/>
      <c r="Q5" s="15"/>
      <c r="R5" s="1"/>
      <c r="S5" s="1"/>
      <c r="T5" s="1"/>
      <c r="U5" s="1"/>
      <c r="V5" s="1"/>
      <c r="W5" s="1"/>
      <c r="X5" s="1"/>
      <c r="Y5" s="1"/>
      <c r="Z5" s="1"/>
    </row>
    <row r="6" spans="1:26" ht="17.25" customHeight="1">
      <c r="A6" s="1"/>
      <c r="B6" s="15" t="e">
        <f>VLOOKUP(C6,테이블명!$A$1:$B$13,2,FALSE)</f>
        <v>#N/A</v>
      </c>
      <c r="C6" s="15" t="s">
        <v>82</v>
      </c>
      <c r="D6" s="15" t="str">
        <f>VLOOKUP(E6,컬럼명조립!B:C,2,FALSE)</f>
        <v>empl_info_poss_yn</v>
      </c>
      <c r="E6" s="15" t="s">
        <v>85</v>
      </c>
      <c r="F6" s="15"/>
      <c r="G6" s="15" t="s">
        <v>11</v>
      </c>
      <c r="H6" s="15">
        <v>1</v>
      </c>
      <c r="I6" s="77"/>
      <c r="J6" s="78"/>
      <c r="K6" s="78"/>
      <c r="L6" s="78"/>
      <c r="M6" s="78"/>
      <c r="N6" s="78"/>
      <c r="O6" s="78"/>
      <c r="P6" s="79"/>
      <c r="Q6" s="15"/>
      <c r="R6" s="1"/>
      <c r="S6" s="1"/>
      <c r="T6" s="1"/>
      <c r="U6" s="1"/>
      <c r="V6" s="1"/>
      <c r="W6" s="1"/>
      <c r="X6" s="1"/>
      <c r="Y6" s="1"/>
      <c r="Z6" s="1"/>
    </row>
    <row r="7" spans="1:26" ht="17.25" customHeight="1">
      <c r="A7" s="1"/>
      <c r="B7" s="15" t="e">
        <f>VLOOKUP(C7,테이블명!$A$1:$B$13,2,FALSE)</f>
        <v>#N/A</v>
      </c>
      <c r="C7" s="15" t="s">
        <v>82</v>
      </c>
      <c r="D7" s="15" t="str">
        <f>VLOOKUP(E7,컬럼명조립!B:C,2,FALSE)</f>
        <v>empl_inqu_star_date</v>
      </c>
      <c r="E7" s="15" t="s">
        <v>86</v>
      </c>
      <c r="F7" s="15"/>
      <c r="G7" s="15" t="s">
        <v>26</v>
      </c>
      <c r="H7" s="15">
        <v>8</v>
      </c>
      <c r="I7" s="77"/>
      <c r="J7" s="78"/>
      <c r="K7" s="78"/>
      <c r="L7" s="78"/>
      <c r="M7" s="78"/>
      <c r="N7" s="78"/>
      <c r="O7" s="78"/>
      <c r="P7" s="79"/>
      <c r="Q7" s="15"/>
      <c r="R7" s="1"/>
      <c r="S7" s="1"/>
      <c r="T7" s="1"/>
      <c r="U7" s="1"/>
      <c r="V7" s="1"/>
      <c r="W7" s="1"/>
      <c r="X7" s="1"/>
      <c r="Y7" s="1"/>
      <c r="Z7" s="1"/>
    </row>
    <row r="8" spans="1:26" ht="17.25" customHeight="1">
      <c r="A8" s="1"/>
      <c r="B8" s="15" t="e">
        <f>VLOOKUP(C8,테이블명!$A$1:$B$13,2,FALSE)</f>
        <v>#N/A</v>
      </c>
      <c r="C8" s="15" t="s">
        <v>82</v>
      </c>
      <c r="D8" s="15" t="str">
        <f>VLOOKUP(E8,컬럼명조립!B:C,2,FALSE)</f>
        <v>empl_inqu_end_date</v>
      </c>
      <c r="E8" s="15" t="s">
        <v>87</v>
      </c>
      <c r="F8" s="15"/>
      <c r="G8" s="15" t="s">
        <v>26</v>
      </c>
      <c r="H8" s="15">
        <v>8</v>
      </c>
      <c r="I8" s="77"/>
      <c r="J8" s="78"/>
      <c r="K8" s="78"/>
      <c r="L8" s="78"/>
      <c r="M8" s="78"/>
      <c r="N8" s="78"/>
      <c r="O8" s="78"/>
      <c r="P8" s="79"/>
      <c r="Q8" s="15"/>
      <c r="R8" s="1"/>
      <c r="S8" s="1"/>
      <c r="T8" s="1"/>
      <c r="U8" s="1"/>
      <c r="V8" s="1"/>
      <c r="W8" s="1"/>
      <c r="X8" s="1"/>
      <c r="Y8" s="1"/>
      <c r="Z8" s="1"/>
    </row>
    <row r="9" spans="1:26" ht="17.25" customHeight="1">
      <c r="A9" s="1"/>
      <c r="B9" s="15" t="e">
        <f>VLOOKUP(C9,테이블명!$A$1:$B$13,2,FALSE)</f>
        <v>#N/A</v>
      </c>
      <c r="C9" s="15" t="s">
        <v>82</v>
      </c>
      <c r="D9" s="15" t="str">
        <f>VLOOKUP(E9,컬럼명조립!B:C,2,FALSE)</f>
        <v>empl_inqu_star_time</v>
      </c>
      <c r="E9" s="15" t="s">
        <v>88</v>
      </c>
      <c r="F9" s="15"/>
      <c r="G9" s="15" t="s">
        <v>11</v>
      </c>
      <c r="H9" s="15">
        <v>4</v>
      </c>
      <c r="I9" s="77"/>
      <c r="J9" s="78"/>
      <c r="K9" s="78"/>
      <c r="L9" s="78"/>
      <c r="M9" s="78"/>
      <c r="N9" s="78"/>
      <c r="O9" s="78"/>
      <c r="P9" s="79"/>
      <c r="Q9" s="15"/>
      <c r="R9" s="1"/>
      <c r="S9" s="1"/>
      <c r="T9" s="1"/>
      <c r="U9" s="1"/>
      <c r="V9" s="1"/>
      <c r="W9" s="1"/>
      <c r="X9" s="1"/>
      <c r="Y9" s="1"/>
      <c r="Z9" s="1"/>
    </row>
    <row r="10" spans="1:26" ht="17.25" customHeight="1">
      <c r="A10" s="1"/>
      <c r="B10" s="15" t="e">
        <f>VLOOKUP(C10,테이블명!$A$1:$B$13,2,FALSE)</f>
        <v>#N/A</v>
      </c>
      <c r="C10" s="15" t="s">
        <v>82</v>
      </c>
      <c r="D10" s="15" t="str">
        <f>VLOOKUP(E10,컬럼명조립!B:C,2,FALSE)</f>
        <v>empl_inqu_end_time</v>
      </c>
      <c r="E10" s="15" t="s">
        <v>89</v>
      </c>
      <c r="F10" s="15"/>
      <c r="G10" s="15" t="s">
        <v>11</v>
      </c>
      <c r="H10" s="15">
        <v>4</v>
      </c>
      <c r="I10" s="77"/>
      <c r="J10" s="78"/>
      <c r="K10" s="78"/>
      <c r="L10" s="78"/>
      <c r="M10" s="78"/>
      <c r="N10" s="78"/>
      <c r="O10" s="78"/>
      <c r="P10" s="79"/>
      <c r="Q10" s="15"/>
      <c r="R10" s="1"/>
      <c r="S10" s="1"/>
      <c r="T10" s="1"/>
      <c r="U10" s="1"/>
      <c r="V10" s="1"/>
      <c r="W10" s="1"/>
      <c r="X10" s="1"/>
      <c r="Y10" s="1"/>
      <c r="Z10" s="1"/>
    </row>
    <row r="11" spans="1:26" ht="17.25" customHeight="1">
      <c r="A11" s="1"/>
      <c r="B11" s="15" t="e">
        <f>VLOOKUP(C11,테이블명!$A$1:$B$13,2,FALSE)</f>
        <v>#N/A</v>
      </c>
      <c r="C11" s="15" t="s">
        <v>82</v>
      </c>
      <c r="D11" s="15" t="str">
        <f>VLOOKUP(E11,컬럼명조립!B:C,2,FALSE)</f>
        <v>empl_regi_date</v>
      </c>
      <c r="E11" s="15" t="s">
        <v>90</v>
      </c>
      <c r="F11" s="15"/>
      <c r="G11" s="15" t="s">
        <v>26</v>
      </c>
      <c r="H11" s="15">
        <v>8</v>
      </c>
      <c r="I11" s="77"/>
      <c r="J11" s="78"/>
      <c r="K11" s="78"/>
      <c r="L11" s="78"/>
      <c r="M11" s="78"/>
      <c r="N11" s="78"/>
      <c r="O11" s="78"/>
      <c r="P11" s="79"/>
      <c r="Q11" s="15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>
      <c r="A12" s="1"/>
      <c r="B12" s="15" t="e">
        <f>VLOOKUP(C12,테이블명!$A$1:$B$13,2,FALSE)</f>
        <v>#N/A</v>
      </c>
      <c r="C12" s="15" t="s">
        <v>82</v>
      </c>
      <c r="D12" s="15" t="str">
        <f>VLOOKUP(E12,컬럼명조립!B:C,2,FALSE)</f>
        <v>empl_end_date</v>
      </c>
      <c r="E12" s="15" t="s">
        <v>91</v>
      </c>
      <c r="F12" s="15"/>
      <c r="G12" s="15" t="s">
        <v>26</v>
      </c>
      <c r="H12" s="15">
        <v>8</v>
      </c>
      <c r="I12" s="77"/>
      <c r="J12" s="78"/>
      <c r="K12" s="78"/>
      <c r="L12" s="78"/>
      <c r="M12" s="78"/>
      <c r="N12" s="78"/>
      <c r="O12" s="78"/>
      <c r="P12" s="79"/>
      <c r="Q12" s="15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>
      <c r="A13" s="1"/>
      <c r="B13" s="15" t="e">
        <f>VLOOKUP(C13,테이블명!$A$1:$B$13,2,FALSE)</f>
        <v>#N/A</v>
      </c>
      <c r="C13" s="15" t="s">
        <v>82</v>
      </c>
      <c r="D13" s="15" t="str">
        <f>VLOOKUP(E13,컬럼명조립!B:C,2,FALSE)</f>
        <v>depo_asce_date</v>
      </c>
      <c r="E13" s="15" t="s">
        <v>92</v>
      </c>
      <c r="F13" s="15"/>
      <c r="G13" s="15" t="s">
        <v>26</v>
      </c>
      <c r="H13" s="15">
        <v>8</v>
      </c>
      <c r="I13" s="77"/>
      <c r="J13" s="78"/>
      <c r="K13" s="78"/>
      <c r="L13" s="78"/>
      <c r="M13" s="78"/>
      <c r="N13" s="78"/>
      <c r="O13" s="78"/>
      <c r="P13" s="79"/>
      <c r="Q13" s="15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>
      <c r="A14" s="1"/>
      <c r="B14" s="15" t="e">
        <f>VLOOKUP(C14,테이블명!$A$1:$B$13,2,FALSE)</f>
        <v>#N/A</v>
      </c>
      <c r="C14" s="15" t="s">
        <v>82</v>
      </c>
      <c r="D14" s="15" t="str">
        <f>VLOOKUP(E14,컬럼명조립!B:C,2,FALSE)</f>
        <v>depo_asce_time</v>
      </c>
      <c r="E14" s="15" t="s">
        <v>93</v>
      </c>
      <c r="F14" s="15"/>
      <c r="G14" s="15" t="s">
        <v>79</v>
      </c>
      <c r="H14" s="15"/>
      <c r="I14" s="77"/>
      <c r="J14" s="78"/>
      <c r="K14" s="78"/>
      <c r="L14" s="78"/>
      <c r="M14" s="78"/>
      <c r="N14" s="78"/>
      <c r="O14" s="78"/>
      <c r="P14" s="79"/>
      <c r="Q14" s="15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>
      <c r="A15" s="1"/>
      <c r="B15" s="15" t="e">
        <f>VLOOKUP(C15,테이블명!$A$1:$B$13,2,FALSE)</f>
        <v>#N/A</v>
      </c>
      <c r="C15" s="15" t="s">
        <v>82</v>
      </c>
      <c r="D15" s="15" t="str">
        <f>VLOOKUP(E15,컬럼명조립!B:C,2,FALSE)</f>
        <v>depo_bank_code</v>
      </c>
      <c r="E15" s="15" t="s">
        <v>94</v>
      </c>
      <c r="F15" s="15"/>
      <c r="G15" s="15" t="s">
        <v>11</v>
      </c>
      <c r="H15" s="15">
        <v>3</v>
      </c>
      <c r="I15" s="77" t="s">
        <v>95</v>
      </c>
      <c r="J15" s="78"/>
      <c r="K15" s="78"/>
      <c r="L15" s="78"/>
      <c r="M15" s="78"/>
      <c r="N15" s="78"/>
      <c r="O15" s="78"/>
      <c r="P15" s="79"/>
      <c r="Q15" s="15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>
      <c r="A16" s="1"/>
      <c r="B16" s="15" t="e">
        <f>VLOOKUP(C16,테이블명!$A$1:$B$13,2,FALSE)</f>
        <v>#N/A</v>
      </c>
      <c r="C16" s="15" t="s">
        <v>82</v>
      </c>
      <c r="D16" s="15" t="str">
        <f>VLOOKUP(E16,컬럼명조립!B:C,2,FALSE)</f>
        <v>depo_acco_numb</v>
      </c>
      <c r="E16" s="15" t="s">
        <v>96</v>
      </c>
      <c r="F16" s="15"/>
      <c r="G16" s="15" t="s">
        <v>11</v>
      </c>
      <c r="H16" s="15">
        <v>50</v>
      </c>
      <c r="I16" s="77" t="s">
        <v>97</v>
      </c>
      <c r="J16" s="78"/>
      <c r="K16" s="78"/>
      <c r="L16" s="78"/>
      <c r="M16" s="78"/>
      <c r="N16" s="78"/>
      <c r="O16" s="78"/>
      <c r="P16" s="79"/>
      <c r="Q16" s="15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>
      <c r="A17" s="1"/>
      <c r="B17" s="15" t="e">
        <f>VLOOKUP(C17,테이블명!$A$1:$B$13,2,FALSE)</f>
        <v>#N/A</v>
      </c>
      <c r="C17" s="15" t="s">
        <v>82</v>
      </c>
      <c r="D17" s="15" t="str">
        <f>VLOOKUP(E17,컬럼명조립!B:C,2,FALSE)</f>
        <v>tran_bank_code</v>
      </c>
      <c r="E17" s="15" t="s">
        <v>98</v>
      </c>
      <c r="F17" s="15"/>
      <c r="G17" s="15" t="s">
        <v>11</v>
      </c>
      <c r="H17" s="15">
        <v>3</v>
      </c>
      <c r="I17" s="77" t="s">
        <v>99</v>
      </c>
      <c r="J17" s="78"/>
      <c r="K17" s="78"/>
      <c r="L17" s="78"/>
      <c r="M17" s="78"/>
      <c r="N17" s="78"/>
      <c r="O17" s="78"/>
      <c r="P17" s="79"/>
      <c r="Q17" s="15"/>
      <c r="R17" s="1"/>
      <c r="S17" s="1"/>
      <c r="T17" s="1"/>
      <c r="U17" s="1"/>
      <c r="V17" s="1"/>
      <c r="W17" s="1"/>
      <c r="X17" s="1"/>
      <c r="Y17" s="1"/>
      <c r="Z17" s="1"/>
    </row>
    <row r="18" spans="1:26" ht="17.25" customHeight="1">
      <c r="A18" s="1"/>
      <c r="B18" s="15" t="e">
        <f>VLOOKUP(C18,테이블명!$A$1:$B$13,2,FALSE)</f>
        <v>#N/A</v>
      </c>
      <c r="C18" s="15" t="s">
        <v>82</v>
      </c>
      <c r="D18" s="15" t="str">
        <f>VLOOKUP(E18,컬럼명조립!B:C,2,FALSE)</f>
        <v>tran_acco_numb</v>
      </c>
      <c r="E18" s="15" t="s">
        <v>100</v>
      </c>
      <c r="F18" s="15"/>
      <c r="G18" s="15" t="s">
        <v>11</v>
      </c>
      <c r="H18" s="15">
        <v>50</v>
      </c>
      <c r="I18" s="77" t="s">
        <v>101</v>
      </c>
      <c r="J18" s="78"/>
      <c r="K18" s="78"/>
      <c r="L18" s="78"/>
      <c r="M18" s="78"/>
      <c r="N18" s="78"/>
      <c r="O18" s="78"/>
      <c r="P18" s="79"/>
      <c r="Q18" s="15"/>
      <c r="R18" s="1"/>
      <c r="S18" s="1"/>
      <c r="T18" s="1"/>
      <c r="U18" s="1"/>
      <c r="V18" s="1"/>
      <c r="W18" s="1"/>
      <c r="X18" s="1"/>
      <c r="Y18" s="1"/>
      <c r="Z18" s="1"/>
    </row>
    <row r="19" spans="1:26" ht="17.25" customHeight="1">
      <c r="A19" s="1"/>
      <c r="B19" s="15" t="e">
        <f>VLOOKUP(C19,테이블명!$A$1:$B$13,2,FALSE)</f>
        <v>#N/A</v>
      </c>
      <c r="C19" s="15" t="s">
        <v>82</v>
      </c>
      <c r="D19" s="15" t="str">
        <f>VLOOKUP(E19,컬럼명조립!B:C,2,FALSE)</f>
        <v>canc_depo_bank_code</v>
      </c>
      <c r="E19" s="15" t="s">
        <v>102</v>
      </c>
      <c r="F19" s="15"/>
      <c r="G19" s="15" t="s">
        <v>11</v>
      </c>
      <c r="H19" s="15">
        <v>3</v>
      </c>
      <c r="I19" s="77" t="s">
        <v>103</v>
      </c>
      <c r="J19" s="78"/>
      <c r="K19" s="78"/>
      <c r="L19" s="78"/>
      <c r="M19" s="78"/>
      <c r="N19" s="78"/>
      <c r="O19" s="78"/>
      <c r="P19" s="79"/>
      <c r="Q19" s="15"/>
      <c r="R19" s="1"/>
      <c r="S19" s="1"/>
      <c r="T19" s="1"/>
      <c r="U19" s="1"/>
      <c r="V19" s="1"/>
      <c r="W19" s="1"/>
      <c r="X19" s="1"/>
      <c r="Y19" s="1"/>
      <c r="Z19" s="1"/>
    </row>
    <row r="20" spans="1:26" ht="17.25" customHeight="1">
      <c r="A20" s="1"/>
      <c r="B20" s="15" t="e">
        <f>VLOOKUP(C20,테이블명!$A$1:$B$13,2,FALSE)</f>
        <v>#N/A</v>
      </c>
      <c r="C20" s="15" t="s">
        <v>82</v>
      </c>
      <c r="D20" s="15" t="str">
        <f>VLOOKUP(E20,컬럼명조립!B:C,2,FALSE)</f>
        <v>canc_depo_acco_numb</v>
      </c>
      <c r="E20" s="15" t="s">
        <v>104</v>
      </c>
      <c r="F20" s="15"/>
      <c r="G20" s="15" t="s">
        <v>11</v>
      </c>
      <c r="H20" s="15">
        <v>50</v>
      </c>
      <c r="I20" s="77" t="s">
        <v>105</v>
      </c>
      <c r="J20" s="78"/>
      <c r="K20" s="78"/>
      <c r="L20" s="78"/>
      <c r="M20" s="78"/>
      <c r="N20" s="78"/>
      <c r="O20" s="78"/>
      <c r="P20" s="79"/>
      <c r="Q20" s="15"/>
      <c r="R20" s="1"/>
      <c r="S20" s="1"/>
      <c r="T20" s="1"/>
      <c r="U20" s="1"/>
      <c r="V20" s="1"/>
      <c r="W20" s="1"/>
      <c r="X20" s="1"/>
      <c r="Y20" s="1"/>
      <c r="Z20" s="1"/>
    </row>
    <row r="21" spans="1:26" ht="17.25" customHeight="1">
      <c r="A21" s="1"/>
      <c r="B21" s="15" t="e">
        <f>VLOOKUP(C21,테이블명!$A$1:$B$13,2,FALSE)</f>
        <v>#N/A</v>
      </c>
      <c r="C21" s="15" t="s">
        <v>82</v>
      </c>
      <c r="D21" s="15" t="str">
        <f>VLOOKUP(E21,컬럼명조립!B:C,2,FALSE)</f>
        <v>cont_poss_time_code</v>
      </c>
      <c r="E21" s="15" t="s">
        <v>37</v>
      </c>
      <c r="F21" s="15"/>
      <c r="G21" s="15" t="s">
        <v>11</v>
      </c>
      <c r="H21" s="15">
        <v>1</v>
      </c>
      <c r="I21" s="77" t="s">
        <v>38</v>
      </c>
      <c r="J21" s="78"/>
      <c r="K21" s="78"/>
      <c r="L21" s="78"/>
      <c r="M21" s="78"/>
      <c r="N21" s="78"/>
      <c r="O21" s="78"/>
      <c r="P21" s="79"/>
      <c r="Q21" s="15"/>
      <c r="R21" s="1"/>
      <c r="S21" s="1"/>
      <c r="T21" s="1"/>
      <c r="U21" s="1"/>
      <c r="V21" s="1"/>
      <c r="W21" s="1"/>
      <c r="X21" s="1"/>
      <c r="Y21" s="1"/>
      <c r="Z21" s="1"/>
    </row>
    <row r="22" spans="1:26" ht="17.25" customHeight="1">
      <c r="A22" s="1"/>
      <c r="B22" s="15" t="e">
        <f>VLOOKUP(C22,테이블명!$A$1:$B$13,2,FALSE)</f>
        <v>#N/A</v>
      </c>
      <c r="C22" s="15" t="s">
        <v>82</v>
      </c>
      <c r="D22" s="15" t="str">
        <f>VLOOKUP(E22,컬럼명조립!B:C,2,FALSE)</f>
        <v>cont_star_time</v>
      </c>
      <c r="E22" s="15" t="s">
        <v>39</v>
      </c>
      <c r="F22" s="15"/>
      <c r="G22" s="15" t="s">
        <v>11</v>
      </c>
      <c r="H22" s="15">
        <v>2</v>
      </c>
      <c r="I22" s="77"/>
      <c r="J22" s="78"/>
      <c r="K22" s="78"/>
      <c r="L22" s="78"/>
      <c r="M22" s="78"/>
      <c r="N22" s="78"/>
      <c r="O22" s="78"/>
      <c r="P22" s="79"/>
      <c r="Q22" s="15"/>
      <c r="R22" s="1"/>
      <c r="S22" s="1"/>
      <c r="T22" s="1"/>
      <c r="U22" s="1"/>
      <c r="V22" s="1"/>
      <c r="W22" s="1"/>
      <c r="X22" s="1"/>
      <c r="Y22" s="1"/>
      <c r="Z22" s="1"/>
    </row>
    <row r="23" spans="1:26" ht="17.25" customHeight="1">
      <c r="A23" s="1"/>
      <c r="B23" s="15" t="e">
        <f>VLOOKUP(C23,테이블명!$A$1:$B$13,2,FALSE)</f>
        <v>#N/A</v>
      </c>
      <c r="C23" s="15" t="s">
        <v>82</v>
      </c>
      <c r="D23" s="15" t="str">
        <f>VLOOKUP(E23,컬럼명조립!B:C,2,FALSE)</f>
        <v>cont_end_time</v>
      </c>
      <c r="E23" s="15" t="s">
        <v>40</v>
      </c>
      <c r="F23" s="15"/>
      <c r="G23" s="15" t="s">
        <v>11</v>
      </c>
      <c r="H23" s="15">
        <v>2</v>
      </c>
      <c r="I23" s="77"/>
      <c r="J23" s="78"/>
      <c r="K23" s="78"/>
      <c r="L23" s="78"/>
      <c r="M23" s="78"/>
      <c r="N23" s="78"/>
      <c r="O23" s="78"/>
      <c r="P23" s="79"/>
      <c r="Q23" s="15"/>
      <c r="R23" s="1"/>
      <c r="S23" s="1"/>
      <c r="T23" s="1"/>
      <c r="U23" s="1"/>
      <c r="V23" s="1"/>
      <c r="W23" s="1"/>
      <c r="X23" s="1"/>
      <c r="Y23" s="1"/>
      <c r="Z23" s="1"/>
    </row>
    <row r="24" spans="1:26" ht="17.25" customHeight="1">
      <c r="A24" s="1"/>
      <c r="B24" s="15" t="e">
        <f>VLOOKUP(C24,테이블명!$A$1:$B$13,2,FALSE)</f>
        <v>#N/A</v>
      </c>
      <c r="C24" s="15" t="s">
        <v>82</v>
      </c>
      <c r="D24" s="15" t="str">
        <f>VLOOKUP(E24,컬럼명조립!B:C,2,FALSE)</f>
        <v>intr_cont_poss_yn</v>
      </c>
      <c r="E24" s="15" t="s">
        <v>41</v>
      </c>
      <c r="F24" s="15"/>
      <c r="G24" s="15" t="s">
        <v>11</v>
      </c>
      <c r="H24" s="15">
        <v>1</v>
      </c>
      <c r="I24" s="77" t="s">
        <v>42</v>
      </c>
      <c r="J24" s="78"/>
      <c r="K24" s="78"/>
      <c r="L24" s="78"/>
      <c r="M24" s="78"/>
      <c r="N24" s="78"/>
      <c r="O24" s="78"/>
      <c r="P24" s="79"/>
      <c r="Q24" s="15"/>
      <c r="R24" s="1"/>
      <c r="S24" s="1"/>
      <c r="T24" s="1"/>
      <c r="U24" s="1"/>
      <c r="V24" s="1"/>
      <c r="W24" s="1"/>
      <c r="X24" s="1"/>
      <c r="Y24" s="1"/>
      <c r="Z24" s="1"/>
    </row>
    <row r="25" spans="1:26" ht="17.25" customHeight="1">
      <c r="A25" s="1"/>
      <c r="B25" s="15" t="e">
        <f>VLOOKUP(C25,테이블명!$A$1:$B$13,2,FALSE)</f>
        <v>#N/A</v>
      </c>
      <c r="C25" s="15" t="s">
        <v>82</v>
      </c>
      <c r="D25" s="15" t="str">
        <f>VLOOKUP(E25,컬럼명조립!B:C,2,FALSE)</f>
        <v>intr_char_give_yn</v>
      </c>
      <c r="E25" s="15" t="s">
        <v>43</v>
      </c>
      <c r="F25" s="15"/>
      <c r="G25" s="15" t="s">
        <v>11</v>
      </c>
      <c r="H25" s="15">
        <v>1</v>
      </c>
      <c r="I25" s="77" t="s">
        <v>44</v>
      </c>
      <c r="J25" s="78"/>
      <c r="K25" s="78"/>
      <c r="L25" s="78"/>
      <c r="M25" s="78"/>
      <c r="N25" s="78"/>
      <c r="O25" s="78"/>
      <c r="P25" s="79"/>
      <c r="Q25" s="15"/>
      <c r="R25" s="1"/>
      <c r="S25" s="1"/>
      <c r="T25" s="1"/>
      <c r="U25" s="1"/>
      <c r="V25" s="1"/>
      <c r="W25" s="1"/>
      <c r="X25" s="1"/>
      <c r="Y25" s="1"/>
      <c r="Z25" s="1"/>
    </row>
    <row r="26" spans="1:26" ht="17.25" customHeight="1">
      <c r="A26" s="1"/>
      <c r="B26" s="15" t="e">
        <f>VLOOKUP(C26,테이블명!$A$1:$B$13,2,FALSE)</f>
        <v>#N/A</v>
      </c>
      <c r="C26" s="15" t="s">
        <v>82</v>
      </c>
      <c r="D26" s="15" t="str">
        <f>VLOOKUP(E26,컬럼명조립!B:C,2,FALSE)</f>
        <v>intr_char_rate</v>
      </c>
      <c r="E26" s="15" t="s">
        <v>45</v>
      </c>
      <c r="F26" s="15"/>
      <c r="G26" s="15" t="s">
        <v>16</v>
      </c>
      <c r="H26" s="15"/>
      <c r="I26" s="77" t="s">
        <v>46</v>
      </c>
      <c r="J26" s="78"/>
      <c r="K26" s="78"/>
      <c r="L26" s="78"/>
      <c r="M26" s="78"/>
      <c r="N26" s="78"/>
      <c r="O26" s="78"/>
      <c r="P26" s="79"/>
      <c r="Q26" s="15"/>
      <c r="R26" s="1"/>
      <c r="S26" s="1"/>
      <c r="T26" s="1"/>
      <c r="U26" s="1"/>
      <c r="V26" s="1"/>
      <c r="W26" s="1"/>
      <c r="X26" s="1"/>
      <c r="Y26" s="1"/>
      <c r="Z26" s="1"/>
    </row>
    <row r="27" spans="1:26" ht="17.25" customHeight="1">
      <c r="A27" s="1"/>
      <c r="B27" s="15" t="e">
        <f>VLOOKUP(C27,테이블명!$A$1:$B$13,2,FALSE)</f>
        <v>#N/A</v>
      </c>
      <c r="C27" s="15" t="s">
        <v>82</v>
      </c>
      <c r="D27" s="15" t="str">
        <f>VLOOKUP(E27,컬럼명조립!B:C,2,FALSE)</f>
        <v>now_resi_area_code</v>
      </c>
      <c r="E27" s="15" t="s">
        <v>106</v>
      </c>
      <c r="F27" s="15"/>
      <c r="G27" s="15" t="s">
        <v>11</v>
      </c>
      <c r="H27" s="15">
        <v>4</v>
      </c>
      <c r="I27" s="77" t="s">
        <v>107</v>
      </c>
      <c r="J27" s="78"/>
      <c r="K27" s="78"/>
      <c r="L27" s="78"/>
      <c r="M27" s="78"/>
      <c r="N27" s="78"/>
      <c r="O27" s="78"/>
      <c r="P27" s="79"/>
      <c r="Q27" s="15"/>
      <c r="R27" s="1"/>
      <c r="S27" s="1"/>
      <c r="T27" s="1"/>
      <c r="U27" s="1"/>
      <c r="V27" s="1"/>
      <c r="W27" s="1"/>
      <c r="X27" s="1"/>
      <c r="Y27" s="1"/>
      <c r="Z27" s="1"/>
    </row>
    <row r="28" spans="1:26" ht="17.25" customHeight="1">
      <c r="A28" s="1"/>
      <c r="B28" s="15" t="e">
        <f>VLOOKUP(C28,테이블명!$A$1:$B$13,2,FALSE)</f>
        <v>#N/A</v>
      </c>
      <c r="C28" s="15" t="s">
        <v>82</v>
      </c>
      <c r="D28" s="15" t="str">
        <f>VLOOKUP(E28,컬럼명조립!B:C,2,FALSE)</f>
        <v>resi_area_auto_regi_yn</v>
      </c>
      <c r="E28" s="15" t="s">
        <v>108</v>
      </c>
      <c r="F28" s="15"/>
      <c r="G28" s="15" t="s">
        <v>11</v>
      </c>
      <c r="H28" s="15">
        <v>1</v>
      </c>
      <c r="I28" s="77"/>
      <c r="J28" s="78"/>
      <c r="K28" s="78"/>
      <c r="L28" s="78"/>
      <c r="M28" s="78"/>
      <c r="N28" s="78"/>
      <c r="O28" s="78"/>
      <c r="P28" s="79"/>
      <c r="Q28" s="15"/>
      <c r="R28" s="1"/>
      <c r="S28" s="1"/>
      <c r="T28" s="1"/>
      <c r="U28" s="1"/>
      <c r="V28" s="1"/>
      <c r="W28" s="1"/>
      <c r="X28" s="1"/>
      <c r="Y28" s="1"/>
      <c r="Z28" s="1"/>
    </row>
    <row r="29" spans="1:26" ht="17.25" customHeight="1">
      <c r="A29" s="1"/>
      <c r="B29" s="15" t="e">
        <f>VLOOKUP(C29,테이블명!$A$1:$B$13,2,FALSE)</f>
        <v>#N/A</v>
      </c>
      <c r="C29" s="15" t="s">
        <v>82</v>
      </c>
      <c r="D29" s="15" t="str">
        <f>VLOOKUP(E29,컬럼명조립!B:C,2,FALSE)</f>
        <v>mond_work_yn</v>
      </c>
      <c r="E29" s="15" t="s">
        <v>109</v>
      </c>
      <c r="F29" s="15"/>
      <c r="G29" s="15" t="s">
        <v>11</v>
      </c>
      <c r="H29" s="15">
        <v>1</v>
      </c>
      <c r="I29" s="77" t="s">
        <v>110</v>
      </c>
      <c r="J29" s="78"/>
      <c r="K29" s="78"/>
      <c r="L29" s="78"/>
      <c r="M29" s="78"/>
      <c r="N29" s="78"/>
      <c r="O29" s="78"/>
      <c r="P29" s="79"/>
      <c r="Q29" s="15"/>
      <c r="R29" s="1"/>
      <c r="S29" s="1"/>
      <c r="T29" s="1"/>
      <c r="U29" s="1"/>
      <c r="V29" s="1"/>
      <c r="W29" s="1"/>
      <c r="X29" s="1"/>
      <c r="Y29" s="1"/>
      <c r="Z29" s="1"/>
    </row>
    <row r="30" spans="1:26" ht="17.25" customHeight="1">
      <c r="A30" s="1"/>
      <c r="B30" s="15" t="e">
        <f>VLOOKUP(C30,테이블명!$A$1:$B$13,2,FALSE)</f>
        <v>#N/A</v>
      </c>
      <c r="C30" s="15" t="s">
        <v>82</v>
      </c>
      <c r="D30" s="15" t="str">
        <f>VLOOKUP(E30,컬럼명조립!B:C,2,FALSE)</f>
        <v>Tues_work_yn</v>
      </c>
      <c r="E30" s="15" t="s">
        <v>111</v>
      </c>
      <c r="F30" s="15"/>
      <c r="G30" s="15" t="s">
        <v>11</v>
      </c>
      <c r="H30" s="15">
        <v>1</v>
      </c>
      <c r="I30" s="77" t="s">
        <v>110</v>
      </c>
      <c r="J30" s="78"/>
      <c r="K30" s="78"/>
      <c r="L30" s="78"/>
      <c r="M30" s="78"/>
      <c r="N30" s="78"/>
      <c r="O30" s="78"/>
      <c r="P30" s="79"/>
      <c r="Q30" s="15"/>
      <c r="R30" s="1"/>
      <c r="S30" s="1"/>
      <c r="T30" s="1"/>
      <c r="U30" s="1"/>
      <c r="V30" s="1"/>
      <c r="W30" s="1"/>
      <c r="X30" s="1"/>
      <c r="Y30" s="1"/>
      <c r="Z30" s="1"/>
    </row>
    <row r="31" spans="1:26" ht="17.25" customHeight="1">
      <c r="A31" s="1"/>
      <c r="B31" s="15" t="e">
        <f>VLOOKUP(C31,테이블명!$A$1:$B$13,2,FALSE)</f>
        <v>#N/A</v>
      </c>
      <c r="C31" s="15" t="s">
        <v>82</v>
      </c>
      <c r="D31" s="15" t="str">
        <f>VLOOKUP(E31,컬럼명조립!B:C,2,FALSE)</f>
        <v>wedn_work_yn</v>
      </c>
      <c r="E31" s="15" t="s">
        <v>112</v>
      </c>
      <c r="F31" s="15"/>
      <c r="G31" s="15" t="s">
        <v>11</v>
      </c>
      <c r="H31" s="15">
        <v>1</v>
      </c>
      <c r="I31" s="77" t="s">
        <v>110</v>
      </c>
      <c r="J31" s="78"/>
      <c r="K31" s="78"/>
      <c r="L31" s="78"/>
      <c r="M31" s="78"/>
      <c r="N31" s="78"/>
      <c r="O31" s="78"/>
      <c r="P31" s="79"/>
      <c r="Q31" s="15"/>
      <c r="R31" s="1"/>
      <c r="S31" s="1"/>
      <c r="T31" s="1"/>
      <c r="U31" s="1"/>
      <c r="V31" s="1"/>
      <c r="W31" s="1"/>
      <c r="X31" s="1"/>
      <c r="Y31" s="1"/>
      <c r="Z31" s="1"/>
    </row>
    <row r="32" spans="1:26" ht="17.25" customHeight="1">
      <c r="A32" s="1"/>
      <c r="B32" s="15" t="e">
        <f>VLOOKUP(C32,테이블명!$A$1:$B$13,2,FALSE)</f>
        <v>#N/A</v>
      </c>
      <c r="C32" s="15" t="s">
        <v>82</v>
      </c>
      <c r="D32" s="15" t="str">
        <f>VLOOKUP(E32,컬럼명조립!B:C,2,FALSE)</f>
        <v>thur_work_yn</v>
      </c>
      <c r="E32" s="15" t="s">
        <v>113</v>
      </c>
      <c r="F32" s="15"/>
      <c r="G32" s="15" t="s">
        <v>11</v>
      </c>
      <c r="H32" s="15">
        <v>1</v>
      </c>
      <c r="I32" s="77" t="s">
        <v>110</v>
      </c>
      <c r="J32" s="78"/>
      <c r="K32" s="78"/>
      <c r="L32" s="78"/>
      <c r="M32" s="78"/>
      <c r="N32" s="78"/>
      <c r="O32" s="78"/>
      <c r="P32" s="79"/>
      <c r="Q32" s="15"/>
      <c r="R32" s="1"/>
      <c r="S32" s="1"/>
      <c r="T32" s="1"/>
      <c r="U32" s="1"/>
      <c r="V32" s="1"/>
      <c r="W32" s="1"/>
      <c r="X32" s="1"/>
      <c r="Y32" s="1"/>
      <c r="Z32" s="1"/>
    </row>
    <row r="33" spans="1:26" ht="17.25" customHeight="1">
      <c r="A33" s="1"/>
      <c r="B33" s="15" t="e">
        <f>VLOOKUP(C33,테이블명!$A$1:$B$13,2,FALSE)</f>
        <v>#N/A</v>
      </c>
      <c r="C33" s="15" t="s">
        <v>82</v>
      </c>
      <c r="D33" s="15" t="str">
        <f>VLOOKUP(E33,컬럼명조립!B:C,2,FALSE)</f>
        <v>frid_work_yn</v>
      </c>
      <c r="E33" s="15" t="s">
        <v>114</v>
      </c>
      <c r="F33" s="15"/>
      <c r="G33" s="15" t="s">
        <v>11</v>
      </c>
      <c r="H33" s="15">
        <v>1</v>
      </c>
      <c r="I33" s="77" t="s">
        <v>110</v>
      </c>
      <c r="J33" s="78"/>
      <c r="K33" s="78"/>
      <c r="L33" s="78"/>
      <c r="M33" s="78"/>
      <c r="N33" s="78"/>
      <c r="O33" s="78"/>
      <c r="P33" s="79"/>
      <c r="Q33" s="15"/>
      <c r="R33" s="1"/>
      <c r="S33" s="1"/>
      <c r="T33" s="1"/>
      <c r="U33" s="1"/>
      <c r="V33" s="1"/>
      <c r="W33" s="1"/>
      <c r="X33" s="1"/>
      <c r="Y33" s="1"/>
      <c r="Z33" s="1"/>
    </row>
    <row r="34" spans="1:26" ht="17.25" customHeight="1">
      <c r="A34" s="1"/>
      <c r="B34" s="15" t="e">
        <f>VLOOKUP(C34,테이블명!$A$1:$B$13,2,FALSE)</f>
        <v>#N/A</v>
      </c>
      <c r="C34" s="15" t="s">
        <v>82</v>
      </c>
      <c r="D34" s="15" t="str">
        <f>VLOOKUP(E34,컬럼명조립!B:C,2,FALSE)</f>
        <v>Satu_work_yn</v>
      </c>
      <c r="E34" s="15" t="s">
        <v>60</v>
      </c>
      <c r="F34" s="15"/>
      <c r="G34" s="15" t="s">
        <v>11</v>
      </c>
      <c r="H34" s="15">
        <v>1</v>
      </c>
      <c r="I34" s="77" t="s">
        <v>110</v>
      </c>
      <c r="J34" s="78"/>
      <c r="K34" s="78"/>
      <c r="L34" s="78"/>
      <c r="M34" s="78"/>
      <c r="N34" s="78"/>
      <c r="O34" s="78"/>
      <c r="P34" s="79"/>
      <c r="Q34" s="15"/>
      <c r="R34" s="1"/>
      <c r="S34" s="1"/>
      <c r="T34" s="1"/>
      <c r="U34" s="1"/>
      <c r="V34" s="1"/>
      <c r="W34" s="1"/>
      <c r="X34" s="1"/>
      <c r="Y34" s="1"/>
      <c r="Z34" s="1"/>
    </row>
    <row r="35" spans="1:26" ht="17.25" customHeight="1">
      <c r="A35" s="1"/>
      <c r="B35" s="15" t="e">
        <f>VLOOKUP(C35,테이블명!$A$1:$B$13,2,FALSE)</f>
        <v>#N/A</v>
      </c>
      <c r="C35" s="15" t="s">
        <v>82</v>
      </c>
      <c r="D35" s="15" t="str">
        <f>VLOOKUP(E35,컬럼명조립!B:C,2,FALSE)</f>
        <v>Sund_work_yn</v>
      </c>
      <c r="E35" s="15" t="s">
        <v>63</v>
      </c>
      <c r="F35" s="15"/>
      <c r="G35" s="15" t="s">
        <v>11</v>
      </c>
      <c r="H35" s="15">
        <v>1</v>
      </c>
      <c r="I35" s="77" t="s">
        <v>110</v>
      </c>
      <c r="J35" s="78"/>
      <c r="K35" s="78"/>
      <c r="L35" s="78"/>
      <c r="M35" s="78"/>
      <c r="N35" s="78"/>
      <c r="O35" s="78"/>
      <c r="P35" s="79"/>
      <c r="Q35" s="15"/>
      <c r="R35" s="1"/>
      <c r="S35" s="1"/>
      <c r="T35" s="1"/>
      <c r="U35" s="1"/>
      <c r="V35" s="1"/>
      <c r="W35" s="1"/>
      <c r="X35" s="1"/>
      <c r="Y35" s="1"/>
      <c r="Z35" s="1"/>
    </row>
    <row r="36" spans="1:26" ht="17.25" customHeight="1">
      <c r="A36" s="1"/>
      <c r="B36" s="15" t="e">
        <f>VLOOKUP(C36,테이블명!$A$1:$B$13,2,FALSE)</f>
        <v>#N/A</v>
      </c>
      <c r="C36" s="15" t="s">
        <v>82</v>
      </c>
      <c r="D36" s="15" t="str">
        <f>VLOOKUP(E36,컬럼명조립!B:C,2,FALSE)</f>
        <v>alld_work_yn</v>
      </c>
      <c r="E36" s="15" t="s">
        <v>115</v>
      </c>
      <c r="F36" s="15"/>
      <c r="G36" s="15" t="s">
        <v>11</v>
      </c>
      <c r="H36" s="15">
        <v>1</v>
      </c>
      <c r="I36" s="77" t="s">
        <v>110</v>
      </c>
      <c r="J36" s="78"/>
      <c r="K36" s="78"/>
      <c r="L36" s="78"/>
      <c r="M36" s="78"/>
      <c r="N36" s="78"/>
      <c r="O36" s="78"/>
      <c r="P36" s="79"/>
      <c r="Q36" s="15"/>
      <c r="R36" s="1"/>
      <c r="S36" s="1"/>
      <c r="T36" s="1"/>
      <c r="U36" s="1"/>
      <c r="V36" s="1"/>
      <c r="W36" s="1"/>
      <c r="X36" s="1"/>
      <c r="Y36" s="1"/>
      <c r="Z36" s="1"/>
    </row>
    <row r="37" spans="1:26" ht="17.25" customHeight="1">
      <c r="A37" s="1"/>
      <c r="B37" s="15" t="e">
        <f>VLOOKUP(C37,테이블명!$A$1:$B$13,2,FALSE)</f>
        <v>#N/A</v>
      </c>
      <c r="C37" s="15" t="s">
        <v>82</v>
      </c>
      <c r="D37" s="15" t="str">
        <f>VLOOKUP(E37,컬럼명조립!B:C,2,FALSE)</f>
        <v>morn_work_yn</v>
      </c>
      <c r="E37" s="15" t="s">
        <v>116</v>
      </c>
      <c r="F37" s="15"/>
      <c r="G37" s="15" t="s">
        <v>11</v>
      </c>
      <c r="H37" s="15">
        <v>1</v>
      </c>
      <c r="I37" s="77" t="s">
        <v>110</v>
      </c>
      <c r="J37" s="78"/>
      <c r="K37" s="78"/>
      <c r="L37" s="78"/>
      <c r="M37" s="78"/>
      <c r="N37" s="78"/>
      <c r="O37" s="78"/>
      <c r="P37" s="79"/>
      <c r="Q37" s="15"/>
      <c r="R37" s="1"/>
      <c r="S37" s="1"/>
      <c r="T37" s="1"/>
      <c r="U37" s="1"/>
      <c r="V37" s="1"/>
      <c r="W37" s="1"/>
      <c r="X37" s="1"/>
      <c r="Y37" s="1"/>
      <c r="Z37" s="1"/>
    </row>
    <row r="38" spans="1:26" ht="17.25" customHeight="1">
      <c r="A38" s="1"/>
      <c r="B38" s="15" t="e">
        <f>VLOOKUP(C38,테이블명!$A$1:$B$13,2,FALSE)</f>
        <v>#N/A</v>
      </c>
      <c r="C38" s="15" t="s">
        <v>82</v>
      </c>
      <c r="D38" s="15" t="str">
        <f>VLOOKUP(E38,컬럼명조립!B:C,2,FALSE)</f>
        <v>afte_work_yn</v>
      </c>
      <c r="E38" s="15" t="s">
        <v>117</v>
      </c>
      <c r="F38" s="15"/>
      <c r="G38" s="15" t="s">
        <v>11</v>
      </c>
      <c r="H38" s="15">
        <v>1</v>
      </c>
      <c r="I38" s="77" t="s">
        <v>110</v>
      </c>
      <c r="J38" s="78"/>
      <c r="K38" s="78"/>
      <c r="L38" s="78"/>
      <c r="M38" s="78"/>
      <c r="N38" s="78"/>
      <c r="O38" s="78"/>
      <c r="P38" s="79"/>
      <c r="Q38" s="15"/>
      <c r="R38" s="1"/>
      <c r="S38" s="1"/>
      <c r="T38" s="1"/>
      <c r="U38" s="1"/>
      <c r="V38" s="1"/>
      <c r="W38" s="1"/>
      <c r="X38" s="1"/>
      <c r="Y38" s="1"/>
      <c r="Z38" s="1"/>
    </row>
    <row r="39" spans="1:26" ht="17.25" customHeight="1">
      <c r="A39" s="1"/>
      <c r="B39" s="15" t="e">
        <f>VLOOKUP(C39,테이블명!$A$1:$B$13,2,FALSE)</f>
        <v>#N/A</v>
      </c>
      <c r="C39" s="15" t="s">
        <v>82</v>
      </c>
      <c r="D39" s="15" t="str">
        <f>VLOOKUP(E39,컬럼명조립!B:C,2,FALSE)</f>
        <v>nigh_work_yn</v>
      </c>
      <c r="E39" s="15" t="s">
        <v>118</v>
      </c>
      <c r="F39" s="15"/>
      <c r="G39" s="15" t="s">
        <v>11</v>
      </c>
      <c r="H39" s="15">
        <v>1</v>
      </c>
      <c r="I39" s="77" t="s">
        <v>110</v>
      </c>
      <c r="J39" s="78"/>
      <c r="K39" s="78"/>
      <c r="L39" s="78"/>
      <c r="M39" s="78"/>
      <c r="N39" s="78"/>
      <c r="O39" s="78"/>
      <c r="P39" s="79"/>
      <c r="Q39" s="15"/>
      <c r="R39" s="1"/>
      <c r="S39" s="1"/>
      <c r="T39" s="1"/>
      <c r="U39" s="1"/>
      <c r="V39" s="1"/>
      <c r="W39" s="1"/>
      <c r="X39" s="1"/>
      <c r="Y39" s="1"/>
      <c r="Z39" s="1"/>
    </row>
    <row r="40" spans="1:26" ht="17.25" customHeight="1">
      <c r="A40" s="1"/>
      <c r="B40" s="15" t="e">
        <f>VLOOKUP(C40,테이블명!$A$1:$B$13,2,FALSE)</f>
        <v>#N/A</v>
      </c>
      <c r="C40" s="15" t="s">
        <v>82</v>
      </c>
      <c r="D40" s="15" t="str">
        <f>VLOOKUP(E40,컬럼명조립!B:C,2,FALSE)</f>
        <v>morn_afte_divi_code</v>
      </c>
      <c r="E40" s="15" t="s">
        <v>119</v>
      </c>
      <c r="F40" s="15"/>
      <c r="G40" s="15" t="s">
        <v>11</v>
      </c>
      <c r="H40" s="15">
        <v>1</v>
      </c>
      <c r="I40" s="77" t="s">
        <v>120</v>
      </c>
      <c r="J40" s="78"/>
      <c r="K40" s="78"/>
      <c r="L40" s="78"/>
      <c r="M40" s="78"/>
      <c r="N40" s="78"/>
      <c r="O40" s="78"/>
      <c r="P40" s="79"/>
      <c r="Q40" s="15"/>
      <c r="R40" s="1"/>
      <c r="S40" s="1"/>
      <c r="T40" s="1"/>
      <c r="U40" s="1"/>
      <c r="V40" s="1"/>
      <c r="W40" s="1"/>
      <c r="X40" s="1"/>
      <c r="Y40" s="1"/>
      <c r="Z40" s="1"/>
    </row>
    <row r="41" spans="1:26" ht="17.25" customHeight="1">
      <c r="A41" s="1"/>
      <c r="B41" s="15" t="e">
        <f>VLOOKUP(C41,테이블명!$A$1:$B$13,2,FALSE)</f>
        <v>#N/A</v>
      </c>
      <c r="C41" s="15" t="s">
        <v>82</v>
      </c>
      <c r="D41" s="15" t="str">
        <f>VLOOKUP(E41,컬럼명조립!B:C,2,FALSE)</f>
        <v>work_star_time</v>
      </c>
      <c r="E41" s="15" t="s">
        <v>121</v>
      </c>
      <c r="F41" s="15"/>
      <c r="G41" s="15" t="s">
        <v>11</v>
      </c>
      <c r="H41" s="15">
        <v>2</v>
      </c>
      <c r="I41" s="77"/>
      <c r="J41" s="78"/>
      <c r="K41" s="78"/>
      <c r="L41" s="78"/>
      <c r="M41" s="78"/>
      <c r="N41" s="78"/>
      <c r="O41" s="78"/>
      <c r="P41" s="79"/>
      <c r="Q41" s="15"/>
      <c r="R41" s="1"/>
      <c r="S41" s="1"/>
      <c r="T41" s="1"/>
      <c r="U41" s="1"/>
      <c r="V41" s="1"/>
      <c r="W41" s="1"/>
      <c r="X41" s="1"/>
      <c r="Y41" s="1"/>
      <c r="Z41" s="1"/>
    </row>
    <row r="42" spans="1:26" ht="17.25" customHeight="1">
      <c r="A42" s="1"/>
      <c r="B42" s="15" t="e">
        <f>VLOOKUP(C42,테이블명!$A$1:$B$13,2,FALSE)</f>
        <v>#N/A</v>
      </c>
      <c r="C42" s="15" t="s">
        <v>82</v>
      </c>
      <c r="D42" s="15" t="str">
        <f>VLOOKUP(E42,컬럼명조립!B:C,2,FALSE)</f>
        <v>worn_end_time</v>
      </c>
      <c r="E42" s="15" t="s">
        <v>122</v>
      </c>
      <c r="F42" s="15"/>
      <c r="G42" s="15" t="s">
        <v>11</v>
      </c>
      <c r="H42" s="15">
        <v>2</v>
      </c>
      <c r="I42" s="77"/>
      <c r="J42" s="78"/>
      <c r="K42" s="78"/>
      <c r="L42" s="78"/>
      <c r="M42" s="78"/>
      <c r="N42" s="78"/>
      <c r="O42" s="78"/>
      <c r="P42" s="79"/>
      <c r="Q42" s="15"/>
      <c r="R42" s="1"/>
      <c r="S42" s="1"/>
      <c r="T42" s="1"/>
      <c r="U42" s="1"/>
      <c r="V42" s="1"/>
      <c r="W42" s="1"/>
      <c r="X42" s="1"/>
      <c r="Y42" s="1"/>
      <c r="Z42" s="1"/>
    </row>
    <row r="43" spans="1:26" ht="17.25" customHeight="1">
      <c r="A43" s="1"/>
      <c r="B43" s="15" t="e">
        <f>VLOOKUP(C43,테이블명!$A$1:$B$13,2,FALSE)</f>
        <v>#N/A</v>
      </c>
      <c r="C43" s="15" t="s">
        <v>82</v>
      </c>
      <c r="D43" s="15" t="str">
        <f>VLOOKUP(E43,컬럼명조립!B:C,2,FALSE)</f>
        <v>pay_cate_divi_code</v>
      </c>
      <c r="E43" s="15" t="s">
        <v>123</v>
      </c>
      <c r="F43" s="15"/>
      <c r="G43" s="15" t="s">
        <v>11</v>
      </c>
      <c r="H43" s="15">
        <v>2</v>
      </c>
      <c r="I43" s="77" t="s">
        <v>124</v>
      </c>
      <c r="J43" s="78"/>
      <c r="K43" s="78"/>
      <c r="L43" s="78"/>
      <c r="M43" s="78"/>
      <c r="N43" s="78"/>
      <c r="O43" s="78"/>
      <c r="P43" s="79"/>
      <c r="Q43" s="15"/>
      <c r="R43" s="1"/>
      <c r="S43" s="1"/>
      <c r="T43" s="1"/>
      <c r="U43" s="1"/>
      <c r="V43" s="1"/>
      <c r="W43" s="1"/>
      <c r="X43" s="1"/>
      <c r="Y43" s="1"/>
      <c r="Z43" s="1"/>
    </row>
    <row r="44" spans="1:26" ht="17.25" customHeight="1">
      <c r="A44" s="1"/>
      <c r="B44" s="15" t="e">
        <f>VLOOKUP(C44,테이블명!$A$1:$B$13,2,FALSE)</f>
        <v>#N/A</v>
      </c>
      <c r="C44" s="15" t="s">
        <v>82</v>
      </c>
      <c r="D44" s="15" t="str">
        <f>VLOOKUP(E44,컬럼명조립!B:C,2,FALSE)</f>
        <v>rele_area_care_divi_code</v>
      </c>
      <c r="E44" s="15" t="s">
        <v>125</v>
      </c>
      <c r="F44" s="15"/>
      <c r="G44" s="15" t="s">
        <v>11</v>
      </c>
      <c r="H44" s="15">
        <v>2</v>
      </c>
      <c r="I44" s="83" t="s">
        <v>126</v>
      </c>
      <c r="J44" s="78"/>
      <c r="K44" s="78"/>
      <c r="L44" s="78"/>
      <c r="M44" s="78"/>
      <c r="N44" s="78"/>
      <c r="O44" s="78"/>
      <c r="P44" s="79"/>
      <c r="Q44" s="15"/>
      <c r="R44" s="1"/>
      <c r="S44" s="1"/>
      <c r="T44" s="1"/>
      <c r="U44" s="1"/>
      <c r="V44" s="1"/>
      <c r="W44" s="1"/>
      <c r="X44" s="1"/>
      <c r="Y44" s="1"/>
      <c r="Z44" s="1"/>
    </row>
    <row r="45" spans="1:26" ht="17.25" customHeight="1">
      <c r="A45" s="1"/>
      <c r="B45" s="15" t="e">
        <f>VLOOKUP(C45,테이블명!$A$1:$B$13,2,FALSE)</f>
        <v>#N/A</v>
      </c>
      <c r="C45" s="15" t="s">
        <v>82</v>
      </c>
      <c r="D45" s="15" t="str">
        <f>VLOOKUP(E45,컬럼명조립!B:C,2,FALSE)</f>
        <v>lice_poss_yn</v>
      </c>
      <c r="E45" s="15" t="s">
        <v>127</v>
      </c>
      <c r="F45" s="15"/>
      <c r="G45" s="15" t="s">
        <v>11</v>
      </c>
      <c r="H45" s="15">
        <v>1</v>
      </c>
      <c r="I45" s="77" t="s">
        <v>110</v>
      </c>
      <c r="J45" s="78"/>
      <c r="K45" s="78"/>
      <c r="L45" s="78"/>
      <c r="M45" s="78"/>
      <c r="N45" s="78"/>
      <c r="O45" s="78"/>
      <c r="P45" s="79"/>
      <c r="Q45" s="15"/>
      <c r="R45" s="1"/>
      <c r="S45" s="1"/>
      <c r="T45" s="1"/>
      <c r="U45" s="1"/>
      <c r="V45" s="1"/>
      <c r="W45" s="1"/>
      <c r="X45" s="1"/>
      <c r="Y45" s="1"/>
      <c r="Z45" s="1"/>
    </row>
    <row r="46" spans="1:26" ht="17.25" customHeight="1">
      <c r="A46" s="1"/>
      <c r="B46" s="15" t="e">
        <f>VLOOKUP(C46,테이블명!$A$1:$B$13,2,FALSE)</f>
        <v>#N/A</v>
      </c>
      <c r="C46" s="15" t="s">
        <v>82</v>
      </c>
      <c r="D46" s="15" t="e">
        <f>VLOOKUP(E46,컬럼명조립!B:C,2,FALSE)</f>
        <v>#N/A</v>
      </c>
      <c r="E46" s="15" t="s">
        <v>77</v>
      </c>
      <c r="F46" s="15"/>
      <c r="G46" s="15" t="s">
        <v>26</v>
      </c>
      <c r="H46" s="15">
        <v>8</v>
      </c>
      <c r="I46" s="77"/>
      <c r="J46" s="78"/>
      <c r="K46" s="78"/>
      <c r="L46" s="78"/>
      <c r="M46" s="78"/>
      <c r="N46" s="78"/>
      <c r="O46" s="78"/>
      <c r="P46" s="79"/>
      <c r="Q46" s="15"/>
      <c r="R46" s="1"/>
      <c r="S46" s="1"/>
      <c r="T46" s="1"/>
      <c r="U46" s="1"/>
      <c r="V46" s="1"/>
      <c r="W46" s="1"/>
      <c r="X46" s="1"/>
      <c r="Y46" s="1"/>
      <c r="Z46" s="1"/>
    </row>
    <row r="47" spans="1:26" ht="17.25" customHeight="1">
      <c r="A47" s="1"/>
      <c r="B47" s="15" t="e">
        <f>VLOOKUP(C47,테이블명!$A$1:$B$13,2,FALSE)</f>
        <v>#N/A</v>
      </c>
      <c r="C47" s="15" t="s">
        <v>82</v>
      </c>
      <c r="D47" s="15" t="e">
        <f>VLOOKUP(E47,컬럼명조립!B:C,2,FALSE)</f>
        <v>#N/A</v>
      </c>
      <c r="E47" s="15" t="s">
        <v>78</v>
      </c>
      <c r="F47" s="15"/>
      <c r="G47" s="15" t="s">
        <v>79</v>
      </c>
      <c r="H47" s="15"/>
      <c r="I47" s="77"/>
      <c r="J47" s="78"/>
      <c r="K47" s="78"/>
      <c r="L47" s="78"/>
      <c r="M47" s="78"/>
      <c r="N47" s="78"/>
      <c r="O47" s="78"/>
      <c r="P47" s="79"/>
      <c r="Q47" s="15"/>
      <c r="R47" s="1"/>
      <c r="S47" s="1"/>
      <c r="T47" s="1"/>
      <c r="U47" s="1"/>
      <c r="V47" s="1"/>
      <c r="W47" s="1"/>
      <c r="X47" s="1"/>
      <c r="Y47" s="1"/>
      <c r="Z47" s="1"/>
    </row>
    <row r="48" spans="1:26" ht="17.25" customHeight="1">
      <c r="A48" s="1"/>
      <c r="B48" s="15" t="e">
        <f>VLOOKUP(C48,테이블명!$A$1:$B$13,2,FALSE)</f>
        <v>#N/A</v>
      </c>
      <c r="C48" s="15" t="s">
        <v>82</v>
      </c>
      <c r="D48" s="15" t="e">
        <f>VLOOKUP(E48,컬럼명조립!B:C,2,FALSE)</f>
        <v>#N/A</v>
      </c>
      <c r="E48" s="15" t="s">
        <v>80</v>
      </c>
      <c r="F48" s="15"/>
      <c r="G48" s="15" t="s">
        <v>26</v>
      </c>
      <c r="H48" s="15">
        <v>8</v>
      </c>
      <c r="I48" s="77"/>
      <c r="J48" s="78"/>
      <c r="K48" s="78"/>
      <c r="L48" s="78"/>
      <c r="M48" s="78"/>
      <c r="N48" s="78"/>
      <c r="O48" s="78"/>
      <c r="P48" s="79"/>
      <c r="Q48" s="15"/>
      <c r="R48" s="1"/>
      <c r="S48" s="1"/>
      <c r="T48" s="1"/>
      <c r="U48" s="1"/>
      <c r="V48" s="1"/>
      <c r="W48" s="1"/>
      <c r="X48" s="1"/>
      <c r="Y48" s="1"/>
      <c r="Z48" s="1"/>
    </row>
    <row r="49" spans="1:26" ht="17.25" customHeight="1">
      <c r="A49" s="1"/>
      <c r="B49" s="15" t="e">
        <f>VLOOKUP(C49,테이블명!$A$1:$B$13,2,FALSE)</f>
        <v>#N/A</v>
      </c>
      <c r="C49" s="15" t="s">
        <v>82</v>
      </c>
      <c r="D49" s="15" t="e">
        <f>VLOOKUP(E49,컬럼명조립!B:C,2,FALSE)</f>
        <v>#N/A</v>
      </c>
      <c r="E49" s="15" t="s">
        <v>81</v>
      </c>
      <c r="F49" s="15"/>
      <c r="G49" s="15" t="s">
        <v>79</v>
      </c>
      <c r="H49" s="15"/>
      <c r="I49" s="77"/>
      <c r="J49" s="78"/>
      <c r="K49" s="78"/>
      <c r="L49" s="78"/>
      <c r="M49" s="78"/>
      <c r="N49" s="78"/>
      <c r="O49" s="78"/>
      <c r="P49" s="79"/>
      <c r="Q49" s="15"/>
      <c r="R49" s="1"/>
      <c r="S49" s="1"/>
      <c r="T49" s="1"/>
      <c r="U49" s="1"/>
      <c r="V49" s="1"/>
      <c r="W49" s="1"/>
      <c r="X49" s="1"/>
      <c r="Y49" s="1"/>
      <c r="Z49" s="1"/>
    </row>
    <row r="50" spans="1:26" ht="17.25" customHeight="1">
      <c r="A50" s="1"/>
      <c r="B50" s="15" t="e">
        <f>VLOOKUP(C50,테이블명!$A$1:$B$13,2,FALSE)</f>
        <v>#N/A</v>
      </c>
      <c r="C50" s="15" t="s">
        <v>128</v>
      </c>
      <c r="D50" s="15" t="str">
        <f>VLOOKUP(E50,컬럼명조립!B:C,2,FALSE)</f>
        <v>memb_regi_divi_code</v>
      </c>
      <c r="E50" s="15" t="s">
        <v>12</v>
      </c>
      <c r="F50" s="15"/>
      <c r="G50" s="15" t="s">
        <v>11</v>
      </c>
      <c r="H50" s="15">
        <v>2</v>
      </c>
      <c r="I50" s="77" t="s">
        <v>13</v>
      </c>
      <c r="J50" s="78"/>
      <c r="K50" s="78"/>
      <c r="L50" s="78"/>
      <c r="M50" s="78"/>
      <c r="N50" s="78"/>
      <c r="O50" s="78"/>
      <c r="P50" s="79"/>
      <c r="Q50" s="15"/>
      <c r="R50" s="1"/>
      <c r="S50" s="1"/>
      <c r="T50" s="1"/>
      <c r="U50" s="1"/>
      <c r="V50" s="1"/>
      <c r="W50" s="1"/>
      <c r="X50" s="1"/>
      <c r="Y50" s="1"/>
      <c r="Z50" s="1"/>
    </row>
    <row r="51" spans="1:26" ht="17.25" customHeight="1">
      <c r="A51" s="1"/>
      <c r="B51" s="15" t="e">
        <f>VLOOKUP(C51,테이블명!$A$1:$B$13,2,FALSE)</f>
        <v>#N/A</v>
      </c>
      <c r="C51" s="15" t="s">
        <v>128</v>
      </c>
      <c r="D51" s="15" t="str">
        <f>VLOOKUP(E51,컬럼명조립!B:C,2,FALSE)</f>
        <v>seri_no</v>
      </c>
      <c r="E51" s="15" t="s">
        <v>15</v>
      </c>
      <c r="F51" s="15"/>
      <c r="G51" s="15" t="s">
        <v>440</v>
      </c>
      <c r="H51" s="15">
        <v>12</v>
      </c>
      <c r="I51" s="77" t="s">
        <v>443</v>
      </c>
      <c r="J51" s="78"/>
      <c r="K51" s="78"/>
      <c r="L51" s="78"/>
      <c r="M51" s="78"/>
      <c r="N51" s="78"/>
      <c r="O51" s="78"/>
      <c r="P51" s="79"/>
      <c r="Q51" s="15"/>
      <c r="R51" s="1"/>
      <c r="S51" s="1"/>
      <c r="T51" s="1"/>
      <c r="U51" s="1"/>
      <c r="V51" s="1"/>
      <c r="W51" s="1"/>
      <c r="X51" s="1"/>
      <c r="Y51" s="1"/>
      <c r="Z51" s="1"/>
    </row>
    <row r="52" spans="1:26" ht="17.25" customHeight="1">
      <c r="A52" s="1"/>
      <c r="B52" s="15" t="e">
        <f>VLOOKUP(C52,테이블명!$A$1:$B$13,2,FALSE)</f>
        <v>#N/A</v>
      </c>
      <c r="C52" s="15" t="s">
        <v>128</v>
      </c>
      <c r="D52" s="15" t="str">
        <f>VLOOKUP(E52,컬럼명조립!B:C,2,FALSE)</f>
        <v>empl_deal_seri_numb</v>
      </c>
      <c r="E52" s="15" t="s">
        <v>83</v>
      </c>
      <c r="F52" s="15"/>
      <c r="G52" s="15" t="s">
        <v>440</v>
      </c>
      <c r="H52" s="15">
        <v>12</v>
      </c>
      <c r="I52" s="77"/>
      <c r="J52" s="78"/>
      <c r="K52" s="78"/>
      <c r="L52" s="78"/>
      <c r="M52" s="78"/>
      <c r="N52" s="78"/>
      <c r="O52" s="78"/>
      <c r="P52" s="79"/>
      <c r="Q52" s="15"/>
      <c r="R52" s="1"/>
      <c r="S52" s="1"/>
      <c r="T52" s="1"/>
      <c r="U52" s="1"/>
      <c r="V52" s="1"/>
      <c r="W52" s="1"/>
      <c r="X52" s="1"/>
      <c r="Y52" s="1"/>
      <c r="Z52" s="1"/>
    </row>
    <row r="53" spans="1:26" ht="17.25" customHeight="1">
      <c r="A53" s="1"/>
      <c r="B53" s="15" t="e">
        <f>VLOOKUP(C53,테이블명!$A$1:$B$13,2,FALSE)</f>
        <v>#N/A</v>
      </c>
      <c r="C53" s="15" t="s">
        <v>128</v>
      </c>
      <c r="D53" s="15" t="str">
        <f>VLOOKUP(E53,컬럼명조립!B:C,2,FALSE)</f>
        <v>empl_type_seri</v>
      </c>
      <c r="E53" s="15" t="s">
        <v>129</v>
      </c>
      <c r="F53" s="15"/>
      <c r="G53" s="15" t="s">
        <v>440</v>
      </c>
      <c r="H53" s="15">
        <v>12</v>
      </c>
      <c r="I53" s="77"/>
      <c r="J53" s="78"/>
      <c r="K53" s="78"/>
      <c r="L53" s="78"/>
      <c r="M53" s="78"/>
      <c r="N53" s="78"/>
      <c r="O53" s="78"/>
      <c r="P53" s="79"/>
      <c r="Q53" s="15"/>
      <c r="R53" s="1"/>
      <c r="S53" s="1"/>
      <c r="T53" s="1"/>
      <c r="U53" s="1"/>
      <c r="V53" s="1"/>
      <c r="W53" s="1"/>
      <c r="X53" s="1"/>
      <c r="Y53" s="1"/>
      <c r="Z53" s="1"/>
    </row>
    <row r="54" spans="1:26" ht="17.25" customHeight="1">
      <c r="A54" s="1"/>
      <c r="B54" s="15" t="e">
        <f>VLOOKUP(C54,테이블명!$A$1:$B$13,2,FALSE)</f>
        <v>#N/A</v>
      </c>
      <c r="C54" s="15" t="s">
        <v>128</v>
      </c>
      <c r="D54" s="15" t="str">
        <f>VLOOKUP(E54,컬럼명조립!B:C,2,FALSE)</f>
        <v>empl_cate_majo_code</v>
      </c>
      <c r="E54" s="15" t="s">
        <v>130</v>
      </c>
      <c r="F54" s="15"/>
      <c r="G54" s="15" t="s">
        <v>11</v>
      </c>
      <c r="H54" s="15">
        <v>6</v>
      </c>
      <c r="I54" s="77" t="s">
        <v>131</v>
      </c>
      <c r="J54" s="78"/>
      <c r="K54" s="78"/>
      <c r="L54" s="78"/>
      <c r="M54" s="78"/>
      <c r="N54" s="78"/>
      <c r="O54" s="78"/>
      <c r="P54" s="79"/>
      <c r="Q54" s="15"/>
      <c r="R54" s="1"/>
      <c r="S54" s="1"/>
      <c r="T54" s="1"/>
      <c r="U54" s="1"/>
      <c r="V54" s="1"/>
      <c r="W54" s="1"/>
      <c r="X54" s="1"/>
      <c r="Y54" s="1"/>
      <c r="Z54" s="1"/>
    </row>
    <row r="55" spans="1:26" ht="17.25" customHeight="1">
      <c r="A55" s="1"/>
      <c r="B55" s="15" t="e">
        <f>VLOOKUP(C55,테이블명!$A$1:$B$13,2,FALSE)</f>
        <v>#N/A</v>
      </c>
      <c r="C55" s="15" t="s">
        <v>128</v>
      </c>
      <c r="D55" s="15" t="e">
        <f>VLOOKUP(E55,컬럼명조립!B:C,2,FALSE)</f>
        <v>#N/A</v>
      </c>
      <c r="E55" s="15" t="s">
        <v>132</v>
      </c>
      <c r="F55" s="15"/>
      <c r="G55" s="15" t="s">
        <v>11</v>
      </c>
      <c r="H55" s="15">
        <v>6</v>
      </c>
      <c r="I55" s="77" t="s">
        <v>133</v>
      </c>
      <c r="J55" s="78"/>
      <c r="K55" s="78"/>
      <c r="L55" s="78"/>
      <c r="M55" s="78"/>
      <c r="N55" s="78"/>
      <c r="O55" s="78"/>
      <c r="P55" s="79"/>
      <c r="Q55" s="15"/>
      <c r="R55" s="1"/>
      <c r="S55" s="1"/>
      <c r="T55" s="1"/>
      <c r="U55" s="1"/>
      <c r="V55" s="1"/>
      <c r="W55" s="1"/>
      <c r="X55" s="1"/>
      <c r="Y55" s="1"/>
      <c r="Z55" s="1"/>
    </row>
    <row r="56" spans="1:26" ht="17.25" customHeight="1">
      <c r="B56" s="15" t="e">
        <f>VLOOKUP(C56,테이블명!$A$1:$B$13,2,FALSE)</f>
        <v>#N/A</v>
      </c>
      <c r="C56" s="15" t="s">
        <v>134</v>
      </c>
      <c r="D56" s="15" t="str">
        <f>VLOOKUP(E56,컬럼명조립!B:C,2,FALSE)</f>
        <v>memb_regi_divi_code</v>
      </c>
      <c r="E56" s="36" t="s">
        <v>12</v>
      </c>
      <c r="F56" s="36"/>
      <c r="G56" s="36" t="s">
        <v>11</v>
      </c>
      <c r="H56" s="36">
        <v>2</v>
      </c>
      <c r="I56" s="84" t="s">
        <v>13</v>
      </c>
      <c r="J56" s="78"/>
      <c r="K56" s="78"/>
      <c r="L56" s="78"/>
      <c r="M56" s="78"/>
      <c r="N56" s="78"/>
      <c r="O56" s="78"/>
      <c r="P56" s="79"/>
      <c r="Q56" s="36"/>
    </row>
    <row r="57" spans="1:26" ht="17.25" customHeight="1">
      <c r="B57" s="15" t="e">
        <f>VLOOKUP(C57,테이블명!$A$1:$B$13,2,FALSE)</f>
        <v>#N/A</v>
      </c>
      <c r="C57" s="15" t="s">
        <v>134</v>
      </c>
      <c r="D57" s="15" t="str">
        <f>VLOOKUP(E57,컬럼명조립!B:C,2,FALSE)</f>
        <v>seri_no</v>
      </c>
      <c r="E57" s="36" t="s">
        <v>15</v>
      </c>
      <c r="F57" s="36"/>
      <c r="G57" s="15" t="s">
        <v>440</v>
      </c>
      <c r="H57" s="36">
        <v>12</v>
      </c>
      <c r="I57" s="84" t="s">
        <v>17</v>
      </c>
      <c r="J57" s="78"/>
      <c r="K57" s="78"/>
      <c r="L57" s="78"/>
      <c r="M57" s="78"/>
      <c r="N57" s="78"/>
      <c r="O57" s="78"/>
      <c r="P57" s="79"/>
      <c r="Q57" s="36"/>
    </row>
    <row r="58" spans="1:26" ht="17.25" customHeight="1">
      <c r="B58" s="15" t="e">
        <f>VLOOKUP(C58,테이블명!$A$1:$B$13,2,FALSE)</f>
        <v>#N/A</v>
      </c>
      <c r="C58" s="15" t="s">
        <v>134</v>
      </c>
      <c r="D58" s="15" t="str">
        <f>VLOOKUP(E58,컬럼명조립!B:C,2,FALSE)</f>
        <v>empl_deal_seri_numb</v>
      </c>
      <c r="E58" s="36" t="s">
        <v>83</v>
      </c>
      <c r="F58" s="36"/>
      <c r="G58" s="15" t="s">
        <v>440</v>
      </c>
      <c r="H58" s="36">
        <v>12</v>
      </c>
      <c r="I58" s="84"/>
      <c r="J58" s="78"/>
      <c r="K58" s="78"/>
      <c r="L58" s="78"/>
      <c r="M58" s="78"/>
      <c r="N58" s="78"/>
      <c r="O58" s="78"/>
      <c r="P58" s="79"/>
      <c r="Q58" s="36"/>
    </row>
    <row r="59" spans="1:26" ht="17.25" customHeight="1">
      <c r="B59" s="15" t="e">
        <f>VLOOKUP(C59,테이블명!$A$1:$B$13,2,FALSE)</f>
        <v>#N/A</v>
      </c>
      <c r="C59" s="15" t="s">
        <v>134</v>
      </c>
      <c r="D59" s="15" t="str">
        <f>VLOOKUP(E59,컬럼명조립!B:C,2,FALSE)</f>
        <v>empl_cate_divi_code</v>
      </c>
      <c r="E59" s="36" t="s">
        <v>135</v>
      </c>
      <c r="F59" s="36"/>
      <c r="G59" s="36" t="s">
        <v>11</v>
      </c>
      <c r="H59" s="36">
        <v>1</v>
      </c>
      <c r="I59" s="84"/>
      <c r="J59" s="78"/>
      <c r="K59" s="78"/>
      <c r="L59" s="78"/>
      <c r="M59" s="78"/>
      <c r="N59" s="78"/>
      <c r="O59" s="78"/>
      <c r="P59" s="79"/>
      <c r="Q59" s="36"/>
    </row>
    <row r="60" spans="1:26" ht="17.25" customHeight="1">
      <c r="B60" s="15" t="e">
        <f>VLOOKUP(C60,테이블명!$A$1:$B$13,2,FALSE)</f>
        <v>#N/A</v>
      </c>
      <c r="C60" s="15" t="s">
        <v>134</v>
      </c>
      <c r="D60" s="15" t="str">
        <f>VLOOKUP(E60,컬럼명조립!B:C,2,FALSE)</f>
        <v>empl_cate_smal_code</v>
      </c>
      <c r="E60" s="36" t="s">
        <v>136</v>
      </c>
      <c r="F60" s="36"/>
      <c r="G60" s="36" t="s">
        <v>11</v>
      </c>
      <c r="H60" s="36">
        <v>2</v>
      </c>
      <c r="I60" s="84"/>
      <c r="J60" s="78"/>
      <c r="K60" s="78"/>
      <c r="L60" s="78"/>
      <c r="M60" s="78"/>
      <c r="N60" s="78"/>
      <c r="O60" s="78"/>
      <c r="P60" s="79"/>
      <c r="Q60" s="36"/>
    </row>
    <row r="61" spans="1:26" ht="17.25" customHeight="1">
      <c r="B61" s="15" t="e">
        <f>VLOOKUP(C61,테이블명!$A$1:$B$13,2,FALSE)</f>
        <v>#N/A</v>
      </c>
      <c r="C61" s="15" t="s">
        <v>134</v>
      </c>
      <c r="D61" s="15" t="e">
        <f>VLOOKUP(E61,컬럼명조립!B:C,2,FALSE)</f>
        <v>#N/A</v>
      </c>
      <c r="E61" s="36" t="s">
        <v>77</v>
      </c>
      <c r="F61" s="36"/>
      <c r="G61" s="15" t="s">
        <v>26</v>
      </c>
      <c r="H61" s="36">
        <v>8</v>
      </c>
      <c r="I61" s="84"/>
      <c r="J61" s="78"/>
      <c r="K61" s="78"/>
      <c r="L61" s="78"/>
      <c r="M61" s="78"/>
      <c r="N61" s="78"/>
      <c r="O61" s="78"/>
      <c r="P61" s="79"/>
      <c r="Q61" s="36"/>
    </row>
    <row r="62" spans="1:26" ht="17.25" customHeight="1">
      <c r="B62" s="15" t="e">
        <f>VLOOKUP(C62,테이블명!$A$1:$B$13,2,FALSE)</f>
        <v>#N/A</v>
      </c>
      <c r="C62" s="15" t="s">
        <v>134</v>
      </c>
      <c r="D62" s="15" t="e">
        <f>VLOOKUP(E62,컬럼명조립!B:C,2,FALSE)</f>
        <v>#N/A</v>
      </c>
      <c r="E62" s="36" t="s">
        <v>78</v>
      </c>
      <c r="F62" s="36"/>
      <c r="G62" s="15" t="s">
        <v>79</v>
      </c>
      <c r="H62" s="36"/>
      <c r="I62" s="84"/>
      <c r="J62" s="78"/>
      <c r="K62" s="78"/>
      <c r="L62" s="78"/>
      <c r="M62" s="78"/>
      <c r="N62" s="78"/>
      <c r="O62" s="78"/>
      <c r="P62" s="79"/>
      <c r="Q62" s="36"/>
    </row>
    <row r="63" spans="1:26" ht="17.25" customHeight="1">
      <c r="B63" s="15" t="e">
        <f>VLOOKUP(C63,테이블명!$A$1:$B$13,2,FALSE)</f>
        <v>#N/A</v>
      </c>
      <c r="C63" s="15" t="s">
        <v>134</v>
      </c>
      <c r="D63" s="15" t="e">
        <f>VLOOKUP(E63,컬럼명조립!B:C,2,FALSE)</f>
        <v>#N/A</v>
      </c>
      <c r="E63" s="36" t="s">
        <v>80</v>
      </c>
      <c r="F63" s="36"/>
      <c r="G63" s="15" t="s">
        <v>26</v>
      </c>
      <c r="H63" s="36">
        <v>8</v>
      </c>
      <c r="I63" s="84"/>
      <c r="J63" s="78"/>
      <c r="K63" s="78"/>
      <c r="L63" s="78"/>
      <c r="M63" s="78"/>
      <c r="N63" s="78"/>
      <c r="O63" s="78"/>
      <c r="P63" s="79"/>
      <c r="Q63" s="36"/>
    </row>
    <row r="64" spans="1:26" ht="17.25" customHeight="1">
      <c r="B64" s="15" t="e">
        <f>VLOOKUP(C64,테이블명!$A$1:$B$13,2,FALSE)</f>
        <v>#N/A</v>
      </c>
      <c r="C64" s="15" t="s">
        <v>134</v>
      </c>
      <c r="D64" s="15" t="e">
        <f>VLOOKUP(E64,컬럼명조립!B:C,2,FALSE)</f>
        <v>#N/A</v>
      </c>
      <c r="E64" s="36" t="s">
        <v>81</v>
      </c>
      <c r="F64" s="36"/>
      <c r="G64" s="15" t="s">
        <v>79</v>
      </c>
      <c r="H64" s="36"/>
      <c r="I64" s="84"/>
      <c r="J64" s="78"/>
      <c r="K64" s="78"/>
      <c r="L64" s="78"/>
      <c r="M64" s="78"/>
      <c r="N64" s="78"/>
      <c r="O64" s="78"/>
      <c r="P64" s="79"/>
      <c r="Q64" s="36"/>
    </row>
    <row r="65" spans="1:26" ht="17.25" customHeight="1">
      <c r="A65" s="1"/>
      <c r="B65" s="15" t="e">
        <f>VLOOKUP(C65,테이블명!$A$1:$B$13,2,FALSE)</f>
        <v>#N/A</v>
      </c>
      <c r="C65" s="15" t="s">
        <v>137</v>
      </c>
      <c r="D65" s="15" t="str">
        <f>VLOOKUP(E65,컬럼명조립!B:C,2,FALSE)</f>
        <v>memb_regi_divi_code</v>
      </c>
      <c r="E65" s="15" t="s">
        <v>12</v>
      </c>
      <c r="F65" s="15"/>
      <c r="G65" s="15" t="s">
        <v>11</v>
      </c>
      <c r="H65" s="15">
        <v>2</v>
      </c>
      <c r="I65" s="77" t="s">
        <v>13</v>
      </c>
      <c r="J65" s="78"/>
      <c r="K65" s="78"/>
      <c r="L65" s="78"/>
      <c r="M65" s="78"/>
      <c r="N65" s="78"/>
      <c r="O65" s="78"/>
      <c r="P65" s="79"/>
      <c r="Q65" s="15"/>
      <c r="R65" s="1"/>
      <c r="S65" s="1"/>
      <c r="T65" s="1"/>
      <c r="U65" s="1"/>
      <c r="V65" s="1"/>
      <c r="W65" s="1"/>
      <c r="X65" s="1"/>
      <c r="Y65" s="1"/>
      <c r="Z65" s="1"/>
    </row>
    <row r="66" spans="1:26" ht="17.25" customHeight="1">
      <c r="A66" s="1"/>
      <c r="B66" s="15" t="e">
        <f>VLOOKUP(C66,테이블명!$A$1:$B$13,2,FALSE)</f>
        <v>#N/A</v>
      </c>
      <c r="C66" s="15" t="s">
        <v>137</v>
      </c>
      <c r="D66" s="15" t="str">
        <f>VLOOKUP(E66,컬럼명조립!B:C,2,FALSE)</f>
        <v>seri_no</v>
      </c>
      <c r="E66" s="15" t="s">
        <v>15</v>
      </c>
      <c r="F66" s="15"/>
      <c r="G66" s="15" t="s">
        <v>440</v>
      </c>
      <c r="H66" s="15">
        <v>12</v>
      </c>
      <c r="I66" s="77" t="s">
        <v>443</v>
      </c>
      <c r="J66" s="78"/>
      <c r="K66" s="78"/>
      <c r="L66" s="78"/>
      <c r="M66" s="78"/>
      <c r="N66" s="78"/>
      <c r="O66" s="78"/>
      <c r="P66" s="79"/>
      <c r="Q66" s="15"/>
      <c r="R66" s="1"/>
      <c r="S66" s="1"/>
      <c r="T66" s="1"/>
      <c r="U66" s="1"/>
      <c r="V66" s="1"/>
      <c r="W66" s="1"/>
      <c r="X66" s="1"/>
      <c r="Y66" s="1"/>
      <c r="Z66" s="1"/>
    </row>
    <row r="67" spans="1:26" ht="17.25" customHeight="1">
      <c r="A67" s="1"/>
      <c r="B67" s="15" t="e">
        <f>VLOOKUP(C67,테이블명!$A$1:$B$13,2,FALSE)</f>
        <v>#N/A</v>
      </c>
      <c r="C67" s="15" t="s">
        <v>137</v>
      </c>
      <c r="D67" s="15" t="str">
        <f>VLOOKUP(E67,컬럼명조립!B:C,2,FALSE)</f>
        <v>empl_deal_seri_numb</v>
      </c>
      <c r="E67" s="15" t="s">
        <v>83</v>
      </c>
      <c r="F67" s="15"/>
      <c r="G67" s="15" t="s">
        <v>440</v>
      </c>
      <c r="H67" s="36">
        <v>12</v>
      </c>
      <c r="I67" s="77"/>
      <c r="J67" s="78"/>
      <c r="K67" s="78"/>
      <c r="L67" s="78"/>
      <c r="M67" s="78"/>
      <c r="N67" s="78"/>
      <c r="O67" s="78"/>
      <c r="P67" s="79"/>
      <c r="Q67" s="15"/>
      <c r="R67" s="1"/>
      <c r="S67" s="1"/>
      <c r="T67" s="1"/>
      <c r="U67" s="1"/>
      <c r="V67" s="1"/>
      <c r="W67" s="1"/>
      <c r="X67" s="1"/>
      <c r="Y67" s="1"/>
      <c r="Z67" s="1"/>
    </row>
    <row r="68" spans="1:26" ht="17.25" customHeight="1">
      <c r="A68" s="1"/>
      <c r="B68" s="15" t="e">
        <f>VLOOKUP(C68,테이블명!$A$1:$B$13,2,FALSE)</f>
        <v>#N/A</v>
      </c>
      <c r="C68" s="15" t="s">
        <v>137</v>
      </c>
      <c r="D68" s="15" t="str">
        <f>VLOOKUP(E68,컬럼명조립!B:C,2,FALSE)</f>
        <v>empl_hope_area_code</v>
      </c>
      <c r="E68" s="15" t="s">
        <v>138</v>
      </c>
      <c r="F68" s="15"/>
      <c r="G68" s="15" t="s">
        <v>11</v>
      </c>
      <c r="H68" s="15">
        <v>5</v>
      </c>
      <c r="I68" s="77"/>
      <c r="J68" s="78"/>
      <c r="K68" s="78"/>
      <c r="L68" s="78"/>
      <c r="M68" s="78"/>
      <c r="N68" s="78"/>
      <c r="O68" s="78"/>
      <c r="P68" s="79"/>
      <c r="Q68" s="15"/>
      <c r="R68" s="1"/>
      <c r="S68" s="1"/>
      <c r="T68" s="1"/>
      <c r="U68" s="1"/>
      <c r="V68" s="1"/>
      <c r="W68" s="1"/>
      <c r="X68" s="1"/>
      <c r="Y68" s="1"/>
      <c r="Z68" s="1"/>
    </row>
    <row r="69" spans="1:26" ht="17.25" customHeight="1">
      <c r="A69" s="1"/>
      <c r="B69" s="15" t="e">
        <f>VLOOKUP(C69,테이블명!$A$1:$B$13,2,FALSE)</f>
        <v>#N/A</v>
      </c>
      <c r="C69" s="15" t="s">
        <v>137</v>
      </c>
      <c r="D69" s="15" t="str">
        <f>VLOOKUP(E69,컬럼명조립!B:C,2,FALSE)</f>
        <v>empl_hope_deta_area_code</v>
      </c>
      <c r="E69" s="15" t="s">
        <v>139</v>
      </c>
      <c r="F69" s="15"/>
      <c r="G69" s="15" t="s">
        <v>11</v>
      </c>
      <c r="H69" s="15">
        <v>5</v>
      </c>
      <c r="I69" s="84"/>
      <c r="J69" s="78"/>
      <c r="K69" s="78"/>
      <c r="L69" s="78"/>
      <c r="M69" s="78"/>
      <c r="N69" s="78"/>
      <c r="O69" s="78"/>
      <c r="P69" s="79"/>
      <c r="Q69" s="15"/>
      <c r="R69" s="1"/>
      <c r="S69" s="1"/>
      <c r="T69" s="1"/>
      <c r="U69" s="1"/>
      <c r="V69" s="1"/>
      <c r="W69" s="1"/>
      <c r="X69" s="1"/>
      <c r="Y69" s="1"/>
      <c r="Z69" s="1"/>
    </row>
    <row r="70" spans="1:26" ht="17.25" customHeight="1">
      <c r="A70" s="1"/>
      <c r="B70" s="15" t="e">
        <f>VLOOKUP(C70,테이블명!$A$1:$B$13,2,FALSE)</f>
        <v>#N/A</v>
      </c>
      <c r="C70" s="15" t="s">
        <v>137</v>
      </c>
      <c r="D70" s="15" t="e">
        <f>VLOOKUP(E70,컬럼명조립!B:C,2,FALSE)</f>
        <v>#N/A</v>
      </c>
      <c r="E70" s="15" t="s">
        <v>77</v>
      </c>
      <c r="F70" s="15"/>
      <c r="G70" s="15" t="s">
        <v>26</v>
      </c>
      <c r="H70" s="15">
        <v>8</v>
      </c>
      <c r="I70" s="84"/>
      <c r="J70" s="78"/>
      <c r="K70" s="78"/>
      <c r="L70" s="78"/>
      <c r="M70" s="78"/>
      <c r="N70" s="78"/>
      <c r="O70" s="78"/>
      <c r="P70" s="79"/>
      <c r="Q70" s="15"/>
      <c r="R70" s="1"/>
      <c r="S70" s="1"/>
      <c r="T70" s="1"/>
      <c r="U70" s="1"/>
      <c r="V70" s="1"/>
      <c r="W70" s="1"/>
      <c r="X70" s="1"/>
      <c r="Y70" s="1"/>
      <c r="Z70" s="1"/>
    </row>
    <row r="71" spans="1:26" ht="17.25" customHeight="1">
      <c r="A71" s="1"/>
      <c r="B71" s="15" t="e">
        <f>VLOOKUP(C71,테이블명!$A$1:$B$13,2,FALSE)</f>
        <v>#N/A</v>
      </c>
      <c r="C71" s="15" t="s">
        <v>137</v>
      </c>
      <c r="D71" s="15" t="e">
        <f>VLOOKUP(E71,컬럼명조립!B:C,2,FALSE)</f>
        <v>#N/A</v>
      </c>
      <c r="E71" s="15" t="s">
        <v>78</v>
      </c>
      <c r="F71" s="15"/>
      <c r="G71" s="15" t="s">
        <v>79</v>
      </c>
      <c r="H71" s="15"/>
      <c r="I71" s="84"/>
      <c r="J71" s="78"/>
      <c r="K71" s="78"/>
      <c r="L71" s="78"/>
      <c r="M71" s="78"/>
      <c r="N71" s="78"/>
      <c r="O71" s="78"/>
      <c r="P71" s="79"/>
      <c r="Q71" s="15"/>
      <c r="R71" s="1"/>
      <c r="S71" s="1"/>
      <c r="T71" s="1"/>
      <c r="U71" s="1"/>
      <c r="V71" s="1"/>
      <c r="W71" s="1"/>
      <c r="X71" s="1"/>
      <c r="Y71" s="1"/>
      <c r="Z71" s="1"/>
    </row>
    <row r="72" spans="1:26" ht="17.25" customHeight="1">
      <c r="A72" s="1"/>
      <c r="B72" s="15" t="e">
        <f>VLOOKUP(C72,테이블명!$A$1:$B$13,2,FALSE)</f>
        <v>#N/A</v>
      </c>
      <c r="C72" s="15" t="s">
        <v>137</v>
      </c>
      <c r="D72" s="15" t="e">
        <f>VLOOKUP(E72,컬럼명조립!B:C,2,FALSE)</f>
        <v>#N/A</v>
      </c>
      <c r="E72" s="15" t="s">
        <v>80</v>
      </c>
      <c r="F72" s="15"/>
      <c r="G72" s="15" t="s">
        <v>26</v>
      </c>
      <c r="H72" s="15">
        <v>8</v>
      </c>
      <c r="I72" s="84"/>
      <c r="J72" s="78"/>
      <c r="K72" s="78"/>
      <c r="L72" s="78"/>
      <c r="M72" s="78"/>
      <c r="N72" s="78"/>
      <c r="O72" s="78"/>
      <c r="P72" s="79"/>
      <c r="Q72" s="15"/>
      <c r="R72" s="1"/>
      <c r="S72" s="1"/>
      <c r="T72" s="1"/>
      <c r="U72" s="1"/>
      <c r="V72" s="1"/>
      <c r="W72" s="1"/>
      <c r="X72" s="1"/>
      <c r="Y72" s="1"/>
      <c r="Z72" s="1"/>
    </row>
    <row r="73" spans="1:26" ht="17.25" customHeight="1">
      <c r="A73" s="1"/>
      <c r="B73" s="15" t="e">
        <f>VLOOKUP(C73,테이블명!$A$1:$B$13,2,FALSE)</f>
        <v>#N/A</v>
      </c>
      <c r="C73" s="15" t="s">
        <v>137</v>
      </c>
      <c r="D73" s="15" t="e">
        <f>VLOOKUP(E73,컬럼명조립!B:C,2,FALSE)</f>
        <v>#N/A</v>
      </c>
      <c r="E73" s="15" t="s">
        <v>81</v>
      </c>
      <c r="F73" s="15"/>
      <c r="G73" s="15" t="s">
        <v>79</v>
      </c>
      <c r="H73" s="15"/>
      <c r="I73" s="84"/>
      <c r="J73" s="78"/>
      <c r="K73" s="78"/>
      <c r="L73" s="78"/>
      <c r="M73" s="78"/>
      <c r="N73" s="78"/>
      <c r="O73" s="78"/>
      <c r="P73" s="79"/>
      <c r="Q73" s="15"/>
      <c r="R73" s="1"/>
      <c r="S73" s="1"/>
      <c r="T73" s="1"/>
      <c r="U73" s="1"/>
      <c r="V73" s="1"/>
      <c r="W73" s="1"/>
      <c r="X73" s="1"/>
      <c r="Y73" s="1"/>
      <c r="Z73" s="1"/>
    </row>
    <row r="74" spans="1:26" ht="17.25" customHeight="1">
      <c r="A74" s="1"/>
      <c r="B74" s="15" t="e">
        <f>VLOOKUP(C74,테이블명!$A$1:$B$13,2,FALSE)</f>
        <v>#N/A</v>
      </c>
      <c r="C74" s="15" t="s">
        <v>140</v>
      </c>
      <c r="D74" s="15" t="str">
        <f>VLOOKUP(E74,컬럼명조립!B:C,2,FALSE)</f>
        <v>memb_regi_divi_code</v>
      </c>
      <c r="E74" s="15" t="s">
        <v>12</v>
      </c>
      <c r="F74" s="15"/>
      <c r="G74" s="15" t="s">
        <v>11</v>
      </c>
      <c r="H74" s="15">
        <v>2</v>
      </c>
      <c r="I74" s="77" t="s">
        <v>13</v>
      </c>
      <c r="J74" s="78"/>
      <c r="K74" s="78"/>
      <c r="L74" s="78"/>
      <c r="M74" s="78"/>
      <c r="N74" s="78"/>
      <c r="O74" s="78"/>
      <c r="P74" s="79"/>
      <c r="Q74" s="15"/>
      <c r="R74" s="1"/>
      <c r="S74" s="1"/>
      <c r="T74" s="1"/>
      <c r="U74" s="1"/>
      <c r="V74" s="1"/>
      <c r="W74" s="1"/>
      <c r="X74" s="1"/>
      <c r="Y74" s="1"/>
      <c r="Z74" s="1"/>
    </row>
    <row r="75" spans="1:26" ht="17.25" customHeight="1">
      <c r="A75" s="1"/>
      <c r="B75" s="15" t="e">
        <f>VLOOKUP(C75,테이블명!$A$1:$B$13,2,FALSE)</f>
        <v>#N/A</v>
      </c>
      <c r="C75" s="15" t="s">
        <v>140</v>
      </c>
      <c r="D75" s="15" t="str">
        <f>VLOOKUP(E75,컬럼명조립!B:C,2,FALSE)</f>
        <v>seri_no</v>
      </c>
      <c r="E75" s="15" t="s">
        <v>15</v>
      </c>
      <c r="F75" s="15"/>
      <c r="G75" s="15" t="s">
        <v>440</v>
      </c>
      <c r="H75" s="15">
        <v>12</v>
      </c>
      <c r="I75" s="77" t="s">
        <v>443</v>
      </c>
      <c r="J75" s="78"/>
      <c r="K75" s="78"/>
      <c r="L75" s="78"/>
      <c r="M75" s="78"/>
      <c r="N75" s="78"/>
      <c r="O75" s="78"/>
      <c r="P75" s="79"/>
      <c r="Q75" s="15"/>
      <c r="R75" s="1"/>
      <c r="S75" s="1"/>
      <c r="T75" s="1"/>
      <c r="U75" s="1"/>
      <c r="V75" s="1"/>
      <c r="W75" s="1"/>
      <c r="X75" s="1"/>
      <c r="Y75" s="1"/>
      <c r="Z75" s="1"/>
    </row>
    <row r="76" spans="1:26" ht="17.25" customHeight="1">
      <c r="A76" s="1"/>
      <c r="B76" s="15" t="e">
        <f>VLOOKUP(C76,테이블명!$A$1:$B$13,2,FALSE)</f>
        <v>#N/A</v>
      </c>
      <c r="C76" s="15" t="s">
        <v>140</v>
      </c>
      <c r="D76" s="15" t="str">
        <f>VLOOKUP(E76,컬럼명조립!B:C,2,FALSE)</f>
        <v>empl_deal_seri_numb</v>
      </c>
      <c r="E76" s="15" t="s">
        <v>83</v>
      </c>
      <c r="F76" s="15"/>
      <c r="G76" s="15" t="s">
        <v>440</v>
      </c>
      <c r="H76" s="36">
        <v>12</v>
      </c>
      <c r="I76" s="77"/>
      <c r="J76" s="78"/>
      <c r="K76" s="78"/>
      <c r="L76" s="78"/>
      <c r="M76" s="78"/>
      <c r="N76" s="78"/>
      <c r="O76" s="78"/>
      <c r="P76" s="79"/>
      <c r="Q76" s="15"/>
      <c r="R76" s="1"/>
      <c r="S76" s="1"/>
      <c r="T76" s="1"/>
      <c r="U76" s="1"/>
      <c r="V76" s="1"/>
      <c r="W76" s="1"/>
      <c r="X76" s="1"/>
      <c r="Y76" s="1"/>
      <c r="Z76" s="1"/>
    </row>
    <row r="77" spans="1:26" ht="17.25" customHeight="1">
      <c r="A77" s="1"/>
      <c r="B77" s="15" t="e">
        <f>VLOOKUP(C77,테이블명!$A$1:$B$13,2,FALSE)</f>
        <v>#N/A</v>
      </c>
      <c r="C77" s="15" t="s">
        <v>140</v>
      </c>
      <c r="D77" s="15" t="str">
        <f>VLOOKUP(E77,컬럼명조립!B:C,2,FALSE)</f>
        <v>pers_intr_titl</v>
      </c>
      <c r="E77" s="15" t="s">
        <v>141</v>
      </c>
      <c r="F77" s="15"/>
      <c r="G77" s="15" t="s">
        <v>142</v>
      </c>
      <c r="H77" s="15">
        <v>100</v>
      </c>
      <c r="I77" s="84"/>
      <c r="J77" s="78"/>
      <c r="K77" s="78"/>
      <c r="L77" s="78"/>
      <c r="M77" s="78"/>
      <c r="N77" s="78"/>
      <c r="O77" s="78"/>
      <c r="P77" s="79"/>
      <c r="Q77" s="15"/>
      <c r="R77" s="1"/>
      <c r="S77" s="1"/>
      <c r="T77" s="1"/>
      <c r="U77" s="1"/>
      <c r="V77" s="1"/>
      <c r="W77" s="1"/>
      <c r="X77" s="1"/>
      <c r="Y77" s="1"/>
      <c r="Z77" s="1"/>
    </row>
    <row r="78" spans="1:26" ht="17.25" customHeight="1">
      <c r="A78" s="1"/>
      <c r="B78" s="15" t="e">
        <f>VLOOKUP(C78,테이블명!$A$1:$B$13,2,FALSE)</f>
        <v>#N/A</v>
      </c>
      <c r="C78" s="15" t="s">
        <v>140</v>
      </c>
      <c r="D78" s="15" t="str">
        <f>VLOOKUP(E78,컬럼명조립!B:C,2,FALSE)</f>
        <v>pers_intr_rema</v>
      </c>
      <c r="E78" s="15" t="s">
        <v>143</v>
      </c>
      <c r="F78" s="15"/>
      <c r="G78" s="15" t="s">
        <v>142</v>
      </c>
      <c r="H78" s="15">
        <v>1000</v>
      </c>
      <c r="I78" s="84"/>
      <c r="J78" s="78"/>
      <c r="K78" s="78"/>
      <c r="L78" s="78"/>
      <c r="M78" s="78"/>
      <c r="N78" s="78"/>
      <c r="O78" s="78"/>
      <c r="P78" s="79"/>
      <c r="Q78" s="15"/>
      <c r="R78" s="1"/>
      <c r="S78" s="1"/>
      <c r="T78" s="1"/>
      <c r="U78" s="1"/>
      <c r="V78" s="1"/>
      <c r="W78" s="1"/>
      <c r="X78" s="1"/>
      <c r="Y78" s="1"/>
      <c r="Z78" s="1"/>
    </row>
    <row r="79" spans="1:26" ht="17.25" customHeight="1">
      <c r="A79" s="1"/>
      <c r="B79" s="15" t="e">
        <f>VLOOKUP(C79,테이블명!$A$1:$B$13,2,FALSE)</f>
        <v>#N/A</v>
      </c>
      <c r="C79" s="15" t="s">
        <v>140</v>
      </c>
      <c r="D79" s="15" t="e">
        <f>VLOOKUP(E79,컬럼명조립!B:C,2,FALSE)</f>
        <v>#N/A</v>
      </c>
      <c r="E79" s="15" t="s">
        <v>77</v>
      </c>
      <c r="F79" s="15"/>
      <c r="G79" s="15" t="s">
        <v>26</v>
      </c>
      <c r="H79" s="15">
        <v>8</v>
      </c>
      <c r="I79" s="84"/>
      <c r="J79" s="78"/>
      <c r="K79" s="78"/>
      <c r="L79" s="78"/>
      <c r="M79" s="78"/>
      <c r="N79" s="78"/>
      <c r="O79" s="78"/>
      <c r="P79" s="79"/>
      <c r="Q79" s="15"/>
      <c r="R79" s="1"/>
      <c r="S79" s="1"/>
      <c r="T79" s="1"/>
      <c r="U79" s="1"/>
      <c r="V79" s="1"/>
      <c r="W79" s="1"/>
      <c r="X79" s="1"/>
      <c r="Y79" s="1"/>
      <c r="Z79" s="1"/>
    </row>
    <row r="80" spans="1:26" ht="17.25" customHeight="1">
      <c r="A80" s="1"/>
      <c r="B80" s="15" t="e">
        <f>VLOOKUP(C80,테이블명!$A$1:$B$13,2,FALSE)</f>
        <v>#N/A</v>
      </c>
      <c r="C80" s="15" t="s">
        <v>140</v>
      </c>
      <c r="D80" s="15" t="e">
        <f>VLOOKUP(E80,컬럼명조립!B:C,2,FALSE)</f>
        <v>#N/A</v>
      </c>
      <c r="E80" s="15" t="s">
        <v>78</v>
      </c>
      <c r="F80" s="15"/>
      <c r="G80" s="15" t="s">
        <v>79</v>
      </c>
      <c r="H80" s="15"/>
      <c r="I80" s="84"/>
      <c r="J80" s="78"/>
      <c r="K80" s="78"/>
      <c r="L80" s="78"/>
      <c r="M80" s="78"/>
      <c r="N80" s="78"/>
      <c r="O80" s="78"/>
      <c r="P80" s="79"/>
      <c r="Q80" s="15"/>
      <c r="R80" s="1"/>
      <c r="S80" s="1"/>
      <c r="T80" s="1"/>
      <c r="U80" s="1"/>
      <c r="V80" s="1"/>
      <c r="W80" s="1"/>
      <c r="X80" s="1"/>
      <c r="Y80" s="1"/>
      <c r="Z80" s="1"/>
    </row>
    <row r="81" spans="1:26" ht="17.25" customHeight="1">
      <c r="A81" s="1"/>
      <c r="B81" s="15" t="e">
        <f>VLOOKUP(C81,테이블명!$A$1:$B$13,2,FALSE)</f>
        <v>#N/A</v>
      </c>
      <c r="C81" s="15" t="s">
        <v>140</v>
      </c>
      <c r="D81" s="15" t="e">
        <f>VLOOKUP(E81,컬럼명조립!B:C,2,FALSE)</f>
        <v>#N/A</v>
      </c>
      <c r="E81" s="15" t="s">
        <v>80</v>
      </c>
      <c r="F81" s="15"/>
      <c r="G81" s="15" t="s">
        <v>26</v>
      </c>
      <c r="H81" s="15">
        <v>8</v>
      </c>
      <c r="I81" s="84"/>
      <c r="J81" s="78"/>
      <c r="K81" s="78"/>
      <c r="L81" s="78"/>
      <c r="M81" s="78"/>
      <c r="N81" s="78"/>
      <c r="O81" s="78"/>
      <c r="P81" s="79"/>
      <c r="Q81" s="15"/>
      <c r="R81" s="1"/>
      <c r="S81" s="1"/>
      <c r="T81" s="1"/>
      <c r="U81" s="1"/>
      <c r="V81" s="1"/>
      <c r="W81" s="1"/>
      <c r="X81" s="1"/>
      <c r="Y81" s="1"/>
      <c r="Z81" s="1"/>
    </row>
    <row r="82" spans="1:26" ht="17.25" customHeight="1">
      <c r="A82" s="1"/>
      <c r="B82" s="15" t="e">
        <f>VLOOKUP(C82,테이블명!$A$1:$B$13,2,FALSE)</f>
        <v>#N/A</v>
      </c>
      <c r="C82" s="15" t="s">
        <v>140</v>
      </c>
      <c r="D82" s="15" t="e">
        <f>VLOOKUP(E82,컬럼명조립!B:C,2,FALSE)</f>
        <v>#N/A</v>
      </c>
      <c r="E82" s="15" t="s">
        <v>81</v>
      </c>
      <c r="F82" s="15"/>
      <c r="G82" s="15" t="s">
        <v>79</v>
      </c>
      <c r="H82" s="15"/>
      <c r="I82" s="84"/>
      <c r="J82" s="78"/>
      <c r="K82" s="78"/>
      <c r="L82" s="78"/>
      <c r="M82" s="78"/>
      <c r="N82" s="78"/>
      <c r="O82" s="78"/>
      <c r="P82" s="79"/>
      <c r="Q82" s="15"/>
      <c r="R82" s="1"/>
      <c r="S82" s="1"/>
      <c r="T82" s="1"/>
      <c r="U82" s="1"/>
      <c r="V82" s="1"/>
      <c r="W82" s="1"/>
      <c r="X82" s="1"/>
      <c r="Y82" s="1"/>
      <c r="Z82" s="1"/>
    </row>
    <row r="83" spans="1:26" ht="17.25" customHeight="1">
      <c r="A83" s="1"/>
      <c r="B83" s="15" t="e">
        <f>VLOOKUP(C83,테이블명!$A$1:$B$13,2,FALSE)</f>
        <v>#N/A</v>
      </c>
      <c r="C83" s="15" t="s">
        <v>144</v>
      </c>
      <c r="D83" s="15" t="str">
        <f>VLOOKUP(E83,컬럼명조립!B:C,2,FALSE)</f>
        <v>majo_code</v>
      </c>
      <c r="E83" s="15" t="s">
        <v>145</v>
      </c>
      <c r="F83" s="15"/>
      <c r="G83" s="15" t="s">
        <v>11</v>
      </c>
      <c r="H83" s="15">
        <v>6</v>
      </c>
      <c r="I83" s="77"/>
      <c r="J83" s="78"/>
      <c r="K83" s="78"/>
      <c r="L83" s="78"/>
      <c r="M83" s="78"/>
      <c r="N83" s="78"/>
      <c r="O83" s="78"/>
      <c r="P83" s="79"/>
      <c r="Q83" s="15"/>
      <c r="R83" s="1"/>
      <c r="S83" s="1"/>
      <c r="T83" s="1"/>
      <c r="U83" s="1"/>
      <c r="V83" s="1"/>
      <c r="W83" s="1"/>
      <c r="X83" s="1"/>
      <c r="Y83" s="1"/>
      <c r="Z83" s="1"/>
    </row>
    <row r="84" spans="1:26" ht="17.25" customHeight="1">
      <c r="A84" s="1"/>
      <c r="B84" s="15" t="e">
        <f>VLOOKUP(C84,테이블명!$A$1:$B$13,2,FALSE)</f>
        <v>#N/A</v>
      </c>
      <c r="C84" s="15" t="s">
        <v>144</v>
      </c>
      <c r="D84" s="15" t="str">
        <f>VLOOKUP(E84,컬럼명조립!B:C,2,FALSE)</f>
        <v>midd_code</v>
      </c>
      <c r="E84" s="15" t="s">
        <v>146</v>
      </c>
      <c r="F84" s="15"/>
      <c r="G84" s="15" t="s">
        <v>11</v>
      </c>
      <c r="H84" s="15">
        <v>6</v>
      </c>
      <c r="I84" s="77"/>
      <c r="J84" s="78"/>
      <c r="K84" s="78"/>
      <c r="L84" s="78"/>
      <c r="M84" s="78"/>
      <c r="N84" s="78"/>
      <c r="O84" s="78"/>
      <c r="P84" s="79"/>
      <c r="Q84" s="15"/>
      <c r="R84" s="1"/>
      <c r="S84" s="1"/>
      <c r="T84" s="1"/>
      <c r="U84" s="1"/>
      <c r="V84" s="1"/>
      <c r="W84" s="1"/>
      <c r="X84" s="1"/>
      <c r="Y84" s="1"/>
      <c r="Z84" s="1"/>
    </row>
    <row r="85" spans="1:26" ht="17.25" customHeight="1">
      <c r="A85" s="1"/>
      <c r="B85" s="15" t="e">
        <f>VLOOKUP(C85,테이블명!$A$1:$B$13,2,FALSE)</f>
        <v>#N/A</v>
      </c>
      <c r="C85" s="15" t="s">
        <v>144</v>
      </c>
      <c r="D85" s="15" t="str">
        <f>VLOOKUP(E85,컬럼명조립!B:C,2,FALSE)</f>
        <v>majo_titl</v>
      </c>
      <c r="E85" s="15" t="s">
        <v>147</v>
      </c>
      <c r="F85" s="15"/>
      <c r="G85" s="15" t="s">
        <v>11</v>
      </c>
      <c r="H85" s="15">
        <v>100</v>
      </c>
      <c r="I85" s="84"/>
      <c r="J85" s="78"/>
      <c r="K85" s="78"/>
      <c r="L85" s="78"/>
      <c r="M85" s="78"/>
      <c r="N85" s="78"/>
      <c r="O85" s="78"/>
      <c r="P85" s="79"/>
      <c r="Q85" s="15"/>
      <c r="R85" s="1"/>
      <c r="S85" s="1"/>
      <c r="T85" s="1"/>
      <c r="U85" s="1"/>
      <c r="V85" s="1"/>
      <c r="W85" s="1"/>
      <c r="X85" s="1"/>
      <c r="Y85" s="1"/>
      <c r="Z85" s="1"/>
    </row>
    <row r="86" spans="1:26" ht="17.25" customHeight="1">
      <c r="A86" s="1"/>
      <c r="B86" s="15" t="e">
        <f>VLOOKUP(C86,테이블명!$A$1:$B$13,2,FALSE)</f>
        <v>#N/A</v>
      </c>
      <c r="C86" s="15" t="s">
        <v>144</v>
      </c>
      <c r="D86" s="15" t="str">
        <f>VLOOKUP(E86,컬럼명조립!B:C,2,FALSE)</f>
        <v>smal_name</v>
      </c>
      <c r="E86" s="15" t="s">
        <v>148</v>
      </c>
      <c r="F86" s="15"/>
      <c r="G86" s="15" t="s">
        <v>11</v>
      </c>
      <c r="H86" s="15">
        <v>100</v>
      </c>
      <c r="I86" s="84"/>
      <c r="J86" s="78"/>
      <c r="K86" s="78"/>
      <c r="L86" s="78"/>
      <c r="M86" s="78"/>
      <c r="N86" s="78"/>
      <c r="O86" s="78"/>
      <c r="P86" s="79"/>
      <c r="Q86" s="15"/>
      <c r="R86" s="1"/>
      <c r="S86" s="1"/>
      <c r="T86" s="1"/>
      <c r="U86" s="1"/>
      <c r="V86" s="1"/>
      <c r="W86" s="1"/>
      <c r="X86" s="1"/>
      <c r="Y86" s="1"/>
      <c r="Z86" s="1"/>
    </row>
    <row r="87" spans="1:26" ht="17.25" customHeight="1">
      <c r="A87" s="1"/>
      <c r="B87" s="15" t="e">
        <f>VLOOKUP(C87,테이블명!$A$1:$B$13,2,FALSE)</f>
        <v>#N/A</v>
      </c>
      <c r="C87" s="15" t="s">
        <v>144</v>
      </c>
      <c r="D87" s="15" t="str">
        <f>VLOOKUP(E87,컬럼명조립!B:C,2,FALSE)</f>
        <v>majo_comp_titl</v>
      </c>
      <c r="E87" s="15" t="s">
        <v>149</v>
      </c>
      <c r="F87" s="15"/>
      <c r="G87" s="15" t="s">
        <v>11</v>
      </c>
      <c r="H87" s="15">
        <v>50</v>
      </c>
      <c r="I87" s="84"/>
      <c r="J87" s="78"/>
      <c r="K87" s="78"/>
      <c r="L87" s="78"/>
      <c r="M87" s="78"/>
      <c r="N87" s="78"/>
      <c r="O87" s="78"/>
      <c r="P87" s="79"/>
      <c r="Q87" s="15"/>
      <c r="R87" s="1"/>
      <c r="S87" s="1"/>
      <c r="T87" s="1"/>
      <c r="U87" s="1"/>
      <c r="V87" s="1"/>
      <c r="W87" s="1"/>
      <c r="X87" s="1"/>
      <c r="Y87" s="1"/>
      <c r="Z87" s="1"/>
    </row>
    <row r="88" spans="1:26" ht="17.25" customHeight="1">
      <c r="A88" s="1"/>
      <c r="B88" s="15" t="e">
        <f>VLOOKUP(C88,테이블명!$A$1:$B$13,2,FALSE)</f>
        <v>#N/A</v>
      </c>
      <c r="C88" s="15" t="s">
        <v>144</v>
      </c>
      <c r="D88" s="15" t="str">
        <f>VLOOKUP(E88,컬럼명조립!B:C,2,FALSE)</f>
        <v>midd_comp_titl</v>
      </c>
      <c r="E88" s="15" t="s">
        <v>150</v>
      </c>
      <c r="F88" s="15"/>
      <c r="G88" s="15" t="s">
        <v>11</v>
      </c>
      <c r="H88" s="15">
        <v>50</v>
      </c>
      <c r="I88" s="84"/>
      <c r="J88" s="78"/>
      <c r="K88" s="78"/>
      <c r="L88" s="78"/>
      <c r="M88" s="78"/>
      <c r="N88" s="78"/>
      <c r="O88" s="78"/>
      <c r="P88" s="79"/>
      <c r="Q88" s="15"/>
      <c r="R88" s="1"/>
      <c r="S88" s="1"/>
      <c r="T88" s="1"/>
      <c r="U88" s="1"/>
      <c r="V88" s="1"/>
      <c r="W88" s="1"/>
      <c r="X88" s="1"/>
      <c r="Y88" s="1"/>
      <c r="Z88" s="1"/>
    </row>
    <row r="89" spans="1:26" ht="17.25" customHeight="1">
      <c r="A89" s="1"/>
      <c r="B89" s="15" t="e">
        <f>VLOOKUP(C89,테이블명!$A$1:$B$13,2,FALSE)</f>
        <v>#N/A</v>
      </c>
      <c r="C89" s="15" t="s">
        <v>144</v>
      </c>
      <c r="D89" s="15" t="e">
        <f>VLOOKUP(E89,컬럼명조립!B:C,2,FALSE)</f>
        <v>#N/A</v>
      </c>
      <c r="E89" s="15" t="s">
        <v>77</v>
      </c>
      <c r="F89" s="15"/>
      <c r="G89" s="15" t="s">
        <v>26</v>
      </c>
      <c r="H89" s="15">
        <v>8</v>
      </c>
      <c r="I89" s="84"/>
      <c r="J89" s="78"/>
      <c r="K89" s="78"/>
      <c r="L89" s="78"/>
      <c r="M89" s="78"/>
      <c r="N89" s="78"/>
      <c r="O89" s="78"/>
      <c r="P89" s="79"/>
      <c r="Q89" s="15"/>
      <c r="R89" s="1"/>
      <c r="S89" s="1"/>
      <c r="T89" s="1"/>
      <c r="U89" s="1"/>
      <c r="V89" s="1"/>
      <c r="W89" s="1"/>
      <c r="X89" s="1"/>
      <c r="Y89" s="1"/>
      <c r="Z89" s="1"/>
    </row>
    <row r="90" spans="1:26" ht="17.25" customHeight="1">
      <c r="A90" s="1"/>
      <c r="B90" s="15" t="e">
        <f>VLOOKUP(C90,테이블명!$A$1:$B$13,2,FALSE)</f>
        <v>#N/A</v>
      </c>
      <c r="C90" s="15" t="s">
        <v>144</v>
      </c>
      <c r="D90" s="15" t="e">
        <f>VLOOKUP(E90,컬럼명조립!B:C,2,FALSE)</f>
        <v>#N/A</v>
      </c>
      <c r="E90" s="15" t="s">
        <v>78</v>
      </c>
      <c r="F90" s="15"/>
      <c r="G90" s="15" t="s">
        <v>79</v>
      </c>
      <c r="H90" s="15"/>
      <c r="I90" s="84"/>
      <c r="J90" s="78"/>
      <c r="K90" s="78"/>
      <c r="L90" s="78"/>
      <c r="M90" s="78"/>
      <c r="N90" s="78"/>
      <c r="O90" s="78"/>
      <c r="P90" s="79"/>
      <c r="Q90" s="15"/>
      <c r="R90" s="1"/>
      <c r="S90" s="1"/>
      <c r="T90" s="1"/>
      <c r="U90" s="1"/>
      <c r="V90" s="1"/>
      <c r="W90" s="1"/>
      <c r="X90" s="1"/>
      <c r="Y90" s="1"/>
      <c r="Z90" s="1"/>
    </row>
    <row r="91" spans="1:26" ht="17.25" customHeight="1">
      <c r="A91" s="1"/>
      <c r="B91" s="15" t="e">
        <f>VLOOKUP(C91,테이블명!$A$1:$B$13,2,FALSE)</f>
        <v>#N/A</v>
      </c>
      <c r="C91" s="15" t="s">
        <v>144</v>
      </c>
      <c r="D91" s="15" t="e">
        <f>VLOOKUP(E91,컬럼명조립!B:C,2,FALSE)</f>
        <v>#N/A</v>
      </c>
      <c r="E91" s="15" t="s">
        <v>80</v>
      </c>
      <c r="F91" s="15"/>
      <c r="G91" s="15" t="s">
        <v>26</v>
      </c>
      <c r="H91" s="15">
        <v>8</v>
      </c>
      <c r="I91" s="84"/>
      <c r="J91" s="78"/>
      <c r="K91" s="78"/>
      <c r="L91" s="78"/>
      <c r="M91" s="78"/>
      <c r="N91" s="78"/>
      <c r="O91" s="78"/>
      <c r="P91" s="79"/>
      <c r="Q91" s="15"/>
      <c r="R91" s="1"/>
      <c r="S91" s="1"/>
      <c r="T91" s="1"/>
      <c r="U91" s="1"/>
      <c r="V91" s="1"/>
      <c r="W91" s="1"/>
      <c r="X91" s="1"/>
      <c r="Y91" s="1"/>
      <c r="Z91" s="1"/>
    </row>
    <row r="92" spans="1:26" ht="17.25" customHeight="1">
      <c r="A92" s="1"/>
      <c r="B92" s="15" t="e">
        <f>VLOOKUP(C92,테이블명!$A$1:$B$13,2,FALSE)</f>
        <v>#N/A</v>
      </c>
      <c r="C92" s="15" t="s">
        <v>144</v>
      </c>
      <c r="D92" s="15" t="e">
        <f>VLOOKUP(E92,컬럼명조립!B:C,2,FALSE)</f>
        <v>#N/A</v>
      </c>
      <c r="E92" s="15" t="s">
        <v>81</v>
      </c>
      <c r="F92" s="15"/>
      <c r="G92" s="15" t="s">
        <v>79</v>
      </c>
      <c r="H92" s="15"/>
      <c r="I92" s="84"/>
      <c r="J92" s="78"/>
      <c r="K92" s="78"/>
      <c r="L92" s="78"/>
      <c r="M92" s="78"/>
      <c r="N92" s="78"/>
      <c r="O92" s="78"/>
      <c r="P92" s="79"/>
      <c r="Q92" s="15"/>
      <c r="R92" s="1"/>
      <c r="S92" s="1"/>
      <c r="T92" s="1"/>
      <c r="U92" s="1"/>
      <c r="V92" s="1"/>
      <c r="W92" s="1"/>
      <c r="X92" s="1"/>
      <c r="Y92" s="1"/>
      <c r="Z92" s="1"/>
    </row>
    <row r="93" spans="1:26" ht="17.25" customHeight="1">
      <c r="B93" s="15" t="e">
        <f>VLOOKUP(C93,테이블명!$A$1:$B$13,2,FALSE)</f>
        <v>#N/A</v>
      </c>
      <c r="C93" s="15" t="s">
        <v>151</v>
      </c>
      <c r="D93" s="15" t="str">
        <f>VLOOKUP(E93,컬럼명조립!B:C,2,FALSE)</f>
        <v>job_divi_code</v>
      </c>
      <c r="E93" s="36" t="s">
        <v>152</v>
      </c>
      <c r="F93" s="36"/>
      <c r="G93" s="36" t="s">
        <v>11</v>
      </c>
      <c r="H93" s="36">
        <v>6</v>
      </c>
      <c r="I93" s="77"/>
      <c r="J93" s="78"/>
      <c r="K93" s="78"/>
      <c r="L93" s="78"/>
      <c r="M93" s="78"/>
      <c r="N93" s="78"/>
      <c r="O93" s="78"/>
      <c r="P93" s="79"/>
      <c r="Q93" s="36"/>
    </row>
    <row r="94" spans="1:26" ht="17.25" customHeight="1">
      <c r="B94" s="15" t="e">
        <f>VLOOKUP(C94,테이블명!$A$1:$B$13,2,FALSE)</f>
        <v>#N/A</v>
      </c>
      <c r="C94" s="15" t="s">
        <v>151</v>
      </c>
      <c r="D94" s="15" t="str">
        <f>VLOOKUP(E94,컬럼명조립!B:C,2,FALSE)</f>
        <v>accr_divi_code</v>
      </c>
      <c r="E94" s="36" t="s">
        <v>153</v>
      </c>
      <c r="F94" s="36"/>
      <c r="G94" s="36" t="s">
        <v>11</v>
      </c>
      <c r="H94" s="36">
        <v>6</v>
      </c>
      <c r="I94" s="77"/>
      <c r="J94" s="78"/>
      <c r="K94" s="78"/>
      <c r="L94" s="78"/>
      <c r="M94" s="78"/>
      <c r="N94" s="78"/>
      <c r="O94" s="78"/>
      <c r="P94" s="79"/>
      <c r="Q94" s="36"/>
    </row>
    <row r="95" spans="1:26" ht="17.25" customHeight="1">
      <c r="B95" s="15" t="e">
        <f>VLOOKUP(C95,테이블명!$A$1:$B$13,2,FALSE)</f>
        <v>#N/A</v>
      </c>
      <c r="C95" s="15" t="s">
        <v>151</v>
      </c>
      <c r="D95" s="15" t="str">
        <f>VLOOKUP(E95,컬럼명조립!B:C,2,FALSE)</f>
        <v>seri_no</v>
      </c>
      <c r="E95" s="36" t="s">
        <v>15</v>
      </c>
      <c r="F95" s="36"/>
      <c r="G95" s="15" t="s">
        <v>440</v>
      </c>
      <c r="H95" s="36">
        <v>12</v>
      </c>
      <c r="I95" s="77"/>
      <c r="J95" s="78"/>
      <c r="K95" s="78"/>
      <c r="L95" s="78"/>
      <c r="M95" s="78"/>
      <c r="N95" s="78"/>
      <c r="O95" s="78"/>
      <c r="P95" s="79"/>
      <c r="Q95" s="36"/>
    </row>
    <row r="96" spans="1:26" ht="17.25" customHeight="1">
      <c r="B96" s="15" t="e">
        <f>VLOOKUP(C96,테이블명!$A$1:$B$13,2,FALSE)</f>
        <v>#N/A</v>
      </c>
      <c r="C96" s="15" t="s">
        <v>151</v>
      </c>
      <c r="D96" s="15" t="e">
        <f>VLOOKUP(E96,컬럼명조립!B:C,2,FALSE)</f>
        <v>#N/A</v>
      </c>
      <c r="E96" s="36" t="s">
        <v>77</v>
      </c>
      <c r="F96" s="36"/>
      <c r="G96" s="15" t="s">
        <v>26</v>
      </c>
      <c r="H96" s="36">
        <v>8</v>
      </c>
      <c r="I96" s="84"/>
      <c r="J96" s="78"/>
      <c r="K96" s="78"/>
      <c r="L96" s="78"/>
      <c r="M96" s="78"/>
      <c r="N96" s="78"/>
      <c r="O96" s="78"/>
      <c r="P96" s="79"/>
      <c r="Q96" s="36"/>
    </row>
    <row r="97" spans="1:26" ht="17.25" customHeight="1">
      <c r="B97" s="15" t="e">
        <f>VLOOKUP(C97,테이블명!$A$1:$B$13,2,FALSE)</f>
        <v>#N/A</v>
      </c>
      <c r="C97" s="15" t="s">
        <v>151</v>
      </c>
      <c r="D97" s="15" t="e">
        <f>VLOOKUP(E97,컬럼명조립!B:C,2,FALSE)</f>
        <v>#N/A</v>
      </c>
      <c r="E97" s="36" t="s">
        <v>78</v>
      </c>
      <c r="F97" s="36"/>
      <c r="G97" s="15" t="s">
        <v>79</v>
      </c>
      <c r="H97" s="36"/>
      <c r="I97" s="84"/>
      <c r="J97" s="78"/>
      <c r="K97" s="78"/>
      <c r="L97" s="78"/>
      <c r="M97" s="78"/>
      <c r="N97" s="78"/>
      <c r="O97" s="78"/>
      <c r="P97" s="79"/>
      <c r="Q97" s="36"/>
    </row>
    <row r="98" spans="1:26" ht="17.25" customHeight="1">
      <c r="B98" s="15" t="e">
        <f>VLOOKUP(C98,테이블명!$A$1:$B$13,2,FALSE)</f>
        <v>#N/A</v>
      </c>
      <c r="C98" s="15" t="s">
        <v>151</v>
      </c>
      <c r="D98" s="15" t="e">
        <f>VLOOKUP(E98,컬럼명조립!B:C,2,FALSE)</f>
        <v>#N/A</v>
      </c>
      <c r="E98" s="36" t="s">
        <v>80</v>
      </c>
      <c r="F98" s="36"/>
      <c r="G98" s="15" t="s">
        <v>26</v>
      </c>
      <c r="H98" s="36">
        <v>8</v>
      </c>
      <c r="I98" s="84"/>
      <c r="J98" s="78"/>
      <c r="K98" s="78"/>
      <c r="L98" s="78"/>
      <c r="M98" s="78"/>
      <c r="N98" s="78"/>
      <c r="O98" s="78"/>
      <c r="P98" s="79"/>
      <c r="Q98" s="36"/>
    </row>
    <row r="99" spans="1:26" ht="17.25" customHeight="1">
      <c r="B99" s="15" t="e">
        <f>VLOOKUP(C99,테이블명!$A$1:$B$13,2,FALSE)</f>
        <v>#N/A</v>
      </c>
      <c r="C99" s="15" t="s">
        <v>151</v>
      </c>
      <c r="D99" s="15" t="e">
        <f>VLOOKUP(E99,컬럼명조립!B:C,2,FALSE)</f>
        <v>#N/A</v>
      </c>
      <c r="E99" s="36" t="s">
        <v>81</v>
      </c>
      <c r="F99" s="36"/>
      <c r="G99" s="15" t="s">
        <v>79</v>
      </c>
      <c r="H99" s="36"/>
      <c r="I99" s="84"/>
      <c r="J99" s="78"/>
      <c r="K99" s="78"/>
      <c r="L99" s="78"/>
      <c r="M99" s="78"/>
      <c r="N99" s="78"/>
      <c r="O99" s="78"/>
      <c r="P99" s="79"/>
      <c r="Q99" s="36"/>
    </row>
    <row r="100" spans="1:26" ht="17.25" customHeight="1">
      <c r="A100" s="1"/>
      <c r="B100" s="15" t="e">
        <f>VLOOKUP(C100,테이블명!$A$1:$B$13,2,FALSE)</f>
        <v>#N/A</v>
      </c>
      <c r="C100" s="15" t="s">
        <v>154</v>
      </c>
      <c r="D100" s="15" t="str">
        <f>VLOOKUP(E100,컬럼명조립!B:C,2,FALSE)</f>
        <v>memb_regi_divi_code</v>
      </c>
      <c r="E100" s="15" t="s">
        <v>12</v>
      </c>
      <c r="F100" s="15"/>
      <c r="G100" s="15" t="s">
        <v>11</v>
      </c>
      <c r="H100" s="15">
        <v>2</v>
      </c>
      <c r="I100" s="77" t="s">
        <v>13</v>
      </c>
      <c r="J100" s="78"/>
      <c r="K100" s="78"/>
      <c r="L100" s="78"/>
      <c r="M100" s="78"/>
      <c r="N100" s="78"/>
      <c r="O100" s="78"/>
      <c r="P100" s="79"/>
      <c r="Q100" s="15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7.25" customHeight="1">
      <c r="A101" s="1"/>
      <c r="B101" s="15" t="e">
        <f>VLOOKUP(C101,테이블명!$A$1:$B$13,2,FALSE)</f>
        <v>#N/A</v>
      </c>
      <c r="C101" s="15" t="s">
        <v>154</v>
      </c>
      <c r="D101" s="15" t="str">
        <f>VLOOKUP(E101,컬럼명조립!B:C,2,FALSE)</f>
        <v>seri_no</v>
      </c>
      <c r="E101" s="15" t="s">
        <v>15</v>
      </c>
      <c r="F101" s="15"/>
      <c r="G101" s="15" t="s">
        <v>440</v>
      </c>
      <c r="H101" s="15">
        <v>12</v>
      </c>
      <c r="I101" s="77" t="s">
        <v>443</v>
      </c>
      <c r="J101" s="78"/>
      <c r="K101" s="78"/>
      <c r="L101" s="78"/>
      <c r="M101" s="78"/>
      <c r="N101" s="78"/>
      <c r="O101" s="78"/>
      <c r="P101" s="79"/>
      <c r="Q101" s="15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7.25" customHeight="1">
      <c r="A102" s="1"/>
      <c r="B102" s="15" t="e">
        <f>VLOOKUP(C102,테이블명!$A$1:$B$13,2,FALSE)</f>
        <v>#N/A</v>
      </c>
      <c r="C102" s="15" t="s">
        <v>154</v>
      </c>
      <c r="D102" s="15" t="str">
        <f>VLOOKUP(E102,컬럼명조립!B:C,2,FALSE)</f>
        <v>diss_hand_seri</v>
      </c>
      <c r="E102" s="15" t="s">
        <v>155</v>
      </c>
      <c r="F102" s="15"/>
      <c r="G102" s="15" t="s">
        <v>440</v>
      </c>
      <c r="H102" s="36">
        <v>12</v>
      </c>
      <c r="I102" s="77"/>
      <c r="J102" s="78"/>
      <c r="K102" s="78"/>
      <c r="L102" s="78"/>
      <c r="M102" s="78"/>
      <c r="N102" s="78"/>
      <c r="O102" s="78"/>
      <c r="P102" s="79"/>
      <c r="Q102" s="15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7.25" customHeight="1">
      <c r="A103" s="1"/>
      <c r="B103" s="15" t="e">
        <f>VLOOKUP(C103,테이블명!$A$1:$B$13,2,FALSE)</f>
        <v>#N/A</v>
      </c>
      <c r="C103" s="15" t="s">
        <v>154</v>
      </c>
      <c r="D103" s="15" t="str">
        <f>VLOOKUP(E103,컬럼명조립!B:C,2,FALSE)</f>
        <v>diss_acce_date</v>
      </c>
      <c r="E103" s="15" t="s">
        <v>156</v>
      </c>
      <c r="F103" s="15"/>
      <c r="G103" s="15" t="s">
        <v>26</v>
      </c>
      <c r="H103" s="15">
        <v>8</v>
      </c>
      <c r="I103" s="84"/>
      <c r="J103" s="78"/>
      <c r="K103" s="78"/>
      <c r="L103" s="78"/>
      <c r="M103" s="78"/>
      <c r="N103" s="78"/>
      <c r="O103" s="78"/>
      <c r="P103" s="79"/>
      <c r="Q103" s="15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7.25" customHeight="1">
      <c r="A104" s="1"/>
      <c r="B104" s="15" t="e">
        <f>VLOOKUP(C104,테이블명!$A$1:$B$13,2,FALSE)</f>
        <v>#N/A</v>
      </c>
      <c r="C104" s="15" t="s">
        <v>154</v>
      </c>
      <c r="D104" s="15" t="str">
        <f>VLOOKUP(E104,컬럼명조립!B:C,2,FALSE)</f>
        <v>diss_acce_time</v>
      </c>
      <c r="E104" s="15" t="s">
        <v>157</v>
      </c>
      <c r="F104" s="15"/>
      <c r="G104" s="15" t="s">
        <v>79</v>
      </c>
      <c r="H104" s="15"/>
      <c r="I104" s="84"/>
      <c r="J104" s="78"/>
      <c r="K104" s="78"/>
      <c r="L104" s="78"/>
      <c r="M104" s="78"/>
      <c r="N104" s="78"/>
      <c r="O104" s="78"/>
      <c r="P104" s="79"/>
      <c r="Q104" s="15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7.25" customHeight="1">
      <c r="A105" s="1"/>
      <c r="B105" s="15" t="e">
        <f>VLOOKUP(C105,테이블명!$A$1:$B$13,2,FALSE)</f>
        <v>#N/A</v>
      </c>
      <c r="C105" s="15" t="s">
        <v>154</v>
      </c>
      <c r="D105" s="15" t="str">
        <f>VLOOKUP(E105,컬럼명조립!B:C,2,FALSE)</f>
        <v>diss_acce_cust</v>
      </c>
      <c r="E105" s="15" t="s">
        <v>158</v>
      </c>
      <c r="F105" s="15"/>
      <c r="G105" s="15" t="s">
        <v>16</v>
      </c>
      <c r="H105" s="15"/>
      <c r="I105" s="84"/>
      <c r="J105" s="78"/>
      <c r="K105" s="78"/>
      <c r="L105" s="78"/>
      <c r="M105" s="78"/>
      <c r="N105" s="78"/>
      <c r="O105" s="78"/>
      <c r="P105" s="79"/>
      <c r="Q105" s="15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7.25" customHeight="1">
      <c r="A106" s="1"/>
      <c r="B106" s="15" t="e">
        <f>VLOOKUP(C106,테이블명!$A$1:$B$13,2,FALSE)</f>
        <v>#N/A</v>
      </c>
      <c r="C106" s="15" t="s">
        <v>154</v>
      </c>
      <c r="D106" s="15" t="str">
        <f>VLOOKUP(E106,컬럼명조립!B:C,2,FALSE)</f>
        <v>diss_acce_cust_rera</v>
      </c>
      <c r="E106" s="15" t="s">
        <v>159</v>
      </c>
      <c r="F106" s="15"/>
      <c r="G106" s="15" t="s">
        <v>11</v>
      </c>
      <c r="H106" s="15">
        <v>6</v>
      </c>
      <c r="I106" s="84"/>
      <c r="J106" s="78"/>
      <c r="K106" s="78"/>
      <c r="L106" s="78"/>
      <c r="M106" s="78"/>
      <c r="N106" s="78"/>
      <c r="O106" s="78"/>
      <c r="P106" s="79"/>
      <c r="Q106" s="15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7.25" customHeight="1">
      <c r="A107" s="1"/>
      <c r="B107" s="15" t="e">
        <f>VLOOKUP(C107,테이블명!$A$1:$B$13,2,FALSE)</f>
        <v>#N/A</v>
      </c>
      <c r="C107" s="15" t="s">
        <v>154</v>
      </c>
      <c r="D107" s="15" t="str">
        <f>VLOOKUP(E107,컬럼명조립!B:C,2,FALSE)</f>
        <v>diss_cate_code</v>
      </c>
      <c r="E107" s="15" t="s">
        <v>76</v>
      </c>
      <c r="F107" s="15"/>
      <c r="G107" s="15" t="s">
        <v>11</v>
      </c>
      <c r="H107" s="15">
        <v>6</v>
      </c>
      <c r="I107" s="84"/>
      <c r="J107" s="78"/>
      <c r="K107" s="78"/>
      <c r="L107" s="78"/>
      <c r="M107" s="78"/>
      <c r="N107" s="78"/>
      <c r="O107" s="78"/>
      <c r="P107" s="79"/>
      <c r="Q107" s="15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7.25" customHeight="1">
      <c r="A108" s="1"/>
      <c r="B108" s="15" t="e">
        <f>VLOOKUP(C108,테이블명!$A$1:$B$13,2,FALSE)</f>
        <v>#N/A</v>
      </c>
      <c r="C108" s="15" t="s">
        <v>154</v>
      </c>
      <c r="D108" s="15" t="str">
        <f>VLOOKUP(E108,컬럼명조립!B:C,2,FALSE)</f>
        <v>diss_deta_info</v>
      </c>
      <c r="E108" s="15" t="s">
        <v>160</v>
      </c>
      <c r="F108" s="15"/>
      <c r="G108" s="15" t="s">
        <v>11</v>
      </c>
      <c r="H108" s="15">
        <v>1000</v>
      </c>
      <c r="I108" s="84"/>
      <c r="J108" s="78"/>
      <c r="K108" s="78"/>
      <c r="L108" s="78"/>
      <c r="M108" s="78"/>
      <c r="N108" s="78"/>
      <c r="O108" s="78"/>
      <c r="P108" s="79"/>
      <c r="Q108" s="15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7.25" customHeight="1">
      <c r="A109" s="1"/>
      <c r="B109" s="15" t="e">
        <f>VLOOKUP(C109,테이블명!$A$1:$B$13,2,FALSE)</f>
        <v>#N/A</v>
      </c>
      <c r="C109" s="15" t="s">
        <v>154</v>
      </c>
      <c r="D109" s="15" t="str">
        <f>VLOOKUP(E109,컬럼명조립!B:C,2,FALSE)</f>
        <v>deal_stop_yn</v>
      </c>
      <c r="E109" s="15" t="s">
        <v>75</v>
      </c>
      <c r="F109" s="15"/>
      <c r="G109" s="15" t="s">
        <v>11</v>
      </c>
      <c r="H109" s="15">
        <v>1</v>
      </c>
      <c r="I109" s="84"/>
      <c r="J109" s="78"/>
      <c r="K109" s="78"/>
      <c r="L109" s="78"/>
      <c r="M109" s="78"/>
      <c r="N109" s="78"/>
      <c r="O109" s="78"/>
      <c r="P109" s="79"/>
      <c r="Q109" s="15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7.25" customHeight="1">
      <c r="A110" s="1"/>
      <c r="B110" s="15" t="e">
        <f>VLOOKUP(C110,테이블명!$A$1:$B$13,2,FALSE)</f>
        <v>#N/A</v>
      </c>
      <c r="C110" s="15" t="s">
        <v>154</v>
      </c>
      <c r="D110" s="15" t="str">
        <f>VLOOKUP(E110,컬럼명조립!B:C,2,FALSE)</f>
        <v>regi_acce_yn</v>
      </c>
      <c r="E110" s="15" t="s">
        <v>161</v>
      </c>
      <c r="F110" s="15"/>
      <c r="G110" s="15" t="s">
        <v>11</v>
      </c>
      <c r="H110" s="15">
        <v>1</v>
      </c>
      <c r="I110" s="84"/>
      <c r="J110" s="78"/>
      <c r="K110" s="78"/>
      <c r="L110" s="78"/>
      <c r="M110" s="78"/>
      <c r="N110" s="78"/>
      <c r="O110" s="78"/>
      <c r="P110" s="79"/>
      <c r="Q110" s="15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7.25" customHeight="1">
      <c r="A111" s="1"/>
      <c r="B111" s="15" t="e">
        <f>VLOOKUP(C111,테이블명!$A$1:$B$13,2,FALSE)</f>
        <v>#N/A</v>
      </c>
      <c r="C111" s="15" t="s">
        <v>154</v>
      </c>
      <c r="D111" s="15" t="str">
        <f>VLOOKUP(E111,컬럼명조립!B:C,2,FALSE)</f>
        <v>regi_acce_cont</v>
      </c>
      <c r="E111" s="15" t="s">
        <v>162</v>
      </c>
      <c r="F111" s="15"/>
      <c r="G111" s="15" t="s">
        <v>11</v>
      </c>
      <c r="H111" s="15">
        <v>1000</v>
      </c>
      <c r="I111" s="84"/>
      <c r="J111" s="78"/>
      <c r="K111" s="78"/>
      <c r="L111" s="78"/>
      <c r="M111" s="78"/>
      <c r="N111" s="78"/>
      <c r="O111" s="78"/>
      <c r="P111" s="79"/>
      <c r="Q111" s="15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7.25" customHeight="1">
      <c r="A112" s="1"/>
      <c r="B112" s="15" t="e">
        <f>VLOOKUP(C112,테이블명!$A$1:$B$13,2,FALSE)</f>
        <v>#N/A</v>
      </c>
      <c r="C112" s="15" t="s">
        <v>154</v>
      </c>
      <c r="D112" s="15" t="str">
        <f>VLOOKUP(E112,컬럼명조립!B:C,2,FALSE)</f>
        <v>regi_acce_cust</v>
      </c>
      <c r="E112" s="15" t="s">
        <v>163</v>
      </c>
      <c r="F112" s="15"/>
      <c r="G112" s="15" t="s">
        <v>16</v>
      </c>
      <c r="H112" s="15"/>
      <c r="I112" s="84"/>
      <c r="J112" s="78"/>
      <c r="K112" s="78"/>
      <c r="L112" s="78"/>
      <c r="M112" s="78"/>
      <c r="N112" s="78"/>
      <c r="O112" s="78"/>
      <c r="P112" s="79"/>
      <c r="Q112" s="15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7.25" customHeight="1">
      <c r="A113" s="1"/>
      <c r="B113" s="15" t="e">
        <f>VLOOKUP(C113,테이블명!$A$1:$B$13,2,FALSE)</f>
        <v>#N/A</v>
      </c>
      <c r="C113" s="15" t="s">
        <v>154</v>
      </c>
      <c r="D113" s="15" t="str">
        <f>VLOOKUP(E113,컬럼명조립!B:C,2,FALSE)</f>
        <v>regi_acce_cust_rera</v>
      </c>
      <c r="E113" s="15" t="s">
        <v>164</v>
      </c>
      <c r="F113" s="15"/>
      <c r="G113" s="15" t="s">
        <v>11</v>
      </c>
      <c r="H113" s="15">
        <v>6</v>
      </c>
      <c r="I113" s="84"/>
      <c r="J113" s="78"/>
      <c r="K113" s="78"/>
      <c r="L113" s="78"/>
      <c r="M113" s="78"/>
      <c r="N113" s="78"/>
      <c r="O113" s="78"/>
      <c r="P113" s="79"/>
      <c r="Q113" s="15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7.25" customHeight="1">
      <c r="A114" s="1"/>
      <c r="B114" s="15" t="e">
        <f>VLOOKUP(C114,테이블명!$A$1:$B$13,2,FALSE)</f>
        <v>#N/A</v>
      </c>
      <c r="C114" s="15" t="s">
        <v>154</v>
      </c>
      <c r="D114" s="15" t="str">
        <f>VLOOKUP(E114,컬럼명조립!B:C,2,FALSE)</f>
        <v>regi_acce_date</v>
      </c>
      <c r="E114" s="15" t="s">
        <v>165</v>
      </c>
      <c r="F114" s="15"/>
      <c r="G114" s="15" t="s">
        <v>26</v>
      </c>
      <c r="H114" s="15">
        <v>8</v>
      </c>
      <c r="I114" s="84"/>
      <c r="J114" s="78"/>
      <c r="K114" s="78"/>
      <c r="L114" s="78"/>
      <c r="M114" s="78"/>
      <c r="N114" s="78"/>
      <c r="O114" s="78"/>
      <c r="P114" s="79"/>
      <c r="Q114" s="15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7.25" customHeight="1">
      <c r="A115" s="1"/>
      <c r="B115" s="15" t="e">
        <f>VLOOKUP(C115,테이블명!$A$1:$B$13,2,FALSE)</f>
        <v>#N/A</v>
      </c>
      <c r="C115" s="15" t="s">
        <v>154</v>
      </c>
      <c r="D115" s="15" t="str">
        <f>VLOOKUP(E115,컬럼명조립!B:C,2,FALSE)</f>
        <v>regi_acce_time</v>
      </c>
      <c r="E115" s="15" t="s">
        <v>166</v>
      </c>
      <c r="F115" s="15"/>
      <c r="G115" s="15" t="s">
        <v>79</v>
      </c>
      <c r="H115" s="15"/>
      <c r="I115" s="84"/>
      <c r="J115" s="78"/>
      <c r="K115" s="78"/>
      <c r="L115" s="78"/>
      <c r="M115" s="78"/>
      <c r="N115" s="78"/>
      <c r="O115" s="78"/>
      <c r="P115" s="79"/>
      <c r="Q115" s="15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7.25" customHeight="1">
      <c r="A116" s="1"/>
      <c r="B116" s="15" t="e">
        <f>VLOOKUP(C116,테이블명!$A$1:$B$13,2,FALSE)</f>
        <v>#N/A</v>
      </c>
      <c r="C116" s="15" t="s">
        <v>154</v>
      </c>
      <c r="D116" s="15" t="str">
        <f>VLOOKUP(E116,컬럼명조립!B:C,2,FALSE)</f>
        <v>regi_acce_cont_poli</v>
      </c>
      <c r="E116" s="15" t="s">
        <v>167</v>
      </c>
      <c r="F116" s="15"/>
      <c r="G116" s="15" t="s">
        <v>11</v>
      </c>
      <c r="H116" s="15">
        <v>50</v>
      </c>
      <c r="I116" s="84"/>
      <c r="J116" s="78"/>
      <c r="K116" s="78"/>
      <c r="L116" s="78"/>
      <c r="M116" s="78"/>
      <c r="N116" s="78"/>
      <c r="O116" s="78"/>
      <c r="P116" s="79"/>
      <c r="Q116" s="15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7.25" customHeight="1">
      <c r="A117" s="1"/>
      <c r="B117" s="15" t="e">
        <f>VLOOKUP(C117,테이블명!$A$1:$B$13,2,FALSE)</f>
        <v>#N/A</v>
      </c>
      <c r="C117" s="15" t="s">
        <v>154</v>
      </c>
      <c r="D117" s="15" t="str">
        <f>VLOOKUP(E117,컬럼명조립!B:C,2,FALSE)</f>
        <v>regi_acce_poli_name</v>
      </c>
      <c r="E117" s="15" t="s">
        <v>168</v>
      </c>
      <c r="F117" s="15"/>
      <c r="G117" s="15" t="s">
        <v>11</v>
      </c>
      <c r="H117" s="15">
        <v>50</v>
      </c>
      <c r="I117" s="84"/>
      <c r="J117" s="78"/>
      <c r="K117" s="78"/>
      <c r="L117" s="78"/>
      <c r="M117" s="78"/>
      <c r="N117" s="78"/>
      <c r="O117" s="78"/>
      <c r="P117" s="79"/>
      <c r="Q117" s="15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7.25" customHeight="1">
      <c r="A118" s="1"/>
      <c r="B118" s="15" t="e">
        <f>VLOOKUP(C118,테이블명!$A$1:$B$13,2,FALSE)</f>
        <v>#N/A</v>
      </c>
      <c r="C118" s="15" t="s">
        <v>154</v>
      </c>
      <c r="D118" s="15" t="str">
        <f>VLOOKUP(E118,컬럼명조립!B:C,2,FALSE)</f>
        <v>midd_exta_yn</v>
      </c>
      <c r="E118" s="15" t="s">
        <v>169</v>
      </c>
      <c r="F118" s="15"/>
      <c r="G118" s="15" t="s">
        <v>11</v>
      </c>
      <c r="H118" s="15">
        <v>1</v>
      </c>
      <c r="I118" s="84"/>
      <c r="J118" s="78"/>
      <c r="K118" s="78"/>
      <c r="L118" s="78"/>
      <c r="M118" s="78"/>
      <c r="N118" s="78"/>
      <c r="O118" s="78"/>
      <c r="P118" s="79"/>
      <c r="Q118" s="15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7.25" customHeight="1">
      <c r="A119" s="1"/>
      <c r="B119" s="15" t="e">
        <f>VLOOKUP(C119,테이블명!$A$1:$B$13,2,FALSE)</f>
        <v>#N/A</v>
      </c>
      <c r="C119" s="15" t="s">
        <v>154</v>
      </c>
      <c r="D119" s="15" t="str">
        <f>VLOOKUP(E119,컬럼명조립!B:C,2,FALSE)</f>
        <v>evid_phot_yn</v>
      </c>
      <c r="E119" s="15" t="s">
        <v>170</v>
      </c>
      <c r="F119" s="15"/>
      <c r="G119" s="15" t="s">
        <v>11</v>
      </c>
      <c r="H119" s="15">
        <v>1</v>
      </c>
      <c r="I119" s="84"/>
      <c r="J119" s="78"/>
      <c r="K119" s="78"/>
      <c r="L119" s="78"/>
      <c r="M119" s="78"/>
      <c r="N119" s="78"/>
      <c r="O119" s="78"/>
      <c r="P119" s="79"/>
      <c r="Q119" s="15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7.25" customHeight="1">
      <c r="A120" s="1"/>
      <c r="B120" s="15" t="e">
        <f>VLOOKUP(C120,테이블명!$A$1:$B$13,2,FALSE)</f>
        <v>#N/A</v>
      </c>
      <c r="C120" s="15" t="s">
        <v>154</v>
      </c>
      <c r="D120" s="15" t="str">
        <f>VLOOKUP(E120,컬럼명조립!B:C,2,FALSE)</f>
        <v>evid_phot_subm_yn</v>
      </c>
      <c r="E120" s="15" t="s">
        <v>171</v>
      </c>
      <c r="F120" s="15"/>
      <c r="G120" s="15" t="s">
        <v>11</v>
      </c>
      <c r="H120" s="15">
        <v>1</v>
      </c>
      <c r="I120" s="84"/>
      <c r="J120" s="78"/>
      <c r="K120" s="78"/>
      <c r="L120" s="78"/>
      <c r="M120" s="78"/>
      <c r="N120" s="78"/>
      <c r="O120" s="78"/>
      <c r="P120" s="79"/>
      <c r="Q120" s="15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7.25" customHeight="1">
      <c r="A121" s="1"/>
      <c r="B121" s="15" t="e">
        <f>VLOOKUP(C121,테이블명!$A$1:$B$13,2,FALSE)</f>
        <v>#N/A</v>
      </c>
      <c r="C121" s="15" t="s">
        <v>154</v>
      </c>
      <c r="D121" s="15" t="e">
        <f>VLOOKUP(E121,컬럼명조립!B:C,2,FALSE)</f>
        <v>#N/A</v>
      </c>
      <c r="E121" s="15" t="s">
        <v>77</v>
      </c>
      <c r="F121" s="15"/>
      <c r="G121" s="15" t="s">
        <v>26</v>
      </c>
      <c r="H121" s="15">
        <v>8</v>
      </c>
      <c r="I121" s="84"/>
      <c r="J121" s="78"/>
      <c r="K121" s="78"/>
      <c r="L121" s="78"/>
      <c r="M121" s="78"/>
      <c r="N121" s="78"/>
      <c r="O121" s="78"/>
      <c r="P121" s="79"/>
      <c r="Q121" s="15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7.25" customHeight="1">
      <c r="A122" s="1"/>
      <c r="B122" s="15" t="e">
        <f>VLOOKUP(C122,테이블명!$A$1:$B$13,2,FALSE)</f>
        <v>#N/A</v>
      </c>
      <c r="C122" s="15" t="s">
        <v>154</v>
      </c>
      <c r="D122" s="15" t="e">
        <f>VLOOKUP(E122,컬럼명조립!B:C,2,FALSE)</f>
        <v>#N/A</v>
      </c>
      <c r="E122" s="15" t="s">
        <v>78</v>
      </c>
      <c r="F122" s="15"/>
      <c r="G122" s="15" t="s">
        <v>79</v>
      </c>
      <c r="H122" s="15"/>
      <c r="I122" s="84"/>
      <c r="J122" s="78"/>
      <c r="K122" s="78"/>
      <c r="L122" s="78"/>
      <c r="M122" s="78"/>
      <c r="N122" s="78"/>
      <c r="O122" s="78"/>
      <c r="P122" s="79"/>
      <c r="Q122" s="15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7.25" customHeight="1">
      <c r="A123" s="1"/>
      <c r="B123" s="15" t="e">
        <f>VLOOKUP(C123,테이블명!$A$1:$B$13,2,FALSE)</f>
        <v>#N/A</v>
      </c>
      <c r="C123" s="15" t="s">
        <v>154</v>
      </c>
      <c r="D123" s="15" t="e">
        <f>VLOOKUP(E123,컬럼명조립!B:C,2,FALSE)</f>
        <v>#N/A</v>
      </c>
      <c r="E123" s="15" t="s">
        <v>80</v>
      </c>
      <c r="F123" s="15"/>
      <c r="G123" s="15" t="s">
        <v>26</v>
      </c>
      <c r="H123" s="15">
        <v>8</v>
      </c>
      <c r="I123" s="84"/>
      <c r="J123" s="78"/>
      <c r="K123" s="78"/>
      <c r="L123" s="78"/>
      <c r="M123" s="78"/>
      <c r="N123" s="78"/>
      <c r="O123" s="78"/>
      <c r="P123" s="79"/>
      <c r="Q123" s="15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7.25" customHeight="1">
      <c r="A124" s="1"/>
      <c r="B124" s="15" t="e">
        <f>VLOOKUP(C124,테이블명!$A$1:$B$13,2,FALSE)</f>
        <v>#N/A</v>
      </c>
      <c r="C124" s="15" t="s">
        <v>154</v>
      </c>
      <c r="D124" s="15" t="e">
        <f>VLOOKUP(E124,컬럼명조립!B:C,2,FALSE)</f>
        <v>#N/A</v>
      </c>
      <c r="E124" s="15" t="s">
        <v>81</v>
      </c>
      <c r="F124" s="15"/>
      <c r="G124" s="15" t="s">
        <v>79</v>
      </c>
      <c r="H124" s="15"/>
      <c r="I124" s="84"/>
      <c r="J124" s="78"/>
      <c r="K124" s="78"/>
      <c r="L124" s="78"/>
      <c r="M124" s="78"/>
      <c r="N124" s="78"/>
      <c r="O124" s="78"/>
      <c r="P124" s="79"/>
      <c r="Q124" s="15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7.25" customHeight="1">
      <c r="A125" s="1"/>
      <c r="B125" s="15" t="e">
        <f>VLOOKUP(C125,테이블명!$A$1:$B$13,2,FALSE)</f>
        <v>#N/A</v>
      </c>
      <c r="C125" s="15" t="s">
        <v>172</v>
      </c>
      <c r="D125" s="15" t="str">
        <f>VLOOKUP(E125,컬럼명조립!B:C,2,FALSE)</f>
        <v>regi_date</v>
      </c>
      <c r="E125" s="15" t="s">
        <v>173</v>
      </c>
      <c r="F125" s="15"/>
      <c r="G125" s="15" t="s">
        <v>26</v>
      </c>
      <c r="H125" s="15">
        <v>8</v>
      </c>
      <c r="I125" s="77" t="s">
        <v>174</v>
      </c>
      <c r="J125" s="85"/>
      <c r="K125" s="85"/>
      <c r="L125" s="85"/>
      <c r="M125" s="85"/>
      <c r="N125" s="85"/>
      <c r="O125" s="85"/>
      <c r="P125" s="86"/>
      <c r="Q125" s="15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7.25" customHeight="1">
      <c r="A126" s="1"/>
      <c r="B126" s="15" t="e">
        <f>VLOOKUP(C126,테이블명!$A$1:$B$13,2,FALSE)</f>
        <v>#N/A</v>
      </c>
      <c r="C126" s="15" t="s">
        <v>172</v>
      </c>
      <c r="D126" s="15" t="str">
        <f>VLOOKUP(E126,컬럼명조립!B:C,2,FALSE)</f>
        <v>seri_no</v>
      </c>
      <c r="E126" s="15" t="s">
        <v>15</v>
      </c>
      <c r="F126" s="15"/>
      <c r="G126" s="15" t="s">
        <v>440</v>
      </c>
      <c r="H126" s="36">
        <v>12</v>
      </c>
      <c r="I126" s="77" t="s">
        <v>17</v>
      </c>
      <c r="J126" s="78"/>
      <c r="K126" s="78"/>
      <c r="L126" s="78"/>
      <c r="M126" s="78"/>
      <c r="N126" s="78"/>
      <c r="O126" s="78"/>
      <c r="P126" s="79"/>
      <c r="Q126" s="15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7.25" customHeight="1">
      <c r="A127" s="1"/>
      <c r="B127" s="15" t="e">
        <f>VLOOKUP(C127,테이블명!$A$1:$B$13,2,FALSE)</f>
        <v>#N/A</v>
      </c>
      <c r="C127" s="15" t="s">
        <v>172</v>
      </c>
      <c r="D127" s="15" t="str">
        <f>VLOOKUP(E127,컬럼명조립!B:C,2,FALSE)</f>
        <v>diss_hand_seri</v>
      </c>
      <c r="E127" s="15" t="s">
        <v>155</v>
      </c>
      <c r="F127" s="15"/>
      <c r="G127" s="15" t="s">
        <v>440</v>
      </c>
      <c r="H127" s="36">
        <v>12</v>
      </c>
      <c r="I127" s="77"/>
      <c r="J127" s="78"/>
      <c r="K127" s="78"/>
      <c r="L127" s="78"/>
      <c r="M127" s="78"/>
      <c r="N127" s="78"/>
      <c r="O127" s="78"/>
      <c r="P127" s="79"/>
      <c r="Q127" s="15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7.25" customHeight="1">
      <c r="A128" s="1"/>
      <c r="B128" s="15" t="e">
        <f>VLOOKUP(C128,테이블명!$A$1:$B$13,2,FALSE)</f>
        <v>#N/A</v>
      </c>
      <c r="C128" s="15" t="s">
        <v>172</v>
      </c>
      <c r="D128" s="15" t="str">
        <f>VLOOKUP(E128,컬럼명조립!B:C,2,FALSE)</f>
        <v>evid_seri_numb</v>
      </c>
      <c r="E128" s="15" t="s">
        <v>175</v>
      </c>
      <c r="F128" s="15"/>
      <c r="G128" s="15" t="s">
        <v>440</v>
      </c>
      <c r="H128" s="36">
        <v>12</v>
      </c>
      <c r="I128" s="84"/>
      <c r="J128" s="78"/>
      <c r="K128" s="78"/>
      <c r="L128" s="78"/>
      <c r="M128" s="78"/>
      <c r="N128" s="78"/>
      <c r="O128" s="78"/>
      <c r="P128" s="79"/>
      <c r="Q128" s="15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7.25" customHeight="1">
      <c r="A129" s="1"/>
      <c r="B129" s="15" t="e">
        <f>VLOOKUP(C129,테이블명!$A$1:$B$13,2,FALSE)</f>
        <v>#N/A</v>
      </c>
      <c r="C129" s="15" t="s">
        <v>172</v>
      </c>
      <c r="D129" s="15" t="str">
        <f>VLOOKUP(E129,컬럼명조립!B:C,2,FALSE)</f>
        <v>evid_phot_titl</v>
      </c>
      <c r="E129" s="15" t="s">
        <v>176</v>
      </c>
      <c r="F129" s="15"/>
      <c r="G129" s="15" t="s">
        <v>11</v>
      </c>
      <c r="H129" s="15">
        <v>100</v>
      </c>
      <c r="I129" s="84"/>
      <c r="J129" s="78"/>
      <c r="K129" s="78"/>
      <c r="L129" s="78"/>
      <c r="M129" s="78"/>
      <c r="N129" s="78"/>
      <c r="O129" s="78"/>
      <c r="P129" s="79"/>
      <c r="Q129" s="15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7.25" customHeight="1">
      <c r="A130" s="1"/>
      <c r="B130" s="15" t="e">
        <f>VLOOKUP(C130,테이블명!$A$1:$B$13,2,FALSE)</f>
        <v>#N/A</v>
      </c>
      <c r="C130" s="15" t="s">
        <v>172</v>
      </c>
      <c r="D130" s="15" t="str">
        <f>VLOOKUP(E130,컬럼명조립!B:C,2,FALSE)</f>
        <v>evid_phot_imag</v>
      </c>
      <c r="E130" s="15" t="s">
        <v>177</v>
      </c>
      <c r="F130" s="15"/>
      <c r="G130" s="15" t="s">
        <v>11</v>
      </c>
      <c r="H130" s="15">
        <v>500</v>
      </c>
      <c r="I130" s="84"/>
      <c r="J130" s="78"/>
      <c r="K130" s="78"/>
      <c r="L130" s="78"/>
      <c r="M130" s="78"/>
      <c r="N130" s="78"/>
      <c r="O130" s="78"/>
      <c r="P130" s="79"/>
      <c r="Q130" s="15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7.25" customHeight="1">
      <c r="A131" s="1"/>
      <c r="B131" s="15" t="e">
        <f>VLOOKUP(C131,테이블명!$A$1:$B$13,2,FALSE)</f>
        <v>#N/A</v>
      </c>
      <c r="C131" s="15" t="s">
        <v>172</v>
      </c>
      <c r="D131" s="15" t="str">
        <f>VLOOKUP(E131,컬럼명조립!B:C,2,FALSE)</f>
        <v>info_dele_yn</v>
      </c>
      <c r="E131" s="15" t="s">
        <v>178</v>
      </c>
      <c r="F131" s="15"/>
      <c r="G131" s="15" t="s">
        <v>11</v>
      </c>
      <c r="H131" s="15">
        <v>1</v>
      </c>
      <c r="I131" s="84"/>
      <c r="J131" s="78"/>
      <c r="K131" s="78"/>
      <c r="L131" s="78"/>
      <c r="M131" s="78"/>
      <c r="N131" s="78"/>
      <c r="O131" s="78"/>
      <c r="P131" s="79"/>
      <c r="Q131" s="15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7.25" customHeight="1">
      <c r="A132" s="1"/>
      <c r="B132" s="15" t="e">
        <f>VLOOKUP(C132,테이블명!$A$1:$B$13,2,FALSE)</f>
        <v>#N/A</v>
      </c>
      <c r="C132" s="15" t="s">
        <v>172</v>
      </c>
      <c r="D132" s="15" t="str">
        <f>VLOOKUP(E132,컬럼명조립!B:C,2,FALSE)</f>
        <v>evid_phot_yn</v>
      </c>
      <c r="E132" s="15" t="s">
        <v>170</v>
      </c>
      <c r="F132" s="15"/>
      <c r="G132" s="15" t="s">
        <v>11</v>
      </c>
      <c r="H132" s="15">
        <v>1</v>
      </c>
      <c r="I132" s="84"/>
      <c r="J132" s="78"/>
      <c r="K132" s="78"/>
      <c r="L132" s="78"/>
      <c r="M132" s="78"/>
      <c r="N132" s="78"/>
      <c r="O132" s="78"/>
      <c r="P132" s="79"/>
      <c r="Q132" s="15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7.25" customHeight="1">
      <c r="A133" s="1"/>
      <c r="B133" s="15" t="e">
        <f>VLOOKUP(C133,테이블명!$A$1:$B$13,2,FALSE)</f>
        <v>#N/A</v>
      </c>
      <c r="C133" s="15" t="s">
        <v>172</v>
      </c>
      <c r="D133" s="15" t="e">
        <f>VLOOKUP(E133,컬럼명조립!B:C,2,FALSE)</f>
        <v>#N/A</v>
      </c>
      <c r="E133" s="15" t="s">
        <v>77</v>
      </c>
      <c r="F133" s="15"/>
      <c r="G133" s="15" t="s">
        <v>26</v>
      </c>
      <c r="H133" s="15">
        <v>8</v>
      </c>
      <c r="I133" s="84"/>
      <c r="J133" s="78"/>
      <c r="K133" s="78"/>
      <c r="L133" s="78"/>
      <c r="M133" s="78"/>
      <c r="N133" s="78"/>
      <c r="O133" s="78"/>
      <c r="P133" s="79"/>
      <c r="Q133" s="15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7.25" customHeight="1">
      <c r="A134" s="1"/>
      <c r="B134" s="15" t="e">
        <f>VLOOKUP(C134,테이블명!$A$1:$B$13,2,FALSE)</f>
        <v>#N/A</v>
      </c>
      <c r="C134" s="15" t="s">
        <v>172</v>
      </c>
      <c r="D134" s="15" t="e">
        <f>VLOOKUP(E134,컬럼명조립!B:C,2,FALSE)</f>
        <v>#N/A</v>
      </c>
      <c r="E134" s="15" t="s">
        <v>78</v>
      </c>
      <c r="F134" s="15"/>
      <c r="G134" s="15" t="s">
        <v>79</v>
      </c>
      <c r="H134" s="15"/>
      <c r="I134" s="84"/>
      <c r="J134" s="78"/>
      <c r="K134" s="78"/>
      <c r="L134" s="78"/>
      <c r="M134" s="78"/>
      <c r="N134" s="78"/>
      <c r="O134" s="78"/>
      <c r="P134" s="79"/>
      <c r="Q134" s="15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7.25" customHeight="1">
      <c r="A135" s="1"/>
      <c r="B135" s="15" t="e">
        <f>VLOOKUP(C135,테이블명!$A$1:$B$13,2,FALSE)</f>
        <v>#N/A</v>
      </c>
      <c r="C135" s="15" t="s">
        <v>172</v>
      </c>
      <c r="D135" s="15" t="e">
        <f>VLOOKUP(E135,컬럼명조립!B:C,2,FALSE)</f>
        <v>#N/A</v>
      </c>
      <c r="E135" s="15" t="s">
        <v>80</v>
      </c>
      <c r="F135" s="15"/>
      <c r="G135" s="15" t="s">
        <v>26</v>
      </c>
      <c r="H135" s="15">
        <v>8</v>
      </c>
      <c r="I135" s="84"/>
      <c r="J135" s="78"/>
      <c r="K135" s="78"/>
      <c r="L135" s="78"/>
      <c r="M135" s="78"/>
      <c r="N135" s="78"/>
      <c r="O135" s="78"/>
      <c r="P135" s="79"/>
      <c r="Q135" s="15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7.25" customHeight="1">
      <c r="A136" s="1"/>
      <c r="B136" s="15" t="e">
        <f>VLOOKUP(C136,테이블명!$A$1:$B$13,2,FALSE)</f>
        <v>#N/A</v>
      </c>
      <c r="C136" s="15" t="s">
        <v>172</v>
      </c>
      <c r="D136" s="15" t="e">
        <f>VLOOKUP(E136,컬럼명조립!B:C,2,FALSE)</f>
        <v>#N/A</v>
      </c>
      <c r="E136" s="15" t="s">
        <v>81</v>
      </c>
      <c r="F136" s="15"/>
      <c r="G136" s="15" t="s">
        <v>79</v>
      </c>
      <c r="H136" s="15"/>
      <c r="I136" s="84"/>
      <c r="J136" s="78"/>
      <c r="K136" s="78"/>
      <c r="L136" s="78"/>
      <c r="M136" s="78"/>
      <c r="N136" s="78"/>
      <c r="O136" s="78"/>
      <c r="P136" s="79"/>
      <c r="Q136" s="15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7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7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7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7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7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7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7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7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7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7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7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7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7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7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7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7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7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7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7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7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7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7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7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7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7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7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7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7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7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7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7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7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7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7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7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7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7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7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7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7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7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7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7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7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7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7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7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7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7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7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7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7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7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7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7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7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7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7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7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7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7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7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7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7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7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7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7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7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7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7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7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7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7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7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7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7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7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7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7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7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7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7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7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7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7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7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7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7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7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7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7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7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7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7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7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7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7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7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7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7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7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7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7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7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7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7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7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7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7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7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7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7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7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7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7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7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7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7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7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7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7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7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7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7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7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7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7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7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7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7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7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7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7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7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7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7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7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7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7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7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7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7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7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7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7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7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7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7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7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7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7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7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7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7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7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7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7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7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7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7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7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7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7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7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7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7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7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7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7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7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7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7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7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7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7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7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7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7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7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7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7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7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7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7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7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7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7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7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7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7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7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7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7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7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7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7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7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7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7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7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7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7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7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7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7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7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7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7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7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7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7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7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7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7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7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7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7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7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7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7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7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7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7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7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7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7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7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7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7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7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7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7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7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7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7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7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7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7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7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7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7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7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7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7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7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7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7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7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7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7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7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7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7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7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7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7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7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7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7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7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7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7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7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7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7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7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7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7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7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7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7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7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7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7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7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7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7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7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7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7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7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7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7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7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7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7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7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7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7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7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7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7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7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7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7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7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7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7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7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7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7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7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7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7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7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7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7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7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7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7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7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7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7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7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7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7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7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7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7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7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7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7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7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7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7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7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7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7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7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7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7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7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7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7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7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7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7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7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7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7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7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7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7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7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7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7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7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7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7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7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7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7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7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7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7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7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7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7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7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7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7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7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7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7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7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7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7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7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7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7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7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7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7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7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7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7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7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7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7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7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7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7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7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7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7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7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7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7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7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7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7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7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7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7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7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7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7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7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7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7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7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7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7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7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7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7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7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7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7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7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7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7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7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7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7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7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7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7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7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7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7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7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7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7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7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7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7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7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7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7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7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7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7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7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7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7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7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7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7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7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7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7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7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7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7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7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7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7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7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7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7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7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7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7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7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7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7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7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7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7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7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7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7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7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7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7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7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7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7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7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7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7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7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7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7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7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7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7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7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7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7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7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7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7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7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7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7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7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7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7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7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7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7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7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7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7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7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7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7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7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7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7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7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7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7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7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7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7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7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7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7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7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7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7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7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7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7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7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7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7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7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7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7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7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7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7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7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7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7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7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7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7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7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7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7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7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7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7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7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7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7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7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7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7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7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7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7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7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7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7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7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7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7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7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7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7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7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7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7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7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7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7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7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7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7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7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7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7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7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7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7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7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7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7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7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7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7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7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7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7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7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7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7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7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7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7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7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7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7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7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7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7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7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7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7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7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7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7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7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7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7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7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7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7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7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7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7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7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7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7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7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7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7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7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7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7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7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7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7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7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7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7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7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7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7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7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7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7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7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7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7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7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7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7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7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7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7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7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7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7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7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7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7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7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7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7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7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7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7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7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7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7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7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7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7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7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7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7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7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7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7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7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7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7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7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7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7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7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7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7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7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7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7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7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7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7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7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7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7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7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7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7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7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7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7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7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7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7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7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7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7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7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7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7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7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7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7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7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7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7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7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7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7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7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7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7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7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7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7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7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7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7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7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7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7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7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7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7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7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7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7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7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7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7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7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7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7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7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7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7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7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7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7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7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7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7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7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7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7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7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7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7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7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7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7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7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7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7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7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7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7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7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7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7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7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7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7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7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7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7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7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7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7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7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7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7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7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7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7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7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7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7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7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7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7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7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7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7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7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7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7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7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7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7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7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7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7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</sheetData>
  <autoFilter ref="B2:Q136" xr:uid="{E2936068-AAD9-47B4-8633-50896CAB833A}"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135">
    <mergeCell ref="I123:P123"/>
    <mergeCell ref="I124:P124"/>
    <mergeCell ref="I114:P114"/>
    <mergeCell ref="I115:P115"/>
    <mergeCell ref="I116:P116"/>
    <mergeCell ref="I117:P117"/>
    <mergeCell ref="I118:P118"/>
    <mergeCell ref="I119:P119"/>
    <mergeCell ref="I120:P120"/>
    <mergeCell ref="I121:P121"/>
    <mergeCell ref="I122:P122"/>
    <mergeCell ref="I105:P105"/>
    <mergeCell ref="I106:P106"/>
    <mergeCell ref="I107:P107"/>
    <mergeCell ref="I108:P108"/>
    <mergeCell ref="I109:P109"/>
    <mergeCell ref="I110:P110"/>
    <mergeCell ref="I111:P111"/>
    <mergeCell ref="I112:P112"/>
    <mergeCell ref="I113:P113"/>
    <mergeCell ref="I98:P98"/>
    <mergeCell ref="I99:P99"/>
    <mergeCell ref="I100:P100"/>
    <mergeCell ref="I101:P101"/>
    <mergeCell ref="I102:P102"/>
    <mergeCell ref="I103:P103"/>
    <mergeCell ref="I104:P104"/>
    <mergeCell ref="I89:P89"/>
    <mergeCell ref="I90:P90"/>
    <mergeCell ref="I91:P91"/>
    <mergeCell ref="I92:P92"/>
    <mergeCell ref="I93:P93"/>
    <mergeCell ref="I94:P94"/>
    <mergeCell ref="I95:P95"/>
    <mergeCell ref="I96:P96"/>
    <mergeCell ref="I78:P78"/>
    <mergeCell ref="I79:P79"/>
    <mergeCell ref="I80:P80"/>
    <mergeCell ref="I132:P132"/>
    <mergeCell ref="I133:P133"/>
    <mergeCell ref="I134:P134"/>
    <mergeCell ref="I135:P135"/>
    <mergeCell ref="I136:P136"/>
    <mergeCell ref="I125:P125"/>
    <mergeCell ref="I126:P126"/>
    <mergeCell ref="I127:P127"/>
    <mergeCell ref="I128:P128"/>
    <mergeCell ref="I129:P129"/>
    <mergeCell ref="I130:P130"/>
    <mergeCell ref="I131:P131"/>
    <mergeCell ref="I81:P81"/>
    <mergeCell ref="I82:P82"/>
    <mergeCell ref="I83:P83"/>
    <mergeCell ref="I84:P84"/>
    <mergeCell ref="I85:P85"/>
    <mergeCell ref="I86:P86"/>
    <mergeCell ref="I87:P87"/>
    <mergeCell ref="I88:P88"/>
    <mergeCell ref="I97:P97"/>
    <mergeCell ref="I70:P70"/>
    <mergeCell ref="I71:P71"/>
    <mergeCell ref="I72:P72"/>
    <mergeCell ref="I73:P73"/>
    <mergeCell ref="I74:P74"/>
    <mergeCell ref="I75:P75"/>
    <mergeCell ref="I76:P76"/>
    <mergeCell ref="I77:P77"/>
    <mergeCell ref="I62:P62"/>
    <mergeCell ref="I63:P63"/>
    <mergeCell ref="I64:P64"/>
    <mergeCell ref="I65:P65"/>
    <mergeCell ref="I66:P66"/>
    <mergeCell ref="I67:P67"/>
    <mergeCell ref="I68:P68"/>
    <mergeCell ref="I69:P69"/>
    <mergeCell ref="I55:P55"/>
    <mergeCell ref="I56:P56"/>
    <mergeCell ref="I57:P57"/>
    <mergeCell ref="I58:P58"/>
    <mergeCell ref="I59:P59"/>
    <mergeCell ref="I60:P60"/>
    <mergeCell ref="I61:P61"/>
    <mergeCell ref="I46:P46"/>
    <mergeCell ref="I47:P47"/>
    <mergeCell ref="I48:P48"/>
    <mergeCell ref="I49:P49"/>
    <mergeCell ref="I50:P50"/>
    <mergeCell ref="I51:P51"/>
    <mergeCell ref="I52:P52"/>
    <mergeCell ref="I53:P53"/>
    <mergeCell ref="I38:P38"/>
    <mergeCell ref="I39:P39"/>
    <mergeCell ref="I40:P40"/>
    <mergeCell ref="I41:P41"/>
    <mergeCell ref="I42:P42"/>
    <mergeCell ref="I43:P43"/>
    <mergeCell ref="I44:P44"/>
    <mergeCell ref="I45:P45"/>
    <mergeCell ref="I54:P54"/>
    <mergeCell ref="I29:P29"/>
    <mergeCell ref="I30:P30"/>
    <mergeCell ref="I31:P31"/>
    <mergeCell ref="I32:P32"/>
    <mergeCell ref="I33:P33"/>
    <mergeCell ref="I34:P34"/>
    <mergeCell ref="I35:P35"/>
    <mergeCell ref="I36:P36"/>
    <mergeCell ref="I37:P37"/>
    <mergeCell ref="I20:P20"/>
    <mergeCell ref="I21:P21"/>
    <mergeCell ref="I22:P22"/>
    <mergeCell ref="I23:P23"/>
    <mergeCell ref="I24:P24"/>
    <mergeCell ref="I25:P25"/>
    <mergeCell ref="I26:P26"/>
    <mergeCell ref="I27:P27"/>
    <mergeCell ref="I28:P28"/>
    <mergeCell ref="I11:P11"/>
    <mergeCell ref="I12:P12"/>
    <mergeCell ref="I13:P13"/>
    <mergeCell ref="I14:P14"/>
    <mergeCell ref="I15:P15"/>
    <mergeCell ref="I16:P16"/>
    <mergeCell ref="I17:P17"/>
    <mergeCell ref="I18:P18"/>
    <mergeCell ref="I19:P19"/>
    <mergeCell ref="I3:P3"/>
    <mergeCell ref="I4:P4"/>
    <mergeCell ref="I5:P5"/>
    <mergeCell ref="I6:P6"/>
    <mergeCell ref="I7:P7"/>
    <mergeCell ref="I8:P8"/>
    <mergeCell ref="I9:P9"/>
    <mergeCell ref="I2:P2"/>
    <mergeCell ref="I10:P10"/>
  </mergeCells>
  <phoneticPr fontId="1" type="noConversion"/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N984"/>
  <sheetViews>
    <sheetView zoomScale="75" zoomScaleNormal="75" workbookViewId="0">
      <selection activeCell="A12" sqref="A12"/>
    </sheetView>
  </sheetViews>
  <sheetFormatPr defaultColWidth="12.625" defaultRowHeight="15" customHeight="1"/>
  <cols>
    <col min="1" max="1" width="22" style="60" customWidth="1"/>
    <col min="2" max="2" width="26" style="60" customWidth="1"/>
    <col min="3" max="3" width="10" style="60" bestFit="1" customWidth="1"/>
    <col min="4" max="4" width="26.25" style="60" bestFit="1" customWidth="1"/>
    <col min="5" max="11" width="16.125" style="60" customWidth="1"/>
    <col min="12" max="12" width="16.125" style="24" customWidth="1"/>
    <col min="13" max="24" width="7.625" style="24" customWidth="1"/>
    <col min="25" max="16384" width="12.625" style="24"/>
  </cols>
  <sheetData>
    <row r="1" spans="1:14" s="1" customFormat="1" ht="39" customHeight="1">
      <c r="A1" s="5" t="s">
        <v>179</v>
      </c>
      <c r="B1" s="6" t="s">
        <v>180</v>
      </c>
      <c r="C1" s="6" t="s">
        <v>989</v>
      </c>
      <c r="D1" s="6" t="s">
        <v>181</v>
      </c>
      <c r="E1" s="6" t="s">
        <v>182</v>
      </c>
      <c r="F1" s="6" t="s">
        <v>183</v>
      </c>
      <c r="G1" s="6" t="s">
        <v>184</v>
      </c>
      <c r="H1" s="6" t="s">
        <v>185</v>
      </c>
      <c r="I1" s="6" t="s">
        <v>186</v>
      </c>
      <c r="J1" s="6" t="s">
        <v>187</v>
      </c>
      <c r="K1" s="6" t="s">
        <v>188</v>
      </c>
      <c r="L1" s="6" t="s">
        <v>189</v>
      </c>
      <c r="M1" s="6" t="s">
        <v>190</v>
      </c>
      <c r="N1" s="6" t="s">
        <v>191</v>
      </c>
    </row>
    <row r="2" spans="1:14" s="1" customFormat="1" ht="17.25" customHeight="1">
      <c r="A2" s="60" t="str">
        <f>IFERROR(CONCATENATE(E2,G2,I2,K2,M2),"")</f>
        <v>공통코드원장</v>
      </c>
      <c r="B2" s="1" t="str">
        <f t="shared" ref="B2:B3" si="0">TRIM(MID(D2,1,(C2-1)))</f>
        <v>comm_code_mast</v>
      </c>
      <c r="C2" s="1">
        <f t="shared" ref="C2:C7" si="1">SEARCH("__",D2)</f>
        <v>15</v>
      </c>
      <c r="D2" s="1" t="str">
        <f t="shared" ref="D2:D7" si="2">CONCATENATE(LEFT(F2,4),"_",LEFT(H2,4),"_",LEFT(J2,4),"_",LEFT(L2,4),"_",LEFT(N2,4),"_",LEFT(P2,4),"_",LEFT(R2,4),"_",LEFT(S2,4),"_",LEFT(U2,4),"_",LEFT(X2,4))</f>
        <v>comm_code_mast_______</v>
      </c>
      <c r="E2" s="1" t="s">
        <v>959</v>
      </c>
      <c r="F2" s="1" t="s">
        <v>990</v>
      </c>
      <c r="G2" s="1" t="s">
        <v>439</v>
      </c>
      <c r="H2" s="1" t="s">
        <v>473</v>
      </c>
      <c r="I2" s="1" t="s">
        <v>1004</v>
      </c>
      <c r="J2" s="59" t="s">
        <v>988</v>
      </c>
    </row>
    <row r="3" spans="1:14" s="1" customFormat="1" ht="17.25" customHeight="1">
      <c r="A3" s="60" t="str">
        <f t="shared" ref="A3:A12" si="3">IFERROR(CONCATENATE(E3,G3,I3,K3,M3),"")</f>
        <v>테이블목록원장</v>
      </c>
      <c r="B3" s="1" t="str">
        <f t="shared" si="0"/>
        <v>tabl_list_mast</v>
      </c>
      <c r="C3" s="1">
        <f t="shared" si="1"/>
        <v>15</v>
      </c>
      <c r="D3" s="1" t="str">
        <f t="shared" si="2"/>
        <v>tabl_list_mast_______</v>
      </c>
      <c r="E3" s="1" t="s">
        <v>876</v>
      </c>
      <c r="F3" s="1" t="s">
        <v>877</v>
      </c>
      <c r="G3" s="1" t="s">
        <v>960</v>
      </c>
      <c r="H3" s="1" t="s">
        <v>991</v>
      </c>
      <c r="I3" s="1" t="s">
        <v>1004</v>
      </c>
      <c r="J3" s="59" t="s">
        <v>988</v>
      </c>
    </row>
    <row r="4" spans="1:14" s="1" customFormat="1" ht="17.25" customHeight="1">
      <c r="A4" s="60" t="str">
        <f t="shared" si="3"/>
        <v>프로그램목록원장</v>
      </c>
      <c r="B4" s="1" t="str">
        <f>TRIM(MID(D4,1,(C4-1)))</f>
        <v>prog_list_mast</v>
      </c>
      <c r="C4" s="1">
        <f t="shared" si="1"/>
        <v>15</v>
      </c>
      <c r="D4" s="1" t="str">
        <f t="shared" si="2"/>
        <v>prog_list_mast_______</v>
      </c>
      <c r="E4" s="1" t="s">
        <v>816</v>
      </c>
      <c r="F4" s="1" t="s">
        <v>817</v>
      </c>
      <c r="G4" s="1" t="s">
        <v>960</v>
      </c>
      <c r="H4" s="1" t="s">
        <v>991</v>
      </c>
      <c r="I4" s="1" t="s">
        <v>1004</v>
      </c>
      <c r="J4" s="59" t="s">
        <v>988</v>
      </c>
    </row>
    <row r="5" spans="1:14" s="1" customFormat="1" ht="17.25" customHeight="1">
      <c r="A5" s="60" t="str">
        <f t="shared" si="3"/>
        <v>회원정보원장</v>
      </c>
      <c r="B5" s="1" t="str">
        <f>TRIM(MID(D5,1,(C5-1)))</f>
        <v>memb_info_mast</v>
      </c>
      <c r="C5" s="1">
        <f t="shared" si="1"/>
        <v>15</v>
      </c>
      <c r="D5" s="1" t="str">
        <f t="shared" si="2"/>
        <v>memb_info_mast_______</v>
      </c>
      <c r="E5" s="60" t="s">
        <v>576</v>
      </c>
      <c r="F5" s="60" t="s">
        <v>577</v>
      </c>
      <c r="G5" s="60" t="s">
        <v>957</v>
      </c>
      <c r="H5" s="60" t="s">
        <v>987</v>
      </c>
      <c r="I5" s="1" t="s">
        <v>1004</v>
      </c>
      <c r="J5" s="59" t="s">
        <v>988</v>
      </c>
    </row>
    <row r="6" spans="1:14" s="1" customFormat="1" ht="17.25" customHeight="1">
      <c r="A6" s="60" t="str">
        <f t="shared" si="3"/>
        <v>회원보조이력</v>
      </c>
      <c r="B6" s="1" t="str">
        <f>TRIM(MID(D6,1,(C6-1)))</f>
        <v>memb_assi_hist</v>
      </c>
      <c r="C6" s="1">
        <f t="shared" si="1"/>
        <v>15</v>
      </c>
      <c r="D6" s="1" t="str">
        <f t="shared" si="2"/>
        <v>memb_assi_hist_______</v>
      </c>
      <c r="E6" s="60" t="s">
        <v>576</v>
      </c>
      <c r="F6" s="60" t="s">
        <v>577</v>
      </c>
      <c r="G6" s="60" t="s">
        <v>958</v>
      </c>
      <c r="H6" s="61" t="s">
        <v>986</v>
      </c>
      <c r="I6" s="60" t="s">
        <v>464</v>
      </c>
      <c r="J6" s="61" t="s">
        <v>469</v>
      </c>
    </row>
    <row r="7" spans="1:14" s="1" customFormat="1" ht="17.25" customHeight="1">
      <c r="A7" s="60" t="str">
        <f t="shared" si="3"/>
        <v>비밀번호원장</v>
      </c>
      <c r="B7" s="1" t="str">
        <f>TRIM(MID(D7,1,(C7-1)))</f>
        <v>secr_numb_mast</v>
      </c>
      <c r="C7" s="1">
        <f t="shared" si="1"/>
        <v>15</v>
      </c>
      <c r="D7" s="1" t="str">
        <f t="shared" si="2"/>
        <v>secr_numb_mast_______</v>
      </c>
      <c r="E7" s="1" t="s">
        <v>294</v>
      </c>
      <c r="F7" s="1" t="s">
        <v>295</v>
      </c>
      <c r="G7" s="1" t="s">
        <v>274</v>
      </c>
      <c r="H7" s="1" t="s">
        <v>275</v>
      </c>
      <c r="I7" s="1" t="s">
        <v>1004</v>
      </c>
      <c r="J7" s="59" t="s">
        <v>988</v>
      </c>
    </row>
    <row r="8" spans="1:14" ht="15" customHeight="1">
      <c r="A8" s="60" t="str">
        <f t="shared" si="3"/>
        <v>정보접근권한원장</v>
      </c>
      <c r="B8" s="1" t="str">
        <f t="shared" ref="B8:B12" si="4">TRIM(MID(D8,1,(C8-1)))</f>
        <v>info_appr_auth_mast</v>
      </c>
      <c r="C8" s="1">
        <f t="shared" ref="C8:C12" si="5">SEARCH("__",D8)</f>
        <v>20</v>
      </c>
      <c r="D8" s="1" t="str">
        <f t="shared" ref="D8:D12" si="6">CONCATENATE(LEFT(F8,4),"_",LEFT(H8,4),"_",LEFT(J8,4),"_",LEFT(L8,4),"_",LEFT(N8,4),"_",LEFT(P8,4),"_",LEFT(R8,4),"_",LEFT(S8,4),"_",LEFT(U8,4),"_",LEFT(X8,4))</f>
        <v>info_appr_auth_mast______</v>
      </c>
      <c r="E8" s="60" t="s">
        <v>957</v>
      </c>
      <c r="F8" s="60" t="s">
        <v>987</v>
      </c>
      <c r="G8" s="60" t="s">
        <v>819</v>
      </c>
      <c r="H8" s="59" t="s">
        <v>998</v>
      </c>
      <c r="I8" s="60" t="s">
        <v>961</v>
      </c>
      <c r="J8" s="60" t="s">
        <v>999</v>
      </c>
      <c r="K8" s="1" t="s">
        <v>1004</v>
      </c>
      <c r="L8" s="59" t="s">
        <v>988</v>
      </c>
    </row>
    <row r="9" spans="1:14" ht="15" customHeight="1">
      <c r="A9" s="60" t="str">
        <f t="shared" si="3"/>
        <v>게시글원장</v>
      </c>
      <c r="B9" s="1" t="str">
        <f t="shared" si="4"/>
        <v>post_writ_main</v>
      </c>
      <c r="C9" s="1">
        <f t="shared" si="5"/>
        <v>15</v>
      </c>
      <c r="D9" s="1" t="str">
        <f t="shared" si="6"/>
        <v>post_writ_main_______</v>
      </c>
      <c r="E9" s="60" t="s">
        <v>993</v>
      </c>
      <c r="F9" s="59" t="s">
        <v>1000</v>
      </c>
      <c r="G9" s="60" t="s">
        <v>994</v>
      </c>
      <c r="H9" s="59" t="s">
        <v>997</v>
      </c>
      <c r="I9" s="1" t="s">
        <v>1004</v>
      </c>
      <c r="J9" s="59" t="s">
        <v>992</v>
      </c>
    </row>
    <row r="10" spans="1:14" ht="15" customHeight="1">
      <c r="A10" s="60" t="str">
        <f t="shared" si="3"/>
        <v>게시글응답이력</v>
      </c>
      <c r="B10" s="1" t="str">
        <f t="shared" si="4"/>
        <v>post_writ_repl_hist</v>
      </c>
      <c r="C10" s="1">
        <f t="shared" si="5"/>
        <v>20</v>
      </c>
      <c r="D10" s="1" t="str">
        <f t="shared" si="6"/>
        <v>post_writ_repl_hist______</v>
      </c>
      <c r="E10" s="60" t="s">
        <v>993</v>
      </c>
      <c r="F10" s="59" t="s">
        <v>1000</v>
      </c>
      <c r="G10" s="60" t="s">
        <v>994</v>
      </c>
      <c r="H10" s="59" t="s">
        <v>997</v>
      </c>
      <c r="I10" s="60" t="s">
        <v>996</v>
      </c>
      <c r="J10" s="59" t="s">
        <v>995</v>
      </c>
      <c r="K10" s="1" t="s">
        <v>464</v>
      </c>
      <c r="L10" s="59" t="s">
        <v>1003</v>
      </c>
    </row>
    <row r="11" spans="1:14" ht="15" customHeight="1">
      <c r="A11" s="60" t="str">
        <f t="shared" si="3"/>
        <v>질의글원장</v>
      </c>
      <c r="B11" s="1" t="str">
        <f t="shared" si="4"/>
        <v>ques_writ_main</v>
      </c>
      <c r="C11" s="1">
        <f t="shared" si="5"/>
        <v>15</v>
      </c>
      <c r="D11" s="1" t="str">
        <f t="shared" si="6"/>
        <v>ques_writ_main_______</v>
      </c>
      <c r="E11" s="60" t="s">
        <v>1001</v>
      </c>
      <c r="F11" s="59" t="s">
        <v>1002</v>
      </c>
      <c r="G11" s="60" t="s">
        <v>994</v>
      </c>
      <c r="H11" s="59" t="s">
        <v>997</v>
      </c>
      <c r="I11" s="1" t="s">
        <v>1004</v>
      </c>
      <c r="J11" s="59" t="s">
        <v>992</v>
      </c>
    </row>
    <row r="12" spans="1:14" ht="15" customHeight="1">
      <c r="A12" s="60" t="str">
        <f t="shared" si="3"/>
        <v>질의글응답이력</v>
      </c>
      <c r="B12" s="1" t="str">
        <f t="shared" si="4"/>
        <v>ques_writ_repl_hist</v>
      </c>
      <c r="C12" s="1">
        <f t="shared" si="5"/>
        <v>20</v>
      </c>
      <c r="D12" s="1" t="str">
        <f t="shared" si="6"/>
        <v>ques_writ_repl_hist______</v>
      </c>
      <c r="E12" s="60" t="s">
        <v>1001</v>
      </c>
      <c r="F12" s="59" t="s">
        <v>1002</v>
      </c>
      <c r="G12" s="60" t="s">
        <v>994</v>
      </c>
      <c r="H12" s="59" t="s">
        <v>997</v>
      </c>
      <c r="I12" s="60" t="s">
        <v>996</v>
      </c>
      <c r="J12" s="59" t="s">
        <v>995</v>
      </c>
      <c r="K12" s="1" t="s">
        <v>464</v>
      </c>
      <c r="L12" s="59" t="s">
        <v>1003</v>
      </c>
    </row>
    <row r="14" spans="1:14" ht="16.5" customHeight="1"/>
    <row r="15" spans="1:14" ht="16.5" customHeight="1"/>
    <row r="16" spans="1:14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</sheetData>
  <phoneticPr fontId="1" type="noConversion"/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7030A0"/>
  </sheetPr>
  <dimension ref="B1:R1145"/>
  <sheetViews>
    <sheetView topLeftCell="A53" zoomScale="75" zoomScaleNormal="75" workbookViewId="0">
      <selection activeCell="B29" sqref="B29:E234"/>
    </sheetView>
  </sheetViews>
  <sheetFormatPr defaultColWidth="12.625" defaultRowHeight="15" customHeight="1"/>
  <cols>
    <col min="1" max="1" width="7.875" style="1" customWidth="1"/>
    <col min="2" max="2" width="28.25" style="1" bestFit="1" customWidth="1"/>
    <col min="3" max="3" width="33.25" style="1" customWidth="1"/>
    <col min="4" max="4" width="16.125" style="1" customWidth="1"/>
    <col min="5" max="6" width="7.875" style="1" customWidth="1"/>
    <col min="7" max="7" width="30.75" style="1" customWidth="1"/>
    <col min="8" max="8" width="5.375" style="1" customWidth="1"/>
    <col min="9" max="9" width="10" style="1" bestFit="1" customWidth="1"/>
    <col min="10" max="10" width="18.25" style="1" bestFit="1" customWidth="1"/>
    <col min="11" max="11" width="9.75" style="1" bestFit="1" customWidth="1"/>
    <col min="12" max="12" width="15.125" style="1" bestFit="1" customWidth="1"/>
    <col min="13" max="13" width="10" style="1" bestFit="1" customWidth="1"/>
    <col min="14" max="14" width="15.125" style="1" bestFit="1" customWidth="1"/>
    <col min="15" max="15" width="9.75" style="1" bestFit="1" customWidth="1"/>
    <col min="16" max="16" width="14.875" style="1" bestFit="1" customWidth="1"/>
    <col min="17" max="17" width="6.25" style="1" customWidth="1"/>
    <col min="18" max="18" width="8" style="1" customWidth="1"/>
    <col min="19" max="28" width="7.625" style="1" customWidth="1"/>
    <col min="29" max="16384" width="12.625" style="1"/>
  </cols>
  <sheetData>
    <row r="1" spans="2:18" ht="39" customHeight="1">
      <c r="B1" s="5" t="s">
        <v>179</v>
      </c>
      <c r="C1" s="6" t="s">
        <v>180</v>
      </c>
      <c r="D1" s="16" t="s">
        <v>668</v>
      </c>
      <c r="E1" s="16" t="s">
        <v>667</v>
      </c>
      <c r="F1" s="6"/>
      <c r="G1" s="6" t="s">
        <v>181</v>
      </c>
      <c r="H1" s="6"/>
      <c r="I1" s="6" t="s">
        <v>182</v>
      </c>
      <c r="J1" s="6" t="s">
        <v>183</v>
      </c>
      <c r="K1" s="6" t="s">
        <v>184</v>
      </c>
      <c r="L1" s="6" t="s">
        <v>185</v>
      </c>
      <c r="M1" s="6" t="s">
        <v>186</v>
      </c>
      <c r="N1" s="6" t="s">
        <v>187</v>
      </c>
      <c r="O1" s="6" t="s">
        <v>188</v>
      </c>
      <c r="P1" s="6" t="s">
        <v>189</v>
      </c>
      <c r="Q1" s="6" t="s">
        <v>190</v>
      </c>
      <c r="R1" s="6" t="s">
        <v>191</v>
      </c>
    </row>
    <row r="2" spans="2:18" ht="17.25" hidden="1" customHeight="1">
      <c r="B2" s="1" t="s">
        <v>962</v>
      </c>
      <c r="C2" s="1" t="str">
        <f t="shared" ref="C2" si="0">TRIM(MID(G2,1,(F2-1)))</f>
        <v>memb_seri_no</v>
      </c>
      <c r="D2" s="1" t="s">
        <v>645</v>
      </c>
      <c r="E2" s="23">
        <v>11</v>
      </c>
      <c r="F2" s="1">
        <f t="shared" ref="F2:F16" si="1">SEARCH("__",G2)</f>
        <v>13</v>
      </c>
      <c r="G2" s="1" t="str">
        <f t="shared" ref="G2:G16" si="2">CONCATENATE(LEFT(J2,4),"_",LEFT(L2,4),"_",LEFT(N2,4),"_",LEFT(P2,4),"_",LEFT(R2,4),"_",LEFT(T2,4),"_",LEFT(V2,4),"_",LEFT(W2,4),"_",LEFT(Y2,4),"_",LEFT(AA2,4))</f>
        <v>memb_seri_no_______</v>
      </c>
      <c r="I2" s="1" t="s">
        <v>576</v>
      </c>
      <c r="J2" s="1" t="s">
        <v>577</v>
      </c>
      <c r="K2" s="1" t="s">
        <v>502</v>
      </c>
      <c r="L2" s="1" t="s">
        <v>229</v>
      </c>
      <c r="M2" s="1" t="s">
        <v>437</v>
      </c>
      <c r="N2" s="1" t="s">
        <v>505</v>
      </c>
    </row>
    <row r="3" spans="2:18" ht="17.25" hidden="1" customHeight="1">
      <c r="B3" s="1" t="s">
        <v>963</v>
      </c>
      <c r="C3" s="1" t="str">
        <f t="shared" ref="C3" si="3">TRIM(MID(G3,1,(F3-1)))</f>
        <v>secr_numb_seri_no</v>
      </c>
      <c r="D3" s="1" t="s">
        <v>645</v>
      </c>
      <c r="E3" s="23">
        <v>11</v>
      </c>
      <c r="F3" s="1">
        <f t="shared" si="1"/>
        <v>18</v>
      </c>
      <c r="G3" s="1" t="str">
        <f t="shared" si="2"/>
        <v>secr_numb_seri_no______</v>
      </c>
      <c r="I3" s="1" t="s">
        <v>294</v>
      </c>
      <c r="J3" s="1" t="s">
        <v>295</v>
      </c>
      <c r="K3" s="1" t="s">
        <v>274</v>
      </c>
      <c r="L3" s="1" t="s">
        <v>275</v>
      </c>
      <c r="M3" s="1" t="s">
        <v>502</v>
      </c>
      <c r="N3" s="1" t="s">
        <v>229</v>
      </c>
      <c r="O3" s="1" t="s">
        <v>437</v>
      </c>
      <c r="P3" s="1" t="s">
        <v>505</v>
      </c>
    </row>
    <row r="4" spans="2:18" ht="17.25" hidden="1" customHeight="1">
      <c r="B4" s="1" t="s">
        <v>1018</v>
      </c>
      <c r="C4" s="1" t="str">
        <f t="shared" ref="C4" si="4">TRIM(MID(G4,1,(F4-1)))</f>
        <v>ques_seri_no</v>
      </c>
      <c r="D4" s="1" t="s">
        <v>645</v>
      </c>
      <c r="E4" s="23">
        <v>11</v>
      </c>
      <c r="F4" s="1">
        <f t="shared" si="1"/>
        <v>13</v>
      </c>
      <c r="G4" s="1" t="str">
        <f t="shared" ref="G4" si="5">CONCATENATE(LEFT(J4,4),"_",LEFT(L4,4),"_",LEFT(N4,4),"_",LEFT(P4,4),"_",LEFT(R4,4),"_",LEFT(T4,4),"_",LEFT(V4,4),"_",LEFT(W4,4),"_",LEFT(Y4,4),"_",LEFT(AA4,4))</f>
        <v>ques_seri_no_______</v>
      </c>
      <c r="I4" s="1" t="s">
        <v>1001</v>
      </c>
      <c r="J4" s="59" t="s">
        <v>1002</v>
      </c>
      <c r="K4" s="1" t="s">
        <v>502</v>
      </c>
      <c r="L4" s="1" t="s">
        <v>229</v>
      </c>
      <c r="M4" s="1" t="s">
        <v>437</v>
      </c>
      <c r="N4" s="1" t="s">
        <v>505</v>
      </c>
    </row>
    <row r="5" spans="2:18" ht="17.25" hidden="1" customHeight="1">
      <c r="B5" s="1" t="s">
        <v>1019</v>
      </c>
      <c r="C5" s="1" t="str">
        <f t="shared" ref="C5" si="6">TRIM(MID(G5,1,(F5-1)))</f>
        <v>ques_deta_seri_no</v>
      </c>
      <c r="D5" s="1" t="s">
        <v>645</v>
      </c>
      <c r="E5" s="23">
        <v>11</v>
      </c>
      <c r="F5" s="1">
        <f t="shared" si="1"/>
        <v>18</v>
      </c>
      <c r="G5" s="1" t="str">
        <f t="shared" ref="G5" si="7">CONCATENATE(LEFT(J5,4),"_",LEFT(L5,4),"_",LEFT(N5,4),"_",LEFT(P5,4),"_",LEFT(R5,4),"_",LEFT(T5,4),"_",LEFT(V5,4),"_",LEFT(W5,4),"_",LEFT(Y5,4),"_",LEFT(AA5,4))</f>
        <v>ques_deta_seri_no______</v>
      </c>
      <c r="I5" s="1" t="s">
        <v>1001</v>
      </c>
      <c r="J5" s="59" t="s">
        <v>1002</v>
      </c>
      <c r="K5" s="1" t="s">
        <v>449</v>
      </c>
      <c r="L5" s="59" t="s">
        <v>257</v>
      </c>
      <c r="M5" s="1" t="s">
        <v>502</v>
      </c>
      <c r="N5" s="1" t="s">
        <v>229</v>
      </c>
      <c r="O5" s="1" t="s">
        <v>437</v>
      </c>
      <c r="P5" s="1" t="s">
        <v>505</v>
      </c>
    </row>
    <row r="6" spans="2:18" ht="17.25" hidden="1" customHeight="1">
      <c r="B6" s="1" t="s">
        <v>619</v>
      </c>
      <c r="C6" s="1" t="str">
        <f t="shared" ref="C6:C17" si="8">TRIM(MID(G6,1,(F6-1)))</f>
        <v>seri_no</v>
      </c>
      <c r="D6" s="1" t="s">
        <v>645</v>
      </c>
      <c r="E6" s="23">
        <v>11</v>
      </c>
      <c r="F6" s="1">
        <f t="shared" si="1"/>
        <v>8</v>
      </c>
      <c r="G6" s="1" t="str">
        <f t="shared" si="2"/>
        <v>seri_no________</v>
      </c>
      <c r="I6" s="1" t="s">
        <v>502</v>
      </c>
      <c r="J6" s="1" t="s">
        <v>229</v>
      </c>
      <c r="K6" s="1" t="s">
        <v>437</v>
      </c>
      <c r="L6" s="1" t="s">
        <v>505</v>
      </c>
    </row>
    <row r="7" spans="2:18" ht="17.25" hidden="1" customHeight="1">
      <c r="B7" s="1" t="s">
        <v>967</v>
      </c>
      <c r="C7" s="1" t="str">
        <f t="shared" si="8"/>
        <v>out_seri</v>
      </c>
      <c r="D7" s="1" t="s">
        <v>645</v>
      </c>
      <c r="E7" s="23">
        <v>6</v>
      </c>
      <c r="F7" s="1">
        <f t="shared" si="1"/>
        <v>9</v>
      </c>
      <c r="G7" s="1" t="str">
        <f t="shared" si="2"/>
        <v>out_seri________</v>
      </c>
      <c r="I7" s="1" t="s">
        <v>968</v>
      </c>
      <c r="J7" s="1" t="s">
        <v>970</v>
      </c>
      <c r="K7" s="1" t="s">
        <v>969</v>
      </c>
      <c r="L7" s="1" t="s">
        <v>861</v>
      </c>
    </row>
    <row r="8" spans="2:18" ht="17.25" hidden="1" customHeight="1">
      <c r="B8" s="1" t="s">
        <v>964</v>
      </c>
      <c r="C8" s="1" t="str">
        <f t="shared" si="8"/>
        <v>firs_crea_date_time</v>
      </c>
      <c r="D8" s="1" t="s">
        <v>966</v>
      </c>
      <c r="E8" s="23"/>
      <c r="F8" s="1">
        <f t="shared" si="1"/>
        <v>20</v>
      </c>
      <c r="G8" s="1" t="str">
        <f t="shared" si="2"/>
        <v>firs_crea_date_time______</v>
      </c>
      <c r="I8" s="1" t="s">
        <v>406</v>
      </c>
      <c r="J8" s="1" t="s">
        <v>407</v>
      </c>
      <c r="K8" s="1" t="s">
        <v>408</v>
      </c>
      <c r="L8" s="1" t="s">
        <v>409</v>
      </c>
      <c r="M8" s="1" t="s">
        <v>508</v>
      </c>
      <c r="N8" s="1" t="s">
        <v>517</v>
      </c>
      <c r="O8" s="1" t="s">
        <v>509</v>
      </c>
      <c r="P8" s="1" t="s">
        <v>478</v>
      </c>
    </row>
    <row r="9" spans="2:18" ht="17.25" hidden="1" customHeight="1">
      <c r="B9" s="1" t="s">
        <v>965</v>
      </c>
      <c r="C9" s="1" t="str">
        <f t="shared" si="8"/>
        <v>last_edit_date_time</v>
      </c>
      <c r="D9" s="1" t="s">
        <v>966</v>
      </c>
      <c r="E9" s="23"/>
      <c r="F9" s="1">
        <f t="shared" si="1"/>
        <v>20</v>
      </c>
      <c r="G9" s="1" t="str">
        <f t="shared" si="2"/>
        <v>last_edit_date_time______</v>
      </c>
      <c r="I9" s="1" t="s">
        <v>402</v>
      </c>
      <c r="J9" s="1" t="s">
        <v>403</v>
      </c>
      <c r="K9" s="1" t="s">
        <v>404</v>
      </c>
      <c r="L9" s="1" t="s">
        <v>405</v>
      </c>
      <c r="M9" s="1" t="s">
        <v>508</v>
      </c>
      <c r="N9" s="1" t="s">
        <v>517</v>
      </c>
      <c r="O9" s="1" t="s">
        <v>509</v>
      </c>
      <c r="P9" s="1" t="s">
        <v>478</v>
      </c>
    </row>
    <row r="10" spans="2:18" ht="17.25" hidden="1" customHeight="1">
      <c r="B10" s="29" t="s">
        <v>973</v>
      </c>
      <c r="C10" s="1" t="str">
        <f t="shared" si="8"/>
        <v>firs_appl_date_time</v>
      </c>
      <c r="D10" s="1" t="s">
        <v>966</v>
      </c>
      <c r="F10" s="1">
        <f t="shared" si="1"/>
        <v>20</v>
      </c>
      <c r="G10" s="1" t="str">
        <f t="shared" si="2"/>
        <v>firs_appl_date_time______</v>
      </c>
      <c r="H10" s="29"/>
      <c r="I10" s="29" t="s">
        <v>855</v>
      </c>
      <c r="J10" s="29" t="s">
        <v>470</v>
      </c>
      <c r="K10" s="29" t="s">
        <v>856</v>
      </c>
      <c r="L10" s="29" t="s">
        <v>857</v>
      </c>
      <c r="M10" s="1" t="s">
        <v>508</v>
      </c>
      <c r="N10" s="1" t="s">
        <v>517</v>
      </c>
      <c r="O10" s="1" t="s">
        <v>509</v>
      </c>
      <c r="P10" s="1" t="s">
        <v>478</v>
      </c>
    </row>
    <row r="11" spans="2:18" ht="17.25" hidden="1" customHeight="1">
      <c r="B11" s="29" t="s">
        <v>974</v>
      </c>
      <c r="C11" s="1" t="str">
        <f t="shared" si="8"/>
        <v>last_appl_date_time</v>
      </c>
      <c r="D11" s="1" t="s">
        <v>966</v>
      </c>
      <c r="F11" s="1">
        <f t="shared" si="1"/>
        <v>20</v>
      </c>
      <c r="G11" s="1" t="str">
        <f t="shared" si="2"/>
        <v>last_appl_date_time______</v>
      </c>
      <c r="H11" s="29"/>
      <c r="I11" s="29" t="s">
        <v>858</v>
      </c>
      <c r="J11" s="29" t="s">
        <v>472</v>
      </c>
      <c r="K11" s="29" t="s">
        <v>856</v>
      </c>
      <c r="L11" s="29" t="s">
        <v>857</v>
      </c>
      <c r="M11" s="1" t="s">
        <v>508</v>
      </c>
      <c r="N11" s="1" t="s">
        <v>517</v>
      </c>
      <c r="O11" s="1" t="s">
        <v>509</v>
      </c>
      <c r="P11" s="1" t="s">
        <v>478</v>
      </c>
    </row>
    <row r="12" spans="2:18" ht="17.25" hidden="1" customHeight="1">
      <c r="B12" s="37" t="s">
        <v>979</v>
      </c>
      <c r="C12" s="1" t="str">
        <f t="shared" si="8"/>
        <v>stat_star_date_time</v>
      </c>
      <c r="D12" s="1" t="s">
        <v>966</v>
      </c>
      <c r="F12" s="1">
        <f t="shared" si="1"/>
        <v>20</v>
      </c>
      <c r="G12" s="1" t="str">
        <f t="shared" si="2"/>
        <v>stat_star_date_time______</v>
      </c>
      <c r="H12" s="29"/>
      <c r="I12" s="37" t="s">
        <v>659</v>
      </c>
      <c r="J12" s="29" t="s">
        <v>660</v>
      </c>
      <c r="K12" s="37" t="s">
        <v>820</v>
      </c>
      <c r="L12" s="29" t="s">
        <v>550</v>
      </c>
      <c r="M12" s="1" t="s">
        <v>508</v>
      </c>
      <c r="N12" s="1" t="s">
        <v>517</v>
      </c>
      <c r="O12" s="1" t="s">
        <v>509</v>
      </c>
      <c r="P12" s="1" t="s">
        <v>478</v>
      </c>
    </row>
    <row r="13" spans="2:18" ht="17.25" hidden="1" customHeight="1">
      <c r="B13" s="37" t="s">
        <v>980</v>
      </c>
      <c r="C13" s="1" t="str">
        <f t="shared" si="8"/>
        <v>stat_end_date_time</v>
      </c>
      <c r="D13" s="1" t="s">
        <v>966</v>
      </c>
      <c r="F13" s="1">
        <f t="shared" si="1"/>
        <v>19</v>
      </c>
      <c r="G13" s="1" t="str">
        <f t="shared" si="2"/>
        <v>stat_end_date_time______</v>
      </c>
      <c r="H13" s="29"/>
      <c r="I13" s="37" t="s">
        <v>659</v>
      </c>
      <c r="J13" s="29" t="s">
        <v>660</v>
      </c>
      <c r="K13" s="37" t="s">
        <v>821</v>
      </c>
      <c r="L13" s="29" t="s">
        <v>822</v>
      </c>
      <c r="M13" s="1" t="s">
        <v>508</v>
      </c>
      <c r="N13" s="1" t="s">
        <v>517</v>
      </c>
      <c r="O13" s="1" t="s">
        <v>509</v>
      </c>
      <c r="P13" s="1" t="s">
        <v>478</v>
      </c>
    </row>
    <row r="14" spans="2:18" ht="17.25" hidden="1" customHeight="1">
      <c r="B14" s="37" t="s">
        <v>983</v>
      </c>
      <c r="C14" s="1" t="str">
        <f t="shared" si="8"/>
        <v>chan_date_time</v>
      </c>
      <c r="D14" s="1" t="s">
        <v>966</v>
      </c>
      <c r="F14" s="1">
        <f t="shared" si="1"/>
        <v>15</v>
      </c>
      <c r="G14" s="1" t="str">
        <f t="shared" si="2"/>
        <v>chan_date_time_______</v>
      </c>
      <c r="I14" s="1" t="s">
        <v>501</v>
      </c>
      <c r="J14" s="1" t="s">
        <v>503</v>
      </c>
      <c r="K14" s="1" t="s">
        <v>508</v>
      </c>
      <c r="L14" s="1" t="s">
        <v>517</v>
      </c>
      <c r="M14" s="1" t="s">
        <v>509</v>
      </c>
      <c r="N14" s="1" t="s">
        <v>478</v>
      </c>
    </row>
    <row r="15" spans="2:18" ht="17.25" hidden="1" customHeight="1">
      <c r="B15" s="29" t="s">
        <v>859</v>
      </c>
      <c r="C15" s="1" t="str">
        <f t="shared" si="8"/>
        <v>last_appl_cont_name</v>
      </c>
      <c r="D15" s="1" t="s">
        <v>722</v>
      </c>
      <c r="E15" s="1">
        <v>30</v>
      </c>
      <c r="F15" s="1">
        <f t="shared" si="1"/>
        <v>20</v>
      </c>
      <c r="G15" s="1" t="str">
        <f t="shared" si="2"/>
        <v>last_appl_cont_name______</v>
      </c>
      <c r="H15" s="29"/>
      <c r="I15" s="29" t="s">
        <v>858</v>
      </c>
      <c r="J15" s="29" t="s">
        <v>472</v>
      </c>
      <c r="K15" s="29" t="s">
        <v>856</v>
      </c>
      <c r="L15" s="29" t="s">
        <v>857</v>
      </c>
      <c r="M15" s="29" t="s">
        <v>762</v>
      </c>
      <c r="N15" s="29" t="s">
        <v>763</v>
      </c>
      <c r="O15" s="29" t="s">
        <v>458</v>
      </c>
      <c r="P15" s="1" t="s">
        <v>471</v>
      </c>
    </row>
    <row r="16" spans="2:18" ht="17.25" hidden="1" customHeight="1">
      <c r="B16" s="29" t="s">
        <v>860</v>
      </c>
      <c r="C16" s="1" t="str">
        <f t="shared" si="8"/>
        <v>firs_appl_cont_name</v>
      </c>
      <c r="D16" s="1" t="s">
        <v>722</v>
      </c>
      <c r="E16" s="1">
        <v>30</v>
      </c>
      <c r="F16" s="1">
        <f t="shared" si="1"/>
        <v>20</v>
      </c>
      <c r="G16" s="1" t="str">
        <f t="shared" si="2"/>
        <v>firs_appl_cont_name______</v>
      </c>
      <c r="H16" s="29"/>
      <c r="I16" s="29" t="s">
        <v>855</v>
      </c>
      <c r="J16" s="29" t="s">
        <v>470</v>
      </c>
      <c r="K16" s="29" t="s">
        <v>856</v>
      </c>
      <c r="L16" s="29" t="s">
        <v>857</v>
      </c>
      <c r="M16" s="29" t="s">
        <v>762</v>
      </c>
      <c r="N16" s="29" t="s">
        <v>763</v>
      </c>
      <c r="O16" s="29" t="s">
        <v>458</v>
      </c>
      <c r="P16" s="1" t="s">
        <v>471</v>
      </c>
    </row>
    <row r="17" spans="2:18" ht="17.25" hidden="1" customHeight="1">
      <c r="B17" s="1" t="s">
        <v>75</v>
      </c>
      <c r="C17" s="1" t="str">
        <f t="shared" si="8"/>
        <v>deal_stop_yn</v>
      </c>
      <c r="D17" s="1" t="s">
        <v>644</v>
      </c>
      <c r="E17" s="23">
        <v>1</v>
      </c>
      <c r="F17" s="1">
        <f t="shared" ref="F17:F163" si="9">SEARCH("__",G17)</f>
        <v>13</v>
      </c>
      <c r="G17" s="1" t="str">
        <f t="shared" ref="G17:G163" si="10">CONCATENATE(LEFT(J17,4),"_",LEFT(L17,4),"_",LEFT(N17,4),"_",LEFT(P17,4),"_",LEFT(R17,4),"_",LEFT(T17,4),"_",LEFT(V17,4),"_",LEFT(W17,4),"_",LEFT(Y17,4),"_",LEFT(AA17,4))</f>
        <v>deal_stop_yn_______</v>
      </c>
      <c r="I17" s="1" t="s">
        <v>192</v>
      </c>
      <c r="J17" s="1" t="s">
        <v>193</v>
      </c>
      <c r="K17" s="1" t="s">
        <v>194</v>
      </c>
      <c r="L17" s="1" t="s">
        <v>195</v>
      </c>
      <c r="M17" s="1" t="s">
        <v>196</v>
      </c>
      <c r="N17" s="1" t="s">
        <v>197</v>
      </c>
    </row>
    <row r="18" spans="2:18" ht="17.25" hidden="1" customHeight="1">
      <c r="B18" s="1" t="s">
        <v>108</v>
      </c>
      <c r="C18" s="1" t="str">
        <f t="shared" ref="C18:C80" si="11">TRIM(MID(G18,1,(F18-1)))</f>
        <v>resi_area_auto_regi_yn</v>
      </c>
      <c r="D18" s="1" t="s">
        <v>644</v>
      </c>
      <c r="E18" s="23">
        <v>1</v>
      </c>
      <c r="F18" s="1">
        <f t="shared" si="9"/>
        <v>23</v>
      </c>
      <c r="G18" s="1" t="str">
        <f t="shared" si="10"/>
        <v>resi_area_auto_regi_yn_____</v>
      </c>
      <c r="I18" s="1" t="s">
        <v>198</v>
      </c>
      <c r="J18" s="1" t="s">
        <v>199</v>
      </c>
      <c r="K18" s="1" t="s">
        <v>200</v>
      </c>
      <c r="L18" s="1" t="s">
        <v>201</v>
      </c>
      <c r="M18" s="1" t="s">
        <v>202</v>
      </c>
      <c r="N18" s="1" t="s">
        <v>203</v>
      </c>
      <c r="O18" s="1" t="s">
        <v>204</v>
      </c>
      <c r="P18" s="1" t="s">
        <v>205</v>
      </c>
      <c r="Q18" s="1" t="s">
        <v>206</v>
      </c>
      <c r="R18" s="1" t="s">
        <v>197</v>
      </c>
    </row>
    <row r="19" spans="2:18" ht="17.25" hidden="1" customHeight="1">
      <c r="B19" s="1" t="s">
        <v>168</v>
      </c>
      <c r="C19" s="1" t="str">
        <f t="shared" si="11"/>
        <v>regi_acce_poli_name</v>
      </c>
      <c r="D19" s="1" t="s">
        <v>644</v>
      </c>
      <c r="E19" s="23">
        <v>30</v>
      </c>
      <c r="F19" s="1">
        <f t="shared" si="9"/>
        <v>20</v>
      </c>
      <c r="G19" s="1" t="str">
        <f t="shared" si="10"/>
        <v>regi_acce_poli_name______</v>
      </c>
      <c r="I19" s="1" t="s">
        <v>207</v>
      </c>
      <c r="J19" s="1" t="s">
        <v>208</v>
      </c>
      <c r="K19" s="1" t="s">
        <v>209</v>
      </c>
      <c r="L19" s="1" t="s">
        <v>210</v>
      </c>
      <c r="M19" s="1" t="s">
        <v>211</v>
      </c>
      <c r="N19" s="1" t="s">
        <v>212</v>
      </c>
      <c r="O19" s="1" t="s">
        <v>213</v>
      </c>
      <c r="P19" s="1" t="s">
        <v>214</v>
      </c>
    </row>
    <row r="20" spans="2:18" ht="17.25" hidden="1" customHeight="1">
      <c r="B20" s="1" t="s">
        <v>163</v>
      </c>
      <c r="C20" s="1" t="str">
        <f t="shared" si="11"/>
        <v>regi_acce_cust</v>
      </c>
      <c r="D20" s="1" t="s">
        <v>644</v>
      </c>
      <c r="E20" s="23">
        <v>1</v>
      </c>
      <c r="F20" s="1">
        <f t="shared" si="9"/>
        <v>15</v>
      </c>
      <c r="G20" s="1" t="str">
        <f t="shared" si="10"/>
        <v>regi_acce_cust_______</v>
      </c>
      <c r="I20" s="1" t="s">
        <v>207</v>
      </c>
      <c r="J20" s="1" t="s">
        <v>208</v>
      </c>
      <c r="K20" s="1" t="s">
        <v>209</v>
      </c>
      <c r="L20" s="1" t="s">
        <v>210</v>
      </c>
      <c r="M20" s="1" t="s">
        <v>215</v>
      </c>
      <c r="N20" s="1" t="s">
        <v>216</v>
      </c>
    </row>
    <row r="21" spans="2:18" ht="17.25" hidden="1" customHeight="1">
      <c r="B21" s="1" t="s">
        <v>164</v>
      </c>
      <c r="C21" s="1" t="str">
        <f t="shared" si="11"/>
        <v>regi_acce_cust_rera</v>
      </c>
      <c r="D21" s="1" t="s">
        <v>644</v>
      </c>
      <c r="E21" s="23">
        <v>2</v>
      </c>
      <c r="F21" s="1">
        <f t="shared" si="9"/>
        <v>20</v>
      </c>
      <c r="G21" s="1" t="str">
        <f t="shared" si="10"/>
        <v>regi_acce_cust_rera______</v>
      </c>
      <c r="I21" s="1" t="s">
        <v>207</v>
      </c>
      <c r="J21" s="1" t="s">
        <v>208</v>
      </c>
      <c r="K21" s="1" t="s">
        <v>209</v>
      </c>
      <c r="L21" s="1" t="s">
        <v>210</v>
      </c>
      <c r="M21" s="1" t="s">
        <v>215</v>
      </c>
      <c r="N21" s="1" t="s">
        <v>216</v>
      </c>
      <c r="O21" s="1" t="s">
        <v>217</v>
      </c>
      <c r="P21" s="1" t="s">
        <v>218</v>
      </c>
    </row>
    <row r="22" spans="2:18" ht="17.25" hidden="1" customHeight="1">
      <c r="B22" s="1" t="s">
        <v>167</v>
      </c>
      <c r="C22" s="1" t="str">
        <f t="shared" si="11"/>
        <v>regi_acce_cont_poli</v>
      </c>
      <c r="D22" s="1" t="s">
        <v>644</v>
      </c>
      <c r="E22" s="23">
        <v>5</v>
      </c>
      <c r="F22" s="1">
        <f t="shared" si="9"/>
        <v>20</v>
      </c>
      <c r="G22" s="1" t="str">
        <f t="shared" si="10"/>
        <v>regi_acce_cont_poli______</v>
      </c>
      <c r="I22" s="1" t="s">
        <v>207</v>
      </c>
      <c r="J22" s="1" t="s">
        <v>208</v>
      </c>
      <c r="K22" s="1" t="s">
        <v>209</v>
      </c>
      <c r="L22" s="1" t="s">
        <v>210</v>
      </c>
      <c r="M22" s="1" t="s">
        <v>219</v>
      </c>
      <c r="N22" s="1" t="s">
        <v>220</v>
      </c>
      <c r="O22" s="1" t="s">
        <v>221</v>
      </c>
      <c r="P22" s="1" t="s">
        <v>222</v>
      </c>
    </row>
    <row r="23" spans="2:18" ht="17.25" hidden="1" customHeight="1">
      <c r="B23" s="1" t="s">
        <v>162</v>
      </c>
      <c r="C23" s="1" t="str">
        <f t="shared" si="11"/>
        <v>regi_acce_cont</v>
      </c>
      <c r="D23" s="1" t="s">
        <v>644</v>
      </c>
      <c r="E23" s="23">
        <v>500</v>
      </c>
      <c r="F23" s="1">
        <f t="shared" si="9"/>
        <v>15</v>
      </c>
      <c r="G23" s="1" t="str">
        <f t="shared" si="10"/>
        <v>regi_acce_cont_______</v>
      </c>
      <c r="I23" s="1" t="s">
        <v>207</v>
      </c>
      <c r="J23" s="1" t="s">
        <v>208</v>
      </c>
      <c r="K23" s="1" t="s">
        <v>209</v>
      </c>
      <c r="L23" s="1" t="s">
        <v>210</v>
      </c>
      <c r="M23" s="1" t="s">
        <v>223</v>
      </c>
      <c r="N23" s="1" t="s">
        <v>224</v>
      </c>
    </row>
    <row r="24" spans="2:18" ht="17.25" hidden="1" customHeight="1">
      <c r="B24" s="1" t="s">
        <v>166</v>
      </c>
      <c r="C24" s="1" t="str">
        <f t="shared" si="11"/>
        <v>regi_acce_time</v>
      </c>
      <c r="D24" s="1" t="s">
        <v>644</v>
      </c>
      <c r="E24" s="23">
        <v>4</v>
      </c>
      <c r="F24" s="1">
        <f t="shared" si="9"/>
        <v>15</v>
      </c>
      <c r="G24" s="1" t="str">
        <f t="shared" si="10"/>
        <v>regi_acce_time_______</v>
      </c>
      <c r="I24" s="1" t="s">
        <v>207</v>
      </c>
      <c r="J24" s="1" t="s">
        <v>208</v>
      </c>
      <c r="K24" s="1" t="s">
        <v>209</v>
      </c>
      <c r="L24" s="1" t="s">
        <v>210</v>
      </c>
      <c r="M24" s="1" t="s">
        <v>225</v>
      </c>
      <c r="N24" s="1" t="s">
        <v>79</v>
      </c>
    </row>
    <row r="25" spans="2:18" ht="17.25" hidden="1" customHeight="1">
      <c r="B25" s="1" t="s">
        <v>161</v>
      </c>
      <c r="C25" s="1" t="str">
        <f t="shared" si="11"/>
        <v>regi_acce_yn</v>
      </c>
      <c r="D25" s="1" t="s">
        <v>644</v>
      </c>
      <c r="E25" s="23">
        <v>1</v>
      </c>
      <c r="F25" s="1">
        <f t="shared" si="9"/>
        <v>13</v>
      </c>
      <c r="G25" s="1" t="str">
        <f t="shared" si="10"/>
        <v>regi_acce_yn_______</v>
      </c>
      <c r="I25" s="1" t="s">
        <v>207</v>
      </c>
      <c r="J25" s="1" t="s">
        <v>208</v>
      </c>
      <c r="K25" s="1" t="s">
        <v>209</v>
      </c>
      <c r="L25" s="1" t="s">
        <v>210</v>
      </c>
      <c r="M25" s="1" t="s">
        <v>206</v>
      </c>
      <c r="N25" s="1" t="s">
        <v>197</v>
      </c>
    </row>
    <row r="26" spans="2:18" ht="17.25" hidden="1" customHeight="1">
      <c r="B26" s="1" t="s">
        <v>165</v>
      </c>
      <c r="C26" s="1" t="str">
        <f t="shared" si="11"/>
        <v>regi_acce_date</v>
      </c>
      <c r="D26" s="1" t="s">
        <v>647</v>
      </c>
      <c r="E26" s="23">
        <v>0</v>
      </c>
      <c r="F26" s="1">
        <f t="shared" si="9"/>
        <v>15</v>
      </c>
      <c r="G26" s="1" t="str">
        <f t="shared" si="10"/>
        <v>regi_acce_date_______</v>
      </c>
      <c r="I26" s="1" t="s">
        <v>207</v>
      </c>
      <c r="J26" s="1" t="s">
        <v>208</v>
      </c>
      <c r="K26" s="1" t="s">
        <v>209</v>
      </c>
      <c r="L26" s="1" t="s">
        <v>210</v>
      </c>
      <c r="M26" s="1" t="s">
        <v>226</v>
      </c>
      <c r="N26" s="1" t="s">
        <v>26</v>
      </c>
    </row>
    <row r="27" spans="2:18" ht="17.25" hidden="1" customHeight="1">
      <c r="B27" s="1" t="s">
        <v>83</v>
      </c>
      <c r="C27" s="1" t="str">
        <f t="shared" si="11"/>
        <v>empl_deal_seri_numb</v>
      </c>
      <c r="D27" s="1" t="s">
        <v>644</v>
      </c>
      <c r="E27" s="23">
        <v>9</v>
      </c>
      <c r="F27" s="1">
        <f>SEARCH("__",G27)</f>
        <v>20</v>
      </c>
      <c r="G27" s="1" t="str">
        <f>CONCATENATE(LEFT(J27,4),"_",LEFT(L27,4),"_",LEFT(N27,4),"_",LEFT(P27,4),"_",LEFT(R27,4),"_",LEFT(T27,4),"_",LEFT(V27,4),"_",LEFT(W27,4),"_",LEFT(Y27,4),"_",LEFT(AA27,4))</f>
        <v>empl_deal_seri_numb______</v>
      </c>
      <c r="I27" s="1" t="s">
        <v>227</v>
      </c>
      <c r="J27" s="1" t="s">
        <v>228</v>
      </c>
      <c r="K27" s="1" t="s">
        <v>192</v>
      </c>
      <c r="L27" s="1" t="s">
        <v>193</v>
      </c>
      <c r="M27" s="1" t="s">
        <v>502</v>
      </c>
      <c r="N27" s="1" t="s">
        <v>229</v>
      </c>
      <c r="O27" s="1" t="s">
        <v>437</v>
      </c>
      <c r="P27" s="1" t="s">
        <v>440</v>
      </c>
    </row>
    <row r="28" spans="2:18" ht="17.25" hidden="1" customHeight="1">
      <c r="B28" s="1" t="s">
        <v>463</v>
      </c>
      <c r="C28" s="1" t="str">
        <f t="shared" si="11"/>
        <v>empl_hist_seri_numb</v>
      </c>
      <c r="D28" s="1" t="s">
        <v>645</v>
      </c>
      <c r="E28" s="23">
        <v>9</v>
      </c>
      <c r="F28" s="1">
        <f>SEARCH("__",G28)</f>
        <v>20</v>
      </c>
      <c r="G28" s="1" t="str">
        <f>CONCATENATE(LEFT(J28,4),"_",LEFT(L28,4),"_",LEFT(N28,4),"_",LEFT(P28,4),"_",LEFT(R28,4),"_",LEFT(T28,4),"_",LEFT(V28,4),"_",LEFT(W28,4),"_",LEFT(Y28,4),"_",LEFT(AA28,4))</f>
        <v>empl_hist_seri_numb______</v>
      </c>
      <c r="I28" s="1" t="s">
        <v>227</v>
      </c>
      <c r="J28" s="1" t="s">
        <v>228</v>
      </c>
      <c r="K28" s="1" t="s">
        <v>464</v>
      </c>
      <c r="L28" s="1" t="s">
        <v>469</v>
      </c>
      <c r="M28" s="1" t="s">
        <v>502</v>
      </c>
      <c r="N28" s="1" t="s">
        <v>229</v>
      </c>
      <c r="O28" s="1" t="s">
        <v>437</v>
      </c>
      <c r="P28" s="1" t="s">
        <v>440</v>
      </c>
    </row>
    <row r="29" spans="2:18" ht="17.25" customHeight="1">
      <c r="B29" s="1" t="s">
        <v>84</v>
      </c>
      <c r="C29" s="1" t="str">
        <f t="shared" si="11"/>
        <v>empl_regi_cate_code</v>
      </c>
      <c r="D29" s="1" t="s">
        <v>644</v>
      </c>
      <c r="E29" s="23">
        <v>3</v>
      </c>
      <c r="F29" s="1">
        <f t="shared" si="9"/>
        <v>20</v>
      </c>
      <c r="G29" s="1" t="str">
        <f t="shared" si="10"/>
        <v>empl_regi_cate_code______</v>
      </c>
      <c r="I29" s="1" t="s">
        <v>227</v>
      </c>
      <c r="J29" s="1" t="s">
        <v>228</v>
      </c>
      <c r="K29" s="1" t="s">
        <v>204</v>
      </c>
      <c r="L29" s="1" t="s">
        <v>205</v>
      </c>
      <c r="M29" s="1" t="s">
        <v>230</v>
      </c>
      <c r="N29" s="1" t="s">
        <v>231</v>
      </c>
      <c r="O29" s="1" t="s">
        <v>232</v>
      </c>
      <c r="P29" s="1" t="s">
        <v>233</v>
      </c>
    </row>
    <row r="30" spans="2:18" ht="17.25" hidden="1" customHeight="1">
      <c r="B30" s="1" t="s">
        <v>90</v>
      </c>
      <c r="C30" s="1" t="str">
        <f t="shared" si="11"/>
        <v>empl_regi_date</v>
      </c>
      <c r="D30" s="1" t="s">
        <v>647</v>
      </c>
      <c r="E30" s="23">
        <v>0</v>
      </c>
      <c r="F30" s="1">
        <f t="shared" si="9"/>
        <v>15</v>
      </c>
      <c r="G30" s="1" t="str">
        <f t="shared" si="10"/>
        <v>empl_regi_date_______</v>
      </c>
      <c r="I30" s="1" t="s">
        <v>227</v>
      </c>
      <c r="J30" s="1" t="s">
        <v>228</v>
      </c>
      <c r="K30" s="1" t="s">
        <v>204</v>
      </c>
      <c r="L30" s="1" t="s">
        <v>205</v>
      </c>
      <c r="M30" s="1" t="s">
        <v>226</v>
      </c>
      <c r="N30" s="1" t="s">
        <v>26</v>
      </c>
    </row>
    <row r="31" spans="2:18" ht="17.25" customHeight="1">
      <c r="B31" s="1" t="s">
        <v>135</v>
      </c>
      <c r="C31" s="1" t="str">
        <f t="shared" si="11"/>
        <v>empl_cate_divi_code</v>
      </c>
      <c r="D31" s="1" t="s">
        <v>644</v>
      </c>
      <c r="E31" s="23">
        <v>3</v>
      </c>
      <c r="F31" s="1">
        <f t="shared" si="9"/>
        <v>20</v>
      </c>
      <c r="G31" s="1" t="str">
        <f t="shared" si="10"/>
        <v>empl_cate_divi_code______</v>
      </c>
      <c r="I31" s="1" t="s">
        <v>227</v>
      </c>
      <c r="J31" s="1" t="s">
        <v>228</v>
      </c>
      <c r="K31" s="1" t="s">
        <v>230</v>
      </c>
      <c r="L31" s="1" t="s">
        <v>231</v>
      </c>
      <c r="M31" s="1" t="s">
        <v>234</v>
      </c>
      <c r="N31" s="1" t="s">
        <v>235</v>
      </c>
      <c r="O31" s="1" t="s">
        <v>232</v>
      </c>
      <c r="P31" s="1" t="s">
        <v>233</v>
      </c>
    </row>
    <row r="32" spans="2:18" ht="17.25" customHeight="1">
      <c r="B32" s="1" t="s">
        <v>130</v>
      </c>
      <c r="C32" s="1" t="str">
        <f t="shared" si="11"/>
        <v>empl_cate_majo_code</v>
      </c>
      <c r="D32" s="1" t="s">
        <v>644</v>
      </c>
      <c r="E32" s="23">
        <v>3</v>
      </c>
      <c r="F32" s="1">
        <f t="shared" si="9"/>
        <v>20</v>
      </c>
      <c r="G32" s="1" t="str">
        <f t="shared" si="10"/>
        <v>empl_cate_majo_code______</v>
      </c>
      <c r="I32" s="1" t="s">
        <v>227</v>
      </c>
      <c r="J32" s="1" t="s">
        <v>228</v>
      </c>
      <c r="K32" s="1" t="s">
        <v>230</v>
      </c>
      <c r="L32" s="1" t="s">
        <v>231</v>
      </c>
      <c r="M32" s="1" t="s">
        <v>236</v>
      </c>
      <c r="N32" s="1" t="s">
        <v>237</v>
      </c>
      <c r="O32" s="1" t="s">
        <v>232</v>
      </c>
      <c r="P32" s="1" t="s">
        <v>233</v>
      </c>
    </row>
    <row r="33" spans="2:18" ht="17.25" customHeight="1">
      <c r="B33" s="1" t="s">
        <v>136</v>
      </c>
      <c r="C33" s="1" t="str">
        <f t="shared" si="11"/>
        <v>empl_cate_smal_code</v>
      </c>
      <c r="D33" s="1" t="s">
        <v>644</v>
      </c>
      <c r="E33" s="23">
        <v>3</v>
      </c>
      <c r="F33" s="1">
        <f t="shared" si="9"/>
        <v>20</v>
      </c>
      <c r="G33" s="1" t="str">
        <f t="shared" si="10"/>
        <v>empl_cate_smal_code______</v>
      </c>
      <c r="I33" s="1" t="s">
        <v>227</v>
      </c>
      <c r="J33" s="1" t="s">
        <v>228</v>
      </c>
      <c r="K33" s="1" t="s">
        <v>230</v>
      </c>
      <c r="L33" s="1" t="s">
        <v>231</v>
      </c>
      <c r="M33" s="1" t="s">
        <v>238</v>
      </c>
      <c r="N33" s="1" t="s">
        <v>239</v>
      </c>
      <c r="O33" s="1" t="s">
        <v>232</v>
      </c>
      <c r="P33" s="1" t="s">
        <v>233</v>
      </c>
    </row>
    <row r="34" spans="2:18" ht="17.25" customHeight="1">
      <c r="B34" s="1" t="s">
        <v>669</v>
      </c>
      <c r="C34" s="1" t="str">
        <f t="shared" si="11"/>
        <v>empl_cate_midd_code</v>
      </c>
      <c r="D34" s="1" t="s">
        <v>644</v>
      </c>
      <c r="E34" s="23">
        <v>3</v>
      </c>
      <c r="F34" s="1">
        <f t="shared" si="9"/>
        <v>20</v>
      </c>
      <c r="G34" s="1" t="str">
        <f t="shared" si="10"/>
        <v>empl_cate_midd_code______</v>
      </c>
      <c r="I34" s="1" t="s">
        <v>227</v>
      </c>
      <c r="J34" s="1" t="s">
        <v>228</v>
      </c>
      <c r="K34" s="1" t="s">
        <v>230</v>
      </c>
      <c r="L34" s="1" t="s">
        <v>231</v>
      </c>
      <c r="M34" s="1" t="s">
        <v>240</v>
      </c>
      <c r="N34" s="1" t="s">
        <v>241</v>
      </c>
      <c r="O34" s="1" t="s">
        <v>232</v>
      </c>
      <c r="P34" s="1" t="s">
        <v>233</v>
      </c>
    </row>
    <row r="35" spans="2:18" ht="17.25" hidden="1" customHeight="1">
      <c r="B35" s="1" t="s">
        <v>85</v>
      </c>
      <c r="C35" s="1" t="str">
        <f t="shared" si="11"/>
        <v>empl_info_poss_yn</v>
      </c>
      <c r="D35" s="1" t="s">
        <v>644</v>
      </c>
      <c r="E35" s="23">
        <v>1</v>
      </c>
      <c r="F35" s="1">
        <f t="shared" si="9"/>
        <v>18</v>
      </c>
      <c r="G35" s="1" t="str">
        <f t="shared" si="10"/>
        <v>empl_info_poss_yn______</v>
      </c>
      <c r="I35" s="1" t="s">
        <v>227</v>
      </c>
      <c r="J35" s="1" t="s">
        <v>228</v>
      </c>
      <c r="K35" s="1" t="s">
        <v>242</v>
      </c>
      <c r="L35" s="1" t="s">
        <v>243</v>
      </c>
      <c r="M35" s="1" t="s">
        <v>244</v>
      </c>
      <c r="N35" s="1" t="s">
        <v>245</v>
      </c>
      <c r="O35" s="1" t="s">
        <v>206</v>
      </c>
      <c r="P35" s="1" t="s">
        <v>197</v>
      </c>
    </row>
    <row r="36" spans="2:18" ht="17.25" hidden="1" customHeight="1">
      <c r="B36" s="1" t="s">
        <v>88</v>
      </c>
      <c r="C36" s="1" t="str">
        <f t="shared" si="11"/>
        <v>empl_inqu_star_time</v>
      </c>
      <c r="D36" s="1" t="s">
        <v>672</v>
      </c>
      <c r="E36" s="23">
        <v>0</v>
      </c>
      <c r="F36" s="1">
        <f t="shared" si="9"/>
        <v>20</v>
      </c>
      <c r="G36" s="1" t="str">
        <f t="shared" si="10"/>
        <v>empl_inqu_star_time______</v>
      </c>
      <c r="I36" s="1" t="s">
        <v>227</v>
      </c>
      <c r="J36" s="1" t="s">
        <v>228</v>
      </c>
      <c r="K36" s="1" t="s">
        <v>246</v>
      </c>
      <c r="L36" s="1" t="s">
        <v>247</v>
      </c>
      <c r="M36" s="1" t="s">
        <v>248</v>
      </c>
      <c r="N36" s="1" t="s">
        <v>249</v>
      </c>
      <c r="O36" s="1" t="s">
        <v>225</v>
      </c>
      <c r="P36" s="1" t="s">
        <v>79</v>
      </c>
    </row>
    <row r="37" spans="2:18" ht="17.25" hidden="1" customHeight="1">
      <c r="B37" s="1" t="s">
        <v>86</v>
      </c>
      <c r="C37" s="1" t="str">
        <f t="shared" si="11"/>
        <v>empl_inqu_star_date</v>
      </c>
      <c r="D37" s="1" t="s">
        <v>647</v>
      </c>
      <c r="E37" s="23">
        <v>0</v>
      </c>
      <c r="F37" s="1">
        <f t="shared" si="9"/>
        <v>20</v>
      </c>
      <c r="G37" s="1" t="str">
        <f t="shared" si="10"/>
        <v>empl_inqu_star_date______</v>
      </c>
      <c r="I37" s="1" t="s">
        <v>227</v>
      </c>
      <c r="J37" s="1" t="s">
        <v>228</v>
      </c>
      <c r="K37" s="1" t="s">
        <v>246</v>
      </c>
      <c r="L37" s="1" t="s">
        <v>247</v>
      </c>
      <c r="M37" s="1" t="s">
        <v>248</v>
      </c>
      <c r="N37" s="1" t="s">
        <v>249</v>
      </c>
      <c r="O37" s="1" t="s">
        <v>226</v>
      </c>
      <c r="P37" s="1" t="s">
        <v>26</v>
      </c>
    </row>
    <row r="38" spans="2:18" ht="17.25" hidden="1" customHeight="1">
      <c r="B38" s="1" t="s">
        <v>89</v>
      </c>
      <c r="C38" s="1" t="str">
        <f t="shared" si="11"/>
        <v>empl_inqu_end_time</v>
      </c>
      <c r="D38" s="1" t="s">
        <v>672</v>
      </c>
      <c r="E38" s="23">
        <v>0</v>
      </c>
      <c r="F38" s="1">
        <f t="shared" si="9"/>
        <v>19</v>
      </c>
      <c r="G38" s="1" t="str">
        <f t="shared" si="10"/>
        <v>empl_inqu_end_time______</v>
      </c>
      <c r="I38" s="1" t="s">
        <v>227</v>
      </c>
      <c r="J38" s="1" t="s">
        <v>228</v>
      </c>
      <c r="K38" s="1" t="s">
        <v>246</v>
      </c>
      <c r="L38" s="1" t="s">
        <v>247</v>
      </c>
      <c r="M38" s="1" t="s">
        <v>250</v>
      </c>
      <c r="N38" s="1" t="s">
        <v>251</v>
      </c>
      <c r="O38" s="1" t="s">
        <v>225</v>
      </c>
      <c r="P38" s="1" t="s">
        <v>79</v>
      </c>
    </row>
    <row r="39" spans="2:18" ht="17.25" hidden="1" customHeight="1">
      <c r="B39" s="1" t="s">
        <v>87</v>
      </c>
      <c r="C39" s="1" t="str">
        <f t="shared" si="11"/>
        <v>empl_inqu_end_date</v>
      </c>
      <c r="D39" s="1" t="s">
        <v>647</v>
      </c>
      <c r="E39" s="23">
        <v>0</v>
      </c>
      <c r="F39" s="1">
        <f t="shared" si="9"/>
        <v>19</v>
      </c>
      <c r="G39" s="1" t="str">
        <f t="shared" si="10"/>
        <v>empl_inqu_end_date______</v>
      </c>
      <c r="I39" s="1" t="s">
        <v>227</v>
      </c>
      <c r="J39" s="1" t="s">
        <v>228</v>
      </c>
      <c r="K39" s="1" t="s">
        <v>246</v>
      </c>
      <c r="L39" s="1" t="s">
        <v>247</v>
      </c>
      <c r="M39" s="1" t="s">
        <v>250</v>
      </c>
      <c r="N39" s="1" t="s">
        <v>251</v>
      </c>
      <c r="O39" s="1" t="s">
        <v>226</v>
      </c>
      <c r="P39" s="1" t="s">
        <v>26</v>
      </c>
    </row>
    <row r="40" spans="2:18" ht="17.25" hidden="1" customHeight="1">
      <c r="B40" s="1" t="s">
        <v>91</v>
      </c>
      <c r="C40" s="1" t="str">
        <f t="shared" si="11"/>
        <v>empl_end_date</v>
      </c>
      <c r="D40" s="1" t="s">
        <v>647</v>
      </c>
      <c r="E40" s="23">
        <v>0</v>
      </c>
      <c r="F40" s="1">
        <f t="shared" si="9"/>
        <v>14</v>
      </c>
      <c r="G40" s="1" t="str">
        <f t="shared" si="10"/>
        <v>empl_end_date_______</v>
      </c>
      <c r="I40" s="1" t="s">
        <v>227</v>
      </c>
      <c r="J40" s="1" t="s">
        <v>228</v>
      </c>
      <c r="K40" s="1" t="s">
        <v>250</v>
      </c>
      <c r="L40" s="1" t="s">
        <v>251</v>
      </c>
      <c r="M40" s="1" t="s">
        <v>226</v>
      </c>
      <c r="N40" s="1" t="s">
        <v>26</v>
      </c>
    </row>
    <row r="41" spans="2:18" ht="17.25" hidden="1" customHeight="1">
      <c r="B41" s="1" t="s">
        <v>129</v>
      </c>
      <c r="C41" s="1" t="str">
        <f t="shared" si="11"/>
        <v>empl_type_seri</v>
      </c>
      <c r="D41" s="1" t="s">
        <v>645</v>
      </c>
      <c r="E41" s="23">
        <v>9</v>
      </c>
      <c r="F41" s="1">
        <f t="shared" si="9"/>
        <v>15</v>
      </c>
      <c r="G41" s="1" t="str">
        <f t="shared" si="10"/>
        <v>empl_type_seri_______</v>
      </c>
      <c r="I41" s="1" t="s">
        <v>227</v>
      </c>
      <c r="J41" s="1" t="s">
        <v>228</v>
      </c>
      <c r="K41" s="1" t="s">
        <v>252</v>
      </c>
      <c r="L41" s="1" t="s">
        <v>253</v>
      </c>
      <c r="M41" s="1" t="s">
        <v>15</v>
      </c>
      <c r="N41" s="1" t="s">
        <v>229</v>
      </c>
    </row>
    <row r="42" spans="2:18" ht="17.25" customHeight="1">
      <c r="B42" s="1" t="s">
        <v>139</v>
      </c>
      <c r="C42" s="1" t="str">
        <f t="shared" si="11"/>
        <v>empl_hope_deta_area_code</v>
      </c>
      <c r="D42" s="1" t="s">
        <v>644</v>
      </c>
      <c r="E42" s="23">
        <v>5</v>
      </c>
      <c r="F42" s="1">
        <f t="shared" si="9"/>
        <v>25</v>
      </c>
      <c r="G42" s="1" t="str">
        <f t="shared" si="10"/>
        <v>empl_hope_deta_area_code_____</v>
      </c>
      <c r="I42" s="1" t="s">
        <v>227</v>
      </c>
      <c r="J42" s="1" t="s">
        <v>228</v>
      </c>
      <c r="K42" s="1" t="s">
        <v>254</v>
      </c>
      <c r="L42" s="1" t="s">
        <v>255</v>
      </c>
      <c r="M42" s="1" t="s">
        <v>256</v>
      </c>
      <c r="N42" s="1" t="s">
        <v>257</v>
      </c>
      <c r="O42" s="1" t="s">
        <v>200</v>
      </c>
      <c r="P42" s="1" t="s">
        <v>201</v>
      </c>
      <c r="Q42" s="1" t="s">
        <v>232</v>
      </c>
      <c r="R42" s="1" t="s">
        <v>233</v>
      </c>
    </row>
    <row r="43" spans="2:18" ht="17.25" customHeight="1">
      <c r="B43" s="1" t="s">
        <v>138</v>
      </c>
      <c r="C43" s="1" t="str">
        <f t="shared" si="11"/>
        <v>empl_hope_area_code</v>
      </c>
      <c r="D43" s="1" t="s">
        <v>644</v>
      </c>
      <c r="E43" s="23">
        <v>5</v>
      </c>
      <c r="F43" s="1">
        <f t="shared" si="9"/>
        <v>20</v>
      </c>
      <c r="G43" s="1" t="str">
        <f t="shared" si="10"/>
        <v>empl_hope_area_code______</v>
      </c>
      <c r="I43" s="1" t="s">
        <v>227</v>
      </c>
      <c r="J43" s="1" t="s">
        <v>228</v>
      </c>
      <c r="K43" s="1" t="s">
        <v>254</v>
      </c>
      <c r="L43" s="1" t="s">
        <v>255</v>
      </c>
      <c r="M43" s="1" t="s">
        <v>200</v>
      </c>
      <c r="N43" s="1" t="s">
        <v>201</v>
      </c>
      <c r="O43" s="1" t="s">
        <v>232</v>
      </c>
      <c r="P43" s="1" t="s">
        <v>233</v>
      </c>
    </row>
    <row r="44" spans="2:18" ht="17.25" customHeight="1">
      <c r="B44" s="1" t="s">
        <v>23</v>
      </c>
      <c r="C44" s="1" t="str">
        <f t="shared" si="11"/>
        <v>nati_code</v>
      </c>
      <c r="D44" s="1" t="s">
        <v>644</v>
      </c>
      <c r="E44" s="23">
        <v>3</v>
      </c>
      <c r="F44" s="1">
        <f t="shared" si="9"/>
        <v>10</v>
      </c>
      <c r="G44" s="1" t="str">
        <f t="shared" si="10"/>
        <v>nati_code________</v>
      </c>
      <c r="I44" s="1" t="s">
        <v>258</v>
      </c>
      <c r="J44" s="1" t="s">
        <v>259</v>
      </c>
      <c r="K44" s="1" t="s">
        <v>232</v>
      </c>
      <c r="L44" s="1" t="s">
        <v>233</v>
      </c>
    </row>
    <row r="45" spans="2:18" ht="17.25" hidden="1" customHeight="1">
      <c r="B45" s="1" t="s">
        <v>121</v>
      </c>
      <c r="C45" s="1" t="str">
        <f t="shared" si="11"/>
        <v>work_star_time</v>
      </c>
      <c r="D45" s="1" t="s">
        <v>644</v>
      </c>
      <c r="E45" s="23">
        <v>4</v>
      </c>
      <c r="F45" s="1">
        <f t="shared" si="9"/>
        <v>15</v>
      </c>
      <c r="G45" s="1" t="str">
        <f t="shared" si="10"/>
        <v>work_star_time_______</v>
      </c>
      <c r="I45" s="1" t="s">
        <v>260</v>
      </c>
      <c r="J45" s="1" t="s">
        <v>261</v>
      </c>
      <c r="K45" s="1" t="s">
        <v>248</v>
      </c>
      <c r="L45" s="1" t="s">
        <v>249</v>
      </c>
      <c r="M45" s="1" t="s">
        <v>225</v>
      </c>
      <c r="N45" s="1" t="s">
        <v>79</v>
      </c>
    </row>
    <row r="46" spans="2:18" ht="17.25" hidden="1" customHeight="1">
      <c r="B46" s="1" t="s">
        <v>122</v>
      </c>
      <c r="C46" s="1" t="str">
        <f t="shared" si="11"/>
        <v>worn_end_time</v>
      </c>
      <c r="D46" s="1" t="s">
        <v>644</v>
      </c>
      <c r="E46" s="23">
        <v>4</v>
      </c>
      <c r="F46" s="1">
        <f t="shared" si="9"/>
        <v>14</v>
      </c>
      <c r="G46" s="1" t="str">
        <f t="shared" si="10"/>
        <v>worn_end_time_______</v>
      </c>
      <c r="I46" s="1" t="s">
        <v>260</v>
      </c>
      <c r="J46" s="1" t="s">
        <v>262</v>
      </c>
      <c r="K46" s="1" t="s">
        <v>250</v>
      </c>
      <c r="L46" s="1" t="s">
        <v>251</v>
      </c>
      <c r="M46" s="1" t="s">
        <v>225</v>
      </c>
      <c r="N46" s="1" t="s">
        <v>79</v>
      </c>
    </row>
    <row r="47" spans="2:18" ht="17.25" hidden="1" customHeight="1">
      <c r="B47" s="1" t="s">
        <v>114</v>
      </c>
      <c r="C47" s="1" t="str">
        <f t="shared" si="11"/>
        <v>frid_work_yn</v>
      </c>
      <c r="D47" s="1" t="s">
        <v>644</v>
      </c>
      <c r="E47" s="23">
        <v>1</v>
      </c>
      <c r="F47" s="1">
        <f t="shared" si="9"/>
        <v>13</v>
      </c>
      <c r="G47" s="1" t="str">
        <f t="shared" si="10"/>
        <v>frid_work_yn_______</v>
      </c>
      <c r="I47" s="1" t="s">
        <v>263</v>
      </c>
      <c r="J47" s="1" t="s">
        <v>264</v>
      </c>
      <c r="K47" s="1" t="s">
        <v>260</v>
      </c>
      <c r="L47" s="1" t="s">
        <v>261</v>
      </c>
      <c r="M47" s="1" t="s">
        <v>206</v>
      </c>
      <c r="N47" s="1" t="s">
        <v>197</v>
      </c>
    </row>
    <row r="48" spans="2:18" ht="17.25" customHeight="1">
      <c r="B48" s="1" t="s">
        <v>123</v>
      </c>
      <c r="C48" s="1" t="str">
        <f t="shared" si="11"/>
        <v>pay_cate_divi_code</v>
      </c>
      <c r="D48" s="1" t="s">
        <v>644</v>
      </c>
      <c r="E48" s="23">
        <v>2</v>
      </c>
      <c r="F48" s="1">
        <f t="shared" si="9"/>
        <v>19</v>
      </c>
      <c r="G48" s="1" t="str">
        <f t="shared" si="10"/>
        <v>pay_cate_divi_code______</v>
      </c>
      <c r="I48" s="1" t="s">
        <v>265</v>
      </c>
      <c r="J48" s="1" t="s">
        <v>266</v>
      </c>
      <c r="K48" s="1" t="s">
        <v>230</v>
      </c>
      <c r="L48" s="1" t="s">
        <v>231</v>
      </c>
      <c r="M48" s="1" t="s">
        <v>234</v>
      </c>
      <c r="N48" s="1" t="s">
        <v>235</v>
      </c>
      <c r="O48" s="1" t="s">
        <v>232</v>
      </c>
      <c r="P48" s="1" t="s">
        <v>233</v>
      </c>
    </row>
    <row r="49" spans="2:16" ht="17.25" hidden="1" customHeight="1">
      <c r="B49" s="1" t="s">
        <v>50</v>
      </c>
      <c r="C49" s="1" t="str">
        <f t="shared" si="11"/>
        <v>pers_name</v>
      </c>
      <c r="D49" s="1" t="s">
        <v>644</v>
      </c>
      <c r="E49" s="23">
        <v>30</v>
      </c>
      <c r="F49" s="1">
        <f t="shared" si="9"/>
        <v>10</v>
      </c>
      <c r="G49" s="1" t="str">
        <f t="shared" si="10"/>
        <v>pers_name________</v>
      </c>
      <c r="I49" s="1" t="s">
        <v>267</v>
      </c>
      <c r="J49" s="1" t="s">
        <v>268</v>
      </c>
      <c r="K49" s="1" t="s">
        <v>269</v>
      </c>
      <c r="L49" s="1" t="s">
        <v>214</v>
      </c>
    </row>
    <row r="50" spans="2:16" ht="17.25" hidden="1" customHeight="1">
      <c r="B50" s="1" t="s">
        <v>57</v>
      </c>
      <c r="C50" s="1" t="str">
        <f t="shared" si="11"/>
        <v>pers_carr_phon_numb</v>
      </c>
      <c r="D50" s="1" t="s">
        <v>644</v>
      </c>
      <c r="E50" s="23">
        <v>12</v>
      </c>
      <c r="F50" s="1">
        <f t="shared" si="9"/>
        <v>20</v>
      </c>
      <c r="G50" s="1" t="str">
        <f t="shared" si="10"/>
        <v>pers_carr_phon_numb______</v>
      </c>
      <c r="I50" s="1" t="s">
        <v>267</v>
      </c>
      <c r="J50" s="1" t="s">
        <v>268</v>
      </c>
      <c r="K50" s="1" t="s">
        <v>270</v>
      </c>
      <c r="L50" s="1" t="s">
        <v>271</v>
      </c>
      <c r="M50" s="1" t="s">
        <v>272</v>
      </c>
      <c r="N50" s="1" t="s">
        <v>273</v>
      </c>
      <c r="O50" s="1" t="s">
        <v>274</v>
      </c>
      <c r="P50" s="1" t="s">
        <v>275</v>
      </c>
    </row>
    <row r="51" spans="2:16" ht="17.25" hidden="1" customHeight="1">
      <c r="B51" s="1" t="s">
        <v>147</v>
      </c>
      <c r="C51" s="1" t="str">
        <f t="shared" si="11"/>
        <v>majo_titl</v>
      </c>
      <c r="D51" s="1" t="s">
        <v>644</v>
      </c>
      <c r="E51" s="23">
        <v>100</v>
      </c>
      <c r="F51" s="1">
        <f t="shared" si="9"/>
        <v>10</v>
      </c>
      <c r="G51" s="1" t="str">
        <f t="shared" si="10"/>
        <v>majo_titl________</v>
      </c>
      <c r="I51" s="1" t="s">
        <v>236</v>
      </c>
      <c r="J51" s="1" t="s">
        <v>237</v>
      </c>
      <c r="K51" s="1" t="s">
        <v>276</v>
      </c>
      <c r="L51" s="1" t="s">
        <v>277</v>
      </c>
    </row>
    <row r="52" spans="2:16" ht="17.25" hidden="1" customHeight="1">
      <c r="B52" s="1" t="s">
        <v>149</v>
      </c>
      <c r="C52" s="1" t="str">
        <f t="shared" si="11"/>
        <v>majo_comp_titl</v>
      </c>
      <c r="D52" s="1" t="s">
        <v>644</v>
      </c>
      <c r="E52" s="23">
        <v>50</v>
      </c>
      <c r="F52" s="1">
        <f t="shared" si="9"/>
        <v>15</v>
      </c>
      <c r="G52" s="1" t="str">
        <f t="shared" si="10"/>
        <v>majo_comp_titl_______</v>
      </c>
      <c r="I52" s="1" t="s">
        <v>236</v>
      </c>
      <c r="J52" s="1" t="s">
        <v>237</v>
      </c>
      <c r="K52" s="1" t="s">
        <v>278</v>
      </c>
      <c r="L52" s="1" t="s">
        <v>279</v>
      </c>
      <c r="M52" s="1" t="s">
        <v>276</v>
      </c>
      <c r="N52" s="1" t="s">
        <v>277</v>
      </c>
    </row>
    <row r="53" spans="2:16" ht="17.25" customHeight="1">
      <c r="B53" s="1" t="s">
        <v>145</v>
      </c>
      <c r="C53" s="1" t="str">
        <f t="shared" si="11"/>
        <v>majo_code</v>
      </c>
      <c r="D53" s="1" t="s">
        <v>644</v>
      </c>
      <c r="E53" s="23">
        <v>6</v>
      </c>
      <c r="F53" s="1">
        <f t="shared" si="9"/>
        <v>10</v>
      </c>
      <c r="G53" s="1" t="str">
        <f t="shared" si="10"/>
        <v>majo_code________</v>
      </c>
      <c r="I53" s="1" t="s">
        <v>236</v>
      </c>
      <c r="J53" s="1" t="s">
        <v>237</v>
      </c>
      <c r="K53" s="1" t="s">
        <v>232</v>
      </c>
      <c r="L53" s="1" t="s">
        <v>233</v>
      </c>
    </row>
    <row r="54" spans="2:16" ht="17.25" hidden="1" customHeight="1">
      <c r="B54" s="1" t="s">
        <v>49</v>
      </c>
      <c r="C54" s="1" t="str">
        <f t="shared" si="11"/>
        <v>repr_name</v>
      </c>
      <c r="D54" s="1" t="s">
        <v>644</v>
      </c>
      <c r="E54" s="23">
        <v>30</v>
      </c>
      <c r="F54" s="1">
        <f t="shared" si="9"/>
        <v>10</v>
      </c>
      <c r="G54" s="1" t="str">
        <f t="shared" si="10"/>
        <v>repr_name________</v>
      </c>
      <c r="I54" s="1" t="s">
        <v>280</v>
      </c>
      <c r="J54" s="1" t="s">
        <v>281</v>
      </c>
      <c r="K54" s="1" t="s">
        <v>269</v>
      </c>
      <c r="L54" s="1" t="s">
        <v>214</v>
      </c>
    </row>
    <row r="55" spans="2:16" ht="17.25" hidden="1" customHeight="1">
      <c r="B55" s="1" t="s">
        <v>56</v>
      </c>
      <c r="C55" s="1" t="str">
        <f t="shared" si="11"/>
        <v>repr_carr_phon_numb</v>
      </c>
      <c r="D55" s="1" t="s">
        <v>644</v>
      </c>
      <c r="E55" s="23">
        <v>12</v>
      </c>
      <c r="F55" s="1">
        <f t="shared" si="9"/>
        <v>20</v>
      </c>
      <c r="G55" s="1" t="str">
        <f t="shared" si="10"/>
        <v>repr_carr_phon_numb______</v>
      </c>
      <c r="I55" s="1" t="s">
        <v>280</v>
      </c>
      <c r="J55" s="1" t="s">
        <v>281</v>
      </c>
      <c r="K55" s="1" t="s">
        <v>270</v>
      </c>
      <c r="L55" s="1" t="s">
        <v>271</v>
      </c>
      <c r="M55" s="1" t="s">
        <v>272</v>
      </c>
      <c r="N55" s="1" t="s">
        <v>273</v>
      </c>
      <c r="O55" s="1" t="s">
        <v>274</v>
      </c>
      <c r="P55" s="1" t="s">
        <v>275</v>
      </c>
    </row>
    <row r="56" spans="2:16" ht="17.25" hidden="1" customHeight="1">
      <c r="B56" s="1" t="s">
        <v>624</v>
      </c>
      <c r="C56" s="1" t="str">
        <f t="shared" si="11"/>
        <v>memb_amou</v>
      </c>
      <c r="D56" s="1" t="s">
        <v>646</v>
      </c>
      <c r="E56" s="23" t="s">
        <v>673</v>
      </c>
      <c r="F56" s="1">
        <f>SEARCH("__",G56)</f>
        <v>10</v>
      </c>
      <c r="G56" s="1" t="str">
        <f>CONCATENATE(LEFT(J56,4),"_",LEFT(L56,4),"_",LEFT(N56,4),"_",LEFT(P56,4),"_",LEFT(R56,4),"_",LEFT(T56,4),"_",LEFT(V56,4),"_",LEFT(W56,4),"_",LEFT(Y56,4),"_",LEFT(AA56,4))</f>
        <v>memb_amou________</v>
      </c>
      <c r="I56" s="1" t="s">
        <v>576</v>
      </c>
      <c r="J56" s="1" t="s">
        <v>577</v>
      </c>
      <c r="K56" s="1" t="s">
        <v>286</v>
      </c>
      <c r="L56" s="1" t="s">
        <v>287</v>
      </c>
    </row>
    <row r="57" spans="2:16" ht="17.25" hidden="1" customHeight="1">
      <c r="B57" s="1" t="s">
        <v>68</v>
      </c>
      <c r="C57" s="1" t="str">
        <f t="shared" si="11"/>
        <v>guid_annu_amou</v>
      </c>
      <c r="D57" s="1" t="s">
        <v>646</v>
      </c>
      <c r="E57" s="23" t="s">
        <v>673</v>
      </c>
      <c r="F57" s="1">
        <f t="shared" si="9"/>
        <v>15</v>
      </c>
      <c r="G57" s="1" t="str">
        <f t="shared" si="10"/>
        <v>guid_annu_amou_______</v>
      </c>
      <c r="I57" s="1" t="s">
        <v>282</v>
      </c>
      <c r="J57" s="1" t="s">
        <v>283</v>
      </c>
      <c r="K57" s="1" t="s">
        <v>284</v>
      </c>
      <c r="L57" s="1" t="s">
        <v>285</v>
      </c>
      <c r="M57" s="1" t="s">
        <v>286</v>
      </c>
      <c r="N57" s="1" t="s">
        <v>287</v>
      </c>
    </row>
    <row r="58" spans="2:16" ht="17.25" hidden="1" customHeight="1">
      <c r="B58" s="1" t="s">
        <v>574</v>
      </c>
      <c r="C58" s="1" t="str">
        <f t="shared" si="11"/>
        <v>guid_annu_yn</v>
      </c>
      <c r="D58" s="1" t="s">
        <v>644</v>
      </c>
      <c r="E58" s="23">
        <v>1</v>
      </c>
      <c r="F58" s="1">
        <f>SEARCH("__",G58)</f>
        <v>13</v>
      </c>
      <c r="G58" s="1" t="str">
        <f>CONCATENATE(LEFT(J58,4),"_",LEFT(L58,4),"_",LEFT(N58,4),"_",LEFT(P58,4),"_",LEFT(R58,4),"_",LEFT(T58,4),"_",LEFT(V58,4),"_",LEFT(W58,4),"_",LEFT(Y58,4),"_",LEFT(AA58,4))</f>
        <v>guid_annu_yn_______</v>
      </c>
      <c r="I58" s="1" t="s">
        <v>282</v>
      </c>
      <c r="J58" s="1" t="s">
        <v>283</v>
      </c>
      <c r="K58" s="1" t="s">
        <v>284</v>
      </c>
      <c r="L58" s="1" t="s">
        <v>285</v>
      </c>
      <c r="M58" s="1" t="s">
        <v>206</v>
      </c>
      <c r="N58" s="1" t="s">
        <v>197</v>
      </c>
    </row>
    <row r="59" spans="2:16" ht="17.25" hidden="1" customHeight="1">
      <c r="B59" s="1" t="s">
        <v>579</v>
      </c>
      <c r="C59" s="1" t="str">
        <f t="shared" si="11"/>
        <v>year_memb_yn</v>
      </c>
      <c r="D59" s="1" t="s">
        <v>644</v>
      </c>
      <c r="E59" s="23">
        <v>1</v>
      </c>
      <c r="F59" s="1">
        <f>SEARCH("__",G59)</f>
        <v>13</v>
      </c>
      <c r="G59" s="1" t="str">
        <f>CONCATENATE(LEFT(J59,4),"_",LEFT(L59,4),"_",LEFT(N59,4),"_",LEFT(P59,4),"_",LEFT(R59,4),"_",LEFT(T59,4),"_",LEFT(V59,4),"_",LEFT(W59,4),"_",LEFT(Y59,4),"_",LEFT(AA59,4))</f>
        <v>year_memb_yn_______</v>
      </c>
      <c r="I59" s="1" t="s">
        <v>284</v>
      </c>
      <c r="J59" s="1" t="s">
        <v>575</v>
      </c>
      <c r="K59" s="1" t="s">
        <v>576</v>
      </c>
      <c r="L59" s="1" t="s">
        <v>577</v>
      </c>
      <c r="M59" s="1" t="s">
        <v>507</v>
      </c>
      <c r="N59" s="1" t="s">
        <v>519</v>
      </c>
    </row>
    <row r="60" spans="2:16" ht="17.25" customHeight="1">
      <c r="B60" s="1" t="s">
        <v>621</v>
      </c>
      <c r="C60" s="1" t="str">
        <f t="shared" si="11"/>
        <v>memb_regi_divi_code</v>
      </c>
      <c r="D60" s="1" t="s">
        <v>644</v>
      </c>
      <c r="E60" s="23">
        <v>2</v>
      </c>
      <c r="F60" s="1">
        <f t="shared" si="9"/>
        <v>20</v>
      </c>
      <c r="G60" s="1" t="str">
        <f t="shared" si="10"/>
        <v>memb_regi_divi_code______</v>
      </c>
      <c r="I60" s="1" t="s">
        <v>576</v>
      </c>
      <c r="J60" s="1" t="s">
        <v>577</v>
      </c>
      <c r="K60" s="1" t="s">
        <v>622</v>
      </c>
      <c r="L60" s="1" t="s">
        <v>623</v>
      </c>
      <c r="M60" s="1" t="s">
        <v>438</v>
      </c>
      <c r="N60" s="1" t="s">
        <v>441</v>
      </c>
      <c r="O60" s="1" t="s">
        <v>439</v>
      </c>
      <c r="P60" s="1" t="s">
        <v>473</v>
      </c>
    </row>
    <row r="61" spans="2:16" ht="17.25" hidden="1" customHeight="1">
      <c r="B61" s="1" t="s">
        <v>173</v>
      </c>
      <c r="C61" s="1" t="str">
        <f t="shared" si="11"/>
        <v>regi_date</v>
      </c>
      <c r="D61" s="1" t="s">
        <v>647</v>
      </c>
      <c r="E61" s="23">
        <v>0</v>
      </c>
      <c r="F61" s="1">
        <f t="shared" si="9"/>
        <v>10</v>
      </c>
      <c r="G61" s="1" t="str">
        <f t="shared" si="10"/>
        <v>regi_date________</v>
      </c>
      <c r="I61" s="1" t="s">
        <v>204</v>
      </c>
      <c r="J61" s="1" t="s">
        <v>205</v>
      </c>
      <c r="K61" s="1" t="s">
        <v>226</v>
      </c>
      <c r="L61" s="1" t="s">
        <v>26</v>
      </c>
    </row>
    <row r="62" spans="2:16" ht="17.25" hidden="1" customHeight="1">
      <c r="B62" s="1" t="s">
        <v>113</v>
      </c>
      <c r="C62" s="1" t="str">
        <f t="shared" si="11"/>
        <v>thur_work_yn</v>
      </c>
      <c r="D62" s="1" t="s">
        <v>644</v>
      </c>
      <c r="E62" s="23">
        <v>1</v>
      </c>
      <c r="F62" s="1">
        <f t="shared" si="9"/>
        <v>13</v>
      </c>
      <c r="G62" s="1" t="str">
        <f t="shared" si="10"/>
        <v>thur_work_yn_______</v>
      </c>
      <c r="I62" s="1" t="s">
        <v>288</v>
      </c>
      <c r="J62" s="1" t="s">
        <v>289</v>
      </c>
      <c r="K62" s="1" t="s">
        <v>260</v>
      </c>
      <c r="L62" s="1" t="s">
        <v>261</v>
      </c>
      <c r="M62" s="1" t="s">
        <v>206</v>
      </c>
      <c r="N62" s="1" t="s">
        <v>197</v>
      </c>
    </row>
    <row r="63" spans="2:16" ht="17.25" hidden="1" customHeight="1">
      <c r="B63" s="1" t="s">
        <v>160</v>
      </c>
      <c r="C63" s="1" t="str">
        <f t="shared" si="11"/>
        <v>diss_deta_info</v>
      </c>
      <c r="D63" s="1" t="s">
        <v>644</v>
      </c>
      <c r="E63" s="23">
        <v>500</v>
      </c>
      <c r="F63" s="1">
        <f t="shared" si="9"/>
        <v>15</v>
      </c>
      <c r="G63" s="1" t="str">
        <f t="shared" si="10"/>
        <v>diss_deta_info_______</v>
      </c>
      <c r="I63" s="1" t="s">
        <v>290</v>
      </c>
      <c r="J63" s="1" t="s">
        <v>291</v>
      </c>
      <c r="K63" s="1" t="s">
        <v>256</v>
      </c>
      <c r="L63" s="1" t="s">
        <v>257</v>
      </c>
      <c r="M63" s="1" t="s">
        <v>223</v>
      </c>
      <c r="N63" s="1" t="s">
        <v>243</v>
      </c>
    </row>
    <row r="64" spans="2:16" ht="17.25" customHeight="1">
      <c r="B64" s="1" t="s">
        <v>76</v>
      </c>
      <c r="C64" s="1" t="str">
        <f t="shared" si="11"/>
        <v>diss_cate_code</v>
      </c>
      <c r="D64" s="1" t="s">
        <v>644</v>
      </c>
      <c r="E64" s="23">
        <v>6</v>
      </c>
      <c r="F64" s="1">
        <f t="shared" si="9"/>
        <v>15</v>
      </c>
      <c r="G64" s="1" t="str">
        <f t="shared" si="10"/>
        <v>diss_cate_code_______</v>
      </c>
      <c r="I64" s="1" t="s">
        <v>290</v>
      </c>
      <c r="J64" s="1" t="s">
        <v>291</v>
      </c>
      <c r="K64" s="1" t="s">
        <v>230</v>
      </c>
      <c r="L64" s="1" t="s">
        <v>231</v>
      </c>
      <c r="M64" s="1" t="s">
        <v>232</v>
      </c>
      <c r="N64" s="1" t="s">
        <v>233</v>
      </c>
    </row>
    <row r="65" spans="2:16" ht="17.25" hidden="1" customHeight="1">
      <c r="B65" s="1" t="s">
        <v>158</v>
      </c>
      <c r="C65" s="1" t="str">
        <f t="shared" si="11"/>
        <v>diss_acce_cust</v>
      </c>
      <c r="D65" s="1" t="s">
        <v>644</v>
      </c>
      <c r="E65" s="23">
        <v>50</v>
      </c>
      <c r="F65" s="1">
        <f t="shared" si="9"/>
        <v>15</v>
      </c>
      <c r="G65" s="1" t="str">
        <f t="shared" si="10"/>
        <v>diss_acce_cust_______</v>
      </c>
      <c r="I65" s="1" t="s">
        <v>290</v>
      </c>
      <c r="J65" s="1" t="s">
        <v>291</v>
      </c>
      <c r="K65" s="1" t="s">
        <v>209</v>
      </c>
      <c r="L65" s="1" t="s">
        <v>210</v>
      </c>
      <c r="M65" s="1" t="s">
        <v>215</v>
      </c>
      <c r="N65" s="1" t="s">
        <v>216</v>
      </c>
    </row>
    <row r="66" spans="2:16" ht="17.25" hidden="1" customHeight="1">
      <c r="B66" s="1" t="s">
        <v>159</v>
      </c>
      <c r="C66" s="1" t="str">
        <f t="shared" si="11"/>
        <v>diss_acce_cust_rera</v>
      </c>
      <c r="D66" s="1" t="s">
        <v>644</v>
      </c>
      <c r="E66" s="23">
        <v>3</v>
      </c>
      <c r="F66" s="1">
        <f t="shared" si="9"/>
        <v>20</v>
      </c>
      <c r="G66" s="1" t="str">
        <f t="shared" si="10"/>
        <v>diss_acce_cust_rera______</v>
      </c>
      <c r="I66" s="1" t="s">
        <v>290</v>
      </c>
      <c r="J66" s="1" t="s">
        <v>291</v>
      </c>
      <c r="K66" s="1" t="s">
        <v>209</v>
      </c>
      <c r="L66" s="1" t="s">
        <v>210</v>
      </c>
      <c r="M66" s="1" t="s">
        <v>215</v>
      </c>
      <c r="N66" s="1" t="s">
        <v>216</v>
      </c>
      <c r="O66" s="1" t="s">
        <v>217</v>
      </c>
      <c r="P66" s="1" t="s">
        <v>218</v>
      </c>
    </row>
    <row r="67" spans="2:16" ht="17.25" hidden="1" customHeight="1">
      <c r="B67" s="1" t="s">
        <v>157</v>
      </c>
      <c r="C67" s="1" t="str">
        <f t="shared" si="11"/>
        <v>diss_acce_time</v>
      </c>
      <c r="D67" s="1" t="s">
        <v>644</v>
      </c>
      <c r="E67" s="23">
        <v>4</v>
      </c>
      <c r="F67" s="1">
        <f t="shared" si="9"/>
        <v>15</v>
      </c>
      <c r="G67" s="1" t="str">
        <f t="shared" si="10"/>
        <v>diss_acce_time_______</v>
      </c>
      <c r="I67" s="1" t="s">
        <v>290</v>
      </c>
      <c r="J67" s="1" t="s">
        <v>291</v>
      </c>
      <c r="K67" s="1" t="s">
        <v>209</v>
      </c>
      <c r="L67" s="1" t="s">
        <v>210</v>
      </c>
      <c r="M67" s="1" t="s">
        <v>225</v>
      </c>
      <c r="N67" s="1" t="s">
        <v>79</v>
      </c>
    </row>
    <row r="68" spans="2:16" ht="17.25" hidden="1" customHeight="1">
      <c r="B68" s="1" t="s">
        <v>156</v>
      </c>
      <c r="C68" s="1" t="str">
        <f t="shared" si="11"/>
        <v>diss_acce_date</v>
      </c>
      <c r="D68" s="1" t="s">
        <v>647</v>
      </c>
      <c r="E68" s="23">
        <v>0</v>
      </c>
      <c r="F68" s="1">
        <f t="shared" si="9"/>
        <v>15</v>
      </c>
      <c r="G68" s="1" t="str">
        <f t="shared" si="10"/>
        <v>diss_acce_date_______</v>
      </c>
      <c r="I68" s="1" t="s">
        <v>290</v>
      </c>
      <c r="J68" s="1" t="s">
        <v>291</v>
      </c>
      <c r="K68" s="1" t="s">
        <v>209</v>
      </c>
      <c r="L68" s="1" t="s">
        <v>210</v>
      </c>
      <c r="M68" s="1" t="s">
        <v>226</v>
      </c>
      <c r="N68" s="1" t="s">
        <v>26</v>
      </c>
    </row>
    <row r="69" spans="2:16" ht="17.25" hidden="1" customHeight="1">
      <c r="B69" s="1" t="s">
        <v>155</v>
      </c>
      <c r="C69" s="1" t="str">
        <f t="shared" si="11"/>
        <v>diss_hand_seri</v>
      </c>
      <c r="D69" s="1" t="s">
        <v>645</v>
      </c>
      <c r="E69" s="23">
        <v>9</v>
      </c>
      <c r="F69" s="1">
        <f t="shared" si="9"/>
        <v>15</v>
      </c>
      <c r="G69" s="1" t="str">
        <f t="shared" si="10"/>
        <v>diss_hand_seri_______</v>
      </c>
      <c r="I69" s="1" t="s">
        <v>290</v>
      </c>
      <c r="J69" s="1" t="s">
        <v>291</v>
      </c>
      <c r="K69" s="1" t="s">
        <v>292</v>
      </c>
      <c r="L69" s="1" t="s">
        <v>293</v>
      </c>
      <c r="M69" s="1" t="s">
        <v>15</v>
      </c>
      <c r="N69" s="1" t="s">
        <v>229</v>
      </c>
    </row>
    <row r="70" spans="2:16" ht="17.25" hidden="1" customHeight="1">
      <c r="B70" s="1" t="s">
        <v>20</v>
      </c>
      <c r="C70" s="1" t="str">
        <f t="shared" si="11"/>
        <v>secr_numb</v>
      </c>
      <c r="D70" s="1" t="s">
        <v>644</v>
      </c>
      <c r="E70" s="23">
        <v>50</v>
      </c>
      <c r="F70" s="1">
        <f t="shared" si="9"/>
        <v>10</v>
      </c>
      <c r="G70" s="1" t="str">
        <f t="shared" si="10"/>
        <v>secr_numb________</v>
      </c>
      <c r="I70" s="1" t="s">
        <v>294</v>
      </c>
      <c r="J70" s="1" t="s">
        <v>295</v>
      </c>
      <c r="K70" s="1" t="s">
        <v>274</v>
      </c>
      <c r="L70" s="1" t="s">
        <v>275</v>
      </c>
    </row>
    <row r="71" spans="2:16" ht="17.25" hidden="1" customHeight="1">
      <c r="B71" s="1" t="s">
        <v>47</v>
      </c>
      <c r="C71" s="1" t="str">
        <f t="shared" si="11"/>
        <v>lice_numb</v>
      </c>
      <c r="D71" s="1" t="s">
        <v>644</v>
      </c>
      <c r="E71" s="23">
        <v>10</v>
      </c>
      <c r="F71" s="1">
        <f t="shared" si="9"/>
        <v>10</v>
      </c>
      <c r="G71" s="1" t="str">
        <f t="shared" si="10"/>
        <v>lice_numb________</v>
      </c>
      <c r="I71" s="1" t="s">
        <v>296</v>
      </c>
      <c r="J71" s="1" t="s">
        <v>297</v>
      </c>
      <c r="K71" s="1" t="s">
        <v>274</v>
      </c>
      <c r="L71" s="1" t="s">
        <v>275</v>
      </c>
    </row>
    <row r="72" spans="2:16" ht="17.25" hidden="1" customHeight="1">
      <c r="B72" s="1" t="s">
        <v>52</v>
      </c>
      <c r="C72" s="1" t="str">
        <f t="shared" si="11"/>
        <v>plac_deta_addr_name</v>
      </c>
      <c r="D72" s="1" t="s">
        <v>644</v>
      </c>
      <c r="E72" s="23">
        <v>50</v>
      </c>
      <c r="F72" s="1">
        <f t="shared" si="9"/>
        <v>20</v>
      </c>
      <c r="G72" s="1" t="str">
        <f t="shared" si="10"/>
        <v>plac_deta_addr_name______</v>
      </c>
      <c r="I72" s="1" t="s">
        <v>298</v>
      </c>
      <c r="J72" s="1" t="s">
        <v>299</v>
      </c>
      <c r="K72" s="1" t="s">
        <v>256</v>
      </c>
      <c r="L72" s="1" t="s">
        <v>257</v>
      </c>
      <c r="M72" s="1" t="s">
        <v>300</v>
      </c>
      <c r="N72" s="1" t="s">
        <v>301</v>
      </c>
      <c r="O72" s="1" t="s">
        <v>213</v>
      </c>
      <c r="P72" s="1" t="s">
        <v>214</v>
      </c>
    </row>
    <row r="73" spans="2:16" ht="17.25" hidden="1" customHeight="1">
      <c r="B73" s="1" t="s">
        <v>51</v>
      </c>
      <c r="C73" s="1" t="str">
        <f t="shared" si="11"/>
        <v>plac_post_numb</v>
      </c>
      <c r="D73" s="1" t="s">
        <v>644</v>
      </c>
      <c r="E73" s="23">
        <v>5</v>
      </c>
      <c r="F73" s="1">
        <f t="shared" si="9"/>
        <v>15</v>
      </c>
      <c r="G73" s="1" t="str">
        <f t="shared" si="10"/>
        <v>plac_post_numb_______</v>
      </c>
      <c r="I73" s="1" t="s">
        <v>298</v>
      </c>
      <c r="J73" s="1" t="s">
        <v>299</v>
      </c>
      <c r="K73" s="1" t="s">
        <v>302</v>
      </c>
      <c r="L73" s="1" t="s">
        <v>303</v>
      </c>
      <c r="M73" s="1" t="s">
        <v>274</v>
      </c>
      <c r="N73" s="1" t="s">
        <v>275</v>
      </c>
    </row>
    <row r="74" spans="2:16" ht="17.25" hidden="1" customHeight="1">
      <c r="B74" s="1" t="s">
        <v>54</v>
      </c>
      <c r="C74" s="1" t="str">
        <f t="shared" si="11"/>
        <v>plac_teli_numb</v>
      </c>
      <c r="D74" s="1" t="s">
        <v>644</v>
      </c>
      <c r="E74" s="23">
        <v>12</v>
      </c>
      <c r="F74" s="1">
        <f t="shared" si="9"/>
        <v>15</v>
      </c>
      <c r="G74" s="1" t="str">
        <f t="shared" si="10"/>
        <v>plac_teli_numb_______</v>
      </c>
      <c r="I74" s="1" t="s">
        <v>298</v>
      </c>
      <c r="J74" s="1" t="s">
        <v>299</v>
      </c>
      <c r="K74" s="1" t="s">
        <v>272</v>
      </c>
      <c r="L74" s="1" t="s">
        <v>304</v>
      </c>
      <c r="M74" s="1" t="s">
        <v>274</v>
      </c>
      <c r="N74" s="1" t="s">
        <v>275</v>
      </c>
    </row>
    <row r="75" spans="2:16" ht="17.25" hidden="1" customHeight="1">
      <c r="B75" s="1" t="s">
        <v>55</v>
      </c>
      <c r="C75" s="1" t="str">
        <f t="shared" si="11"/>
        <v>plac_fax_numb</v>
      </c>
      <c r="D75" s="1" t="s">
        <v>644</v>
      </c>
      <c r="E75" s="23">
        <v>12</v>
      </c>
      <c r="F75" s="1">
        <f t="shared" si="9"/>
        <v>14</v>
      </c>
      <c r="G75" s="1" t="str">
        <f t="shared" si="10"/>
        <v>plac_fax_numb_______</v>
      </c>
      <c r="I75" s="1" t="s">
        <v>298</v>
      </c>
      <c r="J75" s="1" t="s">
        <v>299</v>
      </c>
      <c r="K75" s="1" t="s">
        <v>305</v>
      </c>
      <c r="L75" s="1" t="s">
        <v>306</v>
      </c>
      <c r="M75" s="1" t="s">
        <v>274</v>
      </c>
      <c r="N75" s="1" t="s">
        <v>275</v>
      </c>
    </row>
    <row r="76" spans="2:16" ht="17.25" hidden="1" customHeight="1">
      <c r="B76" s="1" t="s">
        <v>48</v>
      </c>
      <c r="C76" s="1" t="str">
        <f t="shared" si="11"/>
        <v>comp_name</v>
      </c>
      <c r="D76" s="1" t="s">
        <v>644</v>
      </c>
      <c r="E76" s="23">
        <v>50</v>
      </c>
      <c r="F76" s="1">
        <f t="shared" si="9"/>
        <v>10</v>
      </c>
      <c r="G76" s="1" t="str">
        <f t="shared" si="10"/>
        <v>comp_name________</v>
      </c>
      <c r="I76" s="1" t="s">
        <v>307</v>
      </c>
      <c r="J76" s="1" t="s">
        <v>308</v>
      </c>
      <c r="K76" s="1" t="s">
        <v>276</v>
      </c>
      <c r="L76" s="1" t="s">
        <v>214</v>
      </c>
    </row>
    <row r="77" spans="2:16" ht="17.25" hidden="1" customHeight="1">
      <c r="B77" s="1" t="s">
        <v>25</v>
      </c>
      <c r="C77" s="1" t="str">
        <f t="shared" si="11"/>
        <v>birt_day</v>
      </c>
      <c r="D77" s="1" t="s">
        <v>644</v>
      </c>
      <c r="E77" s="23">
        <v>8</v>
      </c>
      <c r="F77" s="1">
        <f t="shared" si="9"/>
        <v>9</v>
      </c>
      <c r="G77" s="1" t="str">
        <f t="shared" si="10"/>
        <v>birt_day________</v>
      </c>
      <c r="I77" s="1" t="s">
        <v>25</v>
      </c>
      <c r="J77" s="1" t="s">
        <v>309</v>
      </c>
      <c r="K77" s="1" t="s">
        <v>486</v>
      </c>
      <c r="L77" s="1" t="s">
        <v>487</v>
      </c>
    </row>
    <row r="78" spans="2:16" ht="17.25" hidden="1" customHeight="1">
      <c r="B78" s="1" t="s">
        <v>72</v>
      </c>
      <c r="C78" s="1" t="str">
        <f t="shared" si="11"/>
        <v>serv_one_area</v>
      </c>
      <c r="D78" s="1" t="s">
        <v>644</v>
      </c>
      <c r="E78" s="23">
        <v>5</v>
      </c>
      <c r="F78" s="1">
        <f>SEARCH("__",G78)</f>
        <v>14</v>
      </c>
      <c r="G78" s="1" t="str">
        <f>CONCATENATE(LEFT(J78,4),"_",LEFT(L78,4),"_",LEFT(N78,4),"_",LEFT(P78,4),"_",LEFT(R78,4),"_",LEFT(T78,4),"_",LEFT(V78,4),"_",LEFT(W78,4),"_",LEFT(Y78,4),"_",LEFT(AA78,4))</f>
        <v>serv_one_area_______</v>
      </c>
      <c r="I78" s="1" t="s">
        <v>310</v>
      </c>
      <c r="J78" s="1" t="s">
        <v>311</v>
      </c>
      <c r="K78" s="1" t="s">
        <v>312</v>
      </c>
      <c r="L78" s="1" t="s">
        <v>313</v>
      </c>
      <c r="M78" s="1" t="s">
        <v>200</v>
      </c>
      <c r="N78" s="1" t="s">
        <v>201</v>
      </c>
    </row>
    <row r="79" spans="2:16" ht="17.25" hidden="1" customHeight="1">
      <c r="B79" s="1" t="s">
        <v>73</v>
      </c>
      <c r="C79" s="1" t="str">
        <f t="shared" si="11"/>
        <v>serv_two_area</v>
      </c>
      <c r="D79" s="1" t="s">
        <v>644</v>
      </c>
      <c r="E79" s="23">
        <v>5</v>
      </c>
      <c r="F79" s="1">
        <f>SEARCH("__",G79)</f>
        <v>14</v>
      </c>
      <c r="G79" s="1" t="str">
        <f>CONCATENATE(LEFT(J79,4),"_",LEFT(L79,4),"_",LEFT(N79,4),"_",LEFT(P79,4),"_",LEFT(R79,4),"_",LEFT(T79,4),"_",LEFT(V79,4),"_",LEFT(W79,4),"_",LEFT(Y79,4),"_",LEFT(AA79,4))</f>
        <v>serv_two_area_______</v>
      </c>
      <c r="I79" s="1" t="s">
        <v>310</v>
      </c>
      <c r="J79" s="1" t="s">
        <v>311</v>
      </c>
      <c r="K79" s="1" t="s">
        <v>314</v>
      </c>
      <c r="L79" s="1" t="s">
        <v>315</v>
      </c>
      <c r="M79" s="1" t="s">
        <v>200</v>
      </c>
      <c r="N79" s="1" t="s">
        <v>201</v>
      </c>
    </row>
    <row r="80" spans="2:16" ht="17.25" hidden="1" customHeight="1">
      <c r="B80" s="1" t="s">
        <v>74</v>
      </c>
      <c r="C80" s="1" t="str">
        <f t="shared" si="11"/>
        <v>serv_thre_area</v>
      </c>
      <c r="D80" s="1" t="s">
        <v>644</v>
      </c>
      <c r="E80" s="23">
        <v>5</v>
      </c>
      <c r="F80" s="1">
        <f>SEARCH("__",G80)</f>
        <v>15</v>
      </c>
      <c r="G80" s="1" t="str">
        <f>CONCATENATE(LEFT(J80,4),"_",LEFT(L80,4),"_",LEFT(N80,4),"_",LEFT(P80,4),"_",LEFT(R80,4),"_",LEFT(T80,4),"_",LEFT(V80,4),"_",LEFT(W80,4),"_",LEFT(Y80,4),"_",LEFT(AA80,4))</f>
        <v>serv_thre_area_______</v>
      </c>
      <c r="I80" s="1" t="s">
        <v>310</v>
      </c>
      <c r="J80" s="1" t="s">
        <v>311</v>
      </c>
      <c r="K80" s="1" t="s">
        <v>316</v>
      </c>
      <c r="L80" s="1" t="s">
        <v>317</v>
      </c>
      <c r="M80" s="1" t="s">
        <v>200</v>
      </c>
      <c r="N80" s="1" t="s">
        <v>201</v>
      </c>
    </row>
    <row r="81" spans="2:18" ht="17.25" hidden="1" customHeight="1">
      <c r="B81" s="1" t="s">
        <v>556</v>
      </c>
      <c r="C81" s="1" t="str">
        <f t="shared" ref="C81:C140" si="12">TRIM(MID(G81,1,(F81-1)))</f>
        <v>serv_four_area</v>
      </c>
      <c r="D81" s="1" t="s">
        <v>644</v>
      </c>
      <c r="E81" s="23">
        <v>6</v>
      </c>
      <c r="F81" s="1">
        <f t="shared" si="9"/>
        <v>15</v>
      </c>
      <c r="G81" s="1" t="str">
        <f t="shared" si="10"/>
        <v>serv_four_area_______</v>
      </c>
      <c r="I81" s="1" t="s">
        <v>310</v>
      </c>
      <c r="J81" s="1" t="s">
        <v>311</v>
      </c>
      <c r="K81" s="1" t="s">
        <v>559</v>
      </c>
      <c r="L81" s="1" t="s">
        <v>564</v>
      </c>
      <c r="M81" s="1" t="s">
        <v>200</v>
      </c>
      <c r="N81" s="1" t="s">
        <v>201</v>
      </c>
    </row>
    <row r="82" spans="2:18" ht="17.25" hidden="1" customHeight="1">
      <c r="B82" s="1" t="s">
        <v>557</v>
      </c>
      <c r="C82" s="1" t="str">
        <f t="shared" si="12"/>
        <v>serv_five_area</v>
      </c>
      <c r="D82" s="1" t="s">
        <v>644</v>
      </c>
      <c r="E82" s="23">
        <v>6</v>
      </c>
      <c r="F82" s="1">
        <f t="shared" si="9"/>
        <v>15</v>
      </c>
      <c r="G82" s="1" t="str">
        <f t="shared" si="10"/>
        <v>serv_five_area_______</v>
      </c>
      <c r="I82" s="1" t="s">
        <v>310</v>
      </c>
      <c r="J82" s="1" t="s">
        <v>311</v>
      </c>
      <c r="K82" s="1" t="s">
        <v>560</v>
      </c>
      <c r="L82" s="1" t="s">
        <v>562</v>
      </c>
      <c r="M82" s="1" t="s">
        <v>200</v>
      </c>
      <c r="N82" s="1" t="s">
        <v>201</v>
      </c>
    </row>
    <row r="83" spans="2:18" ht="17.25" hidden="1" customHeight="1">
      <c r="B83" s="1" t="s">
        <v>558</v>
      </c>
      <c r="C83" s="1" t="str">
        <f t="shared" si="12"/>
        <v>serv_six_area</v>
      </c>
      <c r="D83" s="1" t="s">
        <v>644</v>
      </c>
      <c r="E83" s="23">
        <v>6</v>
      </c>
      <c r="F83" s="1">
        <f t="shared" si="9"/>
        <v>14</v>
      </c>
      <c r="G83" s="1" t="str">
        <f t="shared" si="10"/>
        <v>serv_six_area_______</v>
      </c>
      <c r="I83" s="1" t="s">
        <v>310</v>
      </c>
      <c r="J83" s="1" t="s">
        <v>311</v>
      </c>
      <c r="K83" s="1" t="s">
        <v>561</v>
      </c>
      <c r="L83" s="1" t="s">
        <v>563</v>
      </c>
      <c r="M83" s="1" t="s">
        <v>200</v>
      </c>
      <c r="N83" s="1" t="s">
        <v>201</v>
      </c>
    </row>
    <row r="84" spans="2:18" ht="17.25" hidden="1" customHeight="1">
      <c r="B84" s="1" t="s">
        <v>29</v>
      </c>
      <c r="C84" s="1" t="str">
        <f t="shared" si="12"/>
        <v>sex</v>
      </c>
      <c r="D84" s="1" t="s">
        <v>644</v>
      </c>
      <c r="E84" s="23">
        <v>1</v>
      </c>
      <c r="F84" s="1">
        <f t="shared" si="9"/>
        <v>4</v>
      </c>
      <c r="G84" s="1" t="str">
        <f t="shared" si="10"/>
        <v>sex_________</v>
      </c>
      <c r="I84" s="1" t="s">
        <v>29</v>
      </c>
      <c r="J84" s="1" t="s">
        <v>318</v>
      </c>
    </row>
    <row r="85" spans="2:18" ht="17.25" hidden="1" customHeight="1">
      <c r="B85" s="1" t="s">
        <v>69</v>
      </c>
      <c r="C85" s="1" t="str">
        <f t="shared" si="12"/>
        <v>intr_char_unit</v>
      </c>
      <c r="D85" s="1" t="s">
        <v>644</v>
      </c>
      <c r="E85" s="23">
        <v>2</v>
      </c>
      <c r="F85" s="1">
        <f t="shared" si="9"/>
        <v>15</v>
      </c>
      <c r="G85" s="1" t="str">
        <f t="shared" si="10"/>
        <v>intr_char_unit_______</v>
      </c>
      <c r="I85" s="1" t="s">
        <v>319</v>
      </c>
      <c r="J85" s="1" t="s">
        <v>320</v>
      </c>
      <c r="K85" s="1" t="s">
        <v>321</v>
      </c>
      <c r="L85" s="1" t="s">
        <v>322</v>
      </c>
      <c r="M85" s="1" t="s">
        <v>323</v>
      </c>
      <c r="N85" s="1" t="s">
        <v>324</v>
      </c>
    </row>
    <row r="86" spans="2:18" ht="17.25" hidden="1" customHeight="1">
      <c r="B86" s="1" t="s">
        <v>45</v>
      </c>
      <c r="C86" s="1" t="str">
        <f t="shared" si="12"/>
        <v>intr_char_rate</v>
      </c>
      <c r="D86" s="1" t="s">
        <v>646</v>
      </c>
      <c r="E86" s="23" t="s">
        <v>674</v>
      </c>
      <c r="F86" s="1">
        <f t="shared" si="9"/>
        <v>15</v>
      </c>
      <c r="G86" s="1" t="str">
        <f t="shared" si="10"/>
        <v>intr_char_rate_______</v>
      </c>
      <c r="I86" s="1" t="s">
        <v>319</v>
      </c>
      <c r="J86" s="1" t="s">
        <v>320</v>
      </c>
      <c r="K86" s="1" t="s">
        <v>321</v>
      </c>
      <c r="L86" s="1" t="s">
        <v>322</v>
      </c>
      <c r="M86" s="1" t="s">
        <v>325</v>
      </c>
      <c r="N86" s="1" t="s">
        <v>326</v>
      </c>
    </row>
    <row r="87" spans="2:18" ht="17.25" hidden="1" customHeight="1">
      <c r="B87" s="1" t="s">
        <v>43</v>
      </c>
      <c r="C87" s="1" t="str">
        <f t="shared" si="12"/>
        <v>intr_char_give_yn</v>
      </c>
      <c r="D87" s="1" t="s">
        <v>644</v>
      </c>
      <c r="E87" s="23">
        <v>1</v>
      </c>
      <c r="F87" s="1">
        <f t="shared" si="9"/>
        <v>18</v>
      </c>
      <c r="G87" s="1" t="str">
        <f t="shared" si="10"/>
        <v>intr_char_give_yn______</v>
      </c>
      <c r="I87" s="1" t="s">
        <v>319</v>
      </c>
      <c r="J87" s="1" t="s">
        <v>320</v>
      </c>
      <c r="K87" s="1" t="s">
        <v>321</v>
      </c>
      <c r="L87" s="1" t="s">
        <v>322</v>
      </c>
      <c r="M87" s="1" t="s">
        <v>327</v>
      </c>
      <c r="N87" s="1" t="s">
        <v>328</v>
      </c>
      <c r="O87" s="1" t="s">
        <v>206</v>
      </c>
      <c r="P87" s="1" t="s">
        <v>197</v>
      </c>
    </row>
    <row r="88" spans="2:18" ht="17.25" hidden="1" customHeight="1">
      <c r="B88" s="1" t="s">
        <v>41</v>
      </c>
      <c r="C88" s="1" t="str">
        <f t="shared" si="12"/>
        <v>intr_cont_poss_yn</v>
      </c>
      <c r="D88" s="1" t="s">
        <v>644</v>
      </c>
      <c r="E88" s="23">
        <v>1</v>
      </c>
      <c r="F88" s="1">
        <f t="shared" si="9"/>
        <v>18</v>
      </c>
      <c r="G88" s="1" t="str">
        <f t="shared" si="10"/>
        <v>intr_cont_poss_yn______</v>
      </c>
      <c r="I88" s="1" t="s">
        <v>319</v>
      </c>
      <c r="J88" s="1" t="s">
        <v>320</v>
      </c>
      <c r="K88" s="1" t="s">
        <v>329</v>
      </c>
      <c r="L88" s="1" t="s">
        <v>330</v>
      </c>
      <c r="M88" s="1" t="s">
        <v>244</v>
      </c>
      <c r="N88" s="1" t="s">
        <v>245</v>
      </c>
      <c r="O88" s="1" t="s">
        <v>206</v>
      </c>
      <c r="P88" s="1" t="s">
        <v>197</v>
      </c>
    </row>
    <row r="89" spans="2:18" ht="17.25" hidden="1" customHeight="1">
      <c r="B89" s="1" t="s">
        <v>148</v>
      </c>
      <c r="C89" s="1" t="str">
        <f t="shared" si="12"/>
        <v>smal_name</v>
      </c>
      <c r="D89" s="1" t="s">
        <v>644</v>
      </c>
      <c r="E89" s="23">
        <v>100</v>
      </c>
      <c r="F89" s="1">
        <f t="shared" si="9"/>
        <v>10</v>
      </c>
      <c r="G89" s="1" t="str">
        <f t="shared" si="10"/>
        <v>smal_name________</v>
      </c>
      <c r="I89" s="1" t="s">
        <v>238</v>
      </c>
      <c r="J89" s="1" t="s">
        <v>239</v>
      </c>
      <c r="K89" s="1" t="s">
        <v>276</v>
      </c>
      <c r="L89" s="1" t="s">
        <v>214</v>
      </c>
    </row>
    <row r="90" spans="2:18" ht="17.25" hidden="1" customHeight="1">
      <c r="B90" s="1" t="s">
        <v>71</v>
      </c>
      <c r="C90" s="1" t="str">
        <f t="shared" si="12"/>
        <v>char_rate</v>
      </c>
      <c r="D90" s="1" t="s">
        <v>644</v>
      </c>
      <c r="E90" s="23">
        <v>1</v>
      </c>
      <c r="F90" s="1">
        <f t="shared" si="9"/>
        <v>10</v>
      </c>
      <c r="G90" s="1" t="str">
        <f t="shared" si="10"/>
        <v>char_rate________</v>
      </c>
      <c r="I90" s="1" t="s">
        <v>321</v>
      </c>
      <c r="J90" s="1" t="s">
        <v>322</v>
      </c>
      <c r="K90" s="1" t="s">
        <v>325</v>
      </c>
      <c r="L90" s="1" t="s">
        <v>326</v>
      </c>
    </row>
    <row r="91" spans="2:18" ht="17.25" hidden="1" customHeight="1">
      <c r="B91" s="1" t="s">
        <v>112</v>
      </c>
      <c r="C91" s="1" t="str">
        <f t="shared" si="12"/>
        <v>wedn_work_yn</v>
      </c>
      <c r="D91" s="1" t="s">
        <v>644</v>
      </c>
      <c r="E91" s="23">
        <v>1</v>
      </c>
      <c r="F91" s="1">
        <f t="shared" si="9"/>
        <v>13</v>
      </c>
      <c r="G91" s="1" t="str">
        <f t="shared" si="10"/>
        <v>wedn_work_yn_______</v>
      </c>
      <c r="I91" s="1" t="s">
        <v>331</v>
      </c>
      <c r="J91" s="1" t="s">
        <v>332</v>
      </c>
      <c r="K91" s="1" t="s">
        <v>260</v>
      </c>
      <c r="L91" s="1" t="s">
        <v>261</v>
      </c>
      <c r="M91" s="1" t="s">
        <v>206</v>
      </c>
      <c r="N91" s="1" t="s">
        <v>197</v>
      </c>
    </row>
    <row r="92" spans="2:18" ht="17.25" customHeight="1">
      <c r="B92" s="1" t="s">
        <v>678</v>
      </c>
      <c r="C92" s="1" t="str">
        <f t="shared" si="12"/>
        <v>iden_insu_divi_code</v>
      </c>
      <c r="D92" s="1" t="s">
        <v>644</v>
      </c>
      <c r="E92" s="23">
        <v>1</v>
      </c>
      <c r="F92" s="1">
        <f t="shared" si="9"/>
        <v>20</v>
      </c>
      <c r="G92" s="1" t="str">
        <f t="shared" si="10"/>
        <v>iden_insu_divi_code______</v>
      </c>
      <c r="I92" s="1" t="s">
        <v>333</v>
      </c>
      <c r="J92" s="1" t="s">
        <v>334</v>
      </c>
      <c r="K92" s="1" t="s">
        <v>675</v>
      </c>
      <c r="L92" s="1" t="s">
        <v>676</v>
      </c>
      <c r="M92" s="1" t="s">
        <v>234</v>
      </c>
      <c r="N92" s="1" t="s">
        <v>235</v>
      </c>
      <c r="O92" s="1" t="s">
        <v>232</v>
      </c>
      <c r="P92" s="1" t="s">
        <v>233</v>
      </c>
    </row>
    <row r="93" spans="2:18" ht="17.25" customHeight="1">
      <c r="B93" s="1" t="s">
        <v>677</v>
      </c>
      <c r="C93" s="1" t="str">
        <f t="shared" si="12"/>
        <v>iden_insu_burd_code</v>
      </c>
      <c r="D93" s="1" t="s">
        <v>644</v>
      </c>
      <c r="E93" s="23">
        <v>1</v>
      </c>
      <c r="F93" s="1">
        <f t="shared" si="9"/>
        <v>20</v>
      </c>
      <c r="G93" s="1" t="str">
        <f>CONCATENATE(LEFT(J93,4),"_",LEFT(L93,4),"_",LEFT(N93,4),"_",LEFT(P93,4),"_",LEFT(R93,4),"_",LEFT(T93,4),"_",LEFT(V93,4),"_",LEFT(W93,4),"_",LEFT(Y93,4),"_",LEFT(AA93,4))</f>
        <v>iden_insu_burd_code______</v>
      </c>
      <c r="I93" s="1" t="s">
        <v>333</v>
      </c>
      <c r="J93" s="1" t="s">
        <v>334</v>
      </c>
      <c r="K93" s="1" t="s">
        <v>675</v>
      </c>
      <c r="L93" s="1" t="s">
        <v>676</v>
      </c>
      <c r="M93" s="1" t="s">
        <v>335</v>
      </c>
      <c r="N93" s="1" t="s">
        <v>336</v>
      </c>
      <c r="O93" s="1" t="s">
        <v>439</v>
      </c>
      <c r="P93" s="1" t="s">
        <v>473</v>
      </c>
    </row>
    <row r="94" spans="2:18" ht="17.25" hidden="1" customHeight="1">
      <c r="B94" s="1" t="s">
        <v>679</v>
      </c>
      <c r="C94" s="1" t="str">
        <f t="shared" si="12"/>
        <v>iden_insu_cons_rema</v>
      </c>
      <c r="D94" s="1" t="s">
        <v>644</v>
      </c>
      <c r="E94" s="23">
        <v>500</v>
      </c>
      <c r="F94" s="1">
        <f t="shared" si="9"/>
        <v>20</v>
      </c>
      <c r="G94" s="1" t="str">
        <f t="shared" si="10"/>
        <v>iden_insu_cons_rema______</v>
      </c>
      <c r="I94" s="1" t="s">
        <v>333</v>
      </c>
      <c r="J94" s="1" t="s">
        <v>334</v>
      </c>
      <c r="K94" s="1" t="s">
        <v>675</v>
      </c>
      <c r="L94" s="1" t="s">
        <v>676</v>
      </c>
      <c r="M94" s="1" t="s">
        <v>337</v>
      </c>
      <c r="N94" s="1" t="s">
        <v>338</v>
      </c>
      <c r="O94" s="1" t="s">
        <v>223</v>
      </c>
      <c r="P94" s="1" t="s">
        <v>339</v>
      </c>
    </row>
    <row r="95" spans="2:18" ht="17.25" hidden="1" customHeight="1">
      <c r="B95" s="1" t="s">
        <v>36</v>
      </c>
      <c r="C95" s="1" t="str">
        <f t="shared" si="12"/>
        <v>rela_phon_numb</v>
      </c>
      <c r="D95" s="1" t="s">
        <v>644</v>
      </c>
      <c r="E95" s="23">
        <v>12</v>
      </c>
      <c r="F95" s="1">
        <f t="shared" si="9"/>
        <v>15</v>
      </c>
      <c r="G95" s="1" t="str">
        <f t="shared" si="10"/>
        <v>rela_phon_numb_______</v>
      </c>
      <c r="I95" s="1" t="s">
        <v>340</v>
      </c>
      <c r="J95" s="1" t="s">
        <v>341</v>
      </c>
      <c r="K95" s="1" t="s">
        <v>272</v>
      </c>
      <c r="L95" s="1" t="s">
        <v>273</v>
      </c>
      <c r="M95" s="1" t="s">
        <v>274</v>
      </c>
      <c r="N95" s="1" t="s">
        <v>275</v>
      </c>
    </row>
    <row r="96" spans="2:18" ht="17.25" hidden="1" customHeight="1">
      <c r="B96" s="1" t="s">
        <v>34</v>
      </c>
      <c r="C96" s="1" t="str">
        <f t="shared" si="12"/>
        <v>rela_phon_numb_use_yn</v>
      </c>
      <c r="D96" s="1" t="s">
        <v>644</v>
      </c>
      <c r="E96" s="23">
        <v>1</v>
      </c>
      <c r="F96" s="1">
        <f t="shared" si="9"/>
        <v>22</v>
      </c>
      <c r="G96" s="1" t="str">
        <f t="shared" si="10"/>
        <v>rela_phon_numb_use_yn_____</v>
      </c>
      <c r="I96" s="1" t="s">
        <v>340</v>
      </c>
      <c r="J96" s="1" t="s">
        <v>341</v>
      </c>
      <c r="K96" s="1" t="s">
        <v>272</v>
      </c>
      <c r="L96" s="1" t="s">
        <v>273</v>
      </c>
      <c r="M96" s="1" t="s">
        <v>274</v>
      </c>
      <c r="N96" s="1" t="s">
        <v>275</v>
      </c>
      <c r="O96" s="1" t="s">
        <v>342</v>
      </c>
      <c r="P96" s="1" t="s">
        <v>343</v>
      </c>
      <c r="Q96" s="1" t="s">
        <v>206</v>
      </c>
      <c r="R96" s="1" t="s">
        <v>197</v>
      </c>
    </row>
    <row r="97" spans="2:16" ht="17.25" hidden="1" customHeight="1">
      <c r="B97" s="1" t="s">
        <v>118</v>
      </c>
      <c r="C97" s="1" t="str">
        <f t="shared" si="12"/>
        <v>nigh_work_yn</v>
      </c>
      <c r="D97" s="1" t="s">
        <v>644</v>
      </c>
      <c r="E97" s="23">
        <v>1</v>
      </c>
      <c r="F97" s="1">
        <f t="shared" si="9"/>
        <v>13</v>
      </c>
      <c r="G97" s="1" t="str">
        <f t="shared" si="10"/>
        <v>nigh_work_yn_______</v>
      </c>
      <c r="I97" s="1" t="s">
        <v>344</v>
      </c>
      <c r="J97" s="1" t="s">
        <v>345</v>
      </c>
      <c r="K97" s="1" t="s">
        <v>260</v>
      </c>
      <c r="L97" s="1" t="s">
        <v>261</v>
      </c>
      <c r="M97" s="1" t="s">
        <v>206</v>
      </c>
      <c r="N97" s="1" t="s">
        <v>197</v>
      </c>
    </row>
    <row r="98" spans="2:16" ht="17.25" customHeight="1">
      <c r="B98" s="1" t="s">
        <v>152</v>
      </c>
      <c r="C98" s="1" t="str">
        <f t="shared" si="12"/>
        <v>job_divi_code</v>
      </c>
      <c r="D98" s="1" t="s">
        <v>644</v>
      </c>
      <c r="E98" s="23">
        <v>1</v>
      </c>
      <c r="F98" s="1">
        <f t="shared" si="9"/>
        <v>14</v>
      </c>
      <c r="G98" s="1" t="str">
        <f t="shared" si="10"/>
        <v>job_divi_code_______</v>
      </c>
      <c r="I98" s="1" t="s">
        <v>346</v>
      </c>
      <c r="J98" s="1" t="s">
        <v>347</v>
      </c>
      <c r="K98" s="1" t="s">
        <v>234</v>
      </c>
      <c r="L98" s="1" t="s">
        <v>235</v>
      </c>
      <c r="M98" s="1" t="s">
        <v>232</v>
      </c>
      <c r="N98" s="1" t="s">
        <v>233</v>
      </c>
    </row>
    <row r="99" spans="2:16" ht="17.25" customHeight="1">
      <c r="B99" s="1" t="s">
        <v>37</v>
      </c>
      <c r="C99" s="1" t="str">
        <f t="shared" si="12"/>
        <v>cont_poss_time_code</v>
      </c>
      <c r="D99" s="1" t="s">
        <v>644</v>
      </c>
      <c r="E99" s="23">
        <v>1</v>
      </c>
      <c r="F99" s="1">
        <f t="shared" si="9"/>
        <v>20</v>
      </c>
      <c r="G99" s="1" t="str">
        <f t="shared" si="10"/>
        <v>cont_poss_time_code______</v>
      </c>
      <c r="I99" s="1" t="s">
        <v>329</v>
      </c>
      <c r="J99" s="1" t="s">
        <v>330</v>
      </c>
      <c r="K99" s="1" t="s">
        <v>244</v>
      </c>
      <c r="L99" s="1" t="s">
        <v>245</v>
      </c>
      <c r="M99" s="1" t="s">
        <v>348</v>
      </c>
      <c r="N99" s="1" t="s">
        <v>79</v>
      </c>
      <c r="O99" s="1" t="s">
        <v>232</v>
      </c>
      <c r="P99" s="1" t="s">
        <v>233</v>
      </c>
    </row>
    <row r="100" spans="2:16" ht="17.25" hidden="1" customHeight="1">
      <c r="B100" s="1" t="s">
        <v>39</v>
      </c>
      <c r="C100" s="1" t="str">
        <f t="shared" si="12"/>
        <v>cont_star_time</v>
      </c>
      <c r="D100" s="1" t="s">
        <v>644</v>
      </c>
      <c r="E100" s="23">
        <v>2</v>
      </c>
      <c r="F100" s="1">
        <f t="shared" si="9"/>
        <v>15</v>
      </c>
      <c r="G100" s="1" t="str">
        <f t="shared" si="10"/>
        <v>cont_star_time_______</v>
      </c>
      <c r="I100" s="1" t="s">
        <v>329</v>
      </c>
      <c r="J100" s="1" t="s">
        <v>330</v>
      </c>
      <c r="K100" s="1" t="s">
        <v>248</v>
      </c>
      <c r="L100" s="1" t="s">
        <v>249</v>
      </c>
      <c r="M100" s="1" t="s">
        <v>348</v>
      </c>
      <c r="N100" s="1" t="s">
        <v>79</v>
      </c>
    </row>
    <row r="101" spans="2:16" ht="17.25" hidden="1" customHeight="1">
      <c r="B101" s="1" t="s">
        <v>40</v>
      </c>
      <c r="C101" s="1" t="str">
        <f t="shared" si="12"/>
        <v>cont_end_time</v>
      </c>
      <c r="D101" s="1" t="s">
        <v>644</v>
      </c>
      <c r="E101" s="23">
        <v>2</v>
      </c>
      <c r="F101" s="1">
        <f t="shared" si="9"/>
        <v>14</v>
      </c>
      <c r="G101" s="1" t="str">
        <f t="shared" si="10"/>
        <v>cont_end_time_______</v>
      </c>
      <c r="I101" s="1" t="s">
        <v>329</v>
      </c>
      <c r="J101" s="1" t="s">
        <v>330</v>
      </c>
      <c r="K101" s="1" t="s">
        <v>250</v>
      </c>
      <c r="L101" s="1" t="s">
        <v>251</v>
      </c>
      <c r="M101" s="1" t="s">
        <v>348</v>
      </c>
      <c r="N101" s="1" t="s">
        <v>79</v>
      </c>
    </row>
    <row r="102" spans="2:16" ht="17.25" hidden="1" customHeight="1">
      <c r="B102" s="1" t="s">
        <v>116</v>
      </c>
      <c r="C102" s="1" t="str">
        <f t="shared" si="12"/>
        <v>morn_work_yn</v>
      </c>
      <c r="D102" s="1" t="s">
        <v>644</v>
      </c>
      <c r="E102" s="23">
        <v>1</v>
      </c>
      <c r="F102" s="1">
        <f t="shared" si="9"/>
        <v>13</v>
      </c>
      <c r="G102" s="1" t="str">
        <f t="shared" si="10"/>
        <v>morn_work_yn_______</v>
      </c>
      <c r="I102" s="1" t="s">
        <v>349</v>
      </c>
      <c r="J102" s="1" t="s">
        <v>350</v>
      </c>
      <c r="K102" s="1" t="s">
        <v>260</v>
      </c>
      <c r="L102" s="1" t="s">
        <v>261</v>
      </c>
      <c r="M102" s="1" t="s">
        <v>206</v>
      </c>
      <c r="N102" s="1" t="s">
        <v>197</v>
      </c>
    </row>
    <row r="103" spans="2:16" ht="17.25" customHeight="1">
      <c r="B103" s="1" t="s">
        <v>119</v>
      </c>
      <c r="C103" s="1" t="str">
        <f t="shared" si="12"/>
        <v>morn_afte_divi_code</v>
      </c>
      <c r="D103" s="1" t="s">
        <v>644</v>
      </c>
      <c r="E103" s="23">
        <v>1</v>
      </c>
      <c r="F103" s="1">
        <f t="shared" si="9"/>
        <v>20</v>
      </c>
      <c r="G103" s="1" t="str">
        <f t="shared" si="10"/>
        <v>morn_afte_divi_code______</v>
      </c>
      <c r="I103" s="1" t="s">
        <v>349</v>
      </c>
      <c r="J103" s="1" t="s">
        <v>350</v>
      </c>
      <c r="K103" s="1" t="s">
        <v>351</v>
      </c>
      <c r="L103" s="1" t="s">
        <v>352</v>
      </c>
      <c r="M103" s="1" t="s">
        <v>234</v>
      </c>
      <c r="N103" s="1" t="s">
        <v>235</v>
      </c>
      <c r="O103" s="1" t="s">
        <v>232</v>
      </c>
      <c r="P103" s="1" t="s">
        <v>233</v>
      </c>
    </row>
    <row r="104" spans="2:16" ht="17.25" hidden="1" customHeight="1">
      <c r="B104" s="1" t="s">
        <v>117</v>
      </c>
      <c r="C104" s="1" t="str">
        <f t="shared" si="12"/>
        <v>afte_work_yn</v>
      </c>
      <c r="D104" s="1" t="s">
        <v>644</v>
      </c>
      <c r="E104" s="23">
        <v>1</v>
      </c>
      <c r="F104" s="1">
        <f t="shared" si="9"/>
        <v>13</v>
      </c>
      <c r="G104" s="1" t="str">
        <f t="shared" si="10"/>
        <v>afte_work_yn_______</v>
      </c>
      <c r="I104" s="1" t="s">
        <v>351</v>
      </c>
      <c r="J104" s="1" t="s">
        <v>352</v>
      </c>
      <c r="K104" s="1" t="s">
        <v>260</v>
      </c>
      <c r="L104" s="1" t="s">
        <v>261</v>
      </c>
      <c r="M104" s="1" t="s">
        <v>206</v>
      </c>
      <c r="N104" s="1" t="s">
        <v>197</v>
      </c>
    </row>
    <row r="105" spans="2:16" ht="17.25" hidden="1" customHeight="1">
      <c r="B105" s="1" t="s">
        <v>109</v>
      </c>
      <c r="C105" s="1" t="str">
        <f t="shared" si="12"/>
        <v>mond_work_yn</v>
      </c>
      <c r="D105" s="1" t="s">
        <v>644</v>
      </c>
      <c r="E105" s="23">
        <v>1</v>
      </c>
      <c r="F105" s="1">
        <f t="shared" si="9"/>
        <v>13</v>
      </c>
      <c r="G105" s="1" t="str">
        <f t="shared" si="10"/>
        <v>mond_work_yn_______</v>
      </c>
      <c r="I105" s="1" t="s">
        <v>353</v>
      </c>
      <c r="J105" s="1" t="s">
        <v>354</v>
      </c>
      <c r="K105" s="1" t="s">
        <v>260</v>
      </c>
      <c r="L105" s="1" t="s">
        <v>261</v>
      </c>
      <c r="M105" s="1" t="s">
        <v>206</v>
      </c>
      <c r="N105" s="1" t="s">
        <v>197</v>
      </c>
    </row>
    <row r="106" spans="2:16" ht="17.25" customHeight="1">
      <c r="B106" s="1" t="s">
        <v>27</v>
      </c>
      <c r="C106" s="1" t="str">
        <f t="shared" si="12"/>
        <v>yiny_divi_code</v>
      </c>
      <c r="D106" s="1" t="s">
        <v>644</v>
      </c>
      <c r="E106" s="23">
        <v>1</v>
      </c>
      <c r="F106" s="1">
        <f t="shared" si="9"/>
        <v>15</v>
      </c>
      <c r="G106" s="1" t="str">
        <f t="shared" si="10"/>
        <v>yiny_divi_code_______</v>
      </c>
      <c r="I106" s="1" t="s">
        <v>355</v>
      </c>
      <c r="J106" s="1" t="s">
        <v>356</v>
      </c>
      <c r="K106" s="1" t="s">
        <v>234</v>
      </c>
      <c r="L106" s="1" t="s">
        <v>235</v>
      </c>
      <c r="M106" s="1" t="s">
        <v>232</v>
      </c>
      <c r="N106" s="1" t="s">
        <v>233</v>
      </c>
    </row>
    <row r="107" spans="2:16" ht="17.25" hidden="1" customHeight="1">
      <c r="B107" s="1" t="s">
        <v>67</v>
      </c>
      <c r="C107" s="1" t="str">
        <f t="shared" si="12"/>
        <v>clie_annu_amou</v>
      </c>
      <c r="D107" s="1" t="s">
        <v>646</v>
      </c>
      <c r="E107" s="23" t="s">
        <v>673</v>
      </c>
      <c r="F107" s="1">
        <f t="shared" si="9"/>
        <v>15</v>
      </c>
      <c r="G107" s="1" t="str">
        <f t="shared" si="10"/>
        <v>clie_annu_amou_______</v>
      </c>
      <c r="I107" s="1" t="s">
        <v>357</v>
      </c>
      <c r="J107" s="1" t="s">
        <v>358</v>
      </c>
      <c r="K107" s="1" t="s">
        <v>284</v>
      </c>
      <c r="L107" s="1" t="s">
        <v>285</v>
      </c>
      <c r="M107" s="1" t="s">
        <v>286</v>
      </c>
      <c r="N107" s="1" t="s">
        <v>287</v>
      </c>
    </row>
    <row r="108" spans="2:16" ht="17.25" hidden="1" customHeight="1">
      <c r="B108" s="1" t="s">
        <v>66</v>
      </c>
      <c r="C108" s="1" t="str">
        <f t="shared" si="12"/>
        <v>clie_annu_yn</v>
      </c>
      <c r="D108" s="1" t="s">
        <v>644</v>
      </c>
      <c r="E108" s="23">
        <v>1</v>
      </c>
      <c r="F108" s="1">
        <f t="shared" si="9"/>
        <v>13</v>
      </c>
      <c r="G108" s="1" t="str">
        <f t="shared" si="10"/>
        <v>clie_annu_yn_______</v>
      </c>
      <c r="I108" s="1" t="s">
        <v>357</v>
      </c>
      <c r="J108" s="1" t="s">
        <v>358</v>
      </c>
      <c r="K108" s="1" t="s">
        <v>284</v>
      </c>
      <c r="L108" s="1" t="s">
        <v>285</v>
      </c>
      <c r="M108" s="1" t="s">
        <v>206</v>
      </c>
      <c r="N108" s="1" t="s">
        <v>197</v>
      </c>
    </row>
    <row r="109" spans="2:16" ht="17.25" hidden="1" customHeight="1">
      <c r="B109" s="1" t="s">
        <v>22</v>
      </c>
      <c r="C109" s="1" t="str">
        <f t="shared" si="12"/>
        <v>cust_name</v>
      </c>
      <c r="D109" s="1" t="s">
        <v>644</v>
      </c>
      <c r="E109" s="23">
        <v>30</v>
      </c>
      <c r="F109" s="1">
        <f t="shared" si="9"/>
        <v>10</v>
      </c>
      <c r="G109" s="1" t="str">
        <f t="shared" si="10"/>
        <v>cust_name________</v>
      </c>
      <c r="I109" s="1" t="s">
        <v>359</v>
      </c>
      <c r="J109" s="1" t="s">
        <v>216</v>
      </c>
      <c r="K109" s="1" t="s">
        <v>269</v>
      </c>
      <c r="L109" s="1" t="s">
        <v>214</v>
      </c>
    </row>
    <row r="110" spans="2:16" ht="17.25" hidden="1" customHeight="1">
      <c r="B110" s="1" t="s">
        <v>453</v>
      </c>
      <c r="C110" s="1" t="str">
        <f t="shared" si="12"/>
        <v>cust_firs_name</v>
      </c>
      <c r="D110" s="1" t="s">
        <v>644</v>
      </c>
      <c r="E110" s="23">
        <v>20</v>
      </c>
      <c r="F110" s="1">
        <f>SEARCH("__",G110)</f>
        <v>15</v>
      </c>
      <c r="G110" s="1" t="str">
        <f>CONCATENATE(LEFT(J110,4),"_",LEFT(L110,4),"_",LEFT(N110,4),"_",LEFT(P110,4),"_",LEFT(R110,4),"_",LEFT(T110,4),"_",LEFT(V110,4),"_",LEFT(W110,4),"_",LEFT(Y110,4),"_",LEFT(AA110,4))</f>
        <v>cust_firs_name_______</v>
      </c>
      <c r="I110" s="1" t="s">
        <v>359</v>
      </c>
      <c r="J110" s="1" t="s">
        <v>216</v>
      </c>
      <c r="K110" s="1" t="s">
        <v>457</v>
      </c>
      <c r="L110" s="1" t="s">
        <v>470</v>
      </c>
      <c r="M110" s="1" t="s">
        <v>458</v>
      </c>
      <c r="N110" s="1" t="s">
        <v>471</v>
      </c>
    </row>
    <row r="111" spans="2:16" ht="17.25" hidden="1" customHeight="1">
      <c r="B111" s="1" t="s">
        <v>454</v>
      </c>
      <c r="C111" s="1" t="str">
        <f t="shared" si="12"/>
        <v>cust_last_name</v>
      </c>
      <c r="D111" s="1" t="s">
        <v>644</v>
      </c>
      <c r="E111" s="23">
        <v>30</v>
      </c>
      <c r="F111" s="1">
        <f t="shared" si="9"/>
        <v>15</v>
      </c>
      <c r="G111" s="1" t="str">
        <f t="shared" si="10"/>
        <v>cust_last_name_______</v>
      </c>
      <c r="I111" s="1" t="s">
        <v>359</v>
      </c>
      <c r="J111" s="1" t="s">
        <v>216</v>
      </c>
      <c r="K111" s="1" t="s">
        <v>459</v>
      </c>
      <c r="L111" s="1" t="s">
        <v>472</v>
      </c>
      <c r="M111" s="1" t="s">
        <v>458</v>
      </c>
      <c r="N111" s="1" t="s">
        <v>471</v>
      </c>
    </row>
    <row r="112" spans="2:16" ht="17.25" hidden="1" customHeight="1">
      <c r="B112" s="1" t="s">
        <v>100</v>
      </c>
      <c r="C112" s="1" t="str">
        <f t="shared" si="12"/>
        <v>tran_acco_numb</v>
      </c>
      <c r="D112" s="1" t="s">
        <v>644</v>
      </c>
      <c r="E112" s="23">
        <v>20</v>
      </c>
      <c r="F112" s="1">
        <f t="shared" si="9"/>
        <v>15</v>
      </c>
      <c r="G112" s="1" t="str">
        <f t="shared" si="10"/>
        <v>tran_acco_numb_______</v>
      </c>
      <c r="I112" s="1" t="s">
        <v>360</v>
      </c>
      <c r="J112" s="1" t="s">
        <v>361</v>
      </c>
      <c r="K112" s="1" t="s">
        <v>362</v>
      </c>
      <c r="L112" s="1" t="s">
        <v>363</v>
      </c>
      <c r="M112" s="1" t="s">
        <v>274</v>
      </c>
      <c r="N112" s="1" t="s">
        <v>275</v>
      </c>
    </row>
    <row r="113" spans="2:18" ht="17.25" customHeight="1">
      <c r="B113" s="1" t="s">
        <v>98</v>
      </c>
      <c r="C113" s="1" t="str">
        <f t="shared" si="12"/>
        <v>tran_bank_code</v>
      </c>
      <c r="D113" s="1" t="s">
        <v>644</v>
      </c>
      <c r="E113" s="23">
        <v>3</v>
      </c>
      <c r="F113" s="1">
        <f t="shared" si="9"/>
        <v>15</v>
      </c>
      <c r="G113" s="1" t="str">
        <f t="shared" si="10"/>
        <v>tran_bank_code_______</v>
      </c>
      <c r="I113" s="1" t="s">
        <v>360</v>
      </c>
      <c r="J113" s="1" t="s">
        <v>361</v>
      </c>
      <c r="K113" s="1" t="s">
        <v>364</v>
      </c>
      <c r="L113" s="1" t="s">
        <v>365</v>
      </c>
      <c r="M113" s="1" t="s">
        <v>232</v>
      </c>
      <c r="N113" s="1" t="s">
        <v>233</v>
      </c>
    </row>
    <row r="114" spans="2:18" ht="17.25" hidden="1" customHeight="1">
      <c r="B114" s="1" t="s">
        <v>53</v>
      </c>
      <c r="C114" s="1" t="str">
        <f t="shared" si="12"/>
        <v>perm_numb</v>
      </c>
      <c r="D114" s="1" t="s">
        <v>644</v>
      </c>
      <c r="E114" s="23">
        <v>10</v>
      </c>
      <c r="F114" s="1">
        <f t="shared" si="9"/>
        <v>10</v>
      </c>
      <c r="G114" s="1" t="str">
        <f t="shared" si="10"/>
        <v>perm_numb________</v>
      </c>
      <c r="I114" s="1" t="s">
        <v>366</v>
      </c>
      <c r="J114" s="1" t="s">
        <v>367</v>
      </c>
      <c r="K114" s="1" t="s">
        <v>274</v>
      </c>
      <c r="L114" s="1" t="s">
        <v>275</v>
      </c>
    </row>
    <row r="115" spans="2:18" ht="17.25" hidden="1" customHeight="1">
      <c r="B115" s="1" t="s">
        <v>15</v>
      </c>
      <c r="C115" s="1" t="str">
        <f t="shared" si="12"/>
        <v>seri_numb</v>
      </c>
      <c r="D115" s="1" t="s">
        <v>645</v>
      </c>
      <c r="E115" s="23">
        <v>9</v>
      </c>
      <c r="F115" s="1">
        <f t="shared" si="9"/>
        <v>10</v>
      </c>
      <c r="G115" s="1" t="str">
        <f t="shared" si="10"/>
        <v>seri_numb________</v>
      </c>
      <c r="I115" s="1" t="s">
        <v>368</v>
      </c>
      <c r="J115" s="1" t="s">
        <v>229</v>
      </c>
      <c r="K115" s="1" t="s">
        <v>274</v>
      </c>
      <c r="L115" s="1" t="s">
        <v>275</v>
      </c>
    </row>
    <row r="116" spans="2:18" ht="17.25" hidden="1" customHeight="1">
      <c r="B116" s="1" t="s">
        <v>64</v>
      </c>
      <c r="C116" s="1" t="str">
        <f t="shared" si="12"/>
        <v>Sund_work_time_divi_code</v>
      </c>
      <c r="D116" s="1" t="s">
        <v>644</v>
      </c>
      <c r="E116" s="23">
        <v>2</v>
      </c>
      <c r="F116" s="1">
        <f>SEARCH("__",G116)</f>
        <v>25</v>
      </c>
      <c r="G116" s="1" t="str">
        <f>CONCATENATE(LEFT(J116,4),"_",LEFT(L116,4),"_",LEFT(N116,4),"_",LEFT(P116,4),"_",LEFT(R116,4),"_",LEFT(T116,4),"_",LEFT(V116,4),"_",LEFT(W116,4),"_",LEFT(Y116,4),"_",LEFT(AA116,4))</f>
        <v>Sund_work_time_divi_code_____</v>
      </c>
      <c r="I116" s="1" t="s">
        <v>369</v>
      </c>
      <c r="J116" s="1" t="s">
        <v>370</v>
      </c>
      <c r="K116" s="1" t="s">
        <v>260</v>
      </c>
      <c r="L116" s="1" t="s">
        <v>261</v>
      </c>
      <c r="M116" s="1" t="s">
        <v>225</v>
      </c>
      <c r="N116" s="1" t="s">
        <v>79</v>
      </c>
      <c r="O116" s="1" t="s">
        <v>234</v>
      </c>
      <c r="P116" s="1" t="s">
        <v>235</v>
      </c>
      <c r="Q116" s="1" t="s">
        <v>232</v>
      </c>
      <c r="R116" s="1" t="s">
        <v>233</v>
      </c>
    </row>
    <row r="117" spans="2:18" ht="17.25" hidden="1" customHeight="1">
      <c r="B117" s="1" t="s">
        <v>65</v>
      </c>
      <c r="C117" s="1" t="str">
        <f t="shared" si="12"/>
        <v>Sund_work_star_minu</v>
      </c>
      <c r="D117" s="1" t="s">
        <v>644</v>
      </c>
      <c r="E117" s="23">
        <v>2</v>
      </c>
      <c r="F117" s="1">
        <f t="shared" si="9"/>
        <v>20</v>
      </c>
      <c r="G117" s="1" t="str">
        <f t="shared" si="10"/>
        <v>Sund_work_star_minu______</v>
      </c>
      <c r="I117" s="1" t="s">
        <v>369</v>
      </c>
      <c r="J117" s="1" t="s">
        <v>370</v>
      </c>
      <c r="K117" s="1" t="s">
        <v>260</v>
      </c>
      <c r="L117" s="1" t="s">
        <v>261</v>
      </c>
      <c r="M117" s="1" t="s">
        <v>248</v>
      </c>
      <c r="N117" s="1" t="s">
        <v>249</v>
      </c>
      <c r="O117" s="1" t="s">
        <v>371</v>
      </c>
      <c r="P117" s="1" t="s">
        <v>372</v>
      </c>
    </row>
    <row r="118" spans="2:18" ht="17.25" hidden="1" customHeight="1">
      <c r="B118" s="1" t="s">
        <v>547</v>
      </c>
      <c r="C118" s="1" t="str">
        <f t="shared" si="12"/>
        <v>Sund_work_star_time</v>
      </c>
      <c r="D118" s="1" t="s">
        <v>644</v>
      </c>
      <c r="E118" s="23">
        <v>2</v>
      </c>
      <c r="F118" s="1">
        <f t="shared" si="9"/>
        <v>20</v>
      </c>
      <c r="G118" s="1" t="str">
        <f t="shared" si="10"/>
        <v>Sund_work_star_time______</v>
      </c>
      <c r="I118" s="1" t="s">
        <v>369</v>
      </c>
      <c r="J118" s="1" t="s">
        <v>370</v>
      </c>
      <c r="K118" s="1" t="s">
        <v>260</v>
      </c>
      <c r="L118" s="1" t="s">
        <v>261</v>
      </c>
      <c r="M118" s="1" t="s">
        <v>248</v>
      </c>
      <c r="N118" s="1" t="s">
        <v>550</v>
      </c>
      <c r="O118" s="1" t="s">
        <v>509</v>
      </c>
      <c r="P118" s="1" t="s">
        <v>478</v>
      </c>
    </row>
    <row r="119" spans="2:18" ht="17.25" hidden="1" customHeight="1">
      <c r="B119" s="1" t="s">
        <v>63</v>
      </c>
      <c r="C119" s="1" t="str">
        <f t="shared" si="12"/>
        <v>Sund_work_yn</v>
      </c>
      <c r="D119" s="1" t="s">
        <v>644</v>
      </c>
      <c r="E119" s="23">
        <v>1</v>
      </c>
      <c r="F119" s="1">
        <f t="shared" si="9"/>
        <v>13</v>
      </c>
      <c r="G119" s="1" t="str">
        <f t="shared" si="10"/>
        <v>Sund_work_yn_______</v>
      </c>
      <c r="I119" s="1" t="s">
        <v>369</v>
      </c>
      <c r="J119" s="1" t="s">
        <v>370</v>
      </c>
      <c r="K119" s="1" t="s">
        <v>260</v>
      </c>
      <c r="L119" s="1" t="s">
        <v>261</v>
      </c>
      <c r="M119" s="1" t="s">
        <v>206</v>
      </c>
      <c r="N119" s="1" t="s">
        <v>197</v>
      </c>
    </row>
    <row r="120" spans="2:18" ht="17.25" hidden="1" customHeight="1">
      <c r="B120" s="1" t="s">
        <v>96</v>
      </c>
      <c r="C120" s="1" t="str">
        <f t="shared" si="12"/>
        <v>depo_acco_numb</v>
      </c>
      <c r="D120" s="1" t="s">
        <v>644</v>
      </c>
      <c r="E120" s="23">
        <v>20</v>
      </c>
      <c r="F120" s="1">
        <f t="shared" si="9"/>
        <v>15</v>
      </c>
      <c r="G120" s="1" t="str">
        <f t="shared" si="10"/>
        <v>depo_acco_numb_______</v>
      </c>
      <c r="I120" s="1" t="s">
        <v>373</v>
      </c>
      <c r="J120" s="1" t="s">
        <v>374</v>
      </c>
      <c r="K120" s="1" t="s">
        <v>362</v>
      </c>
      <c r="L120" s="1" t="s">
        <v>363</v>
      </c>
      <c r="M120" s="1" t="s">
        <v>274</v>
      </c>
      <c r="N120" s="1" t="s">
        <v>275</v>
      </c>
    </row>
    <row r="121" spans="2:18" ht="17.25" customHeight="1">
      <c r="B121" s="1" t="s">
        <v>94</v>
      </c>
      <c r="C121" s="1" t="str">
        <f t="shared" si="12"/>
        <v>depo_bank_code</v>
      </c>
      <c r="D121" s="1" t="s">
        <v>644</v>
      </c>
      <c r="E121" s="23">
        <v>3</v>
      </c>
      <c r="F121" s="1">
        <f t="shared" si="9"/>
        <v>15</v>
      </c>
      <c r="G121" s="1" t="str">
        <f t="shared" si="10"/>
        <v>depo_bank_code_______</v>
      </c>
      <c r="I121" s="1" t="s">
        <v>373</v>
      </c>
      <c r="J121" s="1" t="s">
        <v>374</v>
      </c>
      <c r="K121" s="1" t="s">
        <v>364</v>
      </c>
      <c r="L121" s="1" t="s">
        <v>365</v>
      </c>
      <c r="M121" s="1" t="s">
        <v>232</v>
      </c>
      <c r="N121" s="1" t="s">
        <v>233</v>
      </c>
    </row>
    <row r="122" spans="2:18" ht="17.25" hidden="1" customHeight="1">
      <c r="B122" s="1" t="s">
        <v>93</v>
      </c>
      <c r="C122" s="1" t="str">
        <f t="shared" si="12"/>
        <v>depo_asce_time</v>
      </c>
      <c r="D122" s="1" t="s">
        <v>644</v>
      </c>
      <c r="E122" s="23">
        <v>4</v>
      </c>
      <c r="F122" s="1">
        <f>SEARCH("__",G122)</f>
        <v>15</v>
      </c>
      <c r="G122" s="1" t="str">
        <f>CONCATENATE(LEFT(J122,4),"_",LEFT(L122,4),"_",LEFT(N122,4),"_",LEFT(P122,4),"_",LEFT(R122,4),"_",LEFT(T122,4),"_",LEFT(V122,4),"_",LEFT(W122,4),"_",LEFT(Y122,4),"_",LEFT(AA122,4))</f>
        <v>depo_asce_time_______</v>
      </c>
      <c r="I122" s="1" t="s">
        <v>373</v>
      </c>
      <c r="J122" s="1" t="s">
        <v>374</v>
      </c>
      <c r="K122" s="1" t="s">
        <v>375</v>
      </c>
      <c r="L122" s="1" t="s">
        <v>376</v>
      </c>
      <c r="M122" s="1" t="s">
        <v>225</v>
      </c>
      <c r="N122" s="1" t="s">
        <v>79</v>
      </c>
    </row>
    <row r="123" spans="2:18" ht="17.25" hidden="1" customHeight="1">
      <c r="B123" s="1" t="s">
        <v>92</v>
      </c>
      <c r="C123" s="1" t="str">
        <f t="shared" si="12"/>
        <v>depo_asce_date</v>
      </c>
      <c r="D123" s="1" t="s">
        <v>647</v>
      </c>
      <c r="E123" s="23">
        <v>0</v>
      </c>
      <c r="F123" s="1">
        <f>SEARCH("__",G123)</f>
        <v>15</v>
      </c>
      <c r="G123" s="1" t="str">
        <f>CONCATENATE(LEFT(J123,4),"_",LEFT(L123,4),"_",LEFT(N123,4),"_",LEFT(P123,4),"_",LEFT(R123,4),"_",LEFT(T123,4),"_",LEFT(V123,4),"_",LEFT(W123,4),"_",LEFT(Y123,4),"_",LEFT(AA123,4))</f>
        <v>depo_asce_date_______</v>
      </c>
      <c r="I123" s="1" t="s">
        <v>373</v>
      </c>
      <c r="J123" s="1" t="s">
        <v>374</v>
      </c>
      <c r="K123" s="1" t="s">
        <v>375</v>
      </c>
      <c r="L123" s="1" t="s">
        <v>376</v>
      </c>
      <c r="M123" s="1" t="s">
        <v>226</v>
      </c>
      <c r="N123" s="1" t="s">
        <v>26</v>
      </c>
    </row>
    <row r="124" spans="2:18" ht="17.25" hidden="1" customHeight="1">
      <c r="B124" s="1" t="s">
        <v>715</v>
      </c>
      <c r="C124" s="1" t="str">
        <f t="shared" si="12"/>
        <v>canc_depo_asce_time</v>
      </c>
      <c r="D124" s="1" t="s">
        <v>721</v>
      </c>
      <c r="E124" s="23">
        <v>0</v>
      </c>
      <c r="F124" s="1">
        <f t="shared" si="9"/>
        <v>20</v>
      </c>
      <c r="G124" s="1" t="str">
        <f t="shared" si="10"/>
        <v>canc_depo_asce_time______</v>
      </c>
      <c r="I124" s="1" t="s">
        <v>662</v>
      </c>
      <c r="J124" s="1" t="s">
        <v>664</v>
      </c>
      <c r="K124" s="1" t="s">
        <v>373</v>
      </c>
      <c r="L124" s="1" t="s">
        <v>374</v>
      </c>
      <c r="M124" s="1" t="s">
        <v>375</v>
      </c>
      <c r="N124" s="1" t="s">
        <v>376</v>
      </c>
      <c r="O124" s="1" t="s">
        <v>225</v>
      </c>
      <c r="P124" s="1" t="s">
        <v>79</v>
      </c>
    </row>
    <row r="125" spans="2:18" ht="17.25" hidden="1" customHeight="1">
      <c r="B125" s="1" t="s">
        <v>716</v>
      </c>
      <c r="C125" s="1" t="str">
        <f t="shared" si="12"/>
        <v>canc_depo_asce_date</v>
      </c>
      <c r="D125" s="1" t="s">
        <v>647</v>
      </c>
      <c r="E125" s="23">
        <v>0</v>
      </c>
      <c r="F125" s="1">
        <f>SEARCH("__",G125)</f>
        <v>20</v>
      </c>
      <c r="G125" s="1" t="str">
        <f>CONCATENATE(LEFT(J125,4),"_",LEFT(L125,4),"_",LEFT(N125,4),"_",LEFT(P125,4),"_",LEFT(R125,4),"_",LEFT(T125,4),"_",LEFT(V125,4),"_",LEFT(W125,4),"_",LEFT(Y125,4),"_",LEFT(AA125,4))</f>
        <v>canc_depo_asce_date______</v>
      </c>
      <c r="I125" s="1" t="s">
        <v>662</v>
      </c>
      <c r="J125" s="1" t="s">
        <v>664</v>
      </c>
      <c r="K125" s="1" t="s">
        <v>373</v>
      </c>
      <c r="L125" s="1" t="s">
        <v>374</v>
      </c>
      <c r="M125" s="1" t="s">
        <v>375</v>
      </c>
      <c r="N125" s="1" t="s">
        <v>376</v>
      </c>
      <c r="O125" s="1" t="s">
        <v>226</v>
      </c>
      <c r="P125" s="1" t="s">
        <v>26</v>
      </c>
    </row>
    <row r="126" spans="2:18" ht="17.25" customHeight="1">
      <c r="B126" s="1" t="s">
        <v>718</v>
      </c>
      <c r="C126" s="1" t="str">
        <f t="shared" si="12"/>
        <v>canc_depo_erro_code</v>
      </c>
      <c r="D126" s="1" t="s">
        <v>722</v>
      </c>
      <c r="E126" s="23">
        <v>6</v>
      </c>
      <c r="F126" s="1">
        <f t="shared" si="9"/>
        <v>20</v>
      </c>
      <c r="G126" s="1" t="str">
        <f t="shared" si="10"/>
        <v>canc_depo_erro_code______</v>
      </c>
      <c r="I126" s="1" t="s">
        <v>662</v>
      </c>
      <c r="J126" s="1" t="s">
        <v>664</v>
      </c>
      <c r="K126" s="1" t="s">
        <v>373</v>
      </c>
      <c r="L126" s="1" t="s">
        <v>374</v>
      </c>
      <c r="M126" s="1" t="s">
        <v>719</v>
      </c>
      <c r="N126" s="1" t="s">
        <v>720</v>
      </c>
      <c r="O126" s="1" t="s">
        <v>439</v>
      </c>
      <c r="P126" s="1" t="s">
        <v>473</v>
      </c>
    </row>
    <row r="127" spans="2:18" ht="17.25" hidden="1" customHeight="1">
      <c r="B127" s="1" t="s">
        <v>127</v>
      </c>
      <c r="C127" s="1" t="str">
        <f t="shared" si="12"/>
        <v>lice_poss_yn</v>
      </c>
      <c r="D127" s="1" t="s">
        <v>644</v>
      </c>
      <c r="E127" s="23">
        <v>1</v>
      </c>
      <c r="F127" s="1">
        <f t="shared" si="9"/>
        <v>13</v>
      </c>
      <c r="G127" s="1" t="str">
        <f t="shared" si="10"/>
        <v>lice_poss_yn_______</v>
      </c>
      <c r="I127" s="1" t="s">
        <v>377</v>
      </c>
      <c r="J127" s="1" t="s">
        <v>378</v>
      </c>
      <c r="K127" s="1" t="s">
        <v>379</v>
      </c>
      <c r="L127" s="1" t="s">
        <v>380</v>
      </c>
      <c r="M127" s="1" t="s">
        <v>206</v>
      </c>
      <c r="N127" s="1" t="s">
        <v>197</v>
      </c>
    </row>
    <row r="128" spans="2:18" ht="17.25" hidden="1" customHeight="1">
      <c r="B128" s="1" t="s">
        <v>143</v>
      </c>
      <c r="C128" s="1" t="str">
        <f t="shared" si="12"/>
        <v>pers_intr_rema</v>
      </c>
      <c r="D128" s="1" t="s">
        <v>644</v>
      </c>
      <c r="E128" s="23">
        <v>500</v>
      </c>
      <c r="F128" s="1">
        <f t="shared" si="9"/>
        <v>15</v>
      </c>
      <c r="G128" s="1" t="str">
        <f t="shared" si="10"/>
        <v>pers_intr_rema_______</v>
      </c>
      <c r="I128" s="1" t="s">
        <v>381</v>
      </c>
      <c r="J128" s="1" t="s">
        <v>382</v>
      </c>
      <c r="K128" s="1" t="s">
        <v>319</v>
      </c>
      <c r="L128" s="1" t="s">
        <v>320</v>
      </c>
      <c r="M128" s="1" t="s">
        <v>223</v>
      </c>
      <c r="N128" s="1" t="s">
        <v>339</v>
      </c>
    </row>
    <row r="129" spans="2:16" ht="17.25" hidden="1" customHeight="1">
      <c r="B129" s="1" t="s">
        <v>141</v>
      </c>
      <c r="C129" s="1" t="str">
        <f t="shared" si="12"/>
        <v>pers_intr_titl</v>
      </c>
      <c r="D129" s="1" t="s">
        <v>644</v>
      </c>
      <c r="E129" s="23">
        <v>100</v>
      </c>
      <c r="F129" s="1">
        <f t="shared" si="9"/>
        <v>15</v>
      </c>
      <c r="G129" s="1" t="str">
        <f t="shared" si="10"/>
        <v>pers_intr_titl_______</v>
      </c>
      <c r="I129" s="1" t="s">
        <v>381</v>
      </c>
      <c r="J129" s="1" t="s">
        <v>382</v>
      </c>
      <c r="K129" s="1" t="s">
        <v>319</v>
      </c>
      <c r="L129" s="1" t="s">
        <v>320</v>
      </c>
      <c r="M129" s="1" t="s">
        <v>383</v>
      </c>
      <c r="N129" s="1" t="s">
        <v>277</v>
      </c>
    </row>
    <row r="130" spans="2:16" ht="17.25" hidden="1" customHeight="1">
      <c r="B130" s="1" t="s">
        <v>178</v>
      </c>
      <c r="C130" s="1" t="str">
        <f t="shared" si="12"/>
        <v>info_dele_yn</v>
      </c>
      <c r="D130" s="1" t="s">
        <v>644</v>
      </c>
      <c r="E130" s="23">
        <v>1</v>
      </c>
      <c r="F130" s="1">
        <f t="shared" si="9"/>
        <v>13</v>
      </c>
      <c r="G130" s="1" t="str">
        <f t="shared" si="10"/>
        <v>info_dele_yn_______</v>
      </c>
      <c r="I130" s="1" t="s">
        <v>242</v>
      </c>
      <c r="J130" s="1" t="s">
        <v>243</v>
      </c>
      <c r="K130" s="1" t="s">
        <v>384</v>
      </c>
      <c r="L130" s="1" t="s">
        <v>385</v>
      </c>
      <c r="M130" s="1" t="s">
        <v>206</v>
      </c>
      <c r="N130" s="1" t="s">
        <v>197</v>
      </c>
    </row>
    <row r="131" spans="2:16" ht="17.25" hidden="1" customHeight="1">
      <c r="B131" s="1" t="s">
        <v>115</v>
      </c>
      <c r="C131" s="1" t="str">
        <f t="shared" si="12"/>
        <v>alld_work_yn</v>
      </c>
      <c r="D131" s="1" t="s">
        <v>644</v>
      </c>
      <c r="E131" s="23">
        <v>1</v>
      </c>
      <c r="F131" s="1">
        <f t="shared" si="9"/>
        <v>13</v>
      </c>
      <c r="G131" s="1" t="str">
        <f t="shared" si="10"/>
        <v>alld_work_yn_______</v>
      </c>
      <c r="I131" s="1" t="s">
        <v>386</v>
      </c>
      <c r="J131" s="1" t="s">
        <v>387</v>
      </c>
      <c r="K131" s="1" t="s">
        <v>260</v>
      </c>
      <c r="L131" s="1" t="s">
        <v>261</v>
      </c>
      <c r="M131" s="1" t="s">
        <v>206</v>
      </c>
      <c r="N131" s="1" t="s">
        <v>197</v>
      </c>
    </row>
    <row r="132" spans="2:16" ht="17.25" hidden="1" customHeight="1">
      <c r="B132" s="1" t="s">
        <v>150</v>
      </c>
      <c r="C132" s="1" t="str">
        <f t="shared" si="12"/>
        <v>midd_comp_titl</v>
      </c>
      <c r="D132" s="1" t="s">
        <v>644</v>
      </c>
      <c r="E132" s="23">
        <v>50</v>
      </c>
      <c r="F132" s="1">
        <f t="shared" si="9"/>
        <v>15</v>
      </c>
      <c r="G132" s="1" t="str">
        <f t="shared" si="10"/>
        <v>midd_comp_titl_______</v>
      </c>
      <c r="I132" s="1" t="s">
        <v>240</v>
      </c>
      <c r="J132" s="1" t="s">
        <v>241</v>
      </c>
      <c r="K132" s="1" t="s">
        <v>278</v>
      </c>
      <c r="L132" s="1" t="s">
        <v>279</v>
      </c>
      <c r="M132" s="1" t="s">
        <v>276</v>
      </c>
      <c r="N132" s="1" t="s">
        <v>277</v>
      </c>
    </row>
    <row r="133" spans="2:16" ht="17.25" customHeight="1">
      <c r="B133" s="1" t="s">
        <v>146</v>
      </c>
      <c r="C133" s="1" t="str">
        <f t="shared" si="12"/>
        <v>midd_code</v>
      </c>
      <c r="D133" s="1" t="s">
        <v>644</v>
      </c>
      <c r="E133" s="23">
        <v>6</v>
      </c>
      <c r="F133" s="1">
        <f t="shared" si="9"/>
        <v>10</v>
      </c>
      <c r="G133" s="1" t="str">
        <f t="shared" si="10"/>
        <v>midd_code________</v>
      </c>
      <c r="I133" s="1" t="s">
        <v>240</v>
      </c>
      <c r="J133" s="1" t="s">
        <v>241</v>
      </c>
      <c r="K133" s="1" t="s">
        <v>232</v>
      </c>
      <c r="L133" s="1" t="s">
        <v>233</v>
      </c>
    </row>
    <row r="134" spans="2:16" ht="17.25" hidden="1" customHeight="1">
      <c r="B134" s="1" t="s">
        <v>169</v>
      </c>
      <c r="C134" s="1" t="str">
        <f t="shared" si="12"/>
        <v>midd_exta_yn</v>
      </c>
      <c r="D134" s="1" t="s">
        <v>644</v>
      </c>
      <c r="E134" s="23">
        <v>1</v>
      </c>
      <c r="F134" s="1">
        <f t="shared" si="9"/>
        <v>13</v>
      </c>
      <c r="G134" s="1" t="str">
        <f t="shared" si="10"/>
        <v>midd_exta_yn_______</v>
      </c>
      <c r="I134" s="1" t="s">
        <v>388</v>
      </c>
      <c r="J134" s="1" t="s">
        <v>241</v>
      </c>
      <c r="K134" s="1" t="s">
        <v>389</v>
      </c>
      <c r="L134" s="1" t="s">
        <v>390</v>
      </c>
      <c r="M134" s="1" t="s">
        <v>206</v>
      </c>
      <c r="N134" s="1" t="s">
        <v>197</v>
      </c>
    </row>
    <row r="135" spans="2:16" ht="17.25" hidden="1" customHeight="1">
      <c r="B135" s="1" t="s">
        <v>170</v>
      </c>
      <c r="C135" s="1" t="str">
        <f t="shared" si="12"/>
        <v>evid_phot_yn</v>
      </c>
      <c r="D135" s="1" t="s">
        <v>644</v>
      </c>
      <c r="E135" s="23">
        <v>1</v>
      </c>
      <c r="F135" s="1">
        <f t="shared" si="9"/>
        <v>13</v>
      </c>
      <c r="G135" s="1" t="str">
        <f t="shared" si="10"/>
        <v>evid_phot_yn_______</v>
      </c>
      <c r="I135" s="1" t="s">
        <v>391</v>
      </c>
      <c r="J135" s="1" t="s">
        <v>392</v>
      </c>
      <c r="K135" s="1" t="s">
        <v>393</v>
      </c>
      <c r="L135" s="1" t="s">
        <v>394</v>
      </c>
      <c r="M135" s="1" t="s">
        <v>206</v>
      </c>
      <c r="N135" s="1" t="s">
        <v>197</v>
      </c>
    </row>
    <row r="136" spans="2:16" ht="17.25" hidden="1" customHeight="1">
      <c r="B136" s="1" t="s">
        <v>177</v>
      </c>
      <c r="C136" s="1" t="str">
        <f t="shared" si="12"/>
        <v>evid_phot_imag</v>
      </c>
      <c r="D136" s="1" t="s">
        <v>644</v>
      </c>
      <c r="E136" s="23">
        <v>50</v>
      </c>
      <c r="F136" s="1">
        <f t="shared" si="9"/>
        <v>15</v>
      </c>
      <c r="G136" s="1" t="str">
        <f t="shared" si="10"/>
        <v>evid_phot_imag_______</v>
      </c>
      <c r="I136" s="1" t="s">
        <v>395</v>
      </c>
      <c r="J136" s="1" t="s">
        <v>392</v>
      </c>
      <c r="K136" s="1" t="s">
        <v>393</v>
      </c>
      <c r="L136" s="1" t="s">
        <v>394</v>
      </c>
      <c r="M136" s="1" t="s">
        <v>396</v>
      </c>
      <c r="N136" s="1" t="s">
        <v>397</v>
      </c>
    </row>
    <row r="137" spans="2:16" ht="17.25" hidden="1" customHeight="1">
      <c r="B137" s="1" t="s">
        <v>176</v>
      </c>
      <c r="C137" s="1" t="str">
        <f t="shared" si="12"/>
        <v>evid_phot_titl</v>
      </c>
      <c r="D137" s="1" t="s">
        <v>644</v>
      </c>
      <c r="E137" s="23">
        <v>50</v>
      </c>
      <c r="F137" s="1">
        <f t="shared" si="9"/>
        <v>15</v>
      </c>
      <c r="G137" s="1" t="str">
        <f t="shared" si="10"/>
        <v>evid_phot_titl_______</v>
      </c>
      <c r="I137" s="1" t="s">
        <v>395</v>
      </c>
      <c r="J137" s="1" t="s">
        <v>392</v>
      </c>
      <c r="K137" s="1" t="s">
        <v>393</v>
      </c>
      <c r="L137" s="1" t="s">
        <v>394</v>
      </c>
      <c r="M137" s="1" t="s">
        <v>383</v>
      </c>
      <c r="N137" s="1" t="s">
        <v>277</v>
      </c>
    </row>
    <row r="138" spans="2:16" ht="17.25" hidden="1" customHeight="1">
      <c r="B138" s="1" t="s">
        <v>171</v>
      </c>
      <c r="C138" s="1" t="str">
        <f t="shared" si="12"/>
        <v>evid_phot_subm_yn</v>
      </c>
      <c r="D138" s="1" t="s">
        <v>644</v>
      </c>
      <c r="E138" s="23">
        <v>1</v>
      </c>
      <c r="F138" s="1">
        <f t="shared" si="9"/>
        <v>18</v>
      </c>
      <c r="G138" s="1" t="str">
        <f t="shared" si="10"/>
        <v>evid_phot_subm_yn______</v>
      </c>
      <c r="I138" s="1" t="s">
        <v>395</v>
      </c>
      <c r="J138" s="1" t="s">
        <v>392</v>
      </c>
      <c r="K138" s="1" t="s">
        <v>393</v>
      </c>
      <c r="L138" s="1" t="s">
        <v>394</v>
      </c>
      <c r="M138" s="1" t="s">
        <v>398</v>
      </c>
      <c r="N138" s="1" t="s">
        <v>399</v>
      </c>
      <c r="O138" s="1" t="s">
        <v>206</v>
      </c>
      <c r="P138" s="1" t="s">
        <v>197</v>
      </c>
    </row>
    <row r="139" spans="2:16" ht="17.25" hidden="1" customHeight="1">
      <c r="B139" s="1" t="s">
        <v>175</v>
      </c>
      <c r="C139" s="1" t="str">
        <f t="shared" si="12"/>
        <v>evid_seri_numb</v>
      </c>
      <c r="D139" s="1" t="s">
        <v>645</v>
      </c>
      <c r="E139" s="23">
        <v>9</v>
      </c>
      <c r="F139" s="1">
        <f t="shared" si="9"/>
        <v>15</v>
      </c>
      <c r="G139" s="1" t="str">
        <f t="shared" si="10"/>
        <v>evid_seri_numb_______</v>
      </c>
      <c r="I139" s="1" t="s">
        <v>395</v>
      </c>
      <c r="J139" s="1" t="s">
        <v>392</v>
      </c>
      <c r="K139" s="1" t="s">
        <v>368</v>
      </c>
      <c r="L139" s="1" t="s">
        <v>229</v>
      </c>
      <c r="M139" s="1" t="s">
        <v>274</v>
      </c>
      <c r="N139" s="1" t="s">
        <v>275</v>
      </c>
    </row>
    <row r="140" spans="2:16" ht="17.25" customHeight="1">
      <c r="B140" s="1" t="s">
        <v>153</v>
      </c>
      <c r="C140" s="1" t="str">
        <f t="shared" si="12"/>
        <v>accr_divi_code</v>
      </c>
      <c r="D140" s="1" t="s">
        <v>644</v>
      </c>
      <c r="E140" s="23">
        <v>6</v>
      </c>
      <c r="F140" s="1">
        <f t="shared" si="9"/>
        <v>15</v>
      </c>
      <c r="G140" s="1" t="str">
        <f t="shared" si="10"/>
        <v>accr_divi_code_______</v>
      </c>
      <c r="I140" s="1" t="s">
        <v>400</v>
      </c>
      <c r="J140" s="1" t="s">
        <v>401</v>
      </c>
      <c r="K140" s="1" t="s">
        <v>234</v>
      </c>
      <c r="L140" s="1" t="s">
        <v>235</v>
      </c>
      <c r="M140" s="1" t="s">
        <v>232</v>
      </c>
      <c r="N140" s="1" t="s">
        <v>233</v>
      </c>
    </row>
    <row r="141" spans="2:16" ht="17.25" hidden="1" customHeight="1">
      <c r="B141" s="1" t="s">
        <v>104</v>
      </c>
      <c r="C141" s="1" t="str">
        <f t="shared" ref="C141:C203" si="13">TRIM(MID(G141,1,(F141-1)))</f>
        <v>canc_depo_acco_numb</v>
      </c>
      <c r="D141" s="1" t="s">
        <v>644</v>
      </c>
      <c r="E141" s="23">
        <v>20</v>
      </c>
      <c r="F141" s="1">
        <f t="shared" si="9"/>
        <v>20</v>
      </c>
      <c r="G141" s="1" t="str">
        <f t="shared" si="10"/>
        <v>canc_depo_acco_numb______</v>
      </c>
      <c r="I141" s="1" t="s">
        <v>410</v>
      </c>
      <c r="J141" s="1" t="s">
        <v>411</v>
      </c>
      <c r="K141" s="1" t="s">
        <v>373</v>
      </c>
      <c r="L141" s="1" t="s">
        <v>374</v>
      </c>
      <c r="M141" s="1" t="s">
        <v>362</v>
      </c>
      <c r="N141" s="1" t="s">
        <v>363</v>
      </c>
      <c r="O141" s="1" t="s">
        <v>274</v>
      </c>
      <c r="P141" s="1" t="s">
        <v>275</v>
      </c>
    </row>
    <row r="142" spans="2:16" ht="17.25" customHeight="1">
      <c r="B142" s="1" t="s">
        <v>102</v>
      </c>
      <c r="C142" s="1" t="str">
        <f t="shared" si="13"/>
        <v>canc_depo_bank_code</v>
      </c>
      <c r="D142" s="1" t="s">
        <v>644</v>
      </c>
      <c r="E142" s="23">
        <v>3</v>
      </c>
      <c r="F142" s="1">
        <f t="shared" si="9"/>
        <v>20</v>
      </c>
      <c r="G142" s="1" t="str">
        <f t="shared" si="10"/>
        <v>canc_depo_bank_code______</v>
      </c>
      <c r="I142" s="1" t="s">
        <v>410</v>
      </c>
      <c r="J142" s="1" t="s">
        <v>411</v>
      </c>
      <c r="K142" s="1" t="s">
        <v>373</v>
      </c>
      <c r="L142" s="1" t="s">
        <v>374</v>
      </c>
      <c r="M142" s="1" t="s">
        <v>364</v>
      </c>
      <c r="N142" s="1" t="s">
        <v>365</v>
      </c>
      <c r="O142" s="1" t="s">
        <v>232</v>
      </c>
      <c r="P142" s="1" t="s">
        <v>233</v>
      </c>
    </row>
    <row r="143" spans="2:16" ht="17.25" customHeight="1">
      <c r="B143" s="1" t="s">
        <v>61</v>
      </c>
      <c r="C143" s="1" t="str">
        <f t="shared" si="13"/>
        <v>Satu_time_divi_code</v>
      </c>
      <c r="D143" s="1" t="s">
        <v>644</v>
      </c>
      <c r="E143" s="23">
        <v>2</v>
      </c>
      <c r="F143" s="1">
        <f t="shared" si="9"/>
        <v>20</v>
      </c>
      <c r="G143" s="1" t="str">
        <f t="shared" si="10"/>
        <v>Satu_time_divi_code______</v>
      </c>
      <c r="I143" s="1" t="s">
        <v>412</v>
      </c>
      <c r="J143" s="1" t="s">
        <v>413</v>
      </c>
      <c r="K143" s="1" t="s">
        <v>225</v>
      </c>
      <c r="L143" s="1" t="s">
        <v>79</v>
      </c>
      <c r="M143" s="1" t="s">
        <v>234</v>
      </c>
      <c r="N143" s="1" t="s">
        <v>235</v>
      </c>
      <c r="O143" s="1" t="s">
        <v>232</v>
      </c>
      <c r="P143" s="1" t="s">
        <v>233</v>
      </c>
    </row>
    <row r="144" spans="2:16" ht="17.25" hidden="1" customHeight="1">
      <c r="B144" s="1" t="s">
        <v>62</v>
      </c>
      <c r="C144" s="1" t="str">
        <f t="shared" si="13"/>
        <v>Satu_work_star_minu</v>
      </c>
      <c r="D144" s="1" t="s">
        <v>644</v>
      </c>
      <c r="E144" s="23">
        <v>2</v>
      </c>
      <c r="F144" s="1">
        <f t="shared" si="9"/>
        <v>20</v>
      </c>
      <c r="G144" s="1" t="str">
        <f t="shared" si="10"/>
        <v>Satu_work_star_minu______</v>
      </c>
      <c r="I144" s="1" t="s">
        <v>412</v>
      </c>
      <c r="J144" s="1" t="s">
        <v>413</v>
      </c>
      <c r="K144" s="1" t="s">
        <v>260</v>
      </c>
      <c r="L144" s="1" t="s">
        <v>261</v>
      </c>
      <c r="M144" s="1" t="s">
        <v>248</v>
      </c>
      <c r="N144" s="1" t="s">
        <v>249</v>
      </c>
      <c r="O144" s="1" t="s">
        <v>371</v>
      </c>
      <c r="P144" s="1" t="s">
        <v>372</v>
      </c>
    </row>
    <row r="145" spans="2:18" ht="17.25" hidden="1" customHeight="1">
      <c r="B145" s="1" t="s">
        <v>548</v>
      </c>
      <c r="C145" s="1" t="str">
        <f t="shared" si="13"/>
        <v>Satu_star_time</v>
      </c>
      <c r="D145" s="1" t="s">
        <v>644</v>
      </c>
      <c r="E145" s="23">
        <v>4</v>
      </c>
      <c r="F145" s="1">
        <f t="shared" si="9"/>
        <v>15</v>
      </c>
      <c r="G145" s="1" t="str">
        <f t="shared" si="10"/>
        <v>Satu_star_time_______</v>
      </c>
      <c r="I145" s="1" t="s">
        <v>412</v>
      </c>
      <c r="J145" s="1" t="s">
        <v>413</v>
      </c>
      <c r="K145" s="1" t="s">
        <v>248</v>
      </c>
      <c r="L145" s="1" t="s">
        <v>249</v>
      </c>
      <c r="M145" s="1" t="s">
        <v>509</v>
      </c>
      <c r="N145" s="1" t="s">
        <v>478</v>
      </c>
    </row>
    <row r="146" spans="2:18" ht="17.25" hidden="1" customHeight="1">
      <c r="B146" s="1" t="s">
        <v>60</v>
      </c>
      <c r="C146" s="1" t="str">
        <f t="shared" si="13"/>
        <v>Satu_work_yn</v>
      </c>
      <c r="D146" s="1" t="s">
        <v>644</v>
      </c>
      <c r="E146" s="23">
        <v>1</v>
      </c>
      <c r="F146" s="1">
        <f t="shared" si="9"/>
        <v>13</v>
      </c>
      <c r="G146" s="1" t="str">
        <f t="shared" si="10"/>
        <v>Satu_work_yn_______</v>
      </c>
      <c r="I146" s="1" t="s">
        <v>412</v>
      </c>
      <c r="J146" s="1" t="s">
        <v>413</v>
      </c>
      <c r="K146" s="1" t="s">
        <v>260</v>
      </c>
      <c r="L146" s="1" t="s">
        <v>261</v>
      </c>
      <c r="M146" s="1" t="s">
        <v>206</v>
      </c>
      <c r="N146" s="1" t="s">
        <v>197</v>
      </c>
    </row>
    <row r="147" spans="2:18" ht="17.25" hidden="1" customHeight="1">
      <c r="B147" s="1" t="s">
        <v>58</v>
      </c>
      <c r="C147" s="1" t="str">
        <f t="shared" si="13"/>
        <v>week_time_divi_code</v>
      </c>
      <c r="D147" s="1" t="s">
        <v>644</v>
      </c>
      <c r="E147" s="23">
        <v>1</v>
      </c>
      <c r="F147" s="1">
        <f t="shared" si="9"/>
        <v>20</v>
      </c>
      <c r="G147" s="1" t="str">
        <f t="shared" si="10"/>
        <v>week_time_divi_code______</v>
      </c>
      <c r="I147" s="1" t="s">
        <v>414</v>
      </c>
      <c r="J147" s="1" t="s">
        <v>415</v>
      </c>
      <c r="K147" s="1" t="s">
        <v>225</v>
      </c>
      <c r="L147" s="1" t="s">
        <v>79</v>
      </c>
      <c r="M147" s="1" t="s">
        <v>234</v>
      </c>
      <c r="N147" s="1" t="s">
        <v>235</v>
      </c>
      <c r="O147" s="1" t="s">
        <v>232</v>
      </c>
      <c r="P147" s="1" t="s">
        <v>233</v>
      </c>
    </row>
    <row r="148" spans="2:18" ht="17.25" hidden="1" customHeight="1">
      <c r="B148" s="1" t="s">
        <v>59</v>
      </c>
      <c r="C148" s="1" t="str">
        <f t="shared" si="13"/>
        <v>week_work_star_minu</v>
      </c>
      <c r="D148" s="1" t="s">
        <v>644</v>
      </c>
      <c r="E148" s="23">
        <v>2</v>
      </c>
      <c r="F148" s="1">
        <f t="shared" si="9"/>
        <v>20</v>
      </c>
      <c r="G148" s="1" t="str">
        <f t="shared" si="10"/>
        <v>week_work_star_minu______</v>
      </c>
      <c r="I148" s="1" t="s">
        <v>414</v>
      </c>
      <c r="J148" s="1" t="s">
        <v>415</v>
      </c>
      <c r="K148" s="1" t="s">
        <v>260</v>
      </c>
      <c r="L148" s="1" t="s">
        <v>261</v>
      </c>
      <c r="M148" s="1" t="s">
        <v>248</v>
      </c>
      <c r="N148" s="1" t="s">
        <v>249</v>
      </c>
      <c r="O148" s="1" t="s">
        <v>371</v>
      </c>
      <c r="P148" s="1" t="s">
        <v>372</v>
      </c>
    </row>
    <row r="149" spans="2:18" ht="17.25" hidden="1" customHeight="1">
      <c r="B149" s="1" t="s">
        <v>549</v>
      </c>
      <c r="C149" s="1" t="str">
        <f t="shared" si="13"/>
        <v>week_star_time</v>
      </c>
      <c r="D149" s="1" t="s">
        <v>644</v>
      </c>
      <c r="E149" s="23">
        <v>4</v>
      </c>
      <c r="F149" s="1">
        <f t="shared" si="9"/>
        <v>15</v>
      </c>
      <c r="G149" s="1" t="str">
        <f>CONCATENATE(LEFT(J149,4),"_",LEFT(L149,4),"_",LEFT(N149,4),"_",LEFT(P149,4),"_",LEFT(R149,4),"_",LEFT(T149,4),"_",LEFT(V149,4),"_",LEFT(W149,4),"_",LEFT(Y149,4),"_",LEFT(AA149,4))</f>
        <v>week_star_time_______</v>
      </c>
      <c r="I149" s="1" t="s">
        <v>414</v>
      </c>
      <c r="J149" s="1" t="s">
        <v>415</v>
      </c>
      <c r="K149" s="1" t="s">
        <v>248</v>
      </c>
      <c r="L149" s="1" t="s">
        <v>249</v>
      </c>
      <c r="M149" s="1" t="s">
        <v>509</v>
      </c>
      <c r="N149" s="1" t="s">
        <v>478</v>
      </c>
    </row>
    <row r="150" spans="2:18" ht="17.25" customHeight="1">
      <c r="B150" s="1" t="s">
        <v>125</v>
      </c>
      <c r="C150" s="1" t="str">
        <f t="shared" si="13"/>
        <v>rele_area_care_divi_code</v>
      </c>
      <c r="D150" s="1" t="s">
        <v>644</v>
      </c>
      <c r="E150" s="23">
        <v>1</v>
      </c>
      <c r="F150" s="1">
        <f t="shared" si="9"/>
        <v>25</v>
      </c>
      <c r="G150" s="1" t="str">
        <f t="shared" si="10"/>
        <v>rele_area_care_divi_code_____</v>
      </c>
      <c r="I150" s="1" t="s">
        <v>416</v>
      </c>
      <c r="J150" s="1" t="s">
        <v>417</v>
      </c>
      <c r="K150" s="1" t="s">
        <v>418</v>
      </c>
      <c r="L150" s="1" t="s">
        <v>201</v>
      </c>
      <c r="M150" s="1" t="s">
        <v>419</v>
      </c>
      <c r="N150" s="1" t="s">
        <v>420</v>
      </c>
      <c r="O150" s="1" t="s">
        <v>234</v>
      </c>
      <c r="P150" s="1" t="s">
        <v>235</v>
      </c>
      <c r="Q150" s="1" t="s">
        <v>232</v>
      </c>
      <c r="R150" s="1" t="s">
        <v>233</v>
      </c>
    </row>
    <row r="151" spans="2:18" ht="17.25" customHeight="1">
      <c r="B151" s="1" t="s">
        <v>106</v>
      </c>
      <c r="C151" s="1" t="str">
        <f t="shared" si="13"/>
        <v>now_resi_area_code</v>
      </c>
      <c r="D151" s="1" t="s">
        <v>644</v>
      </c>
      <c r="E151" s="23">
        <v>5</v>
      </c>
      <c r="F151" s="1">
        <f t="shared" si="9"/>
        <v>19</v>
      </c>
      <c r="G151" s="1" t="str">
        <f t="shared" si="10"/>
        <v>now_resi_area_code______</v>
      </c>
      <c r="I151" s="1" t="s">
        <v>421</v>
      </c>
      <c r="J151" s="1" t="s">
        <v>422</v>
      </c>
      <c r="K151" s="1" t="s">
        <v>198</v>
      </c>
      <c r="L151" s="1" t="s">
        <v>199</v>
      </c>
      <c r="M151" s="1" t="s">
        <v>200</v>
      </c>
      <c r="N151" s="1" t="s">
        <v>201</v>
      </c>
      <c r="O151" s="1" t="s">
        <v>232</v>
      </c>
      <c r="P151" s="1" t="s">
        <v>233</v>
      </c>
    </row>
    <row r="152" spans="2:18" ht="17.25" hidden="1" customHeight="1">
      <c r="B152" s="1" t="s">
        <v>32</v>
      </c>
      <c r="C152" s="1" t="str">
        <f t="shared" si="13"/>
        <v>home_page</v>
      </c>
      <c r="D152" s="1" t="s">
        <v>644</v>
      </c>
      <c r="E152" s="23">
        <v>60</v>
      </c>
      <c r="F152" s="1">
        <f t="shared" si="9"/>
        <v>10</v>
      </c>
      <c r="G152" s="1" t="str">
        <f t="shared" si="10"/>
        <v>home_page________</v>
      </c>
      <c r="I152" s="1" t="s">
        <v>423</v>
      </c>
      <c r="J152" s="1" t="s">
        <v>424</v>
      </c>
      <c r="K152" s="1" t="s">
        <v>425</v>
      </c>
      <c r="L152" s="1" t="s">
        <v>426</v>
      </c>
    </row>
    <row r="153" spans="2:18" ht="17.25" hidden="1" customHeight="1">
      <c r="B153" s="1" t="s">
        <v>111</v>
      </c>
      <c r="C153" s="1" t="str">
        <f t="shared" si="13"/>
        <v>Tues_work_yn</v>
      </c>
      <c r="D153" s="1" t="s">
        <v>644</v>
      </c>
      <c r="E153" s="23">
        <v>1</v>
      </c>
      <c r="F153" s="1">
        <f t="shared" si="9"/>
        <v>13</v>
      </c>
      <c r="G153" s="1" t="str">
        <f t="shared" si="10"/>
        <v>Tues_work_yn_______</v>
      </c>
      <c r="I153" s="1" t="s">
        <v>427</v>
      </c>
      <c r="J153" s="1" t="s">
        <v>428</v>
      </c>
      <c r="K153" s="1" t="s">
        <v>260</v>
      </c>
      <c r="L153" s="1" t="s">
        <v>261</v>
      </c>
      <c r="M153" s="1" t="s">
        <v>206</v>
      </c>
      <c r="N153" s="1" t="s">
        <v>197</v>
      </c>
    </row>
    <row r="154" spans="2:18" ht="17.25" customHeight="1">
      <c r="B154" s="1" t="s">
        <v>10</v>
      </c>
      <c r="C154" s="1" t="str">
        <f t="shared" si="13"/>
        <v>comp_divi_code</v>
      </c>
      <c r="D154" s="1" t="s">
        <v>644</v>
      </c>
      <c r="E154" s="23">
        <v>3</v>
      </c>
      <c r="F154" s="1">
        <f t="shared" si="9"/>
        <v>15</v>
      </c>
      <c r="G154" s="1" t="str">
        <f t="shared" si="10"/>
        <v>comp_divi_code_______</v>
      </c>
      <c r="I154" s="1" t="s">
        <v>307</v>
      </c>
      <c r="J154" s="1" t="s">
        <v>308</v>
      </c>
      <c r="K154" s="1" t="s">
        <v>234</v>
      </c>
      <c r="L154" s="1" t="s">
        <v>235</v>
      </c>
      <c r="M154" s="1" t="s">
        <v>232</v>
      </c>
      <c r="N154" s="1" t="s">
        <v>233</v>
      </c>
    </row>
    <row r="155" spans="2:18" ht="17.25" customHeight="1">
      <c r="B155" s="1" t="s">
        <v>12</v>
      </c>
      <c r="C155" s="1" t="str">
        <f t="shared" si="13"/>
        <v>cust_divi_code</v>
      </c>
      <c r="D155" s="1" t="s">
        <v>644</v>
      </c>
      <c r="E155" s="23">
        <v>2</v>
      </c>
      <c r="F155" s="1">
        <f>SEARCH("__",G155)</f>
        <v>15</v>
      </c>
      <c r="G155" s="1" t="str">
        <f>CONCATENATE(LEFT(J155,4),"_",LEFT(L155,4),"_",LEFT(N155,4),"_",LEFT(P155,4),"_",LEFT(R155,4),"_",LEFT(T155,4),"_",LEFT(V155,4),"_",LEFT(W155,4),"_",LEFT(Y155,4),"_",LEFT(AA155,4))</f>
        <v>cust_divi_code_______</v>
      </c>
      <c r="I155" s="1" t="s">
        <v>359</v>
      </c>
      <c r="J155" s="1" t="s">
        <v>216</v>
      </c>
      <c r="K155" s="1" t="s">
        <v>234</v>
      </c>
      <c r="L155" s="1" t="s">
        <v>235</v>
      </c>
      <c r="M155" s="1" t="s">
        <v>232</v>
      </c>
      <c r="N155" s="1" t="s">
        <v>233</v>
      </c>
    </row>
    <row r="156" spans="2:18" ht="17.25" customHeight="1">
      <c r="B156" s="1" t="s">
        <v>436</v>
      </c>
      <c r="C156" s="1" t="str">
        <f t="shared" si="13"/>
        <v>cust_numb_divi_code</v>
      </c>
      <c r="D156" s="1" t="s">
        <v>644</v>
      </c>
      <c r="E156" s="23">
        <v>2</v>
      </c>
      <c r="F156" s="1">
        <f t="shared" si="9"/>
        <v>20</v>
      </c>
      <c r="G156" s="1" t="str">
        <f t="shared" si="10"/>
        <v>cust_numb_divi_code______</v>
      </c>
      <c r="I156" s="1" t="s">
        <v>359</v>
      </c>
      <c r="J156" s="1" t="s">
        <v>216</v>
      </c>
      <c r="K156" s="1" t="s">
        <v>437</v>
      </c>
      <c r="L156" s="1" t="s">
        <v>440</v>
      </c>
      <c r="M156" s="1" t="s">
        <v>438</v>
      </c>
      <c r="N156" s="1" t="s">
        <v>441</v>
      </c>
      <c r="O156" s="1" t="s">
        <v>439</v>
      </c>
      <c r="P156" s="1" t="s">
        <v>473</v>
      </c>
    </row>
    <row r="157" spans="2:18" ht="17.25" hidden="1" customHeight="1">
      <c r="B157" s="1" t="s">
        <v>18</v>
      </c>
      <c r="C157" s="1" t="str">
        <f t="shared" si="13"/>
        <v>cust_numb</v>
      </c>
      <c r="D157" s="1" t="s">
        <v>644</v>
      </c>
      <c r="E157" s="23">
        <v>50</v>
      </c>
      <c r="F157" s="1">
        <f>SEARCH("__",G157)</f>
        <v>10</v>
      </c>
      <c r="G157" s="1" t="str">
        <f>CONCATENATE(LEFT(J157,4),"_",LEFT(L157,4),"_",LEFT(N157,4),"_",LEFT(P157,4),"_",LEFT(R157,4),"_",LEFT(T157,4),"_",LEFT(V157,4),"_",LEFT(W157,4),"_",LEFT(Y157,4),"_",LEFT(AA157,4))</f>
        <v>cust_numb________</v>
      </c>
      <c r="I157" s="1" t="s">
        <v>359</v>
      </c>
      <c r="J157" s="1" t="s">
        <v>216</v>
      </c>
      <c r="K157" s="1" t="s">
        <v>274</v>
      </c>
      <c r="L157" s="1" t="s">
        <v>275</v>
      </c>
    </row>
    <row r="158" spans="2:18" ht="17.25" hidden="1" customHeight="1">
      <c r="B158" s="1" t="s">
        <v>480</v>
      </c>
      <c r="C158" s="1" t="str">
        <f t="shared" si="13"/>
        <v>cust_id</v>
      </c>
      <c r="D158" s="1" t="s">
        <v>644</v>
      </c>
      <c r="E158" s="23">
        <v>50</v>
      </c>
      <c r="F158" s="1">
        <f t="shared" si="9"/>
        <v>8</v>
      </c>
      <c r="G158" s="1" t="str">
        <f t="shared" si="10"/>
        <v>cust_id________</v>
      </c>
      <c r="I158" s="1" t="s">
        <v>359</v>
      </c>
      <c r="J158" s="1" t="s">
        <v>216</v>
      </c>
      <c r="K158" s="1" t="s">
        <v>481</v>
      </c>
      <c r="L158" s="1" t="s">
        <v>482</v>
      </c>
    </row>
    <row r="159" spans="2:18" ht="17.25" hidden="1" customHeight="1">
      <c r="B159" s="1" t="s">
        <v>21</v>
      </c>
      <c r="C159" s="1" t="str">
        <f t="shared" si="13"/>
        <v>cell_id_yn</v>
      </c>
      <c r="D159" s="1" t="s">
        <v>644</v>
      </c>
      <c r="E159" s="23">
        <v>1</v>
      </c>
      <c r="F159" s="1">
        <f t="shared" si="9"/>
        <v>11</v>
      </c>
      <c r="G159" s="1" t="str">
        <f t="shared" si="10"/>
        <v>cell_id_yn_______</v>
      </c>
      <c r="I159" s="1" t="s">
        <v>429</v>
      </c>
      <c r="J159" s="1" t="s">
        <v>430</v>
      </c>
      <c r="K159" s="1" t="s">
        <v>431</v>
      </c>
      <c r="L159" s="1" t="s">
        <v>431</v>
      </c>
      <c r="M159" s="1" t="s">
        <v>206</v>
      </c>
      <c r="N159" s="1" t="s">
        <v>197</v>
      </c>
    </row>
    <row r="160" spans="2:18" ht="17.25" hidden="1" customHeight="1">
      <c r="B160" s="1" t="s">
        <v>33</v>
      </c>
      <c r="C160" s="1" t="str">
        <f t="shared" si="13"/>
        <v>cell_numb</v>
      </c>
      <c r="D160" s="1" t="s">
        <v>644</v>
      </c>
      <c r="E160" s="23">
        <v>12</v>
      </c>
      <c r="F160" s="1">
        <f t="shared" si="9"/>
        <v>10</v>
      </c>
      <c r="G160" s="1" t="str">
        <f t="shared" si="10"/>
        <v>cell_numb________</v>
      </c>
      <c r="I160" s="1" t="s">
        <v>429</v>
      </c>
      <c r="J160" s="1" t="s">
        <v>430</v>
      </c>
      <c r="K160" s="1" t="s">
        <v>274</v>
      </c>
      <c r="L160" s="1" t="s">
        <v>275</v>
      </c>
    </row>
    <row r="161" spans="2:14" ht="17.25" hidden="1" customHeight="1">
      <c r="B161" s="1" t="s">
        <v>447</v>
      </c>
      <c r="C161" s="1" t="str">
        <f t="shared" si="13"/>
        <v>emai_addr</v>
      </c>
      <c r="D161" s="1" t="s">
        <v>644</v>
      </c>
      <c r="E161" s="23">
        <v>50</v>
      </c>
      <c r="F161" s="1">
        <f t="shared" si="9"/>
        <v>10</v>
      </c>
      <c r="G161" s="1" t="str">
        <f t="shared" si="10"/>
        <v>emai_addr________</v>
      </c>
      <c r="I161" s="1" t="s">
        <v>31</v>
      </c>
      <c r="J161" s="1" t="s">
        <v>432</v>
      </c>
      <c r="K161" s="1" t="s">
        <v>448</v>
      </c>
      <c r="L161" s="1" t="s">
        <v>474</v>
      </c>
    </row>
    <row r="162" spans="2:14" ht="17.25" hidden="1" customHeight="1">
      <c r="B162" s="1" t="s">
        <v>450</v>
      </c>
      <c r="C162" s="1" t="str">
        <f t="shared" si="13"/>
        <v>emai_deta</v>
      </c>
      <c r="D162" s="1" t="s">
        <v>644</v>
      </c>
      <c r="E162" s="23">
        <v>20</v>
      </c>
      <c r="F162" s="1">
        <f>SEARCH("__",G162)</f>
        <v>10</v>
      </c>
      <c r="G162" s="1" t="str">
        <f>CONCATENATE(LEFT(J162,4),"_",LEFT(L162,4),"_",LEFT(N162,4),"_",LEFT(P162,4),"_",LEFT(R162,4),"_",LEFT(T162,4),"_",LEFT(V162,4),"_",LEFT(W162,4),"_",LEFT(Y162,4),"_",LEFT(AA162,4))</f>
        <v>emai_deta________</v>
      </c>
      <c r="I162" s="1" t="s">
        <v>31</v>
      </c>
      <c r="J162" s="1" t="s">
        <v>432</v>
      </c>
      <c r="K162" s="1" t="s">
        <v>449</v>
      </c>
      <c r="L162" s="1" t="s">
        <v>475</v>
      </c>
    </row>
    <row r="163" spans="2:14" ht="17.25" hidden="1" customHeight="1">
      <c r="B163" s="1" t="s">
        <v>31</v>
      </c>
      <c r="C163" s="1" t="str">
        <f t="shared" si="13"/>
        <v>emai</v>
      </c>
      <c r="D163" s="1" t="s">
        <v>644</v>
      </c>
      <c r="E163" s="23">
        <v>50</v>
      </c>
      <c r="F163" s="1">
        <f t="shared" si="9"/>
        <v>5</v>
      </c>
      <c r="G163" s="1" t="str">
        <f t="shared" si="10"/>
        <v>emai_________</v>
      </c>
      <c r="I163" s="1" t="s">
        <v>31</v>
      </c>
      <c r="J163" s="1" t="s">
        <v>432</v>
      </c>
    </row>
    <row r="164" spans="2:14" ht="17.25" hidden="1" customHeight="1">
      <c r="B164" s="1" t="s">
        <v>466</v>
      </c>
      <c r="C164" s="1" t="str">
        <f t="shared" si="13"/>
        <v>last_edit_empl</v>
      </c>
      <c r="D164" s="1" t="s">
        <v>644</v>
      </c>
      <c r="E164" s="23">
        <v>10</v>
      </c>
      <c r="F164" s="1">
        <f>SEARCH("__",G164)</f>
        <v>15</v>
      </c>
      <c r="G164" s="1" t="str">
        <f>CONCATENATE(LEFT(J164,4),"_",LEFT(L164,4),"_",LEFT(N164,4),"_",LEFT(P164,4),"_",LEFT(R164,4),"_",LEFT(T164,4),"_",LEFT(V164,4),"_",LEFT(W164,4),"_",LEFT(Y164,4),"_",LEFT(AA164,4))</f>
        <v>last_edit_empl_______</v>
      </c>
      <c r="I164" s="1" t="s">
        <v>402</v>
      </c>
      <c r="J164" s="1" t="s">
        <v>403</v>
      </c>
      <c r="K164" s="1" t="s">
        <v>404</v>
      </c>
      <c r="L164" s="1" t="s">
        <v>405</v>
      </c>
      <c r="M164" s="1" t="s">
        <v>468</v>
      </c>
      <c r="N164" s="1" t="s">
        <v>476</v>
      </c>
    </row>
    <row r="165" spans="2:14" ht="17.25" hidden="1" customHeight="1">
      <c r="B165" s="1" t="s">
        <v>467</v>
      </c>
      <c r="C165" s="1" t="str">
        <f t="shared" si="13"/>
        <v>firs_crea_empl</v>
      </c>
      <c r="D165" s="1" t="s">
        <v>644</v>
      </c>
      <c r="E165" s="23">
        <v>10</v>
      </c>
      <c r="F165" s="1">
        <f>SEARCH("__",G165)</f>
        <v>15</v>
      </c>
      <c r="G165" s="1" t="str">
        <f>CONCATENATE(LEFT(J165,4),"_",LEFT(L165,4),"_",LEFT(N165,4),"_",LEFT(P165,4),"_",LEFT(R165,4),"_",LEFT(T165,4),"_",LEFT(V165,4),"_",LEFT(W165,4),"_",LEFT(Y165,4),"_",LEFT(AA165,4))</f>
        <v>firs_crea_empl_______</v>
      </c>
      <c r="I165" s="1" t="s">
        <v>406</v>
      </c>
      <c r="J165" s="1" t="s">
        <v>407</v>
      </c>
      <c r="K165" s="1" t="s">
        <v>408</v>
      </c>
      <c r="L165" s="1" t="s">
        <v>409</v>
      </c>
      <c r="M165" s="1" t="s">
        <v>468</v>
      </c>
      <c r="N165" s="1" t="s">
        <v>476</v>
      </c>
    </row>
    <row r="166" spans="2:14" ht="17.25" hidden="1" customHeight="1">
      <c r="B166" s="29" t="s">
        <v>521</v>
      </c>
      <c r="C166" s="1" t="str">
        <f t="shared" si="13"/>
        <v>chan_seq_no</v>
      </c>
      <c r="D166" s="1" t="s">
        <v>645</v>
      </c>
      <c r="E166" s="23">
        <v>9</v>
      </c>
      <c r="F166" s="1">
        <f t="shared" ref="F166:F172" si="14">SEARCH("__",G166)</f>
        <v>12</v>
      </c>
      <c r="G166" s="1" t="str">
        <f t="shared" ref="G166:G172" si="15">CONCATENATE(LEFT(J166,4),"_",LEFT(L166,4),"_",LEFT(N166,4),"_",LEFT(P166,4),"_",LEFT(R166,4),"_",LEFT(T166,4),"_",LEFT(V166,4),"_",LEFT(W166,4),"_",LEFT(Y166,4),"_",LEFT(AA166,4))</f>
        <v>chan_seq_no_______</v>
      </c>
      <c r="I166" s="1" t="s">
        <v>501</v>
      </c>
      <c r="J166" s="1" t="s">
        <v>503</v>
      </c>
      <c r="K166" s="1" t="s">
        <v>502</v>
      </c>
      <c r="L166" s="1" t="s">
        <v>504</v>
      </c>
      <c r="M166" s="1" t="s">
        <v>437</v>
      </c>
      <c r="N166" s="1" t="s">
        <v>505</v>
      </c>
    </row>
    <row r="167" spans="2:14" ht="17.25" hidden="1" customHeight="1">
      <c r="B167" s="29" t="s">
        <v>520</v>
      </c>
      <c r="C167" s="1" t="str">
        <f t="shared" si="13"/>
        <v>use_yn</v>
      </c>
      <c r="D167" s="1" t="s">
        <v>644</v>
      </c>
      <c r="E167" s="23">
        <v>1</v>
      </c>
      <c r="F167" s="1">
        <f>SEARCH("__",G167)</f>
        <v>7</v>
      </c>
      <c r="G167" s="1" t="str">
        <f>CONCATENATE(LEFT(J167,4),"_",LEFT(L167,4),"_",LEFT(N167,4),"_",LEFT(P167,4),"_",LEFT(R167,4),"_",LEFT(T167,4),"_",LEFT(V167,4),"_",LEFT(W167,4),"_",LEFT(Y167,4),"_",LEFT(AA167,4))</f>
        <v>use_yn________</v>
      </c>
      <c r="I167" s="1" t="s">
        <v>506</v>
      </c>
      <c r="J167" s="1" t="s">
        <v>518</v>
      </c>
      <c r="K167" s="1" t="s">
        <v>507</v>
      </c>
      <c r="L167" s="1" t="s">
        <v>519</v>
      </c>
    </row>
    <row r="168" spans="2:14" ht="17.25" customHeight="1">
      <c r="B168" s="29" t="s">
        <v>658</v>
      </c>
      <c r="C168" s="1" t="str">
        <f t="shared" si="13"/>
        <v>stat_code</v>
      </c>
      <c r="D168" s="1" t="s">
        <v>644</v>
      </c>
      <c r="E168" s="23">
        <v>2</v>
      </c>
      <c r="F168" s="1">
        <f>SEARCH("__",G168)</f>
        <v>10</v>
      </c>
      <c r="G168" s="1" t="str">
        <f>CONCATENATE(LEFT(J168,4),"_",LEFT(L168,4),"_",LEFT(N168,4),"_",LEFT(P168,4),"_",LEFT(R168,4),"_",LEFT(T168,4),"_",LEFT(V168,4),"_",LEFT(W168,4),"_",LEFT(Y168,4),"_",LEFT(AA168,4))</f>
        <v>stat_code________</v>
      </c>
      <c r="I168" s="1" t="s">
        <v>659</v>
      </c>
      <c r="J168" s="1" t="s">
        <v>660</v>
      </c>
      <c r="K168" s="1" t="s">
        <v>439</v>
      </c>
      <c r="L168" s="1" t="s">
        <v>473</v>
      </c>
    </row>
    <row r="169" spans="2:14" ht="17.25" customHeight="1">
      <c r="B169" s="29" t="s">
        <v>661</v>
      </c>
      <c r="C169" s="1" t="str">
        <f t="shared" si="13"/>
        <v>norm_canc_code</v>
      </c>
      <c r="D169" s="1" t="s">
        <v>644</v>
      </c>
      <c r="E169" s="23">
        <v>1</v>
      </c>
      <c r="F169" s="1">
        <f t="shared" si="14"/>
        <v>15</v>
      </c>
      <c r="G169" s="1" t="str">
        <f t="shared" si="15"/>
        <v>norm_canc_code_______</v>
      </c>
      <c r="I169" s="1" t="s">
        <v>631</v>
      </c>
      <c r="J169" s="1" t="s">
        <v>663</v>
      </c>
      <c r="K169" s="1" t="s">
        <v>662</v>
      </c>
      <c r="L169" s="1" t="s">
        <v>664</v>
      </c>
      <c r="M169" s="1" t="s">
        <v>439</v>
      </c>
      <c r="N169" s="1" t="s">
        <v>473</v>
      </c>
    </row>
    <row r="170" spans="2:14" ht="17.25" hidden="1" customHeight="1">
      <c r="B170" s="37" t="s">
        <v>522</v>
      </c>
      <c r="C170" s="1" t="str">
        <f t="shared" si="13"/>
        <v>chan_time</v>
      </c>
      <c r="D170" s="1" t="s">
        <v>672</v>
      </c>
      <c r="E170" s="23">
        <v>0</v>
      </c>
      <c r="F170" s="1">
        <f t="shared" si="14"/>
        <v>10</v>
      </c>
      <c r="G170" s="1" t="str">
        <f t="shared" si="15"/>
        <v>chan_time________</v>
      </c>
      <c r="I170" s="1" t="s">
        <v>501</v>
      </c>
      <c r="J170" s="1" t="s">
        <v>503</v>
      </c>
      <c r="K170" s="1" t="s">
        <v>509</v>
      </c>
      <c r="L170" s="1" t="s">
        <v>478</v>
      </c>
    </row>
    <row r="171" spans="2:14" ht="17.25" hidden="1" customHeight="1">
      <c r="B171" s="29" t="s">
        <v>523</v>
      </c>
      <c r="C171" s="1" t="str">
        <f t="shared" si="13"/>
        <v>chan_chan</v>
      </c>
      <c r="D171" s="1" t="s">
        <v>644</v>
      </c>
      <c r="E171" s="23">
        <v>6</v>
      </c>
      <c r="F171" s="1">
        <f t="shared" si="14"/>
        <v>10</v>
      </c>
      <c r="G171" s="1" t="str">
        <f t="shared" si="15"/>
        <v>chan_chan________</v>
      </c>
      <c r="I171" s="1" t="s">
        <v>501</v>
      </c>
      <c r="J171" s="1" t="s">
        <v>503</v>
      </c>
      <c r="K171" s="1" t="s">
        <v>510</v>
      </c>
      <c r="L171" s="1" t="s">
        <v>516</v>
      </c>
    </row>
    <row r="172" spans="2:14" ht="17.25" hidden="1" customHeight="1">
      <c r="B172" s="29" t="s">
        <v>513</v>
      </c>
      <c r="C172" s="1" t="str">
        <f t="shared" si="13"/>
        <v>secu_veri_chan</v>
      </c>
      <c r="D172" s="1" t="s">
        <v>644</v>
      </c>
      <c r="E172" s="23">
        <v>6</v>
      </c>
      <c r="F172" s="1">
        <f t="shared" si="14"/>
        <v>15</v>
      </c>
      <c r="G172" s="1" t="str">
        <f t="shared" si="15"/>
        <v>secu_veri_chan_______</v>
      </c>
      <c r="I172" s="1" t="s">
        <v>511</v>
      </c>
      <c r="J172" s="1" t="s">
        <v>514</v>
      </c>
      <c r="K172" s="1" t="s">
        <v>512</v>
      </c>
      <c r="L172" s="1" t="s">
        <v>515</v>
      </c>
      <c r="M172" s="1" t="s">
        <v>510</v>
      </c>
      <c r="N172" s="1" t="s">
        <v>516</v>
      </c>
    </row>
    <row r="173" spans="2:14" ht="17.25" customHeight="1">
      <c r="B173" s="29" t="s">
        <v>568</v>
      </c>
      <c r="C173" s="1" t="str">
        <f t="shared" si="13"/>
        <v>grp_code</v>
      </c>
      <c r="D173" s="1" t="s">
        <v>644</v>
      </c>
      <c r="E173" s="23">
        <v>3</v>
      </c>
      <c r="F173" s="1">
        <f t="shared" ref="F173:F205" si="16">SEARCH("__",G173)</f>
        <v>9</v>
      </c>
      <c r="G173" s="1" t="str">
        <f t="shared" ref="G173:G204" si="17">CONCATENATE(LEFT(J173,4),"_",LEFT(L173,4),"_",LEFT(N173,4),"_",LEFT(P173,4),"_",LEFT(R173,4),"_",LEFT(T173,4),"_",LEFT(V173,4),"_",LEFT(W173,4),"_",LEFT(Y173,4),"_",LEFT(AA173,4))</f>
        <v>grp_code________</v>
      </c>
      <c r="I173" s="1" t="s">
        <v>566</v>
      </c>
      <c r="J173" s="1" t="s">
        <v>567</v>
      </c>
      <c r="K173" s="1" t="s">
        <v>439</v>
      </c>
      <c r="L173" s="1" t="s">
        <v>473</v>
      </c>
    </row>
    <row r="174" spans="2:14" ht="17.25" hidden="1" customHeight="1">
      <c r="B174" s="29" t="s">
        <v>633</v>
      </c>
      <c r="C174" s="1" t="str">
        <f t="shared" si="13"/>
        <v>regu_memb_amou</v>
      </c>
      <c r="D174" s="1" t="s">
        <v>646</v>
      </c>
      <c r="E174" s="23" t="s">
        <v>673</v>
      </c>
      <c r="F174" s="1">
        <f t="shared" si="16"/>
        <v>15</v>
      </c>
      <c r="G174" s="1" t="str">
        <f t="shared" si="17"/>
        <v>regu_memb_amou_______</v>
      </c>
      <c r="I174" s="1" t="s">
        <v>631</v>
      </c>
      <c r="J174" s="1" t="s">
        <v>632</v>
      </c>
      <c r="K174" s="1" t="s">
        <v>576</v>
      </c>
      <c r="L174" s="1" t="s">
        <v>577</v>
      </c>
      <c r="M174" s="1" t="s">
        <v>286</v>
      </c>
      <c r="N174" s="1" t="s">
        <v>287</v>
      </c>
    </row>
    <row r="175" spans="2:14" ht="17.25" hidden="1" customHeight="1">
      <c r="B175" s="29" t="s">
        <v>638</v>
      </c>
      <c r="C175" s="1" t="str">
        <f t="shared" si="13"/>
        <v>subt_memb_amou</v>
      </c>
      <c r="D175" s="1" t="s">
        <v>646</v>
      </c>
      <c r="E175" s="23" t="s">
        <v>673</v>
      </c>
      <c r="F175" s="1">
        <f t="shared" si="16"/>
        <v>15</v>
      </c>
      <c r="G175" s="1" t="str">
        <f t="shared" si="17"/>
        <v>subt_memb_amou_______</v>
      </c>
      <c r="I175" s="1" t="s">
        <v>634</v>
      </c>
      <c r="J175" s="1" t="s">
        <v>635</v>
      </c>
      <c r="K175" s="1" t="s">
        <v>576</v>
      </c>
      <c r="L175" s="1" t="s">
        <v>577</v>
      </c>
      <c r="M175" s="1" t="s">
        <v>286</v>
      </c>
      <c r="N175" s="1" t="s">
        <v>287</v>
      </c>
    </row>
    <row r="176" spans="2:14" ht="17.25" hidden="1" customHeight="1">
      <c r="B176" s="29" t="s">
        <v>639</v>
      </c>
      <c r="C176" s="1" t="str">
        <f t="shared" si="13"/>
        <v>depo_memb_amou</v>
      </c>
      <c r="D176" s="1" t="s">
        <v>646</v>
      </c>
      <c r="E176" s="23" t="s">
        <v>673</v>
      </c>
      <c r="F176" s="1">
        <f t="shared" si="16"/>
        <v>15</v>
      </c>
      <c r="G176" s="1" t="str">
        <f t="shared" si="17"/>
        <v>depo_memb_amou_______</v>
      </c>
      <c r="I176" s="1" t="s">
        <v>636</v>
      </c>
      <c r="J176" s="1" t="s">
        <v>637</v>
      </c>
      <c r="K176" s="1" t="s">
        <v>576</v>
      </c>
      <c r="L176" s="1" t="s">
        <v>577</v>
      </c>
      <c r="M176" s="1" t="s">
        <v>286</v>
      </c>
      <c r="N176" s="1" t="s">
        <v>287</v>
      </c>
    </row>
    <row r="177" spans="2:14" ht="17.25" customHeight="1">
      <c r="B177" s="29" t="s">
        <v>627</v>
      </c>
      <c r="C177" s="1" t="str">
        <f t="shared" si="13"/>
        <v>subt_reas_code</v>
      </c>
      <c r="D177" s="1" t="s">
        <v>644</v>
      </c>
      <c r="E177" s="23">
        <v>6</v>
      </c>
      <c r="F177" s="1">
        <f t="shared" si="16"/>
        <v>15</v>
      </c>
      <c r="G177" s="1" t="str">
        <f t="shared" si="17"/>
        <v>subt_reas_code_______</v>
      </c>
      <c r="I177" s="1" t="s">
        <v>634</v>
      </c>
      <c r="J177" s="1" t="s">
        <v>635</v>
      </c>
      <c r="K177" s="1" t="s">
        <v>640</v>
      </c>
      <c r="L177" s="1" t="s">
        <v>641</v>
      </c>
      <c r="M177" s="1" t="s">
        <v>439</v>
      </c>
      <c r="N177" s="1" t="s">
        <v>473</v>
      </c>
    </row>
    <row r="178" spans="2:14" ht="17.25" hidden="1" customHeight="1">
      <c r="B178" s="29" t="s">
        <v>625</v>
      </c>
      <c r="C178" s="1" t="str">
        <f t="shared" si="13"/>
        <v>subt_perc</v>
      </c>
      <c r="D178" s="1" t="s">
        <v>646</v>
      </c>
      <c r="E178" s="23" t="s">
        <v>674</v>
      </c>
      <c r="F178" s="1">
        <f t="shared" si="16"/>
        <v>10</v>
      </c>
      <c r="G178" s="1" t="str">
        <f t="shared" si="17"/>
        <v>subt_perc________</v>
      </c>
      <c r="I178" s="1" t="s">
        <v>634</v>
      </c>
      <c r="J178" s="1" t="s">
        <v>635</v>
      </c>
      <c r="K178" s="1" t="s">
        <v>642</v>
      </c>
      <c r="L178" s="1" t="s">
        <v>643</v>
      </c>
    </row>
    <row r="179" spans="2:14" ht="17.25" hidden="1" customHeight="1">
      <c r="B179" s="1" t="s">
        <v>728</v>
      </c>
      <c r="C179" s="1" t="str">
        <f t="shared" si="13"/>
        <v>area_no</v>
      </c>
      <c r="D179" s="1" t="s">
        <v>722</v>
      </c>
      <c r="E179" s="1">
        <v>5</v>
      </c>
      <c r="F179" s="1">
        <f t="shared" si="16"/>
        <v>8</v>
      </c>
      <c r="G179" s="1" t="str">
        <f t="shared" si="17"/>
        <v>area_no________</v>
      </c>
      <c r="I179" s="1" t="s">
        <v>740</v>
      </c>
      <c r="J179" s="1" t="s">
        <v>741</v>
      </c>
      <c r="K179" s="1" t="s">
        <v>437</v>
      </c>
      <c r="L179" s="1" t="s">
        <v>505</v>
      </c>
    </row>
    <row r="180" spans="2:14" ht="17.25" hidden="1" customHeight="1">
      <c r="B180" s="1" t="s">
        <v>786</v>
      </c>
      <c r="C180" s="1" t="str">
        <f t="shared" si="13"/>
        <v>city_kore_name</v>
      </c>
      <c r="D180" s="1" t="s">
        <v>722</v>
      </c>
      <c r="E180" s="1">
        <v>20</v>
      </c>
      <c r="F180" s="1">
        <f t="shared" si="16"/>
        <v>15</v>
      </c>
      <c r="G180" s="1" t="str">
        <f t="shared" si="17"/>
        <v>city_kore_name_______</v>
      </c>
      <c r="I180" s="1" t="s">
        <v>729</v>
      </c>
      <c r="J180" s="1" t="s">
        <v>742</v>
      </c>
      <c r="K180" s="1" t="s">
        <v>743</v>
      </c>
      <c r="L180" s="1" t="s">
        <v>744</v>
      </c>
      <c r="M180" s="1" t="s">
        <v>458</v>
      </c>
      <c r="N180" s="1" t="s">
        <v>471</v>
      </c>
    </row>
    <row r="181" spans="2:14" ht="17.25" hidden="1" customHeight="1">
      <c r="B181" s="1" t="s">
        <v>730</v>
      </c>
      <c r="C181" s="1" t="str">
        <f t="shared" si="13"/>
        <v>city_engl_name</v>
      </c>
      <c r="D181" s="1" t="s">
        <v>722</v>
      </c>
      <c r="E181" s="1">
        <v>40</v>
      </c>
      <c r="F181" s="1">
        <f t="shared" si="16"/>
        <v>15</v>
      </c>
      <c r="G181" s="1" t="str">
        <f t="shared" si="17"/>
        <v>city_engl_name_______</v>
      </c>
      <c r="I181" s="1" t="s">
        <v>729</v>
      </c>
      <c r="J181" s="1" t="s">
        <v>742</v>
      </c>
      <c r="K181" s="1" t="s">
        <v>745</v>
      </c>
      <c r="L181" s="1" t="s">
        <v>746</v>
      </c>
      <c r="M181" s="1" t="s">
        <v>458</v>
      </c>
      <c r="N181" s="1" t="s">
        <v>471</v>
      </c>
    </row>
    <row r="182" spans="2:14" ht="17.25" hidden="1" customHeight="1">
      <c r="B182" s="1" t="s">
        <v>787</v>
      </c>
      <c r="C182" s="1" t="str">
        <f t="shared" si="13"/>
        <v>goon_kore_name</v>
      </c>
      <c r="D182" s="1" t="s">
        <v>722</v>
      </c>
      <c r="E182" s="1">
        <v>20</v>
      </c>
      <c r="F182" s="1">
        <f t="shared" si="16"/>
        <v>15</v>
      </c>
      <c r="G182" s="1" t="str">
        <f t="shared" si="17"/>
        <v>goon_kore_name_______</v>
      </c>
      <c r="I182" s="1" t="s">
        <v>747</v>
      </c>
      <c r="J182" s="1" t="s">
        <v>748</v>
      </c>
      <c r="K182" s="1" t="s">
        <v>743</v>
      </c>
      <c r="L182" s="1" t="s">
        <v>744</v>
      </c>
      <c r="M182" s="1" t="s">
        <v>458</v>
      </c>
      <c r="N182" s="1" t="s">
        <v>471</v>
      </c>
    </row>
    <row r="183" spans="2:14" ht="17.25" hidden="1" customHeight="1">
      <c r="B183" s="1" t="s">
        <v>788</v>
      </c>
      <c r="C183" s="1" t="str">
        <f t="shared" si="13"/>
        <v>goon_engl_name</v>
      </c>
      <c r="D183" s="1" t="s">
        <v>722</v>
      </c>
      <c r="E183" s="1">
        <v>40</v>
      </c>
      <c r="F183" s="1">
        <f t="shared" si="16"/>
        <v>15</v>
      </c>
      <c r="G183" s="1" t="str">
        <f t="shared" si="17"/>
        <v>goon_engl_name_______</v>
      </c>
      <c r="I183" s="1" t="s">
        <v>747</v>
      </c>
      <c r="J183" s="1" t="s">
        <v>748</v>
      </c>
      <c r="K183" s="1" t="s">
        <v>745</v>
      </c>
      <c r="L183" s="1" t="s">
        <v>746</v>
      </c>
      <c r="M183" s="1" t="s">
        <v>458</v>
      </c>
      <c r="N183" s="1" t="s">
        <v>471</v>
      </c>
    </row>
    <row r="184" spans="2:14" ht="17.25" hidden="1" customHeight="1">
      <c r="B184" s="1" t="s">
        <v>789</v>
      </c>
      <c r="C184" s="1" t="str">
        <f t="shared" si="13"/>
        <v>eup_kore_name</v>
      </c>
      <c r="D184" s="1" t="s">
        <v>722</v>
      </c>
      <c r="E184" s="1">
        <v>20</v>
      </c>
      <c r="F184" s="1">
        <f t="shared" si="16"/>
        <v>14</v>
      </c>
      <c r="G184" s="1" t="str">
        <f t="shared" si="17"/>
        <v>eup_kore_name_______</v>
      </c>
      <c r="I184" s="1" t="s">
        <v>749</v>
      </c>
      <c r="J184" s="1" t="s">
        <v>750</v>
      </c>
      <c r="K184" s="1" t="s">
        <v>743</v>
      </c>
      <c r="L184" s="1" t="s">
        <v>744</v>
      </c>
      <c r="M184" s="1" t="s">
        <v>458</v>
      </c>
      <c r="N184" s="1" t="s">
        <v>471</v>
      </c>
    </row>
    <row r="185" spans="2:14" ht="17.25" hidden="1" customHeight="1">
      <c r="B185" s="1" t="s">
        <v>790</v>
      </c>
      <c r="C185" s="1" t="str">
        <f t="shared" si="13"/>
        <v>eup_engl_name</v>
      </c>
      <c r="D185" s="1" t="s">
        <v>722</v>
      </c>
      <c r="E185" s="1">
        <v>40</v>
      </c>
      <c r="F185" s="1">
        <f t="shared" si="16"/>
        <v>14</v>
      </c>
      <c r="G185" s="1" t="str">
        <f t="shared" si="17"/>
        <v>eup_engl_name_______</v>
      </c>
      <c r="I185" s="1" t="s">
        <v>749</v>
      </c>
      <c r="J185" s="1" t="s">
        <v>750</v>
      </c>
      <c r="K185" s="1" t="s">
        <v>745</v>
      </c>
      <c r="L185" s="1" t="s">
        <v>746</v>
      </c>
      <c r="M185" s="1" t="s">
        <v>458</v>
      </c>
      <c r="N185" s="1" t="s">
        <v>471</v>
      </c>
    </row>
    <row r="186" spans="2:14" ht="17.25" customHeight="1">
      <c r="B186" s="1" t="s">
        <v>791</v>
      </c>
      <c r="C186" s="1" t="str">
        <f t="shared" si="13"/>
        <v>road_name_code</v>
      </c>
      <c r="D186" s="1" t="s">
        <v>722</v>
      </c>
      <c r="E186" s="1">
        <v>12</v>
      </c>
      <c r="F186" s="1">
        <f t="shared" si="16"/>
        <v>15</v>
      </c>
      <c r="G186" s="1" t="str">
        <f t="shared" si="17"/>
        <v>road_name_code_______</v>
      </c>
      <c r="I186" s="1" t="s">
        <v>751</v>
      </c>
      <c r="J186" s="1" t="s">
        <v>753</v>
      </c>
      <c r="K186" s="1" t="s">
        <v>752</v>
      </c>
      <c r="L186" s="1" t="s">
        <v>471</v>
      </c>
      <c r="M186" s="1" t="s">
        <v>439</v>
      </c>
      <c r="N186" s="1" t="s">
        <v>473</v>
      </c>
    </row>
    <row r="187" spans="2:14" ht="17.25" hidden="1" customHeight="1">
      <c r="B187" s="1" t="s">
        <v>792</v>
      </c>
      <c r="C187" s="1" t="str">
        <f t="shared" si="13"/>
        <v>road_kore_name</v>
      </c>
      <c r="D187" s="1" t="s">
        <v>722</v>
      </c>
      <c r="E187" s="1">
        <v>80</v>
      </c>
      <c r="F187" s="1">
        <f t="shared" si="16"/>
        <v>15</v>
      </c>
      <c r="G187" s="1" t="str">
        <f t="shared" si="17"/>
        <v>road_kore_name_______</v>
      </c>
      <c r="I187" s="1" t="s">
        <v>751</v>
      </c>
      <c r="J187" s="1" t="s">
        <v>753</v>
      </c>
      <c r="K187" s="1" t="s">
        <v>743</v>
      </c>
      <c r="L187" s="1" t="s">
        <v>744</v>
      </c>
      <c r="M187" s="1" t="s">
        <v>458</v>
      </c>
      <c r="N187" s="1" t="s">
        <v>471</v>
      </c>
    </row>
    <row r="188" spans="2:14" ht="17.25" hidden="1" customHeight="1">
      <c r="B188" s="1" t="s">
        <v>737</v>
      </c>
      <c r="C188" s="1" t="str">
        <f t="shared" si="13"/>
        <v>road_engl_name</v>
      </c>
      <c r="D188" s="1" t="s">
        <v>722</v>
      </c>
      <c r="E188" s="1">
        <v>80</v>
      </c>
      <c r="F188" s="1">
        <f t="shared" si="16"/>
        <v>15</v>
      </c>
      <c r="G188" s="1" t="str">
        <f t="shared" si="17"/>
        <v>road_engl_name_______</v>
      </c>
      <c r="I188" s="1" t="s">
        <v>751</v>
      </c>
      <c r="J188" s="1" t="s">
        <v>753</v>
      </c>
      <c r="K188" s="1" t="s">
        <v>745</v>
      </c>
      <c r="L188" s="1" t="s">
        <v>746</v>
      </c>
      <c r="M188" s="1" t="s">
        <v>458</v>
      </c>
      <c r="N188" s="1" t="s">
        <v>471</v>
      </c>
    </row>
    <row r="189" spans="2:14" ht="17.25" hidden="1" customHeight="1">
      <c r="B189" s="1" t="s">
        <v>738</v>
      </c>
      <c r="C189" s="1" t="str">
        <f t="shared" si="13"/>
        <v>base_yn</v>
      </c>
      <c r="D189" s="1" t="s">
        <v>722</v>
      </c>
      <c r="E189" s="1">
        <v>1</v>
      </c>
      <c r="F189" s="1">
        <f t="shared" si="16"/>
        <v>8</v>
      </c>
      <c r="G189" s="1" t="str">
        <f t="shared" si="17"/>
        <v>base_yn________</v>
      </c>
      <c r="I189" s="1" t="s">
        <v>754</v>
      </c>
      <c r="J189" s="1" t="s">
        <v>755</v>
      </c>
      <c r="K189" s="1" t="s">
        <v>507</v>
      </c>
      <c r="L189" s="1" t="s">
        <v>519</v>
      </c>
    </row>
    <row r="190" spans="2:14" ht="17.25" hidden="1" customHeight="1">
      <c r="B190" s="1" t="s">
        <v>731</v>
      </c>
      <c r="C190" s="1" t="str">
        <f t="shared" si="13"/>
        <v>buil_numb_main</v>
      </c>
      <c r="D190" s="1" t="s">
        <v>739</v>
      </c>
      <c r="E190" s="23">
        <v>5</v>
      </c>
      <c r="F190" s="1">
        <f t="shared" si="16"/>
        <v>15</v>
      </c>
      <c r="G190" s="1" t="str">
        <f t="shared" si="17"/>
        <v>buil_numb_main_______</v>
      </c>
      <c r="I190" s="1" t="s">
        <v>756</v>
      </c>
      <c r="J190" s="1" t="s">
        <v>758</v>
      </c>
      <c r="K190" s="1" t="s">
        <v>437</v>
      </c>
      <c r="L190" s="1" t="s">
        <v>440</v>
      </c>
      <c r="M190" s="1" t="s">
        <v>757</v>
      </c>
      <c r="N190" s="1" t="s">
        <v>759</v>
      </c>
    </row>
    <row r="191" spans="2:14" ht="17.25" hidden="1" customHeight="1">
      <c r="B191" s="1" t="s">
        <v>732</v>
      </c>
      <c r="C191" s="1" t="str">
        <f t="shared" si="13"/>
        <v>buil_numb_seco</v>
      </c>
      <c r="D191" s="1" t="s">
        <v>739</v>
      </c>
      <c r="E191" s="23">
        <v>5</v>
      </c>
      <c r="F191" s="1">
        <f t="shared" si="16"/>
        <v>15</v>
      </c>
      <c r="G191" s="1" t="str">
        <f t="shared" si="17"/>
        <v>buil_numb_seco_______</v>
      </c>
      <c r="I191" s="1" t="s">
        <v>756</v>
      </c>
      <c r="J191" s="1" t="s">
        <v>758</v>
      </c>
      <c r="K191" s="1" t="s">
        <v>437</v>
      </c>
      <c r="L191" s="1" t="s">
        <v>440</v>
      </c>
      <c r="M191" s="1" t="s">
        <v>760</v>
      </c>
      <c r="N191" s="1" t="s">
        <v>761</v>
      </c>
    </row>
    <row r="192" spans="2:14" ht="17.25" hidden="1" customHeight="1">
      <c r="B192" s="1" t="s">
        <v>733</v>
      </c>
      <c r="C192" s="1" t="str">
        <f t="shared" si="13"/>
        <v>buil_cont_numb</v>
      </c>
      <c r="D192" s="1" t="s">
        <v>722</v>
      </c>
      <c r="E192" s="1">
        <v>25</v>
      </c>
      <c r="F192" s="1">
        <f t="shared" si="16"/>
        <v>15</v>
      </c>
      <c r="G192" s="1" t="str">
        <f t="shared" si="17"/>
        <v>buil_cont_numb_______</v>
      </c>
      <c r="I192" s="1" t="s">
        <v>756</v>
      </c>
      <c r="J192" s="1" t="s">
        <v>758</v>
      </c>
      <c r="K192" s="1" t="s">
        <v>762</v>
      </c>
      <c r="L192" s="1" t="s">
        <v>763</v>
      </c>
      <c r="M192" s="1" t="s">
        <v>437</v>
      </c>
      <c r="N192" s="1" t="s">
        <v>440</v>
      </c>
    </row>
    <row r="193" spans="2:16" ht="17.25" hidden="1" customHeight="1">
      <c r="B193" s="1" t="s">
        <v>793</v>
      </c>
      <c r="C193" s="1" t="str">
        <f t="shared" si="13"/>
        <v>much_deli_area_name</v>
      </c>
      <c r="D193" s="1" t="s">
        <v>722</v>
      </c>
      <c r="E193" s="1">
        <v>40</v>
      </c>
      <c r="F193" s="1">
        <f t="shared" si="16"/>
        <v>20</v>
      </c>
      <c r="G193" s="1" t="str">
        <f t="shared" si="17"/>
        <v>much_deli_area_name______</v>
      </c>
      <c r="I193" s="1" t="s">
        <v>764</v>
      </c>
      <c r="J193" s="1" t="s">
        <v>765</v>
      </c>
      <c r="K193" s="1" t="s">
        <v>766</v>
      </c>
      <c r="L193" s="1" t="s">
        <v>767</v>
      </c>
      <c r="M193" s="1" t="s">
        <v>768</v>
      </c>
      <c r="N193" s="1" t="s">
        <v>741</v>
      </c>
      <c r="O193" s="1" t="s">
        <v>458</v>
      </c>
      <c r="P193" s="1" t="s">
        <v>471</v>
      </c>
    </row>
    <row r="194" spans="2:16" ht="17.25" hidden="1" customHeight="1">
      <c r="B194" s="1" t="s">
        <v>794</v>
      </c>
      <c r="C194" s="1" t="str">
        <f t="shared" si="13"/>
        <v>city_atta_buil_name</v>
      </c>
      <c r="D194" s="1" t="s">
        <v>722</v>
      </c>
      <c r="E194" s="1">
        <v>200</v>
      </c>
      <c r="F194" s="1">
        <f t="shared" si="16"/>
        <v>20</v>
      </c>
      <c r="G194" s="1" t="str">
        <f t="shared" si="17"/>
        <v>city_atta_buil_name______</v>
      </c>
      <c r="I194" s="1" t="s">
        <v>729</v>
      </c>
      <c r="J194" s="1" t="s">
        <v>742</v>
      </c>
      <c r="K194" s="1" t="s">
        <v>769</v>
      </c>
      <c r="L194" s="1" t="s">
        <v>770</v>
      </c>
      <c r="M194" s="1" t="s">
        <v>756</v>
      </c>
      <c r="N194" s="1" t="s">
        <v>758</v>
      </c>
      <c r="O194" s="1" t="s">
        <v>458</v>
      </c>
      <c r="P194" s="1" t="s">
        <v>471</v>
      </c>
    </row>
    <row r="195" spans="2:16" ht="17.25" customHeight="1">
      <c r="B195" s="1" t="s">
        <v>795</v>
      </c>
      <c r="C195" s="1" t="str">
        <f t="shared" si="13"/>
        <v>lega_area_code</v>
      </c>
      <c r="D195" s="1" t="s">
        <v>722</v>
      </c>
      <c r="E195" s="1">
        <v>10</v>
      </c>
      <c r="F195" s="1">
        <f t="shared" si="16"/>
        <v>15</v>
      </c>
      <c r="G195" s="1" t="str">
        <f t="shared" si="17"/>
        <v>lega_area_code_______</v>
      </c>
      <c r="I195" s="1" t="s">
        <v>771</v>
      </c>
      <c r="J195" s="1" t="s">
        <v>772</v>
      </c>
      <c r="K195" s="1" t="s">
        <v>740</v>
      </c>
      <c r="L195" s="1" t="s">
        <v>741</v>
      </c>
      <c r="M195" s="1" t="s">
        <v>439</v>
      </c>
      <c r="N195" s="1" t="s">
        <v>473</v>
      </c>
    </row>
    <row r="196" spans="2:16" ht="17.25" hidden="1" customHeight="1">
      <c r="B196" s="1" t="s">
        <v>796</v>
      </c>
      <c r="C196" s="1" t="str">
        <f t="shared" si="13"/>
        <v>lega_area_name</v>
      </c>
      <c r="D196" s="1" t="s">
        <v>722</v>
      </c>
      <c r="E196" s="1">
        <v>20</v>
      </c>
      <c r="F196" s="1">
        <f t="shared" si="16"/>
        <v>15</v>
      </c>
      <c r="G196" s="1" t="str">
        <f t="shared" si="17"/>
        <v>lega_area_name_______</v>
      </c>
      <c r="I196" s="1" t="s">
        <v>771</v>
      </c>
      <c r="J196" s="1" t="s">
        <v>772</v>
      </c>
      <c r="K196" s="1" t="s">
        <v>740</v>
      </c>
      <c r="L196" s="1" t="s">
        <v>741</v>
      </c>
      <c r="M196" s="1" t="s">
        <v>458</v>
      </c>
      <c r="N196" s="1" t="s">
        <v>471</v>
      </c>
    </row>
    <row r="197" spans="2:16" ht="17.25" hidden="1" customHeight="1">
      <c r="B197" s="1" t="s">
        <v>797</v>
      </c>
      <c r="C197" s="1" t="str">
        <f t="shared" si="13"/>
        <v>ri_name</v>
      </c>
      <c r="D197" s="1" t="s">
        <v>722</v>
      </c>
      <c r="E197" s="1">
        <v>20</v>
      </c>
      <c r="F197" s="1">
        <f t="shared" si="16"/>
        <v>8</v>
      </c>
      <c r="G197" s="1" t="str">
        <f t="shared" si="17"/>
        <v>ri_name________</v>
      </c>
      <c r="I197" s="1" t="s">
        <v>773</v>
      </c>
      <c r="J197" s="1" t="s">
        <v>774</v>
      </c>
      <c r="K197" s="1" t="s">
        <v>752</v>
      </c>
      <c r="L197" s="1" t="s">
        <v>471</v>
      </c>
    </row>
    <row r="198" spans="2:16" ht="17.25" hidden="1" customHeight="1">
      <c r="B198" s="1" t="s">
        <v>798</v>
      </c>
      <c r="C198" s="1" t="str">
        <f t="shared" si="13"/>
        <v>admi_area_name</v>
      </c>
      <c r="D198" s="1" t="s">
        <v>722</v>
      </c>
      <c r="E198" s="1">
        <v>40</v>
      </c>
      <c r="F198" s="1">
        <f t="shared" si="16"/>
        <v>15</v>
      </c>
      <c r="G198" s="1" t="str">
        <f t="shared" si="17"/>
        <v>admi_area_name_______</v>
      </c>
      <c r="I198" s="1" t="s">
        <v>734</v>
      </c>
      <c r="J198" s="1" t="s">
        <v>775</v>
      </c>
      <c r="K198" s="1" t="s">
        <v>740</v>
      </c>
      <c r="L198" s="1" t="s">
        <v>741</v>
      </c>
      <c r="M198" s="1" t="s">
        <v>458</v>
      </c>
      <c r="N198" s="1" t="s">
        <v>471</v>
      </c>
    </row>
    <row r="199" spans="2:16" ht="17.25" hidden="1" customHeight="1">
      <c r="B199" s="1" t="s">
        <v>735</v>
      </c>
      <c r="C199" s="1" t="str">
        <f t="shared" si="13"/>
        <v>moun_yn</v>
      </c>
      <c r="D199" s="1" t="s">
        <v>722</v>
      </c>
      <c r="E199" s="1">
        <v>1</v>
      </c>
      <c r="F199" s="1">
        <f t="shared" si="16"/>
        <v>8</v>
      </c>
      <c r="G199" s="1" t="str">
        <f t="shared" si="17"/>
        <v>moun_yn________</v>
      </c>
      <c r="I199" s="1" t="s">
        <v>776</v>
      </c>
      <c r="J199" s="1" t="s">
        <v>777</v>
      </c>
      <c r="K199" s="1" t="s">
        <v>507</v>
      </c>
      <c r="L199" s="1" t="s">
        <v>519</v>
      </c>
    </row>
    <row r="200" spans="2:16" ht="17.25" hidden="1" customHeight="1">
      <c r="B200" s="1" t="s">
        <v>799</v>
      </c>
      <c r="C200" s="1" t="str">
        <f t="shared" si="13"/>
        <v>land_main_numb</v>
      </c>
      <c r="D200" s="1" t="s">
        <v>722</v>
      </c>
      <c r="E200" s="1">
        <v>4</v>
      </c>
      <c r="F200" s="1">
        <f t="shared" si="16"/>
        <v>15</v>
      </c>
      <c r="G200" s="1" t="str">
        <f t="shared" si="17"/>
        <v>land_main_numb_______</v>
      </c>
      <c r="I200" s="1" t="s">
        <v>778</v>
      </c>
      <c r="J200" s="1" t="s">
        <v>779</v>
      </c>
      <c r="K200" s="1" t="s">
        <v>757</v>
      </c>
      <c r="L200" s="1" t="s">
        <v>759</v>
      </c>
      <c r="M200" s="1" t="s">
        <v>437</v>
      </c>
      <c r="N200" s="1" t="s">
        <v>440</v>
      </c>
    </row>
    <row r="201" spans="2:16" ht="17.25" hidden="1" customHeight="1">
      <c r="B201" s="1" t="s">
        <v>800</v>
      </c>
      <c r="C201" s="1" t="str">
        <f t="shared" si="13"/>
        <v>eup_seri_numb</v>
      </c>
      <c r="D201" s="1" t="s">
        <v>722</v>
      </c>
      <c r="E201" s="1">
        <v>2</v>
      </c>
      <c r="F201" s="1">
        <f t="shared" si="16"/>
        <v>14</v>
      </c>
      <c r="G201" s="1" t="str">
        <f t="shared" si="17"/>
        <v>eup_seri_numb_______</v>
      </c>
      <c r="I201" s="1" t="s">
        <v>749</v>
      </c>
      <c r="J201" s="1" t="s">
        <v>750</v>
      </c>
      <c r="K201" s="1" t="s">
        <v>502</v>
      </c>
      <c r="L201" s="1" t="s">
        <v>229</v>
      </c>
      <c r="M201" s="1" t="s">
        <v>437</v>
      </c>
      <c r="N201" s="1" t="s">
        <v>440</v>
      </c>
    </row>
    <row r="202" spans="2:16" ht="17.25" hidden="1" customHeight="1">
      <c r="B202" s="1" t="s">
        <v>801</v>
      </c>
      <c r="C202" s="1" t="str">
        <f t="shared" si="13"/>
        <v>land_sub_numb</v>
      </c>
      <c r="D202" s="1" t="s">
        <v>739</v>
      </c>
      <c r="E202" s="1">
        <v>4</v>
      </c>
      <c r="F202" s="1">
        <f t="shared" si="16"/>
        <v>14</v>
      </c>
      <c r="G202" s="1" t="str">
        <f t="shared" si="17"/>
        <v>land_sub_numb_______</v>
      </c>
      <c r="I202" s="1" t="s">
        <v>778</v>
      </c>
      <c r="J202" s="1" t="s">
        <v>779</v>
      </c>
      <c r="K202" s="1" t="s">
        <v>780</v>
      </c>
      <c r="L202" s="1" t="s">
        <v>781</v>
      </c>
      <c r="M202" s="1" t="s">
        <v>437</v>
      </c>
      <c r="N202" s="1" t="s">
        <v>440</v>
      </c>
    </row>
    <row r="203" spans="2:16" ht="17.25" hidden="1" customHeight="1">
      <c r="B203" s="1" t="s">
        <v>736</v>
      </c>
      <c r="C203" s="1" t="str">
        <f t="shared" si="13"/>
        <v>old_post_numb</v>
      </c>
      <c r="D203" s="1" t="s">
        <v>722</v>
      </c>
      <c r="E203" s="1">
        <v>6</v>
      </c>
      <c r="F203" s="1">
        <f t="shared" si="16"/>
        <v>14</v>
      </c>
      <c r="G203" s="1" t="str">
        <f t="shared" si="17"/>
        <v>old_post_numb_______</v>
      </c>
      <c r="I203" s="1" t="s">
        <v>782</v>
      </c>
      <c r="J203" s="1" t="s">
        <v>784</v>
      </c>
      <c r="K203" s="1" t="s">
        <v>783</v>
      </c>
      <c r="L203" s="1" t="s">
        <v>785</v>
      </c>
      <c r="M203" s="1" t="s">
        <v>437</v>
      </c>
      <c r="N203" s="1" t="s">
        <v>440</v>
      </c>
    </row>
    <row r="204" spans="2:16" ht="17.25" hidden="1" customHeight="1">
      <c r="B204" s="1" t="s">
        <v>802</v>
      </c>
      <c r="C204" s="1" t="str">
        <f t="shared" ref="C204:C261" si="18">TRIM(MID(G204,1,(F204-1)))</f>
        <v>post_seri_numb</v>
      </c>
      <c r="D204" s="1" t="s">
        <v>722</v>
      </c>
      <c r="E204" s="1">
        <v>3</v>
      </c>
      <c r="F204" s="1">
        <f t="shared" si="16"/>
        <v>15</v>
      </c>
      <c r="G204" s="1" t="str">
        <f t="shared" si="17"/>
        <v>post_seri_numb_______</v>
      </c>
      <c r="I204" s="1" t="s">
        <v>783</v>
      </c>
      <c r="J204" s="1" t="s">
        <v>785</v>
      </c>
      <c r="K204" s="1" t="s">
        <v>502</v>
      </c>
      <c r="L204" s="1" t="s">
        <v>229</v>
      </c>
      <c r="M204" s="1" t="s">
        <v>437</v>
      </c>
      <c r="N204" s="1" t="s">
        <v>440</v>
      </c>
    </row>
    <row r="205" spans="2:16" ht="17.25" hidden="1" customHeight="1">
      <c r="B205" s="37" t="s">
        <v>809</v>
      </c>
      <c r="C205" s="1" t="str">
        <f t="shared" si="18"/>
        <v>prog_id</v>
      </c>
      <c r="D205" s="1" t="s">
        <v>722</v>
      </c>
      <c r="E205" s="1">
        <v>50</v>
      </c>
      <c r="F205" s="1">
        <f t="shared" si="16"/>
        <v>8</v>
      </c>
      <c r="G205" s="1" t="str">
        <f t="shared" ref="G205:G230" si="19">CONCATENATE(LEFT(J205,4),"_",LEFT(L205,4),"_",LEFT(N205,4),"_",LEFT(P205,4),"_",LEFT(R205,4),"_",LEFT(T205,4),"_",LEFT(V205,4),"_",LEFT(W205,4),"_",LEFT(Y205,4),"_",LEFT(AA205,4))</f>
        <v>prog_id________</v>
      </c>
      <c r="H205" s="29"/>
      <c r="I205" s="37" t="s">
        <v>816</v>
      </c>
      <c r="J205" s="29" t="s">
        <v>817</v>
      </c>
      <c r="K205" s="37" t="s">
        <v>481</v>
      </c>
      <c r="L205" s="29" t="s">
        <v>482</v>
      </c>
      <c r="M205" s="37"/>
      <c r="N205" s="29"/>
    </row>
    <row r="206" spans="2:16" ht="17.25" customHeight="1">
      <c r="B206" s="37" t="s">
        <v>834</v>
      </c>
      <c r="C206" s="1" t="str">
        <f t="shared" si="18"/>
        <v>oper_code</v>
      </c>
      <c r="D206" s="1" t="s">
        <v>722</v>
      </c>
      <c r="E206" s="1">
        <v>10</v>
      </c>
      <c r="F206" s="1">
        <f t="shared" ref="F206:F243" si="20">SEARCH("__",G206)</f>
        <v>10</v>
      </c>
      <c r="G206" s="1" t="str">
        <f t="shared" si="19"/>
        <v>oper_code________</v>
      </c>
      <c r="H206" s="29"/>
      <c r="I206" s="37" t="s">
        <v>835</v>
      </c>
      <c r="J206" s="29" t="s">
        <v>836</v>
      </c>
      <c r="K206" s="37" t="s">
        <v>439</v>
      </c>
      <c r="L206" s="29" t="s">
        <v>473</v>
      </c>
      <c r="M206" s="37"/>
      <c r="N206" s="29"/>
    </row>
    <row r="207" spans="2:16" ht="17.25" customHeight="1">
      <c r="B207" s="37" t="s">
        <v>843</v>
      </c>
      <c r="C207" s="1" t="str">
        <f t="shared" si="18"/>
        <v>prog_type_code</v>
      </c>
      <c r="D207" s="1" t="s">
        <v>722</v>
      </c>
      <c r="E207" s="1">
        <v>2</v>
      </c>
      <c r="F207" s="1">
        <f t="shared" si="20"/>
        <v>15</v>
      </c>
      <c r="G207" s="1" t="str">
        <f t="shared" si="19"/>
        <v>prog_type_code_______</v>
      </c>
      <c r="H207" s="29"/>
      <c r="I207" s="37" t="s">
        <v>816</v>
      </c>
      <c r="J207" s="29" t="s">
        <v>817</v>
      </c>
      <c r="K207" s="37" t="s">
        <v>818</v>
      </c>
      <c r="L207" s="29" t="s">
        <v>823</v>
      </c>
      <c r="M207" s="37" t="s">
        <v>439</v>
      </c>
      <c r="N207" s="29" t="s">
        <v>473</v>
      </c>
    </row>
    <row r="208" spans="2:16" ht="17.25" customHeight="1">
      <c r="B208" s="37" t="s">
        <v>842</v>
      </c>
      <c r="C208" s="1" t="str">
        <f t="shared" si="18"/>
        <v>oper_type_code</v>
      </c>
      <c r="D208" s="1" t="s">
        <v>722</v>
      </c>
      <c r="E208" s="1">
        <v>2</v>
      </c>
      <c r="F208" s="1">
        <f t="shared" si="20"/>
        <v>15</v>
      </c>
      <c r="G208" s="1" t="str">
        <f t="shared" si="19"/>
        <v>oper_type_code_______</v>
      </c>
      <c r="H208" s="29"/>
      <c r="I208" s="37" t="s">
        <v>835</v>
      </c>
      <c r="J208" s="29" t="s">
        <v>836</v>
      </c>
      <c r="K208" s="37" t="s">
        <v>818</v>
      </c>
      <c r="L208" s="29" t="s">
        <v>823</v>
      </c>
      <c r="M208" s="37" t="s">
        <v>439</v>
      </c>
      <c r="N208" s="29" t="s">
        <v>473</v>
      </c>
    </row>
    <row r="209" spans="2:16" ht="17.25" hidden="1" customHeight="1">
      <c r="B209" s="37" t="s">
        <v>810</v>
      </c>
      <c r="C209" s="1" t="str">
        <f t="shared" si="18"/>
        <v>acce_type_divi_code</v>
      </c>
      <c r="D209" s="1" t="s">
        <v>722</v>
      </c>
      <c r="E209" s="1">
        <v>2</v>
      </c>
      <c r="F209" s="1">
        <f t="shared" si="20"/>
        <v>20</v>
      </c>
      <c r="G209" s="1" t="str">
        <f t="shared" si="19"/>
        <v>acce_type_divi_code______</v>
      </c>
      <c r="H209" s="29"/>
      <c r="I209" s="37" t="s">
        <v>819</v>
      </c>
      <c r="J209" s="29" t="s">
        <v>824</v>
      </c>
      <c r="K209" s="37" t="s">
        <v>818</v>
      </c>
      <c r="L209" s="29" t="s">
        <v>823</v>
      </c>
      <c r="M209" s="37" t="s">
        <v>438</v>
      </c>
      <c r="N209" s="29" t="s">
        <v>441</v>
      </c>
      <c r="O209" s="1" t="s">
        <v>439</v>
      </c>
      <c r="P209" s="1" t="s">
        <v>473</v>
      </c>
    </row>
    <row r="210" spans="2:16" ht="17.25" hidden="1" customHeight="1">
      <c r="B210" s="37" t="s">
        <v>811</v>
      </c>
      <c r="C210" s="1" t="str">
        <f t="shared" si="18"/>
        <v>acce_star_date</v>
      </c>
      <c r="D210" s="1" t="s">
        <v>833</v>
      </c>
      <c r="E210" s="1">
        <v>0</v>
      </c>
      <c r="F210" s="1">
        <f t="shared" si="20"/>
        <v>15</v>
      </c>
      <c r="G210" s="1" t="str">
        <f t="shared" si="19"/>
        <v>acce_star_date_______</v>
      </c>
      <c r="H210" s="29"/>
      <c r="I210" s="37" t="s">
        <v>819</v>
      </c>
      <c r="J210" s="29" t="s">
        <v>824</v>
      </c>
      <c r="K210" s="37" t="s">
        <v>820</v>
      </c>
      <c r="L210" s="29" t="s">
        <v>550</v>
      </c>
      <c r="M210" s="37" t="s">
        <v>508</v>
      </c>
      <c r="N210" s="29" t="s">
        <v>517</v>
      </c>
    </row>
    <row r="211" spans="2:16" ht="17.25" hidden="1" customHeight="1">
      <c r="B211" s="37" t="s">
        <v>812</v>
      </c>
      <c r="C211" s="1" t="str">
        <f t="shared" si="18"/>
        <v>acce_end_date</v>
      </c>
      <c r="D211" s="1" t="s">
        <v>833</v>
      </c>
      <c r="E211" s="1">
        <v>0</v>
      </c>
      <c r="F211" s="1">
        <f t="shared" si="20"/>
        <v>14</v>
      </c>
      <c r="G211" s="1" t="str">
        <f t="shared" si="19"/>
        <v>acce_end_date_______</v>
      </c>
      <c r="H211" s="29"/>
      <c r="I211" s="37" t="s">
        <v>819</v>
      </c>
      <c r="J211" s="29" t="s">
        <v>824</v>
      </c>
      <c r="K211" s="37" t="s">
        <v>821</v>
      </c>
      <c r="L211" s="29" t="s">
        <v>822</v>
      </c>
      <c r="M211" s="37" t="s">
        <v>508</v>
      </c>
      <c r="N211" s="29" t="s">
        <v>517</v>
      </c>
    </row>
    <row r="212" spans="2:16" ht="17.25" hidden="1" customHeight="1">
      <c r="B212" s="37" t="s">
        <v>815</v>
      </c>
      <c r="C212" s="1" t="str">
        <f t="shared" si="18"/>
        <v>empl_stat_code</v>
      </c>
      <c r="D212" s="1" t="s">
        <v>722</v>
      </c>
      <c r="E212" s="1">
        <v>2</v>
      </c>
      <c r="F212" s="1">
        <f t="shared" si="20"/>
        <v>15</v>
      </c>
      <c r="G212" s="1" t="str">
        <f t="shared" si="19"/>
        <v>empl_stat_code_______</v>
      </c>
      <c r="H212" s="29"/>
      <c r="I212" s="37" t="s">
        <v>468</v>
      </c>
      <c r="J212" s="29" t="s">
        <v>825</v>
      </c>
      <c r="K212" s="37" t="s">
        <v>659</v>
      </c>
      <c r="L212" s="29" t="s">
        <v>660</v>
      </c>
      <c r="M212" s="37" t="s">
        <v>439</v>
      </c>
      <c r="N212" s="29" t="s">
        <v>473</v>
      </c>
    </row>
    <row r="213" spans="2:16" ht="17.25" hidden="1" customHeight="1">
      <c r="B213" s="37" t="s">
        <v>813</v>
      </c>
      <c r="C213" s="1" t="str">
        <f t="shared" si="18"/>
        <v>erro_cont_yn</v>
      </c>
      <c r="D213" s="1" t="s">
        <v>722</v>
      </c>
      <c r="E213" s="1">
        <v>1</v>
      </c>
      <c r="F213" s="1">
        <f t="shared" si="20"/>
        <v>13</v>
      </c>
      <c r="G213" s="1" t="str">
        <f t="shared" si="19"/>
        <v>erro_cont_yn_______</v>
      </c>
      <c r="H213" s="29"/>
      <c r="I213" s="37" t="s">
        <v>827</v>
      </c>
      <c r="J213" s="29" t="s">
        <v>720</v>
      </c>
      <c r="K213" s="37" t="s">
        <v>826</v>
      </c>
      <c r="L213" s="29" t="s">
        <v>831</v>
      </c>
      <c r="M213" s="37" t="s">
        <v>507</v>
      </c>
      <c r="N213" s="29" t="s">
        <v>519</v>
      </c>
    </row>
    <row r="214" spans="2:16" ht="17.25" hidden="1" customHeight="1">
      <c r="B214" s="37" t="s">
        <v>814</v>
      </c>
      <c r="C214" s="1" t="str">
        <f t="shared" si="18"/>
        <v>erro_text_reci_yn</v>
      </c>
      <c r="D214" s="1" t="s">
        <v>722</v>
      </c>
      <c r="E214" s="1">
        <v>1</v>
      </c>
      <c r="F214" s="1">
        <f t="shared" si="20"/>
        <v>18</v>
      </c>
      <c r="G214" s="1" t="str">
        <f t="shared" si="19"/>
        <v>erro_text_reci_yn______</v>
      </c>
      <c r="H214" s="29"/>
      <c r="I214" s="37" t="s">
        <v>827</v>
      </c>
      <c r="J214" s="29" t="s">
        <v>720</v>
      </c>
      <c r="K214" s="37" t="s">
        <v>828</v>
      </c>
      <c r="L214" s="29" t="s">
        <v>832</v>
      </c>
      <c r="M214" s="37" t="s">
        <v>829</v>
      </c>
      <c r="N214" s="29" t="s">
        <v>830</v>
      </c>
      <c r="O214" s="1" t="s">
        <v>507</v>
      </c>
      <c r="P214" s="1" t="s">
        <v>519</v>
      </c>
    </row>
    <row r="215" spans="2:16" ht="17.25" hidden="1" customHeight="1">
      <c r="B215" s="37" t="s">
        <v>837</v>
      </c>
      <c r="C215" s="1" t="str">
        <f t="shared" si="18"/>
        <v>cont_cust_id</v>
      </c>
      <c r="D215" s="1" t="s">
        <v>722</v>
      </c>
      <c r="E215" s="1">
        <v>1</v>
      </c>
      <c r="F215" s="1">
        <f t="shared" si="20"/>
        <v>13</v>
      </c>
      <c r="G215" s="1" t="str">
        <f t="shared" si="19"/>
        <v>cont_cust_id_______</v>
      </c>
      <c r="H215" s="29"/>
      <c r="I215" s="37" t="s">
        <v>838</v>
      </c>
      <c r="J215" s="29" t="s">
        <v>763</v>
      </c>
      <c r="K215" s="1" t="s">
        <v>359</v>
      </c>
      <c r="L215" s="1" t="s">
        <v>216</v>
      </c>
      <c r="M215" s="1" t="s">
        <v>481</v>
      </c>
      <c r="N215" s="1" t="s">
        <v>482</v>
      </c>
    </row>
    <row r="216" spans="2:16" ht="17.25" hidden="1" customHeight="1">
      <c r="B216" s="37" t="s">
        <v>839</v>
      </c>
      <c r="C216" s="1" t="str">
        <f t="shared" si="18"/>
        <v>acce_cust_id</v>
      </c>
      <c r="D216" s="1" t="s">
        <v>722</v>
      </c>
      <c r="E216" s="1">
        <v>1</v>
      </c>
      <c r="F216" s="1">
        <f t="shared" si="20"/>
        <v>13</v>
      </c>
      <c r="G216" s="1" t="str">
        <f t="shared" si="19"/>
        <v>acce_cust_id_______</v>
      </c>
      <c r="H216" s="29"/>
      <c r="I216" s="37" t="s">
        <v>840</v>
      </c>
      <c r="J216" s="29" t="s">
        <v>841</v>
      </c>
      <c r="K216" s="1" t="s">
        <v>359</v>
      </c>
      <c r="L216" s="1" t="s">
        <v>216</v>
      </c>
      <c r="M216" s="1" t="s">
        <v>481</v>
      </c>
      <c r="N216" s="1" t="s">
        <v>482</v>
      </c>
    </row>
    <row r="217" spans="2:16" ht="17.25" hidden="1" customHeight="1">
      <c r="B217" s="29" t="s">
        <v>846</v>
      </c>
      <c r="C217" s="1" t="str">
        <f t="shared" si="18"/>
        <v>prog_type</v>
      </c>
      <c r="D217" s="1" t="s">
        <v>722</v>
      </c>
      <c r="E217" s="1">
        <v>3</v>
      </c>
      <c r="F217" s="1">
        <f t="shared" si="20"/>
        <v>10</v>
      </c>
      <c r="G217" s="1" t="str">
        <f t="shared" si="19"/>
        <v>prog_type________</v>
      </c>
      <c r="H217" s="29"/>
      <c r="I217" s="29" t="s">
        <v>816</v>
      </c>
      <c r="J217" s="29" t="s">
        <v>817</v>
      </c>
      <c r="K217" s="29" t="s">
        <v>818</v>
      </c>
      <c r="L217" s="29" t="s">
        <v>823</v>
      </c>
      <c r="M217" s="29"/>
      <c r="N217" s="29"/>
      <c r="O217" s="29"/>
    </row>
    <row r="218" spans="2:16" ht="17.25" hidden="1" customHeight="1">
      <c r="B218" s="29" t="s">
        <v>847</v>
      </c>
      <c r="C218" s="1" t="str">
        <f t="shared" si="18"/>
        <v>prog_kore_name</v>
      </c>
      <c r="D218" s="1" t="s">
        <v>722</v>
      </c>
      <c r="E218" s="1">
        <v>30</v>
      </c>
      <c r="F218" s="1">
        <f t="shared" si="20"/>
        <v>15</v>
      </c>
      <c r="G218" s="1" t="str">
        <f t="shared" si="19"/>
        <v>prog_kore_name_______</v>
      </c>
      <c r="H218" s="29"/>
      <c r="I218" s="29" t="s">
        <v>816</v>
      </c>
      <c r="J218" s="29" t="s">
        <v>817</v>
      </c>
      <c r="K218" s="29" t="s">
        <v>743</v>
      </c>
      <c r="L218" s="29" t="s">
        <v>744</v>
      </c>
      <c r="M218" s="29" t="s">
        <v>458</v>
      </c>
      <c r="N218" s="29" t="s">
        <v>471</v>
      </c>
      <c r="O218" s="29"/>
    </row>
    <row r="219" spans="2:16" ht="17.25" hidden="1" customHeight="1">
      <c r="B219" s="29" t="s">
        <v>848</v>
      </c>
      <c r="C219" s="1" t="str">
        <f t="shared" si="18"/>
        <v>prog_engl_name</v>
      </c>
      <c r="D219" s="1" t="s">
        <v>722</v>
      </c>
      <c r="E219" s="1">
        <v>30</v>
      </c>
      <c r="F219" s="1">
        <f t="shared" si="20"/>
        <v>15</v>
      </c>
      <c r="G219" s="1" t="str">
        <f t="shared" si="19"/>
        <v>prog_engl_name_______</v>
      </c>
      <c r="H219" s="29"/>
      <c r="I219" s="29" t="s">
        <v>816</v>
      </c>
      <c r="J219" s="29" t="s">
        <v>817</v>
      </c>
      <c r="K219" s="29" t="s">
        <v>745</v>
      </c>
      <c r="L219" s="29" t="s">
        <v>746</v>
      </c>
      <c r="M219" s="29" t="s">
        <v>458</v>
      </c>
      <c r="N219" s="29" t="s">
        <v>471</v>
      </c>
      <c r="O219" s="29"/>
    </row>
    <row r="220" spans="2:16" ht="17.25" hidden="1" customHeight="1">
      <c r="B220" s="29" t="s">
        <v>849</v>
      </c>
      <c r="C220" s="1" t="str">
        <f t="shared" si="18"/>
        <v>appl_seri_no</v>
      </c>
      <c r="D220" s="1" t="s">
        <v>739</v>
      </c>
      <c r="E220" s="1">
        <v>9</v>
      </c>
      <c r="F220" s="1">
        <f t="shared" si="20"/>
        <v>13</v>
      </c>
      <c r="G220" s="1" t="str">
        <f t="shared" si="19"/>
        <v>appl_seri_no_______</v>
      </c>
      <c r="H220" s="29"/>
      <c r="I220" s="29" t="s">
        <v>856</v>
      </c>
      <c r="J220" s="29" t="s">
        <v>857</v>
      </c>
      <c r="K220" s="29" t="s">
        <v>502</v>
      </c>
      <c r="L220" s="29" t="s">
        <v>861</v>
      </c>
      <c r="M220" s="29" t="s">
        <v>437</v>
      </c>
      <c r="N220" s="29" t="s">
        <v>505</v>
      </c>
      <c r="O220" s="29"/>
    </row>
    <row r="221" spans="2:16" ht="17.25" hidden="1" customHeight="1">
      <c r="B221" s="29" t="s">
        <v>854</v>
      </c>
      <c r="C221" s="1" t="str">
        <f t="shared" si="18"/>
        <v>prog_summ_cont</v>
      </c>
      <c r="D221" s="1" t="s">
        <v>722</v>
      </c>
      <c r="E221" s="1">
        <v>500</v>
      </c>
      <c r="F221" s="1">
        <f t="shared" si="20"/>
        <v>15</v>
      </c>
      <c r="G221" s="1" t="str">
        <f t="shared" si="19"/>
        <v>prog_summ_cont_______</v>
      </c>
      <c r="H221" s="29"/>
      <c r="I221" s="29" t="s">
        <v>816</v>
      </c>
      <c r="J221" s="29" t="s">
        <v>817</v>
      </c>
      <c r="K221" s="29" t="s">
        <v>862</v>
      </c>
      <c r="L221" s="29" t="s">
        <v>864</v>
      </c>
      <c r="M221" s="29" t="s">
        <v>863</v>
      </c>
      <c r="N221" s="29" t="s">
        <v>865</v>
      </c>
      <c r="O221" s="29"/>
    </row>
    <row r="222" spans="2:16" ht="17.25" customHeight="1">
      <c r="B222" s="37" t="s">
        <v>866</v>
      </c>
      <c r="C222" s="1" t="str">
        <f t="shared" si="18"/>
        <v>cont_depa_code</v>
      </c>
      <c r="D222" s="1" t="s">
        <v>722</v>
      </c>
      <c r="E222" s="1">
        <v>6</v>
      </c>
      <c r="F222" s="1">
        <f t="shared" si="20"/>
        <v>15</v>
      </c>
      <c r="G222" s="1" t="str">
        <f t="shared" si="19"/>
        <v>cont_depa_code_______</v>
      </c>
      <c r="H222" s="29"/>
      <c r="I222" s="37" t="s">
        <v>762</v>
      </c>
      <c r="J222" s="29" t="s">
        <v>763</v>
      </c>
      <c r="K222" s="37" t="s">
        <v>867</v>
      </c>
      <c r="L222" s="29" t="s">
        <v>868</v>
      </c>
      <c r="M222" s="37" t="s">
        <v>439</v>
      </c>
      <c r="N222" s="29" t="s">
        <v>473</v>
      </c>
    </row>
    <row r="223" spans="2:16" ht="17.25" hidden="1" customHeight="1">
      <c r="B223" s="29" t="s">
        <v>871</v>
      </c>
      <c r="C223" s="1" t="str">
        <f t="shared" si="18"/>
        <v>tabl_id</v>
      </c>
      <c r="D223" s="1" t="s">
        <v>722</v>
      </c>
      <c r="E223" s="1">
        <v>16</v>
      </c>
      <c r="F223" s="1">
        <f t="shared" si="20"/>
        <v>8</v>
      </c>
      <c r="G223" s="1" t="str">
        <f t="shared" si="19"/>
        <v>tabl_id________</v>
      </c>
      <c r="H223" s="29"/>
      <c r="I223" s="37" t="s">
        <v>876</v>
      </c>
      <c r="J223" s="29" t="s">
        <v>877</v>
      </c>
      <c r="K223" s="37" t="s">
        <v>481</v>
      </c>
      <c r="L223" s="29" t="s">
        <v>482</v>
      </c>
      <c r="M223" s="37"/>
      <c r="N223" s="29"/>
    </row>
    <row r="224" spans="2:16" ht="17.25" customHeight="1">
      <c r="B224" s="29" t="s">
        <v>878</v>
      </c>
      <c r="C224" s="1" t="str">
        <f t="shared" si="18"/>
        <v>tabl_type_code</v>
      </c>
      <c r="D224" s="1" t="s">
        <v>722</v>
      </c>
      <c r="E224" s="1">
        <v>3</v>
      </c>
      <c r="F224" s="1">
        <f t="shared" si="20"/>
        <v>15</v>
      </c>
      <c r="G224" s="1" t="str">
        <f t="shared" si="19"/>
        <v>tabl_type_code_______</v>
      </c>
      <c r="H224" s="29"/>
      <c r="I224" s="37" t="s">
        <v>876</v>
      </c>
      <c r="J224" s="29" t="s">
        <v>877</v>
      </c>
      <c r="K224" s="37" t="s">
        <v>818</v>
      </c>
      <c r="L224" s="29" t="s">
        <v>823</v>
      </c>
      <c r="M224" s="37" t="s">
        <v>439</v>
      </c>
      <c r="N224" s="29" t="s">
        <v>473</v>
      </c>
    </row>
    <row r="225" spans="2:16" ht="17.25" hidden="1" customHeight="1">
      <c r="B225" s="29" t="s">
        <v>873</v>
      </c>
      <c r="C225" s="1" t="str">
        <f t="shared" si="18"/>
        <v>tabl_kore_name</v>
      </c>
      <c r="D225" s="1" t="s">
        <v>722</v>
      </c>
      <c r="E225" s="1">
        <v>30</v>
      </c>
      <c r="F225" s="1">
        <f t="shared" si="20"/>
        <v>15</v>
      </c>
      <c r="G225" s="1" t="str">
        <f t="shared" si="19"/>
        <v>tabl_kore_name_______</v>
      </c>
      <c r="H225" s="29"/>
      <c r="I225" s="37" t="s">
        <v>876</v>
      </c>
      <c r="J225" s="29" t="s">
        <v>877</v>
      </c>
      <c r="K225" s="29" t="s">
        <v>743</v>
      </c>
      <c r="L225" s="29" t="s">
        <v>744</v>
      </c>
      <c r="M225" s="29" t="s">
        <v>458</v>
      </c>
      <c r="N225" s="29" t="s">
        <v>471</v>
      </c>
    </row>
    <row r="226" spans="2:16" ht="17.25" hidden="1" customHeight="1">
      <c r="B226" s="29" t="s">
        <v>874</v>
      </c>
      <c r="C226" s="1" t="str">
        <f t="shared" si="18"/>
        <v>tabl_engl_name</v>
      </c>
      <c r="D226" s="1" t="s">
        <v>722</v>
      </c>
      <c r="E226" s="1">
        <v>30</v>
      </c>
      <c r="F226" s="1">
        <f t="shared" si="20"/>
        <v>15</v>
      </c>
      <c r="G226" s="1" t="str">
        <f t="shared" si="19"/>
        <v>tabl_engl_name_______</v>
      </c>
      <c r="H226" s="29"/>
      <c r="I226" s="37" t="s">
        <v>876</v>
      </c>
      <c r="J226" s="29" t="s">
        <v>877</v>
      </c>
      <c r="K226" s="29" t="s">
        <v>745</v>
      </c>
      <c r="L226" s="29" t="s">
        <v>746</v>
      </c>
      <c r="M226" s="29" t="s">
        <v>458</v>
      </c>
      <c r="N226" s="29" t="s">
        <v>471</v>
      </c>
    </row>
    <row r="227" spans="2:16" ht="17.25" hidden="1" customHeight="1">
      <c r="B227" s="29" t="s">
        <v>875</v>
      </c>
      <c r="C227" s="1" t="str">
        <f t="shared" si="18"/>
        <v>tabl_summ_cont</v>
      </c>
      <c r="D227" s="1" t="s">
        <v>722</v>
      </c>
      <c r="E227" s="1">
        <v>500</v>
      </c>
      <c r="F227" s="1">
        <f t="shared" si="20"/>
        <v>15</v>
      </c>
      <c r="G227" s="1" t="str">
        <f t="shared" si="19"/>
        <v>tabl_summ_cont_______</v>
      </c>
      <c r="H227" s="29"/>
      <c r="I227" s="37" t="s">
        <v>876</v>
      </c>
      <c r="J227" s="29" t="s">
        <v>877</v>
      </c>
      <c r="K227" s="29" t="s">
        <v>862</v>
      </c>
      <c r="L227" s="29" t="s">
        <v>864</v>
      </c>
      <c r="M227" s="29" t="s">
        <v>863</v>
      </c>
      <c r="N227" s="29" t="s">
        <v>865</v>
      </c>
    </row>
    <row r="228" spans="2:16" ht="17.25" hidden="1" customHeight="1">
      <c r="B228" s="66" t="s">
        <v>1043</v>
      </c>
      <c r="C228" s="1" t="str">
        <f t="shared" ref="C228" si="21">TRIM(MID(G228,1,(F228-1)))</f>
        <v>memb_yn</v>
      </c>
      <c r="D228" s="1" t="s">
        <v>722</v>
      </c>
      <c r="E228" s="1">
        <v>1</v>
      </c>
      <c r="F228" s="1">
        <f t="shared" ref="F228" si="22">SEARCH("__",G228)</f>
        <v>8</v>
      </c>
      <c r="G228" s="1" t="str">
        <f t="shared" ref="G228" si="23">CONCATENATE(LEFT(J228,4),"_",LEFT(L228,4),"_",LEFT(N228,4),"_",LEFT(P228,4),"_",LEFT(R228,4),"_",LEFT(T228,4),"_",LEFT(V228,4),"_",LEFT(W228,4),"_",LEFT(Y228,4),"_",LEFT(AA228,4))</f>
        <v>memb_yn________</v>
      </c>
      <c r="H228" s="29"/>
      <c r="I228" s="37" t="s">
        <v>576</v>
      </c>
      <c r="J228" s="29" t="s">
        <v>577</v>
      </c>
      <c r="K228" s="1" t="s">
        <v>507</v>
      </c>
      <c r="L228" s="1" t="s">
        <v>519</v>
      </c>
      <c r="M228" s="37"/>
      <c r="N228" s="29"/>
    </row>
    <row r="229" spans="2:16" ht="17.25" hidden="1" customHeight="1">
      <c r="B229" s="66" t="s">
        <v>1026</v>
      </c>
      <c r="C229" s="1" t="str">
        <f t="shared" si="18"/>
        <v>ques_prog_stat_code</v>
      </c>
      <c r="D229" s="1" t="s">
        <v>722</v>
      </c>
      <c r="E229" s="1">
        <v>2</v>
      </c>
      <c r="F229" s="1">
        <f t="shared" si="20"/>
        <v>20</v>
      </c>
      <c r="G229" s="1" t="str">
        <f t="shared" si="19"/>
        <v>ques_prog_stat_code______</v>
      </c>
      <c r="H229" s="29"/>
      <c r="I229" s="37" t="s">
        <v>1001</v>
      </c>
      <c r="J229" s="59" t="s">
        <v>1002</v>
      </c>
      <c r="K229" s="37" t="s">
        <v>1028</v>
      </c>
      <c r="L229" s="59" t="s">
        <v>1027</v>
      </c>
      <c r="M229" s="37" t="s">
        <v>659</v>
      </c>
      <c r="N229" s="29" t="s">
        <v>660</v>
      </c>
      <c r="O229" s="1" t="s">
        <v>439</v>
      </c>
      <c r="P229" s="1" t="s">
        <v>473</v>
      </c>
    </row>
    <row r="230" spans="2:16" ht="17.25" hidden="1" customHeight="1">
      <c r="B230" s="66" t="s">
        <v>1020</v>
      </c>
      <c r="C230" s="1" t="str">
        <f t="shared" si="18"/>
        <v>erro_secr</v>
      </c>
      <c r="D230" s="1" t="s">
        <v>722</v>
      </c>
      <c r="E230" s="1">
        <v>50</v>
      </c>
      <c r="F230" s="1">
        <f t="shared" si="20"/>
        <v>10</v>
      </c>
      <c r="G230" s="1" t="str">
        <f t="shared" si="19"/>
        <v>erro_secr________</v>
      </c>
      <c r="H230" s="29"/>
      <c r="I230" s="37" t="s">
        <v>1029</v>
      </c>
      <c r="J230" s="29" t="s">
        <v>720</v>
      </c>
      <c r="K230" s="37" t="s">
        <v>437</v>
      </c>
      <c r="L230" s="59" t="s">
        <v>295</v>
      </c>
      <c r="M230" s="37"/>
      <c r="N230" s="29"/>
    </row>
    <row r="231" spans="2:16" ht="17.25" hidden="1" customHeight="1">
      <c r="B231" s="66" t="s">
        <v>1021</v>
      </c>
      <c r="C231" s="1" t="str">
        <f t="shared" si="18"/>
        <v>memb_name</v>
      </c>
      <c r="D231" s="1" t="s">
        <v>722</v>
      </c>
      <c r="E231" s="23">
        <v>30</v>
      </c>
      <c r="F231" s="1">
        <f t="shared" si="20"/>
        <v>10</v>
      </c>
      <c r="G231" s="1" t="str">
        <f t="shared" ref="G231:G243" si="24">CONCATENATE(LEFT(J231,4),"_",LEFT(L231,4),"_",LEFT(N231,4),"_",LEFT(P231,4),"_",LEFT(R231,4),"_",LEFT(T231,4),"_",LEFT(V231,4),"_",LEFT(W231,4),"_",LEFT(Y231,4),"_",LEFT(AA231,4))</f>
        <v>memb_name________</v>
      </c>
      <c r="H231" s="29"/>
      <c r="I231" s="37" t="s">
        <v>576</v>
      </c>
      <c r="J231" s="59" t="s">
        <v>1030</v>
      </c>
      <c r="K231" s="37" t="s">
        <v>1031</v>
      </c>
      <c r="L231" s="29" t="s">
        <v>471</v>
      </c>
      <c r="M231" s="37"/>
      <c r="N231" s="29"/>
    </row>
    <row r="232" spans="2:16" ht="17.25" hidden="1" customHeight="1">
      <c r="B232" s="66" t="s">
        <v>1024</v>
      </c>
      <c r="C232" s="1" t="str">
        <f t="shared" si="18"/>
        <v>ques_titl_cont</v>
      </c>
      <c r="D232" s="1" t="s">
        <v>722</v>
      </c>
      <c r="E232" s="1">
        <v>50</v>
      </c>
      <c r="F232" s="1">
        <f t="shared" si="20"/>
        <v>15</v>
      </c>
      <c r="G232" s="1" t="str">
        <f t="shared" si="24"/>
        <v>ques_titl_cont_______</v>
      </c>
      <c r="H232" s="29"/>
      <c r="I232" s="37" t="s">
        <v>1001</v>
      </c>
      <c r="J232" s="59" t="s">
        <v>1002</v>
      </c>
      <c r="K232" s="37" t="s">
        <v>1032</v>
      </c>
      <c r="L232" s="29" t="s">
        <v>1033</v>
      </c>
      <c r="M232" s="37" t="s">
        <v>863</v>
      </c>
      <c r="N232" s="59" t="s">
        <v>224</v>
      </c>
    </row>
    <row r="233" spans="2:16" ht="17.25" hidden="1" customHeight="1">
      <c r="B233" s="66" t="s">
        <v>1025</v>
      </c>
      <c r="C233" s="1" t="str">
        <f t="shared" si="18"/>
        <v>ques_deta_cont</v>
      </c>
      <c r="D233" s="1" t="s">
        <v>722</v>
      </c>
      <c r="E233" s="1">
        <v>500</v>
      </c>
      <c r="F233" s="1">
        <f t="shared" si="20"/>
        <v>15</v>
      </c>
      <c r="G233" s="1" t="str">
        <f t="shared" si="24"/>
        <v>ques_deta_cont_______</v>
      </c>
      <c r="H233" s="29"/>
      <c r="I233" s="37" t="s">
        <v>1001</v>
      </c>
      <c r="J233" s="59" t="s">
        <v>1002</v>
      </c>
      <c r="K233" s="37" t="s">
        <v>449</v>
      </c>
      <c r="L233" s="29" t="s">
        <v>475</v>
      </c>
      <c r="M233" s="37" t="s">
        <v>863</v>
      </c>
      <c r="N233" s="59" t="s">
        <v>224</v>
      </c>
    </row>
    <row r="234" spans="2:16" ht="17.25" customHeight="1">
      <c r="B234" s="66" t="s">
        <v>1022</v>
      </c>
      <c r="C234" s="1" t="str">
        <f t="shared" si="18"/>
        <v>file_text_kind_code</v>
      </c>
      <c r="D234" s="1" t="s">
        <v>722</v>
      </c>
      <c r="E234" s="1">
        <v>3</v>
      </c>
      <c r="F234" s="1">
        <f t="shared" si="20"/>
        <v>20</v>
      </c>
      <c r="G234" s="1" t="str">
        <f t="shared" si="24"/>
        <v>file_text_kind_code______</v>
      </c>
      <c r="H234" s="29"/>
      <c r="I234" s="37" t="s">
        <v>1037</v>
      </c>
      <c r="J234" s="29" t="s">
        <v>1034</v>
      </c>
      <c r="K234" s="37" t="s">
        <v>828</v>
      </c>
      <c r="L234" s="29" t="s">
        <v>832</v>
      </c>
      <c r="M234" s="37" t="s">
        <v>1036</v>
      </c>
      <c r="N234" s="59" t="s">
        <v>1035</v>
      </c>
      <c r="O234" s="1" t="s">
        <v>439</v>
      </c>
      <c r="P234" s="1" t="s">
        <v>473</v>
      </c>
    </row>
    <row r="235" spans="2:16" ht="17.25" hidden="1" customHeight="1">
      <c r="B235" s="66" t="s">
        <v>1023</v>
      </c>
      <c r="C235" s="1" t="str">
        <f t="shared" si="18"/>
        <v>file_name</v>
      </c>
      <c r="D235" s="1" t="s">
        <v>722</v>
      </c>
      <c r="E235" s="1">
        <v>30</v>
      </c>
      <c r="F235" s="1">
        <f t="shared" si="20"/>
        <v>10</v>
      </c>
      <c r="G235" s="1" t="str">
        <f t="shared" si="24"/>
        <v>file_name________</v>
      </c>
      <c r="H235" s="29"/>
      <c r="I235" s="37" t="s">
        <v>1037</v>
      </c>
      <c r="J235" s="29" t="s">
        <v>1034</v>
      </c>
      <c r="K235" s="37" t="s">
        <v>459</v>
      </c>
      <c r="L235" s="29" t="s">
        <v>471</v>
      </c>
      <c r="M235" s="37"/>
      <c r="N235" s="29"/>
    </row>
    <row r="236" spans="2:16" ht="17.25" hidden="1" customHeight="1">
      <c r="B236" s="66" t="s">
        <v>1042</v>
      </c>
      <c r="C236" s="1" t="str">
        <f t="shared" si="18"/>
        <v>file_stor_loca_cont</v>
      </c>
      <c r="D236" s="1" t="s">
        <v>722</v>
      </c>
      <c r="E236" s="1">
        <v>100</v>
      </c>
      <c r="F236" s="1">
        <f t="shared" si="20"/>
        <v>20</v>
      </c>
      <c r="G236" s="1" t="str">
        <f t="shared" si="24"/>
        <v>file_stor_loca_cont______</v>
      </c>
      <c r="H236" s="29"/>
      <c r="I236" s="37" t="s">
        <v>1037</v>
      </c>
      <c r="J236" s="29" t="s">
        <v>1034</v>
      </c>
      <c r="K236" s="37" t="s">
        <v>1038</v>
      </c>
      <c r="L236" s="59" t="s">
        <v>1040</v>
      </c>
      <c r="M236" s="37" t="s">
        <v>1039</v>
      </c>
      <c r="N236" s="59" t="s">
        <v>1041</v>
      </c>
      <c r="O236" s="37" t="s">
        <v>863</v>
      </c>
      <c r="P236" s="59" t="s">
        <v>224</v>
      </c>
    </row>
    <row r="237" spans="2:16" ht="17.25" hidden="1" customHeight="1">
      <c r="B237" s="29" t="s">
        <v>1045</v>
      </c>
      <c r="C237" s="1" t="str">
        <f t="shared" si="18"/>
        <v>put_seri_no</v>
      </c>
      <c r="D237" s="1" t="s">
        <v>739</v>
      </c>
      <c r="E237" s="1">
        <v>9</v>
      </c>
      <c r="F237" s="1">
        <f t="shared" si="20"/>
        <v>12</v>
      </c>
      <c r="G237" s="1" t="str">
        <f t="shared" si="24"/>
        <v>put_seri_no_______</v>
      </c>
      <c r="H237" s="29"/>
      <c r="I237" s="37" t="s">
        <v>993</v>
      </c>
      <c r="J237" s="29" t="s">
        <v>1044</v>
      </c>
      <c r="K237" s="29" t="s">
        <v>502</v>
      </c>
      <c r="L237" s="29" t="s">
        <v>861</v>
      </c>
      <c r="M237" s="29" t="s">
        <v>437</v>
      </c>
      <c r="N237" s="29" t="s">
        <v>505</v>
      </c>
    </row>
    <row r="238" spans="2:16" ht="17.25" hidden="1" customHeight="1">
      <c r="B238" s="66" t="s">
        <v>1046</v>
      </c>
      <c r="C238" s="1" t="str">
        <f t="shared" si="18"/>
        <v>put_prog_stat_code</v>
      </c>
      <c r="D238" s="1" t="s">
        <v>722</v>
      </c>
      <c r="E238" s="1">
        <v>2</v>
      </c>
      <c r="F238" s="1">
        <f t="shared" si="20"/>
        <v>19</v>
      </c>
      <c r="G238" s="1" t="str">
        <f t="shared" si="24"/>
        <v>put_prog_stat_code______</v>
      </c>
      <c r="H238" s="29"/>
      <c r="I238" s="37" t="s">
        <v>993</v>
      </c>
      <c r="J238" s="29" t="s">
        <v>1044</v>
      </c>
      <c r="K238" s="37" t="s">
        <v>1028</v>
      </c>
      <c r="L238" s="59" t="s">
        <v>1027</v>
      </c>
      <c r="M238" s="37" t="s">
        <v>659</v>
      </c>
      <c r="N238" s="29" t="s">
        <v>660</v>
      </c>
      <c r="O238" s="1" t="s">
        <v>439</v>
      </c>
      <c r="P238" s="1" t="s">
        <v>473</v>
      </c>
    </row>
    <row r="239" spans="2:16" ht="17.25" hidden="1" customHeight="1">
      <c r="B239" s="66" t="s">
        <v>1047</v>
      </c>
      <c r="C239" s="1" t="str">
        <f t="shared" si="18"/>
        <v>put_titl_cont</v>
      </c>
      <c r="D239" s="1" t="s">
        <v>722</v>
      </c>
      <c r="E239" s="1">
        <v>50</v>
      </c>
      <c r="F239" s="1">
        <f t="shared" si="20"/>
        <v>14</v>
      </c>
      <c r="G239" s="1" t="str">
        <f t="shared" si="24"/>
        <v>put_titl_cont_______</v>
      </c>
      <c r="H239" s="29"/>
      <c r="I239" s="37" t="s">
        <v>993</v>
      </c>
      <c r="J239" s="29" t="s">
        <v>1044</v>
      </c>
      <c r="K239" s="37" t="s">
        <v>1032</v>
      </c>
      <c r="L239" s="29" t="s">
        <v>1033</v>
      </c>
      <c r="M239" s="37" t="s">
        <v>863</v>
      </c>
      <c r="N239" s="59" t="s">
        <v>224</v>
      </c>
    </row>
    <row r="240" spans="2:16" ht="17.25" hidden="1" customHeight="1">
      <c r="B240" s="66" t="s">
        <v>1048</v>
      </c>
      <c r="C240" s="1" t="str">
        <f t="shared" si="18"/>
        <v>put_deta_cont</v>
      </c>
      <c r="D240" s="1" t="s">
        <v>722</v>
      </c>
      <c r="E240" s="1">
        <v>500</v>
      </c>
      <c r="F240" s="1">
        <f t="shared" si="20"/>
        <v>14</v>
      </c>
      <c r="G240" s="1" t="str">
        <f t="shared" si="24"/>
        <v>put_deta_cont_______</v>
      </c>
      <c r="H240" s="29"/>
      <c r="I240" s="37" t="s">
        <v>993</v>
      </c>
      <c r="J240" s="29" t="s">
        <v>1044</v>
      </c>
      <c r="K240" s="37" t="s">
        <v>449</v>
      </c>
      <c r="L240" s="29" t="s">
        <v>475</v>
      </c>
      <c r="M240" s="37" t="s">
        <v>863</v>
      </c>
      <c r="N240" s="59" t="s">
        <v>224</v>
      </c>
    </row>
    <row r="241" spans="2:16" ht="17.25" hidden="1" customHeight="1">
      <c r="B241" s="37"/>
      <c r="C241" s="1" t="str">
        <f t="shared" si="18"/>
        <v>erro_text_reci_yn</v>
      </c>
      <c r="D241" s="1" t="s">
        <v>722</v>
      </c>
      <c r="E241" s="1">
        <v>1</v>
      </c>
      <c r="F241" s="1">
        <f t="shared" si="20"/>
        <v>18</v>
      </c>
      <c r="G241" s="1" t="str">
        <f t="shared" si="24"/>
        <v>erro_text_reci_yn______</v>
      </c>
      <c r="H241" s="29"/>
      <c r="I241" s="37" t="s">
        <v>827</v>
      </c>
      <c r="J241" s="29" t="s">
        <v>720</v>
      </c>
      <c r="K241" s="37" t="s">
        <v>828</v>
      </c>
      <c r="L241" s="29" t="s">
        <v>832</v>
      </c>
      <c r="M241" s="37" t="s">
        <v>829</v>
      </c>
      <c r="N241" s="29" t="s">
        <v>830</v>
      </c>
      <c r="O241" s="1" t="s">
        <v>507</v>
      </c>
      <c r="P241" s="1" t="s">
        <v>519</v>
      </c>
    </row>
    <row r="242" spans="2:16" ht="17.25" hidden="1" customHeight="1">
      <c r="B242" s="37"/>
      <c r="C242" s="1" t="str">
        <f t="shared" si="18"/>
        <v>erro_text_reci_yn</v>
      </c>
      <c r="D242" s="1" t="s">
        <v>722</v>
      </c>
      <c r="E242" s="1">
        <v>1</v>
      </c>
      <c r="F242" s="1">
        <f t="shared" si="20"/>
        <v>18</v>
      </c>
      <c r="G242" s="1" t="str">
        <f t="shared" si="24"/>
        <v>erro_text_reci_yn______</v>
      </c>
      <c r="H242" s="29"/>
      <c r="I242" s="37" t="s">
        <v>827</v>
      </c>
      <c r="J242" s="29" t="s">
        <v>720</v>
      </c>
      <c r="K242" s="37" t="s">
        <v>828</v>
      </c>
      <c r="L242" s="29" t="s">
        <v>832</v>
      </c>
      <c r="M242" s="37" t="s">
        <v>829</v>
      </c>
      <c r="N242" s="29" t="s">
        <v>830</v>
      </c>
      <c r="O242" s="1" t="s">
        <v>507</v>
      </c>
      <c r="P242" s="1" t="s">
        <v>519</v>
      </c>
    </row>
    <row r="243" spans="2:16" ht="17.25" hidden="1" customHeight="1">
      <c r="B243" s="37"/>
      <c r="C243" s="1" t="str">
        <f t="shared" si="18"/>
        <v>erro_text_reci_yn</v>
      </c>
      <c r="D243" s="1" t="s">
        <v>722</v>
      </c>
      <c r="E243" s="1">
        <v>1</v>
      </c>
      <c r="F243" s="1">
        <f t="shared" si="20"/>
        <v>18</v>
      </c>
      <c r="G243" s="1" t="str">
        <f t="shared" si="24"/>
        <v>erro_text_reci_yn______</v>
      </c>
      <c r="H243" s="29"/>
      <c r="I243" s="37" t="s">
        <v>827</v>
      </c>
      <c r="J243" s="29" t="s">
        <v>720</v>
      </c>
      <c r="K243" s="37" t="s">
        <v>828</v>
      </c>
      <c r="L243" s="29" t="s">
        <v>832</v>
      </c>
      <c r="M243" s="37" t="s">
        <v>829</v>
      </c>
      <c r="N243" s="29" t="s">
        <v>830</v>
      </c>
      <c r="O243" s="1" t="s">
        <v>507</v>
      </c>
      <c r="P243" s="1" t="s">
        <v>519</v>
      </c>
    </row>
    <row r="244" spans="2:16" ht="17.25" hidden="1" customHeight="1">
      <c r="B244" s="37"/>
      <c r="C244" s="1" t="str">
        <f t="shared" si="18"/>
        <v>erro_text_reci_yn</v>
      </c>
      <c r="D244" s="1" t="s">
        <v>722</v>
      </c>
      <c r="E244" s="1">
        <v>1</v>
      </c>
      <c r="F244" s="1">
        <f t="shared" ref="F244:F275" si="25">SEARCH("__",G244)</f>
        <v>18</v>
      </c>
      <c r="G244" s="1" t="str">
        <f t="shared" ref="G244:G275" si="26">CONCATENATE(LEFT(J244,4),"_",LEFT(L244,4),"_",LEFT(N244,4),"_",LEFT(P244,4),"_",LEFT(R244,4),"_",LEFT(T244,4),"_",LEFT(V244,4),"_",LEFT(W244,4),"_",LEFT(Y244,4),"_",LEFT(AA244,4))</f>
        <v>erro_text_reci_yn______</v>
      </c>
      <c r="H244" s="29"/>
      <c r="I244" s="37" t="s">
        <v>827</v>
      </c>
      <c r="J244" s="29" t="s">
        <v>720</v>
      </c>
      <c r="K244" s="37" t="s">
        <v>828</v>
      </c>
      <c r="L244" s="29" t="s">
        <v>832</v>
      </c>
      <c r="M244" s="37" t="s">
        <v>829</v>
      </c>
      <c r="N244" s="29" t="s">
        <v>830</v>
      </c>
      <c r="O244" s="1" t="s">
        <v>507</v>
      </c>
      <c r="P244" s="1" t="s">
        <v>519</v>
      </c>
    </row>
    <row r="245" spans="2:16" ht="17.25" hidden="1" customHeight="1">
      <c r="B245" s="37"/>
      <c r="C245" s="1" t="str">
        <f t="shared" si="18"/>
        <v>erro_text_reci_yn</v>
      </c>
      <c r="D245" s="1" t="s">
        <v>722</v>
      </c>
      <c r="E245" s="1">
        <v>1</v>
      </c>
      <c r="F245" s="1">
        <f t="shared" si="25"/>
        <v>18</v>
      </c>
      <c r="G245" s="1" t="str">
        <f t="shared" si="26"/>
        <v>erro_text_reci_yn______</v>
      </c>
      <c r="H245" s="29"/>
      <c r="I245" s="37" t="s">
        <v>827</v>
      </c>
      <c r="J245" s="29" t="s">
        <v>720</v>
      </c>
      <c r="K245" s="37" t="s">
        <v>828</v>
      </c>
      <c r="L245" s="29" t="s">
        <v>832</v>
      </c>
      <c r="M245" s="37" t="s">
        <v>829</v>
      </c>
      <c r="N245" s="29" t="s">
        <v>830</v>
      </c>
      <c r="O245" s="1" t="s">
        <v>507</v>
      </c>
      <c r="P245" s="1" t="s">
        <v>519</v>
      </c>
    </row>
    <row r="246" spans="2:16" ht="17.25" hidden="1" customHeight="1">
      <c r="B246" s="37"/>
      <c r="C246" s="1" t="str">
        <f t="shared" si="18"/>
        <v>erro_text_reci_yn</v>
      </c>
      <c r="D246" s="1" t="s">
        <v>722</v>
      </c>
      <c r="E246" s="1">
        <v>1</v>
      </c>
      <c r="F246" s="1">
        <f t="shared" si="25"/>
        <v>18</v>
      </c>
      <c r="G246" s="1" t="str">
        <f t="shared" si="26"/>
        <v>erro_text_reci_yn______</v>
      </c>
      <c r="H246" s="29"/>
      <c r="I246" s="37" t="s">
        <v>827</v>
      </c>
      <c r="J246" s="29" t="s">
        <v>720</v>
      </c>
      <c r="K246" s="37" t="s">
        <v>828</v>
      </c>
      <c r="L246" s="29" t="s">
        <v>832</v>
      </c>
      <c r="M246" s="37" t="s">
        <v>829</v>
      </c>
      <c r="N246" s="29" t="s">
        <v>830</v>
      </c>
      <c r="O246" s="1" t="s">
        <v>507</v>
      </c>
      <c r="P246" s="1" t="s">
        <v>519</v>
      </c>
    </row>
    <row r="247" spans="2:16" ht="17.25" hidden="1" customHeight="1">
      <c r="B247" s="37"/>
      <c r="C247" s="1" t="str">
        <f t="shared" si="18"/>
        <v>erro_text_reci_yn</v>
      </c>
      <c r="D247" s="1" t="s">
        <v>722</v>
      </c>
      <c r="E247" s="1">
        <v>1</v>
      </c>
      <c r="F247" s="1">
        <f t="shared" si="25"/>
        <v>18</v>
      </c>
      <c r="G247" s="1" t="str">
        <f t="shared" si="26"/>
        <v>erro_text_reci_yn______</v>
      </c>
      <c r="H247" s="29"/>
      <c r="I247" s="37" t="s">
        <v>827</v>
      </c>
      <c r="J247" s="29" t="s">
        <v>720</v>
      </c>
      <c r="K247" s="37" t="s">
        <v>828</v>
      </c>
      <c r="L247" s="29" t="s">
        <v>832</v>
      </c>
      <c r="M247" s="37" t="s">
        <v>829</v>
      </c>
      <c r="N247" s="29" t="s">
        <v>830</v>
      </c>
      <c r="O247" s="1" t="s">
        <v>507</v>
      </c>
      <c r="P247" s="1" t="s">
        <v>519</v>
      </c>
    </row>
    <row r="248" spans="2:16" ht="17.25" hidden="1" customHeight="1">
      <c r="B248" s="37"/>
      <c r="C248" s="1" t="str">
        <f t="shared" si="18"/>
        <v>erro_text_reci_yn</v>
      </c>
      <c r="D248" s="1" t="s">
        <v>722</v>
      </c>
      <c r="E248" s="1">
        <v>1</v>
      </c>
      <c r="F248" s="1">
        <f t="shared" si="25"/>
        <v>18</v>
      </c>
      <c r="G248" s="1" t="str">
        <f t="shared" si="26"/>
        <v>erro_text_reci_yn______</v>
      </c>
      <c r="H248" s="29"/>
      <c r="I248" s="37" t="s">
        <v>827</v>
      </c>
      <c r="J248" s="29" t="s">
        <v>720</v>
      </c>
      <c r="K248" s="37" t="s">
        <v>828</v>
      </c>
      <c r="L248" s="29" t="s">
        <v>832</v>
      </c>
      <c r="M248" s="37" t="s">
        <v>829</v>
      </c>
      <c r="N248" s="29" t="s">
        <v>830</v>
      </c>
      <c r="O248" s="1" t="s">
        <v>507</v>
      </c>
      <c r="P248" s="1" t="s">
        <v>519</v>
      </c>
    </row>
    <row r="249" spans="2:16" ht="17.25" hidden="1" customHeight="1">
      <c r="B249" s="37"/>
      <c r="C249" s="1" t="str">
        <f t="shared" si="18"/>
        <v>erro_text_reci_yn</v>
      </c>
      <c r="D249" s="1" t="s">
        <v>722</v>
      </c>
      <c r="E249" s="1">
        <v>1</v>
      </c>
      <c r="F249" s="1">
        <f t="shared" si="25"/>
        <v>18</v>
      </c>
      <c r="G249" s="1" t="str">
        <f t="shared" si="26"/>
        <v>erro_text_reci_yn______</v>
      </c>
      <c r="H249" s="29"/>
      <c r="I249" s="37" t="s">
        <v>827</v>
      </c>
      <c r="J249" s="29" t="s">
        <v>720</v>
      </c>
      <c r="K249" s="37" t="s">
        <v>828</v>
      </c>
      <c r="L249" s="29" t="s">
        <v>832</v>
      </c>
      <c r="M249" s="37" t="s">
        <v>829</v>
      </c>
      <c r="N249" s="29" t="s">
        <v>830</v>
      </c>
      <c r="O249" s="1" t="s">
        <v>507</v>
      </c>
      <c r="P249" s="1" t="s">
        <v>519</v>
      </c>
    </row>
    <row r="250" spans="2:16" ht="17.25" hidden="1" customHeight="1">
      <c r="B250" s="37"/>
      <c r="C250" s="1" t="str">
        <f t="shared" si="18"/>
        <v>erro_text_reci_yn</v>
      </c>
      <c r="D250" s="1" t="s">
        <v>722</v>
      </c>
      <c r="E250" s="1">
        <v>1</v>
      </c>
      <c r="F250" s="1">
        <f t="shared" si="25"/>
        <v>18</v>
      </c>
      <c r="G250" s="1" t="str">
        <f t="shared" si="26"/>
        <v>erro_text_reci_yn______</v>
      </c>
      <c r="H250" s="29"/>
      <c r="I250" s="37" t="s">
        <v>827</v>
      </c>
      <c r="J250" s="29" t="s">
        <v>720</v>
      </c>
      <c r="K250" s="37" t="s">
        <v>828</v>
      </c>
      <c r="L250" s="29" t="s">
        <v>832</v>
      </c>
      <c r="M250" s="37" t="s">
        <v>829</v>
      </c>
      <c r="N250" s="29" t="s">
        <v>830</v>
      </c>
      <c r="O250" s="1" t="s">
        <v>507</v>
      </c>
      <c r="P250" s="1" t="s">
        <v>519</v>
      </c>
    </row>
    <row r="251" spans="2:16" ht="17.25" hidden="1" customHeight="1">
      <c r="B251" s="37"/>
      <c r="C251" s="1" t="str">
        <f t="shared" si="18"/>
        <v>erro_text_reci_yn</v>
      </c>
      <c r="D251" s="1" t="s">
        <v>722</v>
      </c>
      <c r="E251" s="1">
        <v>1</v>
      </c>
      <c r="F251" s="1">
        <f t="shared" si="25"/>
        <v>18</v>
      </c>
      <c r="G251" s="1" t="str">
        <f t="shared" si="26"/>
        <v>erro_text_reci_yn______</v>
      </c>
      <c r="H251" s="29"/>
      <c r="I251" s="37" t="s">
        <v>827</v>
      </c>
      <c r="J251" s="29" t="s">
        <v>720</v>
      </c>
      <c r="K251" s="37" t="s">
        <v>828</v>
      </c>
      <c r="L251" s="29" t="s">
        <v>832</v>
      </c>
      <c r="M251" s="37" t="s">
        <v>829</v>
      </c>
      <c r="N251" s="29" t="s">
        <v>830</v>
      </c>
      <c r="O251" s="1" t="s">
        <v>507</v>
      </c>
      <c r="P251" s="1" t="s">
        <v>519</v>
      </c>
    </row>
    <row r="252" spans="2:16" ht="17.25" hidden="1" customHeight="1">
      <c r="B252" s="37"/>
      <c r="C252" s="1" t="str">
        <f t="shared" si="18"/>
        <v>erro_text_reci_yn</v>
      </c>
      <c r="D252" s="1" t="s">
        <v>722</v>
      </c>
      <c r="E252" s="1">
        <v>1</v>
      </c>
      <c r="F252" s="1">
        <f t="shared" si="25"/>
        <v>18</v>
      </c>
      <c r="G252" s="1" t="str">
        <f t="shared" si="26"/>
        <v>erro_text_reci_yn______</v>
      </c>
      <c r="H252" s="29"/>
      <c r="I252" s="37" t="s">
        <v>827</v>
      </c>
      <c r="J252" s="29" t="s">
        <v>720</v>
      </c>
      <c r="K252" s="37" t="s">
        <v>828</v>
      </c>
      <c r="L252" s="29" t="s">
        <v>832</v>
      </c>
      <c r="M252" s="37" t="s">
        <v>829</v>
      </c>
      <c r="N252" s="29" t="s">
        <v>830</v>
      </c>
      <c r="O252" s="1" t="s">
        <v>507</v>
      </c>
      <c r="P252" s="1" t="s">
        <v>519</v>
      </c>
    </row>
    <row r="253" spans="2:16" ht="17.25" hidden="1" customHeight="1">
      <c r="B253" s="37"/>
      <c r="C253" s="1" t="str">
        <f t="shared" si="18"/>
        <v>erro_text_reci_yn</v>
      </c>
      <c r="D253" s="1" t="s">
        <v>722</v>
      </c>
      <c r="E253" s="1">
        <v>1</v>
      </c>
      <c r="F253" s="1">
        <f t="shared" si="25"/>
        <v>18</v>
      </c>
      <c r="G253" s="1" t="str">
        <f t="shared" si="26"/>
        <v>erro_text_reci_yn______</v>
      </c>
      <c r="H253" s="29"/>
      <c r="I253" s="37" t="s">
        <v>827</v>
      </c>
      <c r="J253" s="29" t="s">
        <v>720</v>
      </c>
      <c r="K253" s="37" t="s">
        <v>828</v>
      </c>
      <c r="L253" s="29" t="s">
        <v>832</v>
      </c>
      <c r="M253" s="37" t="s">
        <v>829</v>
      </c>
      <c r="N253" s="29" t="s">
        <v>830</v>
      </c>
      <c r="O253" s="1" t="s">
        <v>507</v>
      </c>
      <c r="P253" s="1" t="s">
        <v>519</v>
      </c>
    </row>
    <row r="254" spans="2:16" ht="17.25" hidden="1" customHeight="1">
      <c r="B254" s="37"/>
      <c r="C254" s="1" t="str">
        <f t="shared" si="18"/>
        <v>erro_text_reci_yn</v>
      </c>
      <c r="D254" s="1" t="s">
        <v>722</v>
      </c>
      <c r="E254" s="1">
        <v>1</v>
      </c>
      <c r="F254" s="1">
        <f t="shared" si="25"/>
        <v>18</v>
      </c>
      <c r="G254" s="1" t="str">
        <f t="shared" si="26"/>
        <v>erro_text_reci_yn______</v>
      </c>
      <c r="H254" s="29"/>
      <c r="I254" s="37" t="s">
        <v>827</v>
      </c>
      <c r="J254" s="29" t="s">
        <v>720</v>
      </c>
      <c r="K254" s="37" t="s">
        <v>828</v>
      </c>
      <c r="L254" s="29" t="s">
        <v>832</v>
      </c>
      <c r="M254" s="37" t="s">
        <v>829</v>
      </c>
      <c r="N254" s="29" t="s">
        <v>830</v>
      </c>
      <c r="O254" s="1" t="s">
        <v>507</v>
      </c>
      <c r="P254" s="1" t="s">
        <v>519</v>
      </c>
    </row>
    <row r="255" spans="2:16" ht="17.25" hidden="1" customHeight="1">
      <c r="B255" s="37"/>
      <c r="C255" s="1" t="str">
        <f t="shared" si="18"/>
        <v>erro_text_reci_yn</v>
      </c>
      <c r="D255" s="1" t="s">
        <v>722</v>
      </c>
      <c r="E255" s="1">
        <v>1</v>
      </c>
      <c r="F255" s="1">
        <f t="shared" si="25"/>
        <v>18</v>
      </c>
      <c r="G255" s="1" t="str">
        <f t="shared" si="26"/>
        <v>erro_text_reci_yn______</v>
      </c>
      <c r="H255" s="29"/>
      <c r="I255" s="37" t="s">
        <v>827</v>
      </c>
      <c r="J255" s="29" t="s">
        <v>720</v>
      </c>
      <c r="K255" s="37" t="s">
        <v>828</v>
      </c>
      <c r="L255" s="29" t="s">
        <v>832</v>
      </c>
      <c r="M255" s="37" t="s">
        <v>829</v>
      </c>
      <c r="N255" s="29" t="s">
        <v>830</v>
      </c>
      <c r="O255" s="1" t="s">
        <v>507</v>
      </c>
      <c r="P255" s="1" t="s">
        <v>519</v>
      </c>
    </row>
    <row r="256" spans="2:16" ht="17.25" hidden="1" customHeight="1">
      <c r="B256" s="37"/>
      <c r="C256" s="1" t="str">
        <f t="shared" si="18"/>
        <v>erro_text_reci_yn</v>
      </c>
      <c r="D256" s="1" t="s">
        <v>722</v>
      </c>
      <c r="E256" s="1">
        <v>1</v>
      </c>
      <c r="F256" s="1">
        <f t="shared" si="25"/>
        <v>18</v>
      </c>
      <c r="G256" s="1" t="str">
        <f t="shared" si="26"/>
        <v>erro_text_reci_yn______</v>
      </c>
      <c r="H256" s="29"/>
      <c r="I256" s="37" t="s">
        <v>827</v>
      </c>
      <c r="J256" s="29" t="s">
        <v>720</v>
      </c>
      <c r="K256" s="37" t="s">
        <v>828</v>
      </c>
      <c r="L256" s="29" t="s">
        <v>832</v>
      </c>
      <c r="M256" s="37" t="s">
        <v>829</v>
      </c>
      <c r="N256" s="29" t="s">
        <v>830</v>
      </c>
      <c r="O256" s="1" t="s">
        <v>507</v>
      </c>
      <c r="P256" s="1" t="s">
        <v>519</v>
      </c>
    </row>
    <row r="257" spans="2:16" ht="17.25" hidden="1" customHeight="1">
      <c r="B257" s="37"/>
      <c r="C257" s="1" t="str">
        <f t="shared" si="18"/>
        <v>erro_text_reci_yn</v>
      </c>
      <c r="D257" s="1" t="s">
        <v>722</v>
      </c>
      <c r="E257" s="1">
        <v>1</v>
      </c>
      <c r="F257" s="1">
        <f t="shared" si="25"/>
        <v>18</v>
      </c>
      <c r="G257" s="1" t="str">
        <f t="shared" si="26"/>
        <v>erro_text_reci_yn______</v>
      </c>
      <c r="H257" s="29"/>
      <c r="I257" s="37" t="s">
        <v>827</v>
      </c>
      <c r="J257" s="29" t="s">
        <v>720</v>
      </c>
      <c r="K257" s="37" t="s">
        <v>828</v>
      </c>
      <c r="L257" s="29" t="s">
        <v>832</v>
      </c>
      <c r="M257" s="37" t="s">
        <v>829</v>
      </c>
      <c r="N257" s="29" t="s">
        <v>830</v>
      </c>
      <c r="O257" s="1" t="s">
        <v>507</v>
      </c>
      <c r="P257" s="1" t="s">
        <v>519</v>
      </c>
    </row>
    <row r="258" spans="2:16" ht="17.25" hidden="1" customHeight="1">
      <c r="B258" s="37"/>
      <c r="C258" s="1" t="str">
        <f t="shared" si="18"/>
        <v>erro_text_reci_yn</v>
      </c>
      <c r="D258" s="1" t="s">
        <v>722</v>
      </c>
      <c r="E258" s="1">
        <v>1</v>
      </c>
      <c r="F258" s="1">
        <f t="shared" si="25"/>
        <v>18</v>
      </c>
      <c r="G258" s="1" t="str">
        <f t="shared" si="26"/>
        <v>erro_text_reci_yn______</v>
      </c>
      <c r="H258" s="29"/>
      <c r="I258" s="37" t="s">
        <v>827</v>
      </c>
      <c r="J258" s="29" t="s">
        <v>720</v>
      </c>
      <c r="K258" s="37" t="s">
        <v>828</v>
      </c>
      <c r="L258" s="29" t="s">
        <v>832</v>
      </c>
      <c r="M258" s="37" t="s">
        <v>829</v>
      </c>
      <c r="N258" s="29" t="s">
        <v>830</v>
      </c>
      <c r="O258" s="1" t="s">
        <v>507</v>
      </c>
      <c r="P258" s="1" t="s">
        <v>519</v>
      </c>
    </row>
    <row r="259" spans="2:16" ht="17.25" hidden="1" customHeight="1">
      <c r="B259" s="37"/>
      <c r="C259" s="1" t="str">
        <f t="shared" si="18"/>
        <v>erro_text_reci_yn</v>
      </c>
      <c r="D259" s="1" t="s">
        <v>722</v>
      </c>
      <c r="E259" s="1">
        <v>1</v>
      </c>
      <c r="F259" s="1">
        <f t="shared" si="25"/>
        <v>18</v>
      </c>
      <c r="G259" s="1" t="str">
        <f t="shared" si="26"/>
        <v>erro_text_reci_yn______</v>
      </c>
      <c r="H259" s="29"/>
      <c r="I259" s="37" t="s">
        <v>827</v>
      </c>
      <c r="J259" s="29" t="s">
        <v>720</v>
      </c>
      <c r="K259" s="37" t="s">
        <v>828</v>
      </c>
      <c r="L259" s="29" t="s">
        <v>832</v>
      </c>
      <c r="M259" s="37" t="s">
        <v>829</v>
      </c>
      <c r="N259" s="29" t="s">
        <v>830</v>
      </c>
      <c r="O259" s="1" t="s">
        <v>507</v>
      </c>
      <c r="P259" s="1" t="s">
        <v>519</v>
      </c>
    </row>
    <row r="260" spans="2:16" ht="17.25" hidden="1" customHeight="1">
      <c r="B260" s="37"/>
      <c r="C260" s="1" t="str">
        <f t="shared" si="18"/>
        <v>erro_text_reci_yn</v>
      </c>
      <c r="D260" s="1" t="s">
        <v>722</v>
      </c>
      <c r="E260" s="1">
        <v>1</v>
      </c>
      <c r="F260" s="1">
        <f t="shared" si="25"/>
        <v>18</v>
      </c>
      <c r="G260" s="1" t="str">
        <f t="shared" si="26"/>
        <v>erro_text_reci_yn______</v>
      </c>
      <c r="H260" s="29"/>
      <c r="I260" s="37" t="s">
        <v>827</v>
      </c>
      <c r="J260" s="29" t="s">
        <v>720</v>
      </c>
      <c r="K260" s="37" t="s">
        <v>828</v>
      </c>
      <c r="L260" s="29" t="s">
        <v>832</v>
      </c>
      <c r="M260" s="37" t="s">
        <v>829</v>
      </c>
      <c r="N260" s="29" t="s">
        <v>830</v>
      </c>
      <c r="O260" s="1" t="s">
        <v>507</v>
      </c>
      <c r="P260" s="1" t="s">
        <v>519</v>
      </c>
    </row>
    <row r="261" spans="2:16" ht="17.25" hidden="1" customHeight="1">
      <c r="B261" s="37"/>
      <c r="C261" s="1" t="str">
        <f t="shared" si="18"/>
        <v>erro_text_reci_yn</v>
      </c>
      <c r="D261" s="1" t="s">
        <v>722</v>
      </c>
      <c r="E261" s="1">
        <v>1</v>
      </c>
      <c r="F261" s="1">
        <f t="shared" si="25"/>
        <v>18</v>
      </c>
      <c r="G261" s="1" t="str">
        <f t="shared" si="26"/>
        <v>erro_text_reci_yn______</v>
      </c>
      <c r="H261" s="29"/>
      <c r="I261" s="37" t="s">
        <v>827</v>
      </c>
      <c r="J261" s="29" t="s">
        <v>720</v>
      </c>
      <c r="K261" s="37" t="s">
        <v>828</v>
      </c>
      <c r="L261" s="29" t="s">
        <v>832</v>
      </c>
      <c r="M261" s="37" t="s">
        <v>829</v>
      </c>
      <c r="N261" s="29" t="s">
        <v>830</v>
      </c>
      <c r="O261" s="1" t="s">
        <v>507</v>
      </c>
      <c r="P261" s="1" t="s">
        <v>519</v>
      </c>
    </row>
    <row r="262" spans="2:16" ht="17.25" hidden="1" customHeight="1">
      <c r="B262" s="37"/>
      <c r="C262" s="1" t="str">
        <f t="shared" ref="C262:C325" si="27">TRIM(MID(G262,1,(F262-1)))</f>
        <v>erro_text_reci_yn</v>
      </c>
      <c r="D262" s="1" t="s">
        <v>722</v>
      </c>
      <c r="E262" s="1">
        <v>1</v>
      </c>
      <c r="F262" s="1">
        <f t="shared" si="25"/>
        <v>18</v>
      </c>
      <c r="G262" s="1" t="str">
        <f t="shared" si="26"/>
        <v>erro_text_reci_yn______</v>
      </c>
      <c r="H262" s="29"/>
      <c r="I262" s="37" t="s">
        <v>827</v>
      </c>
      <c r="J262" s="29" t="s">
        <v>720</v>
      </c>
      <c r="K262" s="37" t="s">
        <v>828</v>
      </c>
      <c r="L262" s="29" t="s">
        <v>832</v>
      </c>
      <c r="M262" s="37" t="s">
        <v>829</v>
      </c>
      <c r="N262" s="29" t="s">
        <v>830</v>
      </c>
      <c r="O262" s="1" t="s">
        <v>507</v>
      </c>
      <c r="P262" s="1" t="s">
        <v>519</v>
      </c>
    </row>
    <row r="263" spans="2:16" ht="17.25" hidden="1" customHeight="1">
      <c r="B263" s="37"/>
      <c r="C263" s="1" t="str">
        <f t="shared" si="27"/>
        <v>erro_text_reci_yn</v>
      </c>
      <c r="D263" s="1" t="s">
        <v>722</v>
      </c>
      <c r="E263" s="1">
        <v>1</v>
      </c>
      <c r="F263" s="1">
        <f t="shared" si="25"/>
        <v>18</v>
      </c>
      <c r="G263" s="1" t="str">
        <f t="shared" si="26"/>
        <v>erro_text_reci_yn______</v>
      </c>
      <c r="H263" s="29"/>
      <c r="I263" s="37" t="s">
        <v>827</v>
      </c>
      <c r="J263" s="29" t="s">
        <v>720</v>
      </c>
      <c r="K263" s="37" t="s">
        <v>828</v>
      </c>
      <c r="L263" s="29" t="s">
        <v>832</v>
      </c>
      <c r="M263" s="37" t="s">
        <v>829</v>
      </c>
      <c r="N263" s="29" t="s">
        <v>830</v>
      </c>
      <c r="O263" s="1" t="s">
        <v>507</v>
      </c>
      <c r="P263" s="1" t="s">
        <v>519</v>
      </c>
    </row>
    <row r="264" spans="2:16" ht="17.25" hidden="1" customHeight="1">
      <c r="B264" s="37"/>
      <c r="C264" s="1" t="str">
        <f t="shared" si="27"/>
        <v>erro_text_reci_yn</v>
      </c>
      <c r="D264" s="1" t="s">
        <v>722</v>
      </c>
      <c r="E264" s="1">
        <v>1</v>
      </c>
      <c r="F264" s="1">
        <f t="shared" si="25"/>
        <v>18</v>
      </c>
      <c r="G264" s="1" t="str">
        <f t="shared" si="26"/>
        <v>erro_text_reci_yn______</v>
      </c>
      <c r="H264" s="29"/>
      <c r="I264" s="37" t="s">
        <v>827</v>
      </c>
      <c r="J264" s="29" t="s">
        <v>720</v>
      </c>
      <c r="K264" s="37" t="s">
        <v>828</v>
      </c>
      <c r="L264" s="29" t="s">
        <v>832</v>
      </c>
      <c r="M264" s="37" t="s">
        <v>829</v>
      </c>
      <c r="N264" s="29" t="s">
        <v>830</v>
      </c>
      <c r="O264" s="1" t="s">
        <v>507</v>
      </c>
      <c r="P264" s="1" t="s">
        <v>519</v>
      </c>
    </row>
    <row r="265" spans="2:16" ht="17.25" hidden="1" customHeight="1">
      <c r="B265" s="37"/>
      <c r="C265" s="1" t="str">
        <f t="shared" si="27"/>
        <v>erro_text_reci_yn</v>
      </c>
      <c r="D265" s="1" t="s">
        <v>722</v>
      </c>
      <c r="E265" s="1">
        <v>1</v>
      </c>
      <c r="F265" s="1">
        <f t="shared" si="25"/>
        <v>18</v>
      </c>
      <c r="G265" s="1" t="str">
        <f t="shared" si="26"/>
        <v>erro_text_reci_yn______</v>
      </c>
      <c r="H265" s="29"/>
      <c r="I265" s="37" t="s">
        <v>827</v>
      </c>
      <c r="J265" s="29" t="s">
        <v>720</v>
      </c>
      <c r="K265" s="37" t="s">
        <v>828</v>
      </c>
      <c r="L265" s="29" t="s">
        <v>832</v>
      </c>
      <c r="M265" s="37" t="s">
        <v>829</v>
      </c>
      <c r="N265" s="29" t="s">
        <v>830</v>
      </c>
      <c r="O265" s="1" t="s">
        <v>507</v>
      </c>
      <c r="P265" s="1" t="s">
        <v>519</v>
      </c>
    </row>
    <row r="266" spans="2:16" ht="17.25" hidden="1" customHeight="1">
      <c r="B266" s="37"/>
      <c r="C266" s="1" t="str">
        <f t="shared" si="27"/>
        <v>erro_text_reci_yn</v>
      </c>
      <c r="D266" s="1" t="s">
        <v>722</v>
      </c>
      <c r="E266" s="1">
        <v>1</v>
      </c>
      <c r="F266" s="1">
        <f t="shared" si="25"/>
        <v>18</v>
      </c>
      <c r="G266" s="1" t="str">
        <f t="shared" si="26"/>
        <v>erro_text_reci_yn______</v>
      </c>
      <c r="H266" s="29"/>
      <c r="I266" s="37" t="s">
        <v>827</v>
      </c>
      <c r="J266" s="29" t="s">
        <v>720</v>
      </c>
      <c r="K266" s="37" t="s">
        <v>828</v>
      </c>
      <c r="L266" s="29" t="s">
        <v>832</v>
      </c>
      <c r="M266" s="37" t="s">
        <v>829</v>
      </c>
      <c r="N266" s="29" t="s">
        <v>830</v>
      </c>
      <c r="O266" s="1" t="s">
        <v>507</v>
      </c>
      <c r="P266" s="1" t="s">
        <v>519</v>
      </c>
    </row>
    <row r="267" spans="2:16" ht="17.25" hidden="1" customHeight="1">
      <c r="B267" s="37"/>
      <c r="C267" s="1" t="str">
        <f t="shared" si="27"/>
        <v>erro_text_reci_yn</v>
      </c>
      <c r="D267" s="1" t="s">
        <v>722</v>
      </c>
      <c r="E267" s="1">
        <v>1</v>
      </c>
      <c r="F267" s="1">
        <f t="shared" si="25"/>
        <v>18</v>
      </c>
      <c r="G267" s="1" t="str">
        <f t="shared" si="26"/>
        <v>erro_text_reci_yn______</v>
      </c>
      <c r="H267" s="29"/>
      <c r="I267" s="37" t="s">
        <v>827</v>
      </c>
      <c r="J267" s="29" t="s">
        <v>720</v>
      </c>
      <c r="K267" s="37" t="s">
        <v>828</v>
      </c>
      <c r="L267" s="29" t="s">
        <v>832</v>
      </c>
      <c r="M267" s="37" t="s">
        <v>829</v>
      </c>
      <c r="N267" s="29" t="s">
        <v>830</v>
      </c>
      <c r="O267" s="1" t="s">
        <v>507</v>
      </c>
      <c r="P267" s="1" t="s">
        <v>519</v>
      </c>
    </row>
    <row r="268" spans="2:16" ht="17.25" hidden="1" customHeight="1">
      <c r="B268" s="37"/>
      <c r="C268" s="1" t="str">
        <f t="shared" si="27"/>
        <v>erro_text_reci_yn</v>
      </c>
      <c r="D268" s="1" t="s">
        <v>722</v>
      </c>
      <c r="E268" s="1">
        <v>1</v>
      </c>
      <c r="F268" s="1">
        <f t="shared" si="25"/>
        <v>18</v>
      </c>
      <c r="G268" s="1" t="str">
        <f t="shared" si="26"/>
        <v>erro_text_reci_yn______</v>
      </c>
      <c r="H268" s="29"/>
      <c r="I268" s="37" t="s">
        <v>827</v>
      </c>
      <c r="J268" s="29" t="s">
        <v>720</v>
      </c>
      <c r="K268" s="37" t="s">
        <v>828</v>
      </c>
      <c r="L268" s="29" t="s">
        <v>832</v>
      </c>
      <c r="M268" s="37" t="s">
        <v>829</v>
      </c>
      <c r="N268" s="29" t="s">
        <v>830</v>
      </c>
      <c r="O268" s="1" t="s">
        <v>507</v>
      </c>
      <c r="P268" s="1" t="s">
        <v>519</v>
      </c>
    </row>
    <row r="269" spans="2:16" ht="17.25" hidden="1" customHeight="1">
      <c r="B269" s="37"/>
      <c r="C269" s="1" t="str">
        <f t="shared" si="27"/>
        <v>erro_text_reci_yn</v>
      </c>
      <c r="D269" s="1" t="s">
        <v>722</v>
      </c>
      <c r="E269" s="1">
        <v>1</v>
      </c>
      <c r="F269" s="1">
        <f t="shared" si="25"/>
        <v>18</v>
      </c>
      <c r="G269" s="1" t="str">
        <f t="shared" si="26"/>
        <v>erro_text_reci_yn______</v>
      </c>
      <c r="H269" s="29"/>
      <c r="I269" s="37" t="s">
        <v>827</v>
      </c>
      <c r="J269" s="29" t="s">
        <v>720</v>
      </c>
      <c r="K269" s="37" t="s">
        <v>828</v>
      </c>
      <c r="L269" s="29" t="s">
        <v>832</v>
      </c>
      <c r="M269" s="37" t="s">
        <v>829</v>
      </c>
      <c r="N269" s="29" t="s">
        <v>830</v>
      </c>
      <c r="O269" s="1" t="s">
        <v>507</v>
      </c>
      <c r="P269" s="1" t="s">
        <v>519</v>
      </c>
    </row>
    <row r="270" spans="2:16" ht="17.25" hidden="1" customHeight="1">
      <c r="B270" s="37"/>
      <c r="C270" s="1" t="str">
        <f t="shared" si="27"/>
        <v>erro_text_reci_yn</v>
      </c>
      <c r="D270" s="1" t="s">
        <v>722</v>
      </c>
      <c r="E270" s="1">
        <v>1</v>
      </c>
      <c r="F270" s="1">
        <f t="shared" si="25"/>
        <v>18</v>
      </c>
      <c r="G270" s="1" t="str">
        <f t="shared" si="26"/>
        <v>erro_text_reci_yn______</v>
      </c>
      <c r="H270" s="29"/>
      <c r="I270" s="37" t="s">
        <v>827</v>
      </c>
      <c r="J270" s="29" t="s">
        <v>720</v>
      </c>
      <c r="K270" s="37" t="s">
        <v>828</v>
      </c>
      <c r="L270" s="29" t="s">
        <v>832</v>
      </c>
      <c r="M270" s="37" t="s">
        <v>829</v>
      </c>
      <c r="N270" s="29" t="s">
        <v>830</v>
      </c>
      <c r="O270" s="1" t="s">
        <v>507</v>
      </c>
      <c r="P270" s="1" t="s">
        <v>519</v>
      </c>
    </row>
    <row r="271" spans="2:16" ht="17.25" hidden="1" customHeight="1">
      <c r="B271" s="37"/>
      <c r="C271" s="1" t="str">
        <f t="shared" si="27"/>
        <v>erro_text_reci_yn</v>
      </c>
      <c r="D271" s="1" t="s">
        <v>722</v>
      </c>
      <c r="E271" s="1">
        <v>1</v>
      </c>
      <c r="F271" s="1">
        <f t="shared" si="25"/>
        <v>18</v>
      </c>
      <c r="G271" s="1" t="str">
        <f t="shared" si="26"/>
        <v>erro_text_reci_yn______</v>
      </c>
      <c r="H271" s="29"/>
      <c r="I271" s="37" t="s">
        <v>827</v>
      </c>
      <c r="J271" s="29" t="s">
        <v>720</v>
      </c>
      <c r="K271" s="37" t="s">
        <v>828</v>
      </c>
      <c r="L271" s="29" t="s">
        <v>832</v>
      </c>
      <c r="M271" s="37" t="s">
        <v>829</v>
      </c>
      <c r="N271" s="29" t="s">
        <v>830</v>
      </c>
      <c r="O271" s="1" t="s">
        <v>507</v>
      </c>
      <c r="P271" s="1" t="s">
        <v>519</v>
      </c>
    </row>
    <row r="272" spans="2:16" ht="17.25" hidden="1" customHeight="1">
      <c r="B272" s="37"/>
      <c r="C272" s="1" t="str">
        <f t="shared" si="27"/>
        <v>erro_text_reci_yn</v>
      </c>
      <c r="D272" s="1" t="s">
        <v>722</v>
      </c>
      <c r="E272" s="1">
        <v>1</v>
      </c>
      <c r="F272" s="1">
        <f t="shared" si="25"/>
        <v>18</v>
      </c>
      <c r="G272" s="1" t="str">
        <f t="shared" si="26"/>
        <v>erro_text_reci_yn______</v>
      </c>
      <c r="H272" s="29"/>
      <c r="I272" s="37" t="s">
        <v>827</v>
      </c>
      <c r="J272" s="29" t="s">
        <v>720</v>
      </c>
      <c r="K272" s="37" t="s">
        <v>828</v>
      </c>
      <c r="L272" s="29" t="s">
        <v>832</v>
      </c>
      <c r="M272" s="37" t="s">
        <v>829</v>
      </c>
      <c r="N272" s="29" t="s">
        <v>830</v>
      </c>
      <c r="O272" s="1" t="s">
        <v>507</v>
      </c>
      <c r="P272" s="1" t="s">
        <v>519</v>
      </c>
    </row>
    <row r="273" spans="2:16" ht="17.25" hidden="1" customHeight="1">
      <c r="B273" s="37"/>
      <c r="C273" s="1" t="str">
        <f t="shared" si="27"/>
        <v>erro_text_reci_yn</v>
      </c>
      <c r="D273" s="1" t="s">
        <v>722</v>
      </c>
      <c r="E273" s="1">
        <v>1</v>
      </c>
      <c r="F273" s="1">
        <f t="shared" si="25"/>
        <v>18</v>
      </c>
      <c r="G273" s="1" t="str">
        <f t="shared" si="26"/>
        <v>erro_text_reci_yn______</v>
      </c>
      <c r="H273" s="29"/>
      <c r="I273" s="37" t="s">
        <v>827</v>
      </c>
      <c r="J273" s="29" t="s">
        <v>720</v>
      </c>
      <c r="K273" s="37" t="s">
        <v>828</v>
      </c>
      <c r="L273" s="29" t="s">
        <v>832</v>
      </c>
      <c r="M273" s="37" t="s">
        <v>829</v>
      </c>
      <c r="N273" s="29" t="s">
        <v>830</v>
      </c>
      <c r="O273" s="1" t="s">
        <v>507</v>
      </c>
      <c r="P273" s="1" t="s">
        <v>519</v>
      </c>
    </row>
    <row r="274" spans="2:16" ht="17.25" hidden="1" customHeight="1">
      <c r="B274" s="37"/>
      <c r="C274" s="1" t="str">
        <f t="shared" si="27"/>
        <v>erro_text_reci_yn</v>
      </c>
      <c r="D274" s="1" t="s">
        <v>722</v>
      </c>
      <c r="E274" s="1">
        <v>1</v>
      </c>
      <c r="F274" s="1">
        <f t="shared" si="25"/>
        <v>18</v>
      </c>
      <c r="G274" s="1" t="str">
        <f t="shared" si="26"/>
        <v>erro_text_reci_yn______</v>
      </c>
      <c r="H274" s="29"/>
      <c r="I274" s="37" t="s">
        <v>827</v>
      </c>
      <c r="J274" s="29" t="s">
        <v>720</v>
      </c>
      <c r="K274" s="37" t="s">
        <v>828</v>
      </c>
      <c r="L274" s="29" t="s">
        <v>832</v>
      </c>
      <c r="M274" s="37" t="s">
        <v>829</v>
      </c>
      <c r="N274" s="29" t="s">
        <v>830</v>
      </c>
      <c r="O274" s="1" t="s">
        <v>507</v>
      </c>
      <c r="P274" s="1" t="s">
        <v>519</v>
      </c>
    </row>
    <row r="275" spans="2:16" ht="17.25" hidden="1" customHeight="1">
      <c r="B275" s="37"/>
      <c r="C275" s="1" t="str">
        <f t="shared" si="27"/>
        <v>erro_text_reci_yn</v>
      </c>
      <c r="D275" s="1" t="s">
        <v>722</v>
      </c>
      <c r="E275" s="1">
        <v>1</v>
      </c>
      <c r="F275" s="1">
        <f t="shared" si="25"/>
        <v>18</v>
      </c>
      <c r="G275" s="1" t="str">
        <f t="shared" si="26"/>
        <v>erro_text_reci_yn______</v>
      </c>
      <c r="H275" s="29"/>
      <c r="I275" s="37" t="s">
        <v>827</v>
      </c>
      <c r="J275" s="29" t="s">
        <v>720</v>
      </c>
      <c r="K275" s="37" t="s">
        <v>828</v>
      </c>
      <c r="L275" s="29" t="s">
        <v>832</v>
      </c>
      <c r="M275" s="37" t="s">
        <v>829</v>
      </c>
      <c r="N275" s="29" t="s">
        <v>830</v>
      </c>
      <c r="O275" s="1" t="s">
        <v>507</v>
      </c>
      <c r="P275" s="1" t="s">
        <v>519</v>
      </c>
    </row>
    <row r="276" spans="2:16" ht="17.25" hidden="1" customHeight="1">
      <c r="B276" s="37"/>
      <c r="C276" s="1" t="str">
        <f t="shared" si="27"/>
        <v>erro_text_reci_yn</v>
      </c>
      <c r="D276" s="1" t="s">
        <v>722</v>
      </c>
      <c r="E276" s="1">
        <v>1</v>
      </c>
      <c r="F276" s="1">
        <f t="shared" ref="F276:F307" si="28">SEARCH("__",G276)</f>
        <v>18</v>
      </c>
      <c r="G276" s="1" t="str">
        <f t="shared" ref="G276:G307" si="29">CONCATENATE(LEFT(J276,4),"_",LEFT(L276,4),"_",LEFT(N276,4),"_",LEFT(P276,4),"_",LEFT(R276,4),"_",LEFT(T276,4),"_",LEFT(V276,4),"_",LEFT(W276,4),"_",LEFT(Y276,4),"_",LEFT(AA276,4))</f>
        <v>erro_text_reci_yn______</v>
      </c>
      <c r="H276" s="29"/>
      <c r="I276" s="37" t="s">
        <v>827</v>
      </c>
      <c r="J276" s="29" t="s">
        <v>720</v>
      </c>
      <c r="K276" s="37" t="s">
        <v>828</v>
      </c>
      <c r="L276" s="29" t="s">
        <v>832</v>
      </c>
      <c r="M276" s="37" t="s">
        <v>829</v>
      </c>
      <c r="N276" s="29" t="s">
        <v>830</v>
      </c>
      <c r="O276" s="1" t="s">
        <v>507</v>
      </c>
      <c r="P276" s="1" t="s">
        <v>519</v>
      </c>
    </row>
    <row r="277" spans="2:16" ht="17.25" hidden="1" customHeight="1">
      <c r="B277" s="37"/>
      <c r="C277" s="1" t="str">
        <f t="shared" si="27"/>
        <v>erro_text_reci_yn</v>
      </c>
      <c r="D277" s="1" t="s">
        <v>722</v>
      </c>
      <c r="E277" s="1">
        <v>1</v>
      </c>
      <c r="F277" s="1">
        <f t="shared" si="28"/>
        <v>18</v>
      </c>
      <c r="G277" s="1" t="str">
        <f t="shared" si="29"/>
        <v>erro_text_reci_yn______</v>
      </c>
      <c r="H277" s="29"/>
      <c r="I277" s="37" t="s">
        <v>827</v>
      </c>
      <c r="J277" s="29" t="s">
        <v>720</v>
      </c>
      <c r="K277" s="37" t="s">
        <v>828</v>
      </c>
      <c r="L277" s="29" t="s">
        <v>832</v>
      </c>
      <c r="M277" s="37" t="s">
        <v>829</v>
      </c>
      <c r="N277" s="29" t="s">
        <v>830</v>
      </c>
      <c r="O277" s="1" t="s">
        <v>507</v>
      </c>
      <c r="P277" s="1" t="s">
        <v>519</v>
      </c>
    </row>
    <row r="278" spans="2:16" ht="17.25" hidden="1" customHeight="1">
      <c r="B278" s="37"/>
      <c r="C278" s="1" t="str">
        <f t="shared" si="27"/>
        <v>erro_text_reci_yn</v>
      </c>
      <c r="D278" s="1" t="s">
        <v>722</v>
      </c>
      <c r="E278" s="1">
        <v>1</v>
      </c>
      <c r="F278" s="1">
        <f t="shared" si="28"/>
        <v>18</v>
      </c>
      <c r="G278" s="1" t="str">
        <f t="shared" si="29"/>
        <v>erro_text_reci_yn______</v>
      </c>
      <c r="H278" s="29"/>
      <c r="I278" s="37" t="s">
        <v>827</v>
      </c>
      <c r="J278" s="29" t="s">
        <v>720</v>
      </c>
      <c r="K278" s="37" t="s">
        <v>828</v>
      </c>
      <c r="L278" s="29" t="s">
        <v>832</v>
      </c>
      <c r="M278" s="37" t="s">
        <v>829</v>
      </c>
      <c r="N278" s="29" t="s">
        <v>830</v>
      </c>
      <c r="O278" s="1" t="s">
        <v>507</v>
      </c>
      <c r="P278" s="1" t="s">
        <v>519</v>
      </c>
    </row>
    <row r="279" spans="2:16" ht="17.25" hidden="1" customHeight="1">
      <c r="B279" s="37"/>
      <c r="C279" s="1" t="str">
        <f t="shared" si="27"/>
        <v>erro_text_reci_yn</v>
      </c>
      <c r="D279" s="1" t="s">
        <v>722</v>
      </c>
      <c r="E279" s="1">
        <v>1</v>
      </c>
      <c r="F279" s="1">
        <f t="shared" si="28"/>
        <v>18</v>
      </c>
      <c r="G279" s="1" t="str">
        <f t="shared" si="29"/>
        <v>erro_text_reci_yn______</v>
      </c>
      <c r="H279" s="29"/>
      <c r="I279" s="37" t="s">
        <v>827</v>
      </c>
      <c r="J279" s="29" t="s">
        <v>720</v>
      </c>
      <c r="K279" s="37" t="s">
        <v>828</v>
      </c>
      <c r="L279" s="29" t="s">
        <v>832</v>
      </c>
      <c r="M279" s="37" t="s">
        <v>829</v>
      </c>
      <c r="N279" s="29" t="s">
        <v>830</v>
      </c>
      <c r="O279" s="1" t="s">
        <v>507</v>
      </c>
      <c r="P279" s="1" t="s">
        <v>519</v>
      </c>
    </row>
    <row r="280" spans="2:16" ht="17.25" hidden="1" customHeight="1">
      <c r="B280" s="37"/>
      <c r="C280" s="1" t="str">
        <f t="shared" si="27"/>
        <v>erro_text_reci_yn</v>
      </c>
      <c r="D280" s="1" t="s">
        <v>722</v>
      </c>
      <c r="E280" s="1">
        <v>1</v>
      </c>
      <c r="F280" s="1">
        <f t="shared" si="28"/>
        <v>18</v>
      </c>
      <c r="G280" s="1" t="str">
        <f t="shared" si="29"/>
        <v>erro_text_reci_yn______</v>
      </c>
      <c r="H280" s="29"/>
      <c r="I280" s="37" t="s">
        <v>827</v>
      </c>
      <c r="J280" s="29" t="s">
        <v>720</v>
      </c>
      <c r="K280" s="37" t="s">
        <v>828</v>
      </c>
      <c r="L280" s="29" t="s">
        <v>832</v>
      </c>
      <c r="M280" s="37" t="s">
        <v>829</v>
      </c>
      <c r="N280" s="29" t="s">
        <v>830</v>
      </c>
      <c r="O280" s="1" t="s">
        <v>507</v>
      </c>
      <c r="P280" s="1" t="s">
        <v>519</v>
      </c>
    </row>
    <row r="281" spans="2:16" ht="17.25" hidden="1" customHeight="1">
      <c r="B281" s="37"/>
      <c r="C281" s="1" t="str">
        <f t="shared" si="27"/>
        <v>erro_text_reci_yn</v>
      </c>
      <c r="D281" s="1" t="s">
        <v>722</v>
      </c>
      <c r="E281" s="1">
        <v>1</v>
      </c>
      <c r="F281" s="1">
        <f t="shared" si="28"/>
        <v>18</v>
      </c>
      <c r="G281" s="1" t="str">
        <f t="shared" si="29"/>
        <v>erro_text_reci_yn______</v>
      </c>
      <c r="H281" s="29"/>
      <c r="I281" s="37" t="s">
        <v>827</v>
      </c>
      <c r="J281" s="29" t="s">
        <v>720</v>
      </c>
      <c r="K281" s="37" t="s">
        <v>828</v>
      </c>
      <c r="L281" s="29" t="s">
        <v>832</v>
      </c>
      <c r="M281" s="37" t="s">
        <v>829</v>
      </c>
      <c r="N281" s="29" t="s">
        <v>830</v>
      </c>
      <c r="O281" s="1" t="s">
        <v>507</v>
      </c>
      <c r="P281" s="1" t="s">
        <v>519</v>
      </c>
    </row>
    <row r="282" spans="2:16" ht="17.25" hidden="1" customHeight="1">
      <c r="B282" s="37"/>
      <c r="C282" s="1" t="str">
        <f t="shared" si="27"/>
        <v>erro_text_reci_yn</v>
      </c>
      <c r="D282" s="1" t="s">
        <v>722</v>
      </c>
      <c r="E282" s="1">
        <v>1</v>
      </c>
      <c r="F282" s="1">
        <f t="shared" si="28"/>
        <v>18</v>
      </c>
      <c r="G282" s="1" t="str">
        <f t="shared" si="29"/>
        <v>erro_text_reci_yn______</v>
      </c>
      <c r="H282" s="29"/>
      <c r="I282" s="37" t="s">
        <v>827</v>
      </c>
      <c r="J282" s="29" t="s">
        <v>720</v>
      </c>
      <c r="K282" s="37" t="s">
        <v>828</v>
      </c>
      <c r="L282" s="29" t="s">
        <v>832</v>
      </c>
      <c r="M282" s="37" t="s">
        <v>829</v>
      </c>
      <c r="N282" s="29" t="s">
        <v>830</v>
      </c>
      <c r="O282" s="1" t="s">
        <v>507</v>
      </c>
      <c r="P282" s="1" t="s">
        <v>519</v>
      </c>
    </row>
    <row r="283" spans="2:16" ht="17.25" hidden="1" customHeight="1">
      <c r="B283" s="37"/>
      <c r="C283" s="1" t="str">
        <f t="shared" si="27"/>
        <v>erro_text_reci_yn</v>
      </c>
      <c r="D283" s="1" t="s">
        <v>722</v>
      </c>
      <c r="E283" s="1">
        <v>1</v>
      </c>
      <c r="F283" s="1">
        <f t="shared" si="28"/>
        <v>18</v>
      </c>
      <c r="G283" s="1" t="str">
        <f t="shared" si="29"/>
        <v>erro_text_reci_yn______</v>
      </c>
      <c r="H283" s="29"/>
      <c r="I283" s="37" t="s">
        <v>827</v>
      </c>
      <c r="J283" s="29" t="s">
        <v>720</v>
      </c>
      <c r="K283" s="37" t="s">
        <v>828</v>
      </c>
      <c r="L283" s="29" t="s">
        <v>832</v>
      </c>
      <c r="M283" s="37" t="s">
        <v>829</v>
      </c>
      <c r="N283" s="29" t="s">
        <v>830</v>
      </c>
      <c r="O283" s="1" t="s">
        <v>507</v>
      </c>
      <c r="P283" s="1" t="s">
        <v>519</v>
      </c>
    </row>
    <row r="284" spans="2:16" ht="17.25" hidden="1" customHeight="1">
      <c r="B284" s="37"/>
      <c r="C284" s="1" t="str">
        <f t="shared" si="27"/>
        <v>erro_text_reci_yn</v>
      </c>
      <c r="D284" s="1" t="s">
        <v>722</v>
      </c>
      <c r="E284" s="1">
        <v>1</v>
      </c>
      <c r="F284" s="1">
        <f t="shared" si="28"/>
        <v>18</v>
      </c>
      <c r="G284" s="1" t="str">
        <f t="shared" si="29"/>
        <v>erro_text_reci_yn______</v>
      </c>
      <c r="H284" s="29"/>
      <c r="I284" s="37" t="s">
        <v>827</v>
      </c>
      <c r="J284" s="29" t="s">
        <v>720</v>
      </c>
      <c r="K284" s="37" t="s">
        <v>828</v>
      </c>
      <c r="L284" s="29" t="s">
        <v>832</v>
      </c>
      <c r="M284" s="37" t="s">
        <v>829</v>
      </c>
      <c r="N284" s="29" t="s">
        <v>830</v>
      </c>
      <c r="O284" s="1" t="s">
        <v>507</v>
      </c>
      <c r="P284" s="1" t="s">
        <v>519</v>
      </c>
    </row>
    <row r="285" spans="2:16" ht="17.25" hidden="1" customHeight="1">
      <c r="B285" s="37"/>
      <c r="C285" s="1" t="str">
        <f t="shared" si="27"/>
        <v>erro_text_reci_yn</v>
      </c>
      <c r="D285" s="1" t="s">
        <v>722</v>
      </c>
      <c r="E285" s="1">
        <v>1</v>
      </c>
      <c r="F285" s="1">
        <f t="shared" si="28"/>
        <v>18</v>
      </c>
      <c r="G285" s="1" t="str">
        <f t="shared" si="29"/>
        <v>erro_text_reci_yn______</v>
      </c>
      <c r="H285" s="29"/>
      <c r="I285" s="37" t="s">
        <v>827</v>
      </c>
      <c r="J285" s="29" t="s">
        <v>720</v>
      </c>
      <c r="K285" s="37" t="s">
        <v>828</v>
      </c>
      <c r="L285" s="29" t="s">
        <v>832</v>
      </c>
      <c r="M285" s="37" t="s">
        <v>829</v>
      </c>
      <c r="N285" s="29" t="s">
        <v>830</v>
      </c>
      <c r="O285" s="1" t="s">
        <v>507</v>
      </c>
      <c r="P285" s="1" t="s">
        <v>519</v>
      </c>
    </row>
    <row r="286" spans="2:16" ht="17.25" hidden="1" customHeight="1">
      <c r="B286" s="37"/>
      <c r="C286" s="1" t="str">
        <f t="shared" si="27"/>
        <v>erro_text_reci_yn</v>
      </c>
      <c r="D286" s="1" t="s">
        <v>722</v>
      </c>
      <c r="E286" s="1">
        <v>1</v>
      </c>
      <c r="F286" s="1">
        <f t="shared" si="28"/>
        <v>18</v>
      </c>
      <c r="G286" s="1" t="str">
        <f t="shared" si="29"/>
        <v>erro_text_reci_yn______</v>
      </c>
      <c r="H286" s="29"/>
      <c r="I286" s="37" t="s">
        <v>827</v>
      </c>
      <c r="J286" s="29" t="s">
        <v>720</v>
      </c>
      <c r="K286" s="37" t="s">
        <v>828</v>
      </c>
      <c r="L286" s="29" t="s">
        <v>832</v>
      </c>
      <c r="M286" s="37" t="s">
        <v>829</v>
      </c>
      <c r="N286" s="29" t="s">
        <v>830</v>
      </c>
      <c r="O286" s="1" t="s">
        <v>507</v>
      </c>
      <c r="P286" s="1" t="s">
        <v>519</v>
      </c>
    </row>
    <row r="287" spans="2:16" ht="17.25" hidden="1" customHeight="1">
      <c r="B287" s="37"/>
      <c r="C287" s="1" t="str">
        <f t="shared" si="27"/>
        <v>erro_text_reci_yn</v>
      </c>
      <c r="D287" s="1" t="s">
        <v>722</v>
      </c>
      <c r="E287" s="1">
        <v>1</v>
      </c>
      <c r="F287" s="1">
        <f t="shared" si="28"/>
        <v>18</v>
      </c>
      <c r="G287" s="1" t="str">
        <f t="shared" si="29"/>
        <v>erro_text_reci_yn______</v>
      </c>
      <c r="H287" s="29"/>
      <c r="I287" s="37" t="s">
        <v>827</v>
      </c>
      <c r="J287" s="29" t="s">
        <v>720</v>
      </c>
      <c r="K287" s="37" t="s">
        <v>828</v>
      </c>
      <c r="L287" s="29" t="s">
        <v>832</v>
      </c>
      <c r="M287" s="37" t="s">
        <v>829</v>
      </c>
      <c r="N287" s="29" t="s">
        <v>830</v>
      </c>
      <c r="O287" s="1" t="s">
        <v>507</v>
      </c>
      <c r="P287" s="1" t="s">
        <v>519</v>
      </c>
    </row>
    <row r="288" spans="2:16" ht="17.25" hidden="1" customHeight="1">
      <c r="B288" s="37"/>
      <c r="C288" s="1" t="str">
        <f t="shared" si="27"/>
        <v>erro_text_reci_yn</v>
      </c>
      <c r="D288" s="1" t="s">
        <v>722</v>
      </c>
      <c r="E288" s="1">
        <v>1</v>
      </c>
      <c r="F288" s="1">
        <f t="shared" si="28"/>
        <v>18</v>
      </c>
      <c r="G288" s="1" t="str">
        <f t="shared" si="29"/>
        <v>erro_text_reci_yn______</v>
      </c>
      <c r="H288" s="29"/>
      <c r="I288" s="37" t="s">
        <v>827</v>
      </c>
      <c r="J288" s="29" t="s">
        <v>720</v>
      </c>
      <c r="K288" s="37" t="s">
        <v>828</v>
      </c>
      <c r="L288" s="29" t="s">
        <v>832</v>
      </c>
      <c r="M288" s="37" t="s">
        <v>829</v>
      </c>
      <c r="N288" s="29" t="s">
        <v>830</v>
      </c>
      <c r="O288" s="1" t="s">
        <v>507</v>
      </c>
      <c r="P288" s="1" t="s">
        <v>519</v>
      </c>
    </row>
    <row r="289" spans="2:16" ht="17.25" hidden="1" customHeight="1">
      <c r="B289" s="37"/>
      <c r="C289" s="1" t="str">
        <f t="shared" si="27"/>
        <v>erro_text_reci_yn</v>
      </c>
      <c r="D289" s="1" t="s">
        <v>722</v>
      </c>
      <c r="E289" s="1">
        <v>1</v>
      </c>
      <c r="F289" s="1">
        <f t="shared" si="28"/>
        <v>18</v>
      </c>
      <c r="G289" s="1" t="str">
        <f t="shared" si="29"/>
        <v>erro_text_reci_yn______</v>
      </c>
      <c r="H289" s="29"/>
      <c r="I289" s="37" t="s">
        <v>827</v>
      </c>
      <c r="J289" s="29" t="s">
        <v>720</v>
      </c>
      <c r="K289" s="37" t="s">
        <v>828</v>
      </c>
      <c r="L289" s="29" t="s">
        <v>832</v>
      </c>
      <c r="M289" s="37" t="s">
        <v>829</v>
      </c>
      <c r="N289" s="29" t="s">
        <v>830</v>
      </c>
      <c r="O289" s="1" t="s">
        <v>507</v>
      </c>
      <c r="P289" s="1" t="s">
        <v>519</v>
      </c>
    </row>
    <row r="290" spans="2:16" ht="17.25" hidden="1" customHeight="1">
      <c r="B290" s="37"/>
      <c r="C290" s="1" t="str">
        <f t="shared" si="27"/>
        <v>erro_text_reci_yn</v>
      </c>
      <c r="D290" s="1" t="s">
        <v>722</v>
      </c>
      <c r="E290" s="1">
        <v>1</v>
      </c>
      <c r="F290" s="1">
        <f t="shared" si="28"/>
        <v>18</v>
      </c>
      <c r="G290" s="1" t="str">
        <f t="shared" si="29"/>
        <v>erro_text_reci_yn______</v>
      </c>
      <c r="H290" s="29"/>
      <c r="I290" s="37" t="s">
        <v>827</v>
      </c>
      <c r="J290" s="29" t="s">
        <v>720</v>
      </c>
      <c r="K290" s="37" t="s">
        <v>828</v>
      </c>
      <c r="L290" s="29" t="s">
        <v>832</v>
      </c>
      <c r="M290" s="37" t="s">
        <v>829</v>
      </c>
      <c r="N290" s="29" t="s">
        <v>830</v>
      </c>
      <c r="O290" s="1" t="s">
        <v>507</v>
      </c>
      <c r="P290" s="1" t="s">
        <v>519</v>
      </c>
    </row>
    <row r="291" spans="2:16" ht="17.25" hidden="1" customHeight="1">
      <c r="B291" s="37"/>
      <c r="C291" s="1" t="str">
        <f t="shared" si="27"/>
        <v>erro_text_reci_yn</v>
      </c>
      <c r="D291" s="1" t="s">
        <v>722</v>
      </c>
      <c r="E291" s="1">
        <v>1</v>
      </c>
      <c r="F291" s="1">
        <f t="shared" si="28"/>
        <v>18</v>
      </c>
      <c r="G291" s="1" t="str">
        <f t="shared" si="29"/>
        <v>erro_text_reci_yn______</v>
      </c>
      <c r="H291" s="29"/>
      <c r="I291" s="37" t="s">
        <v>827</v>
      </c>
      <c r="J291" s="29" t="s">
        <v>720</v>
      </c>
      <c r="K291" s="37" t="s">
        <v>828</v>
      </c>
      <c r="L291" s="29" t="s">
        <v>832</v>
      </c>
      <c r="M291" s="37" t="s">
        <v>829</v>
      </c>
      <c r="N291" s="29" t="s">
        <v>830</v>
      </c>
      <c r="O291" s="1" t="s">
        <v>507</v>
      </c>
      <c r="P291" s="1" t="s">
        <v>519</v>
      </c>
    </row>
    <row r="292" spans="2:16" ht="17.25" hidden="1" customHeight="1">
      <c r="B292" s="37"/>
      <c r="C292" s="1" t="str">
        <f t="shared" si="27"/>
        <v>erro_text_reci_yn</v>
      </c>
      <c r="D292" s="1" t="s">
        <v>722</v>
      </c>
      <c r="E292" s="1">
        <v>1</v>
      </c>
      <c r="F292" s="1">
        <f t="shared" si="28"/>
        <v>18</v>
      </c>
      <c r="G292" s="1" t="str">
        <f t="shared" si="29"/>
        <v>erro_text_reci_yn______</v>
      </c>
      <c r="H292" s="29"/>
      <c r="I292" s="37" t="s">
        <v>827</v>
      </c>
      <c r="J292" s="29" t="s">
        <v>720</v>
      </c>
      <c r="K292" s="37" t="s">
        <v>828</v>
      </c>
      <c r="L292" s="29" t="s">
        <v>832</v>
      </c>
      <c r="M292" s="37" t="s">
        <v>829</v>
      </c>
      <c r="N292" s="29" t="s">
        <v>830</v>
      </c>
      <c r="O292" s="1" t="s">
        <v>507</v>
      </c>
      <c r="P292" s="1" t="s">
        <v>519</v>
      </c>
    </row>
    <row r="293" spans="2:16" ht="17.25" hidden="1" customHeight="1">
      <c r="B293" s="37"/>
      <c r="C293" s="1" t="str">
        <f t="shared" si="27"/>
        <v>erro_text_reci_yn</v>
      </c>
      <c r="D293" s="1" t="s">
        <v>722</v>
      </c>
      <c r="E293" s="1">
        <v>1</v>
      </c>
      <c r="F293" s="1">
        <f t="shared" si="28"/>
        <v>18</v>
      </c>
      <c r="G293" s="1" t="str">
        <f t="shared" si="29"/>
        <v>erro_text_reci_yn______</v>
      </c>
      <c r="H293" s="29"/>
      <c r="I293" s="37" t="s">
        <v>827</v>
      </c>
      <c r="J293" s="29" t="s">
        <v>720</v>
      </c>
      <c r="K293" s="37" t="s">
        <v>828</v>
      </c>
      <c r="L293" s="29" t="s">
        <v>832</v>
      </c>
      <c r="M293" s="37" t="s">
        <v>829</v>
      </c>
      <c r="N293" s="29" t="s">
        <v>830</v>
      </c>
      <c r="O293" s="1" t="s">
        <v>507</v>
      </c>
      <c r="P293" s="1" t="s">
        <v>519</v>
      </c>
    </row>
    <row r="294" spans="2:16" ht="17.25" hidden="1" customHeight="1">
      <c r="B294" s="37"/>
      <c r="C294" s="1" t="str">
        <f t="shared" si="27"/>
        <v>erro_text_reci_yn</v>
      </c>
      <c r="D294" s="1" t="s">
        <v>722</v>
      </c>
      <c r="E294" s="1">
        <v>1</v>
      </c>
      <c r="F294" s="1">
        <f t="shared" si="28"/>
        <v>18</v>
      </c>
      <c r="G294" s="1" t="str">
        <f t="shared" si="29"/>
        <v>erro_text_reci_yn______</v>
      </c>
      <c r="H294" s="29"/>
      <c r="I294" s="37" t="s">
        <v>827</v>
      </c>
      <c r="J294" s="29" t="s">
        <v>720</v>
      </c>
      <c r="K294" s="37" t="s">
        <v>828</v>
      </c>
      <c r="L294" s="29" t="s">
        <v>832</v>
      </c>
      <c r="M294" s="37" t="s">
        <v>829</v>
      </c>
      <c r="N294" s="29" t="s">
        <v>830</v>
      </c>
      <c r="O294" s="1" t="s">
        <v>507</v>
      </c>
      <c r="P294" s="1" t="s">
        <v>519</v>
      </c>
    </row>
    <row r="295" spans="2:16" ht="17.25" hidden="1" customHeight="1">
      <c r="B295" s="37"/>
      <c r="C295" s="1" t="str">
        <f t="shared" si="27"/>
        <v>erro_text_reci_yn</v>
      </c>
      <c r="D295" s="1" t="s">
        <v>722</v>
      </c>
      <c r="E295" s="1">
        <v>1</v>
      </c>
      <c r="F295" s="1">
        <f t="shared" si="28"/>
        <v>18</v>
      </c>
      <c r="G295" s="1" t="str">
        <f t="shared" si="29"/>
        <v>erro_text_reci_yn______</v>
      </c>
      <c r="H295" s="29"/>
      <c r="I295" s="37" t="s">
        <v>827</v>
      </c>
      <c r="J295" s="29" t="s">
        <v>720</v>
      </c>
      <c r="K295" s="37" t="s">
        <v>828</v>
      </c>
      <c r="L295" s="29" t="s">
        <v>832</v>
      </c>
      <c r="M295" s="37" t="s">
        <v>829</v>
      </c>
      <c r="N295" s="29" t="s">
        <v>830</v>
      </c>
      <c r="O295" s="1" t="s">
        <v>507</v>
      </c>
      <c r="P295" s="1" t="s">
        <v>519</v>
      </c>
    </row>
    <row r="296" spans="2:16" ht="17.25" hidden="1" customHeight="1">
      <c r="B296" s="37"/>
      <c r="C296" s="1" t="str">
        <f t="shared" si="27"/>
        <v>erro_text_reci_yn</v>
      </c>
      <c r="D296" s="1" t="s">
        <v>722</v>
      </c>
      <c r="E296" s="1">
        <v>1</v>
      </c>
      <c r="F296" s="1">
        <f t="shared" si="28"/>
        <v>18</v>
      </c>
      <c r="G296" s="1" t="str">
        <f t="shared" si="29"/>
        <v>erro_text_reci_yn______</v>
      </c>
      <c r="H296" s="29"/>
      <c r="I296" s="37" t="s">
        <v>827</v>
      </c>
      <c r="J296" s="29" t="s">
        <v>720</v>
      </c>
      <c r="K296" s="37" t="s">
        <v>828</v>
      </c>
      <c r="L296" s="29" t="s">
        <v>832</v>
      </c>
      <c r="M296" s="37" t="s">
        <v>829</v>
      </c>
      <c r="N296" s="29" t="s">
        <v>830</v>
      </c>
      <c r="O296" s="1" t="s">
        <v>507</v>
      </c>
      <c r="P296" s="1" t="s">
        <v>519</v>
      </c>
    </row>
    <row r="297" spans="2:16" ht="17.25" hidden="1" customHeight="1">
      <c r="B297" s="37"/>
      <c r="C297" s="1" t="str">
        <f t="shared" si="27"/>
        <v>erro_text_reci_yn</v>
      </c>
      <c r="D297" s="1" t="s">
        <v>722</v>
      </c>
      <c r="E297" s="1">
        <v>1</v>
      </c>
      <c r="F297" s="1">
        <f t="shared" si="28"/>
        <v>18</v>
      </c>
      <c r="G297" s="1" t="str">
        <f t="shared" si="29"/>
        <v>erro_text_reci_yn______</v>
      </c>
      <c r="H297" s="29"/>
      <c r="I297" s="37" t="s">
        <v>827</v>
      </c>
      <c r="J297" s="29" t="s">
        <v>720</v>
      </c>
      <c r="K297" s="37" t="s">
        <v>828</v>
      </c>
      <c r="L297" s="29" t="s">
        <v>832</v>
      </c>
      <c r="M297" s="37" t="s">
        <v>829</v>
      </c>
      <c r="N297" s="29" t="s">
        <v>830</v>
      </c>
      <c r="O297" s="1" t="s">
        <v>507</v>
      </c>
      <c r="P297" s="1" t="s">
        <v>519</v>
      </c>
    </row>
    <row r="298" spans="2:16" ht="17.25" hidden="1" customHeight="1">
      <c r="B298" s="37"/>
      <c r="C298" s="1" t="str">
        <f t="shared" si="27"/>
        <v>erro_text_reci_yn</v>
      </c>
      <c r="D298" s="1" t="s">
        <v>722</v>
      </c>
      <c r="E298" s="1">
        <v>1</v>
      </c>
      <c r="F298" s="1">
        <f t="shared" si="28"/>
        <v>18</v>
      </c>
      <c r="G298" s="1" t="str">
        <f t="shared" si="29"/>
        <v>erro_text_reci_yn______</v>
      </c>
      <c r="H298" s="29"/>
      <c r="I298" s="37" t="s">
        <v>827</v>
      </c>
      <c r="J298" s="29" t="s">
        <v>720</v>
      </c>
      <c r="K298" s="37" t="s">
        <v>828</v>
      </c>
      <c r="L298" s="29" t="s">
        <v>832</v>
      </c>
      <c r="M298" s="37" t="s">
        <v>829</v>
      </c>
      <c r="N298" s="29" t="s">
        <v>830</v>
      </c>
      <c r="O298" s="1" t="s">
        <v>507</v>
      </c>
      <c r="P298" s="1" t="s">
        <v>519</v>
      </c>
    </row>
    <row r="299" spans="2:16" ht="17.25" hidden="1" customHeight="1">
      <c r="B299" s="37"/>
      <c r="C299" s="1" t="str">
        <f t="shared" si="27"/>
        <v>erro_text_reci_yn</v>
      </c>
      <c r="D299" s="1" t="s">
        <v>722</v>
      </c>
      <c r="E299" s="1">
        <v>1</v>
      </c>
      <c r="F299" s="1">
        <f t="shared" si="28"/>
        <v>18</v>
      </c>
      <c r="G299" s="1" t="str">
        <f t="shared" si="29"/>
        <v>erro_text_reci_yn______</v>
      </c>
      <c r="H299" s="29"/>
      <c r="I299" s="37" t="s">
        <v>827</v>
      </c>
      <c r="J299" s="29" t="s">
        <v>720</v>
      </c>
      <c r="K299" s="37" t="s">
        <v>828</v>
      </c>
      <c r="L299" s="29" t="s">
        <v>832</v>
      </c>
      <c r="M299" s="37" t="s">
        <v>829</v>
      </c>
      <c r="N299" s="29" t="s">
        <v>830</v>
      </c>
      <c r="O299" s="1" t="s">
        <v>507</v>
      </c>
      <c r="P299" s="1" t="s">
        <v>519</v>
      </c>
    </row>
    <row r="300" spans="2:16" ht="17.25" hidden="1" customHeight="1">
      <c r="B300" s="37"/>
      <c r="C300" s="1" t="str">
        <f t="shared" si="27"/>
        <v>erro_text_reci_yn</v>
      </c>
      <c r="D300" s="1" t="s">
        <v>722</v>
      </c>
      <c r="E300" s="1">
        <v>1</v>
      </c>
      <c r="F300" s="1">
        <f t="shared" si="28"/>
        <v>18</v>
      </c>
      <c r="G300" s="1" t="str">
        <f t="shared" si="29"/>
        <v>erro_text_reci_yn______</v>
      </c>
      <c r="H300" s="29"/>
      <c r="I300" s="37" t="s">
        <v>827</v>
      </c>
      <c r="J300" s="29" t="s">
        <v>720</v>
      </c>
      <c r="K300" s="37" t="s">
        <v>828</v>
      </c>
      <c r="L300" s="29" t="s">
        <v>832</v>
      </c>
      <c r="M300" s="37" t="s">
        <v>829</v>
      </c>
      <c r="N300" s="29" t="s">
        <v>830</v>
      </c>
      <c r="O300" s="1" t="s">
        <v>507</v>
      </c>
      <c r="P300" s="1" t="s">
        <v>519</v>
      </c>
    </row>
    <row r="301" spans="2:16" ht="17.25" hidden="1" customHeight="1">
      <c r="B301" s="37"/>
      <c r="C301" s="1" t="str">
        <f t="shared" si="27"/>
        <v>erro_text_reci_yn</v>
      </c>
      <c r="D301" s="1" t="s">
        <v>722</v>
      </c>
      <c r="E301" s="1">
        <v>1</v>
      </c>
      <c r="F301" s="1">
        <f t="shared" si="28"/>
        <v>18</v>
      </c>
      <c r="G301" s="1" t="str">
        <f t="shared" si="29"/>
        <v>erro_text_reci_yn______</v>
      </c>
      <c r="H301" s="29"/>
      <c r="I301" s="37" t="s">
        <v>827</v>
      </c>
      <c r="J301" s="29" t="s">
        <v>720</v>
      </c>
      <c r="K301" s="37" t="s">
        <v>828</v>
      </c>
      <c r="L301" s="29" t="s">
        <v>832</v>
      </c>
      <c r="M301" s="37" t="s">
        <v>829</v>
      </c>
      <c r="N301" s="29" t="s">
        <v>830</v>
      </c>
      <c r="O301" s="1" t="s">
        <v>507</v>
      </c>
      <c r="P301" s="1" t="s">
        <v>519</v>
      </c>
    </row>
    <row r="302" spans="2:16" ht="17.25" hidden="1" customHeight="1">
      <c r="B302" s="37"/>
      <c r="C302" s="1" t="str">
        <f t="shared" si="27"/>
        <v>erro_text_reci_yn</v>
      </c>
      <c r="D302" s="1" t="s">
        <v>722</v>
      </c>
      <c r="E302" s="1">
        <v>1</v>
      </c>
      <c r="F302" s="1">
        <f t="shared" si="28"/>
        <v>18</v>
      </c>
      <c r="G302" s="1" t="str">
        <f t="shared" si="29"/>
        <v>erro_text_reci_yn______</v>
      </c>
      <c r="H302" s="29"/>
      <c r="I302" s="37" t="s">
        <v>827</v>
      </c>
      <c r="J302" s="29" t="s">
        <v>720</v>
      </c>
      <c r="K302" s="37" t="s">
        <v>828</v>
      </c>
      <c r="L302" s="29" t="s">
        <v>832</v>
      </c>
      <c r="M302" s="37" t="s">
        <v>829</v>
      </c>
      <c r="N302" s="29" t="s">
        <v>830</v>
      </c>
      <c r="O302" s="1" t="s">
        <v>507</v>
      </c>
      <c r="P302" s="1" t="s">
        <v>519</v>
      </c>
    </row>
    <row r="303" spans="2:16" ht="17.25" hidden="1" customHeight="1">
      <c r="B303" s="37"/>
      <c r="C303" s="1" t="str">
        <f t="shared" si="27"/>
        <v>erro_text_reci_yn</v>
      </c>
      <c r="D303" s="1" t="s">
        <v>722</v>
      </c>
      <c r="E303" s="1">
        <v>1</v>
      </c>
      <c r="F303" s="1">
        <f t="shared" si="28"/>
        <v>18</v>
      </c>
      <c r="G303" s="1" t="str">
        <f t="shared" si="29"/>
        <v>erro_text_reci_yn______</v>
      </c>
      <c r="H303" s="29"/>
      <c r="I303" s="37" t="s">
        <v>827</v>
      </c>
      <c r="J303" s="29" t="s">
        <v>720</v>
      </c>
      <c r="K303" s="37" t="s">
        <v>828</v>
      </c>
      <c r="L303" s="29" t="s">
        <v>832</v>
      </c>
      <c r="M303" s="37" t="s">
        <v>829</v>
      </c>
      <c r="N303" s="29" t="s">
        <v>830</v>
      </c>
      <c r="O303" s="1" t="s">
        <v>507</v>
      </c>
      <c r="P303" s="1" t="s">
        <v>519</v>
      </c>
    </row>
    <row r="304" spans="2:16" ht="17.25" hidden="1" customHeight="1">
      <c r="B304" s="37"/>
      <c r="C304" s="1" t="str">
        <f t="shared" si="27"/>
        <v>erro_text_reci_yn</v>
      </c>
      <c r="D304" s="1" t="s">
        <v>722</v>
      </c>
      <c r="E304" s="1">
        <v>1</v>
      </c>
      <c r="F304" s="1">
        <f t="shared" si="28"/>
        <v>18</v>
      </c>
      <c r="G304" s="1" t="str">
        <f t="shared" si="29"/>
        <v>erro_text_reci_yn______</v>
      </c>
      <c r="H304" s="29"/>
      <c r="I304" s="37" t="s">
        <v>827</v>
      </c>
      <c r="J304" s="29" t="s">
        <v>720</v>
      </c>
      <c r="K304" s="37" t="s">
        <v>828</v>
      </c>
      <c r="L304" s="29" t="s">
        <v>832</v>
      </c>
      <c r="M304" s="37" t="s">
        <v>829</v>
      </c>
      <c r="N304" s="29" t="s">
        <v>830</v>
      </c>
      <c r="O304" s="1" t="s">
        <v>507</v>
      </c>
      <c r="P304" s="1" t="s">
        <v>519</v>
      </c>
    </row>
    <row r="305" spans="2:16" ht="17.25" hidden="1" customHeight="1">
      <c r="B305" s="37"/>
      <c r="C305" s="1" t="str">
        <f t="shared" si="27"/>
        <v>erro_text_reci_yn</v>
      </c>
      <c r="D305" s="1" t="s">
        <v>722</v>
      </c>
      <c r="E305" s="1">
        <v>1</v>
      </c>
      <c r="F305" s="1">
        <f t="shared" si="28"/>
        <v>18</v>
      </c>
      <c r="G305" s="1" t="str">
        <f t="shared" si="29"/>
        <v>erro_text_reci_yn______</v>
      </c>
      <c r="H305" s="29"/>
      <c r="I305" s="37" t="s">
        <v>827</v>
      </c>
      <c r="J305" s="29" t="s">
        <v>720</v>
      </c>
      <c r="K305" s="37" t="s">
        <v>828</v>
      </c>
      <c r="L305" s="29" t="s">
        <v>832</v>
      </c>
      <c r="M305" s="37" t="s">
        <v>829</v>
      </c>
      <c r="N305" s="29" t="s">
        <v>830</v>
      </c>
      <c r="O305" s="1" t="s">
        <v>507</v>
      </c>
      <c r="P305" s="1" t="s">
        <v>519</v>
      </c>
    </row>
    <row r="306" spans="2:16" ht="17.25" hidden="1" customHeight="1">
      <c r="B306" s="37"/>
      <c r="C306" s="1" t="str">
        <f t="shared" si="27"/>
        <v>erro_text_reci_yn</v>
      </c>
      <c r="D306" s="1" t="s">
        <v>722</v>
      </c>
      <c r="E306" s="1">
        <v>1</v>
      </c>
      <c r="F306" s="1">
        <f t="shared" si="28"/>
        <v>18</v>
      </c>
      <c r="G306" s="1" t="str">
        <f t="shared" si="29"/>
        <v>erro_text_reci_yn______</v>
      </c>
      <c r="H306" s="29"/>
      <c r="I306" s="37" t="s">
        <v>827</v>
      </c>
      <c r="J306" s="29" t="s">
        <v>720</v>
      </c>
      <c r="K306" s="37" t="s">
        <v>828</v>
      </c>
      <c r="L306" s="29" t="s">
        <v>832</v>
      </c>
      <c r="M306" s="37" t="s">
        <v>829</v>
      </c>
      <c r="N306" s="29" t="s">
        <v>830</v>
      </c>
      <c r="O306" s="1" t="s">
        <v>507</v>
      </c>
      <c r="P306" s="1" t="s">
        <v>519</v>
      </c>
    </row>
    <row r="307" spans="2:16" ht="17.25" hidden="1" customHeight="1">
      <c r="B307" s="37"/>
      <c r="C307" s="1" t="str">
        <f t="shared" si="27"/>
        <v>erro_text_reci_yn</v>
      </c>
      <c r="D307" s="1" t="s">
        <v>722</v>
      </c>
      <c r="E307" s="1">
        <v>1</v>
      </c>
      <c r="F307" s="1">
        <f t="shared" si="28"/>
        <v>18</v>
      </c>
      <c r="G307" s="1" t="str">
        <f t="shared" si="29"/>
        <v>erro_text_reci_yn______</v>
      </c>
      <c r="H307" s="29"/>
      <c r="I307" s="37" t="s">
        <v>827</v>
      </c>
      <c r="J307" s="29" t="s">
        <v>720</v>
      </c>
      <c r="K307" s="37" t="s">
        <v>828</v>
      </c>
      <c r="L307" s="29" t="s">
        <v>832</v>
      </c>
      <c r="M307" s="37" t="s">
        <v>829</v>
      </c>
      <c r="N307" s="29" t="s">
        <v>830</v>
      </c>
      <c r="O307" s="1" t="s">
        <v>507</v>
      </c>
      <c r="P307" s="1" t="s">
        <v>519</v>
      </c>
    </row>
    <row r="308" spans="2:16" ht="17.25" hidden="1" customHeight="1">
      <c r="B308" s="37"/>
      <c r="C308" s="1" t="str">
        <f t="shared" si="27"/>
        <v>erro_text_reci_yn</v>
      </c>
      <c r="D308" s="1" t="s">
        <v>722</v>
      </c>
      <c r="E308" s="1">
        <v>1</v>
      </c>
      <c r="F308" s="1">
        <f t="shared" ref="F308:F315" si="30">SEARCH("__",G308)</f>
        <v>18</v>
      </c>
      <c r="G308" s="1" t="str">
        <f t="shared" ref="G308:G315" si="31">CONCATENATE(LEFT(J308,4),"_",LEFT(L308,4),"_",LEFT(N308,4),"_",LEFT(P308,4),"_",LEFT(R308,4),"_",LEFT(T308,4),"_",LEFT(V308,4),"_",LEFT(W308,4),"_",LEFT(Y308,4),"_",LEFT(AA308,4))</f>
        <v>erro_text_reci_yn______</v>
      </c>
      <c r="H308" s="29"/>
      <c r="I308" s="37" t="s">
        <v>827</v>
      </c>
      <c r="J308" s="29" t="s">
        <v>720</v>
      </c>
      <c r="K308" s="37" t="s">
        <v>828</v>
      </c>
      <c r="L308" s="29" t="s">
        <v>832</v>
      </c>
      <c r="M308" s="37" t="s">
        <v>829</v>
      </c>
      <c r="N308" s="29" t="s">
        <v>830</v>
      </c>
      <c r="O308" s="1" t="s">
        <v>507</v>
      </c>
      <c r="P308" s="1" t="s">
        <v>519</v>
      </c>
    </row>
    <row r="309" spans="2:16" ht="17.25" hidden="1" customHeight="1">
      <c r="B309" s="37"/>
      <c r="C309" s="1" t="str">
        <f t="shared" si="27"/>
        <v>erro_text_reci_yn</v>
      </c>
      <c r="D309" s="1" t="s">
        <v>722</v>
      </c>
      <c r="E309" s="1">
        <v>1</v>
      </c>
      <c r="F309" s="1">
        <f t="shared" si="30"/>
        <v>18</v>
      </c>
      <c r="G309" s="1" t="str">
        <f t="shared" si="31"/>
        <v>erro_text_reci_yn______</v>
      </c>
      <c r="H309" s="29"/>
      <c r="I309" s="37" t="s">
        <v>827</v>
      </c>
      <c r="J309" s="29" t="s">
        <v>720</v>
      </c>
      <c r="K309" s="37" t="s">
        <v>828</v>
      </c>
      <c r="L309" s="29" t="s">
        <v>832</v>
      </c>
      <c r="M309" s="37" t="s">
        <v>829</v>
      </c>
      <c r="N309" s="29" t="s">
        <v>830</v>
      </c>
      <c r="O309" s="1" t="s">
        <v>507</v>
      </c>
      <c r="P309" s="1" t="s">
        <v>519</v>
      </c>
    </row>
    <row r="310" spans="2:16" ht="17.25" hidden="1" customHeight="1">
      <c r="B310" s="37"/>
      <c r="C310" s="1" t="str">
        <f t="shared" si="27"/>
        <v>erro_text_reci_yn</v>
      </c>
      <c r="D310" s="1" t="s">
        <v>722</v>
      </c>
      <c r="E310" s="1">
        <v>1</v>
      </c>
      <c r="F310" s="1">
        <f t="shared" si="30"/>
        <v>18</v>
      </c>
      <c r="G310" s="1" t="str">
        <f t="shared" si="31"/>
        <v>erro_text_reci_yn______</v>
      </c>
      <c r="H310" s="29"/>
      <c r="I310" s="37" t="s">
        <v>827</v>
      </c>
      <c r="J310" s="29" t="s">
        <v>720</v>
      </c>
      <c r="K310" s="37" t="s">
        <v>828</v>
      </c>
      <c r="L310" s="29" t="s">
        <v>832</v>
      </c>
      <c r="M310" s="37" t="s">
        <v>829</v>
      </c>
      <c r="N310" s="29" t="s">
        <v>830</v>
      </c>
      <c r="O310" s="1" t="s">
        <v>507</v>
      </c>
      <c r="P310" s="1" t="s">
        <v>519</v>
      </c>
    </row>
    <row r="311" spans="2:16" ht="17.25" hidden="1" customHeight="1">
      <c r="B311" s="37"/>
      <c r="C311" s="1" t="str">
        <f t="shared" si="27"/>
        <v>erro_text_reci_yn</v>
      </c>
      <c r="D311" s="1" t="s">
        <v>722</v>
      </c>
      <c r="E311" s="1">
        <v>1</v>
      </c>
      <c r="F311" s="1">
        <f t="shared" si="30"/>
        <v>18</v>
      </c>
      <c r="G311" s="1" t="str">
        <f t="shared" si="31"/>
        <v>erro_text_reci_yn______</v>
      </c>
      <c r="H311" s="29"/>
      <c r="I311" s="37" t="s">
        <v>827</v>
      </c>
      <c r="J311" s="29" t="s">
        <v>720</v>
      </c>
      <c r="K311" s="37" t="s">
        <v>828</v>
      </c>
      <c r="L311" s="29" t="s">
        <v>832</v>
      </c>
      <c r="M311" s="37" t="s">
        <v>829</v>
      </c>
      <c r="N311" s="29" t="s">
        <v>830</v>
      </c>
      <c r="O311" s="1" t="s">
        <v>507</v>
      </c>
      <c r="P311" s="1" t="s">
        <v>519</v>
      </c>
    </row>
    <row r="312" spans="2:16" ht="17.25" hidden="1" customHeight="1">
      <c r="B312" s="37"/>
      <c r="C312" s="1" t="str">
        <f t="shared" si="27"/>
        <v>erro_text_reci_yn</v>
      </c>
      <c r="D312" s="1" t="s">
        <v>722</v>
      </c>
      <c r="E312" s="1">
        <v>1</v>
      </c>
      <c r="F312" s="1">
        <f t="shared" si="30"/>
        <v>18</v>
      </c>
      <c r="G312" s="1" t="str">
        <f t="shared" si="31"/>
        <v>erro_text_reci_yn______</v>
      </c>
      <c r="H312" s="29"/>
      <c r="I312" s="37" t="s">
        <v>827</v>
      </c>
      <c r="J312" s="29" t="s">
        <v>720</v>
      </c>
      <c r="K312" s="37" t="s">
        <v>828</v>
      </c>
      <c r="L312" s="29" t="s">
        <v>832</v>
      </c>
      <c r="M312" s="37" t="s">
        <v>829</v>
      </c>
      <c r="N312" s="29" t="s">
        <v>830</v>
      </c>
      <c r="O312" s="1" t="s">
        <v>507</v>
      </c>
      <c r="P312" s="1" t="s">
        <v>519</v>
      </c>
    </row>
    <row r="313" spans="2:16" ht="17.25" hidden="1" customHeight="1">
      <c r="B313" s="37"/>
      <c r="C313" s="1" t="str">
        <f t="shared" si="27"/>
        <v>erro_text_reci_yn</v>
      </c>
      <c r="D313" s="1" t="s">
        <v>722</v>
      </c>
      <c r="E313" s="1">
        <v>1</v>
      </c>
      <c r="F313" s="1">
        <f t="shared" si="30"/>
        <v>18</v>
      </c>
      <c r="G313" s="1" t="str">
        <f t="shared" si="31"/>
        <v>erro_text_reci_yn______</v>
      </c>
      <c r="H313" s="29"/>
      <c r="I313" s="37" t="s">
        <v>827</v>
      </c>
      <c r="J313" s="29" t="s">
        <v>720</v>
      </c>
      <c r="K313" s="37" t="s">
        <v>828</v>
      </c>
      <c r="L313" s="29" t="s">
        <v>832</v>
      </c>
      <c r="M313" s="37" t="s">
        <v>829</v>
      </c>
      <c r="N313" s="29" t="s">
        <v>830</v>
      </c>
      <c r="O313" s="1" t="s">
        <v>507</v>
      </c>
      <c r="P313" s="1" t="s">
        <v>519</v>
      </c>
    </row>
    <row r="314" spans="2:16" ht="17.25" hidden="1" customHeight="1">
      <c r="B314" s="37"/>
      <c r="C314" s="1" t="str">
        <f t="shared" si="27"/>
        <v>erro_text_reci_yn</v>
      </c>
      <c r="D314" s="1" t="s">
        <v>722</v>
      </c>
      <c r="E314" s="1">
        <v>1</v>
      </c>
      <c r="F314" s="1">
        <f t="shared" si="30"/>
        <v>18</v>
      </c>
      <c r="G314" s="1" t="str">
        <f t="shared" si="31"/>
        <v>erro_text_reci_yn______</v>
      </c>
      <c r="H314" s="29"/>
      <c r="I314" s="37" t="s">
        <v>827</v>
      </c>
      <c r="J314" s="29" t="s">
        <v>720</v>
      </c>
      <c r="K314" s="37" t="s">
        <v>828</v>
      </c>
      <c r="L314" s="29" t="s">
        <v>832</v>
      </c>
      <c r="M314" s="37" t="s">
        <v>829</v>
      </c>
      <c r="N314" s="29" t="s">
        <v>830</v>
      </c>
      <c r="O314" s="1" t="s">
        <v>507</v>
      </c>
      <c r="P314" s="1" t="s">
        <v>519</v>
      </c>
    </row>
    <row r="315" spans="2:16" ht="17.25" hidden="1" customHeight="1">
      <c r="B315" s="37"/>
      <c r="C315" s="1" t="str">
        <f t="shared" si="27"/>
        <v>erro_text_reci_yn</v>
      </c>
      <c r="D315" s="1" t="s">
        <v>722</v>
      </c>
      <c r="E315" s="1">
        <v>1</v>
      </c>
      <c r="F315" s="1">
        <f t="shared" si="30"/>
        <v>18</v>
      </c>
      <c r="G315" s="1" t="str">
        <f t="shared" si="31"/>
        <v>erro_text_reci_yn______</v>
      </c>
      <c r="H315" s="29"/>
      <c r="I315" s="37" t="s">
        <v>827</v>
      </c>
      <c r="J315" s="29" t="s">
        <v>720</v>
      </c>
      <c r="K315" s="37" t="s">
        <v>828</v>
      </c>
      <c r="L315" s="29" t="s">
        <v>832</v>
      </c>
      <c r="M315" s="37" t="s">
        <v>829</v>
      </c>
      <c r="N315" s="29" t="s">
        <v>830</v>
      </c>
      <c r="O315" s="1" t="s">
        <v>507</v>
      </c>
      <c r="P315" s="1" t="s">
        <v>519</v>
      </c>
    </row>
    <row r="316" spans="2:16" ht="17.25" hidden="1" customHeight="1">
      <c r="B316" s="37"/>
      <c r="C316" s="1" t="str">
        <f t="shared" si="27"/>
        <v>erro_text_reci_yn</v>
      </c>
      <c r="D316" s="1" t="s">
        <v>722</v>
      </c>
      <c r="E316" s="1">
        <v>1</v>
      </c>
      <c r="F316" s="1">
        <f t="shared" ref="F316:F323" si="32">SEARCH("__",G316)</f>
        <v>18</v>
      </c>
      <c r="G316" s="1" t="str">
        <f t="shared" ref="G316:G323" si="33">CONCATENATE(LEFT(J316,4),"_",LEFT(L316,4),"_",LEFT(N316,4),"_",LEFT(P316,4),"_",LEFT(R316,4),"_",LEFT(T316,4),"_",LEFT(V316,4),"_",LEFT(W316,4),"_",LEFT(Y316,4),"_",LEFT(AA316,4))</f>
        <v>erro_text_reci_yn______</v>
      </c>
      <c r="H316" s="29"/>
      <c r="I316" s="37" t="s">
        <v>827</v>
      </c>
      <c r="J316" s="29" t="s">
        <v>720</v>
      </c>
      <c r="K316" s="37" t="s">
        <v>828</v>
      </c>
      <c r="L316" s="29" t="s">
        <v>832</v>
      </c>
      <c r="M316" s="37" t="s">
        <v>829</v>
      </c>
      <c r="N316" s="29" t="s">
        <v>830</v>
      </c>
      <c r="O316" s="1" t="s">
        <v>507</v>
      </c>
      <c r="P316" s="1" t="s">
        <v>519</v>
      </c>
    </row>
    <row r="317" spans="2:16" ht="17.25" hidden="1" customHeight="1">
      <c r="B317" s="37"/>
      <c r="C317" s="1" t="str">
        <f t="shared" si="27"/>
        <v>erro_text_reci_yn</v>
      </c>
      <c r="D317" s="1" t="s">
        <v>722</v>
      </c>
      <c r="E317" s="1">
        <v>1</v>
      </c>
      <c r="F317" s="1">
        <f t="shared" si="32"/>
        <v>18</v>
      </c>
      <c r="G317" s="1" t="str">
        <f t="shared" si="33"/>
        <v>erro_text_reci_yn______</v>
      </c>
      <c r="H317" s="29"/>
      <c r="I317" s="37" t="s">
        <v>827</v>
      </c>
      <c r="J317" s="29" t="s">
        <v>720</v>
      </c>
      <c r="K317" s="37" t="s">
        <v>828</v>
      </c>
      <c r="L317" s="29" t="s">
        <v>832</v>
      </c>
      <c r="M317" s="37" t="s">
        <v>829</v>
      </c>
      <c r="N317" s="29" t="s">
        <v>830</v>
      </c>
      <c r="O317" s="1" t="s">
        <v>507</v>
      </c>
      <c r="P317" s="1" t="s">
        <v>519</v>
      </c>
    </row>
    <row r="318" spans="2:16" ht="17.25" hidden="1" customHeight="1">
      <c r="B318" s="37"/>
      <c r="C318" s="1" t="str">
        <f t="shared" si="27"/>
        <v>erro_text_reci_yn</v>
      </c>
      <c r="D318" s="1" t="s">
        <v>722</v>
      </c>
      <c r="E318" s="1">
        <v>1</v>
      </c>
      <c r="F318" s="1">
        <f t="shared" si="32"/>
        <v>18</v>
      </c>
      <c r="G318" s="1" t="str">
        <f t="shared" si="33"/>
        <v>erro_text_reci_yn______</v>
      </c>
      <c r="H318" s="29"/>
      <c r="I318" s="37" t="s">
        <v>827</v>
      </c>
      <c r="J318" s="29" t="s">
        <v>720</v>
      </c>
      <c r="K318" s="37" t="s">
        <v>828</v>
      </c>
      <c r="L318" s="29" t="s">
        <v>832</v>
      </c>
      <c r="M318" s="37" t="s">
        <v>829</v>
      </c>
      <c r="N318" s="29" t="s">
        <v>830</v>
      </c>
      <c r="O318" s="1" t="s">
        <v>507</v>
      </c>
      <c r="P318" s="1" t="s">
        <v>519</v>
      </c>
    </row>
    <row r="319" spans="2:16" ht="17.25" hidden="1" customHeight="1">
      <c r="B319" s="37"/>
      <c r="C319" s="1" t="str">
        <f t="shared" si="27"/>
        <v>erro_text_reci_yn</v>
      </c>
      <c r="D319" s="1" t="s">
        <v>722</v>
      </c>
      <c r="E319" s="1">
        <v>1</v>
      </c>
      <c r="F319" s="1">
        <f t="shared" si="32"/>
        <v>18</v>
      </c>
      <c r="G319" s="1" t="str">
        <f t="shared" si="33"/>
        <v>erro_text_reci_yn______</v>
      </c>
      <c r="H319" s="29"/>
      <c r="I319" s="37" t="s">
        <v>827</v>
      </c>
      <c r="J319" s="29" t="s">
        <v>720</v>
      </c>
      <c r="K319" s="37" t="s">
        <v>828</v>
      </c>
      <c r="L319" s="29" t="s">
        <v>832</v>
      </c>
      <c r="M319" s="37" t="s">
        <v>829</v>
      </c>
      <c r="N319" s="29" t="s">
        <v>830</v>
      </c>
      <c r="O319" s="1" t="s">
        <v>507</v>
      </c>
      <c r="P319" s="1" t="s">
        <v>519</v>
      </c>
    </row>
    <row r="320" spans="2:16" ht="17.25" hidden="1" customHeight="1">
      <c r="B320" s="37"/>
      <c r="C320" s="1" t="str">
        <f t="shared" si="27"/>
        <v>erro_text_reci_yn</v>
      </c>
      <c r="D320" s="1" t="s">
        <v>722</v>
      </c>
      <c r="E320" s="1">
        <v>1</v>
      </c>
      <c r="F320" s="1">
        <f t="shared" si="32"/>
        <v>18</v>
      </c>
      <c r="G320" s="1" t="str">
        <f t="shared" si="33"/>
        <v>erro_text_reci_yn______</v>
      </c>
      <c r="H320" s="29"/>
      <c r="I320" s="37" t="s">
        <v>827</v>
      </c>
      <c r="J320" s="29" t="s">
        <v>720</v>
      </c>
      <c r="K320" s="37" t="s">
        <v>828</v>
      </c>
      <c r="L320" s="29" t="s">
        <v>832</v>
      </c>
      <c r="M320" s="37" t="s">
        <v>829</v>
      </c>
      <c r="N320" s="29" t="s">
        <v>830</v>
      </c>
      <c r="O320" s="1" t="s">
        <v>507</v>
      </c>
      <c r="P320" s="1" t="s">
        <v>519</v>
      </c>
    </row>
    <row r="321" spans="2:16" ht="17.25" hidden="1" customHeight="1">
      <c r="B321" s="37"/>
      <c r="C321" s="1" t="str">
        <f t="shared" si="27"/>
        <v>erro_text_reci_yn</v>
      </c>
      <c r="D321" s="1" t="s">
        <v>722</v>
      </c>
      <c r="E321" s="1">
        <v>1</v>
      </c>
      <c r="F321" s="1">
        <f t="shared" si="32"/>
        <v>18</v>
      </c>
      <c r="G321" s="1" t="str">
        <f t="shared" si="33"/>
        <v>erro_text_reci_yn______</v>
      </c>
      <c r="H321" s="29"/>
      <c r="I321" s="37" t="s">
        <v>827</v>
      </c>
      <c r="J321" s="29" t="s">
        <v>720</v>
      </c>
      <c r="K321" s="37" t="s">
        <v>828</v>
      </c>
      <c r="L321" s="29" t="s">
        <v>832</v>
      </c>
      <c r="M321" s="37" t="s">
        <v>829</v>
      </c>
      <c r="N321" s="29" t="s">
        <v>830</v>
      </c>
      <c r="O321" s="1" t="s">
        <v>507</v>
      </c>
      <c r="P321" s="1" t="s">
        <v>519</v>
      </c>
    </row>
    <row r="322" spans="2:16" ht="17.25" hidden="1" customHeight="1">
      <c r="B322" s="37"/>
      <c r="C322" s="1" t="str">
        <f t="shared" si="27"/>
        <v>erro_text_reci_yn</v>
      </c>
      <c r="D322" s="1" t="s">
        <v>722</v>
      </c>
      <c r="E322" s="1">
        <v>1</v>
      </c>
      <c r="F322" s="1">
        <f t="shared" si="32"/>
        <v>18</v>
      </c>
      <c r="G322" s="1" t="str">
        <f t="shared" si="33"/>
        <v>erro_text_reci_yn______</v>
      </c>
      <c r="H322" s="29"/>
      <c r="I322" s="37" t="s">
        <v>827</v>
      </c>
      <c r="J322" s="29" t="s">
        <v>720</v>
      </c>
      <c r="K322" s="37" t="s">
        <v>828</v>
      </c>
      <c r="L322" s="29" t="s">
        <v>832</v>
      </c>
      <c r="M322" s="37" t="s">
        <v>829</v>
      </c>
      <c r="N322" s="29" t="s">
        <v>830</v>
      </c>
      <c r="O322" s="1" t="s">
        <v>507</v>
      </c>
      <c r="P322" s="1" t="s">
        <v>519</v>
      </c>
    </row>
    <row r="323" spans="2:16" ht="17.25" hidden="1" customHeight="1">
      <c r="B323" s="37"/>
      <c r="C323" s="1" t="str">
        <f t="shared" si="27"/>
        <v>erro_text_reci_yn</v>
      </c>
      <c r="D323" s="1" t="s">
        <v>722</v>
      </c>
      <c r="E323" s="1">
        <v>1</v>
      </c>
      <c r="F323" s="1">
        <f t="shared" si="32"/>
        <v>18</v>
      </c>
      <c r="G323" s="1" t="str">
        <f t="shared" si="33"/>
        <v>erro_text_reci_yn______</v>
      </c>
      <c r="H323" s="29"/>
      <c r="I323" s="37" t="s">
        <v>827</v>
      </c>
      <c r="J323" s="29" t="s">
        <v>720</v>
      </c>
      <c r="K323" s="37" t="s">
        <v>828</v>
      </c>
      <c r="L323" s="29" t="s">
        <v>832</v>
      </c>
      <c r="M323" s="37" t="s">
        <v>829</v>
      </c>
      <c r="N323" s="29" t="s">
        <v>830</v>
      </c>
      <c r="O323" s="1" t="s">
        <v>507</v>
      </c>
      <c r="P323" s="1" t="s">
        <v>519</v>
      </c>
    </row>
    <row r="324" spans="2:16" ht="17.25" hidden="1" customHeight="1">
      <c r="B324" s="37"/>
      <c r="C324" s="1" t="str">
        <f t="shared" si="27"/>
        <v>erro_text_reci_yn</v>
      </c>
      <c r="D324" s="1" t="s">
        <v>722</v>
      </c>
      <c r="E324" s="1">
        <v>1</v>
      </c>
      <c r="F324" s="1">
        <f t="shared" ref="F324:F331" si="34">SEARCH("__",G324)</f>
        <v>18</v>
      </c>
      <c r="G324" s="1" t="str">
        <f t="shared" ref="G324:G331" si="35">CONCATENATE(LEFT(J324,4),"_",LEFT(L324,4),"_",LEFT(N324,4),"_",LEFT(P324,4),"_",LEFT(R324,4),"_",LEFT(T324,4),"_",LEFT(V324,4),"_",LEFT(W324,4),"_",LEFT(Y324,4),"_",LEFT(AA324,4))</f>
        <v>erro_text_reci_yn______</v>
      </c>
      <c r="H324" s="29"/>
      <c r="I324" s="37" t="s">
        <v>827</v>
      </c>
      <c r="J324" s="29" t="s">
        <v>720</v>
      </c>
      <c r="K324" s="37" t="s">
        <v>828</v>
      </c>
      <c r="L324" s="29" t="s">
        <v>832</v>
      </c>
      <c r="M324" s="37" t="s">
        <v>829</v>
      </c>
      <c r="N324" s="29" t="s">
        <v>830</v>
      </c>
      <c r="O324" s="1" t="s">
        <v>507</v>
      </c>
      <c r="P324" s="1" t="s">
        <v>519</v>
      </c>
    </row>
    <row r="325" spans="2:16" ht="17.25" hidden="1" customHeight="1">
      <c r="B325" s="37"/>
      <c r="C325" s="1" t="str">
        <f t="shared" si="27"/>
        <v>erro_text_reci_yn</v>
      </c>
      <c r="D325" s="1" t="s">
        <v>722</v>
      </c>
      <c r="E325" s="1">
        <v>1</v>
      </c>
      <c r="F325" s="1">
        <f t="shared" si="34"/>
        <v>18</v>
      </c>
      <c r="G325" s="1" t="str">
        <f t="shared" si="35"/>
        <v>erro_text_reci_yn______</v>
      </c>
      <c r="H325" s="29"/>
      <c r="I325" s="37" t="s">
        <v>827</v>
      </c>
      <c r="J325" s="29" t="s">
        <v>720</v>
      </c>
      <c r="K325" s="37" t="s">
        <v>828</v>
      </c>
      <c r="L325" s="29" t="s">
        <v>832</v>
      </c>
      <c r="M325" s="37" t="s">
        <v>829</v>
      </c>
      <c r="N325" s="29" t="s">
        <v>830</v>
      </c>
      <c r="O325" s="1" t="s">
        <v>507</v>
      </c>
      <c r="P325" s="1" t="s">
        <v>519</v>
      </c>
    </row>
    <row r="326" spans="2:16" ht="17.25" hidden="1" customHeight="1">
      <c r="B326" s="37"/>
      <c r="C326" s="1" t="str">
        <f t="shared" ref="C326:C339" si="36">TRIM(MID(G326,1,(F326-1)))</f>
        <v>erro_text_reci_yn</v>
      </c>
      <c r="D326" s="1" t="s">
        <v>722</v>
      </c>
      <c r="E326" s="1">
        <v>1</v>
      </c>
      <c r="F326" s="1">
        <f t="shared" si="34"/>
        <v>18</v>
      </c>
      <c r="G326" s="1" t="str">
        <f t="shared" si="35"/>
        <v>erro_text_reci_yn______</v>
      </c>
      <c r="H326" s="29"/>
      <c r="I326" s="37" t="s">
        <v>827</v>
      </c>
      <c r="J326" s="29" t="s">
        <v>720</v>
      </c>
      <c r="K326" s="37" t="s">
        <v>828</v>
      </c>
      <c r="L326" s="29" t="s">
        <v>832</v>
      </c>
      <c r="M326" s="37" t="s">
        <v>829</v>
      </c>
      <c r="N326" s="29" t="s">
        <v>830</v>
      </c>
      <c r="O326" s="1" t="s">
        <v>507</v>
      </c>
      <c r="P326" s="1" t="s">
        <v>519</v>
      </c>
    </row>
    <row r="327" spans="2:16" ht="17.25" hidden="1" customHeight="1">
      <c r="B327" s="37"/>
      <c r="C327" s="1" t="str">
        <f t="shared" si="36"/>
        <v>erro_text_reci_yn</v>
      </c>
      <c r="D327" s="1" t="s">
        <v>722</v>
      </c>
      <c r="E327" s="1">
        <v>1</v>
      </c>
      <c r="F327" s="1">
        <f t="shared" si="34"/>
        <v>18</v>
      </c>
      <c r="G327" s="1" t="str">
        <f t="shared" si="35"/>
        <v>erro_text_reci_yn______</v>
      </c>
      <c r="H327" s="29"/>
      <c r="I327" s="37" t="s">
        <v>827</v>
      </c>
      <c r="J327" s="29" t="s">
        <v>720</v>
      </c>
      <c r="K327" s="37" t="s">
        <v>828</v>
      </c>
      <c r="L327" s="29" t="s">
        <v>832</v>
      </c>
      <c r="M327" s="37" t="s">
        <v>829</v>
      </c>
      <c r="N327" s="29" t="s">
        <v>830</v>
      </c>
      <c r="O327" s="1" t="s">
        <v>507</v>
      </c>
      <c r="P327" s="1" t="s">
        <v>519</v>
      </c>
    </row>
    <row r="328" spans="2:16" ht="17.25" hidden="1" customHeight="1">
      <c r="B328" s="37"/>
      <c r="C328" s="1" t="str">
        <f t="shared" si="36"/>
        <v>erro_text_reci_yn</v>
      </c>
      <c r="D328" s="1" t="s">
        <v>722</v>
      </c>
      <c r="E328" s="1">
        <v>1</v>
      </c>
      <c r="F328" s="1">
        <f t="shared" si="34"/>
        <v>18</v>
      </c>
      <c r="G328" s="1" t="str">
        <f t="shared" si="35"/>
        <v>erro_text_reci_yn______</v>
      </c>
      <c r="H328" s="29"/>
      <c r="I328" s="37" t="s">
        <v>827</v>
      </c>
      <c r="J328" s="29" t="s">
        <v>720</v>
      </c>
      <c r="K328" s="37" t="s">
        <v>828</v>
      </c>
      <c r="L328" s="29" t="s">
        <v>832</v>
      </c>
      <c r="M328" s="37" t="s">
        <v>829</v>
      </c>
      <c r="N328" s="29" t="s">
        <v>830</v>
      </c>
      <c r="O328" s="1" t="s">
        <v>507</v>
      </c>
      <c r="P328" s="1" t="s">
        <v>519</v>
      </c>
    </row>
    <row r="329" spans="2:16" ht="17.25" hidden="1" customHeight="1">
      <c r="B329" s="37"/>
      <c r="C329" s="1" t="str">
        <f t="shared" si="36"/>
        <v>erro_text_reci_yn</v>
      </c>
      <c r="D329" s="1" t="s">
        <v>722</v>
      </c>
      <c r="E329" s="1">
        <v>1</v>
      </c>
      <c r="F329" s="1">
        <f t="shared" si="34"/>
        <v>18</v>
      </c>
      <c r="G329" s="1" t="str">
        <f t="shared" si="35"/>
        <v>erro_text_reci_yn______</v>
      </c>
      <c r="H329" s="29"/>
      <c r="I329" s="37" t="s">
        <v>827</v>
      </c>
      <c r="J329" s="29" t="s">
        <v>720</v>
      </c>
      <c r="K329" s="37" t="s">
        <v>828</v>
      </c>
      <c r="L329" s="29" t="s">
        <v>832</v>
      </c>
      <c r="M329" s="37" t="s">
        <v>829</v>
      </c>
      <c r="N329" s="29" t="s">
        <v>830</v>
      </c>
      <c r="O329" s="1" t="s">
        <v>507</v>
      </c>
      <c r="P329" s="1" t="s">
        <v>519</v>
      </c>
    </row>
    <row r="330" spans="2:16" ht="17.25" hidden="1" customHeight="1">
      <c r="B330" s="37"/>
      <c r="C330" s="1" t="str">
        <f t="shared" si="36"/>
        <v>erro_text_reci_yn</v>
      </c>
      <c r="D330" s="1" t="s">
        <v>722</v>
      </c>
      <c r="E330" s="1">
        <v>1</v>
      </c>
      <c r="F330" s="1">
        <f t="shared" si="34"/>
        <v>18</v>
      </c>
      <c r="G330" s="1" t="str">
        <f t="shared" si="35"/>
        <v>erro_text_reci_yn______</v>
      </c>
      <c r="H330" s="29"/>
      <c r="I330" s="37" t="s">
        <v>827</v>
      </c>
      <c r="J330" s="29" t="s">
        <v>720</v>
      </c>
      <c r="K330" s="37" t="s">
        <v>828</v>
      </c>
      <c r="L330" s="29" t="s">
        <v>832</v>
      </c>
      <c r="M330" s="37" t="s">
        <v>829</v>
      </c>
      <c r="N330" s="29" t="s">
        <v>830</v>
      </c>
      <c r="O330" s="1" t="s">
        <v>507</v>
      </c>
      <c r="P330" s="1" t="s">
        <v>519</v>
      </c>
    </row>
    <row r="331" spans="2:16" ht="17.25" hidden="1" customHeight="1">
      <c r="B331" s="37"/>
      <c r="C331" s="1" t="str">
        <f t="shared" si="36"/>
        <v>erro_text_reci_yn</v>
      </c>
      <c r="D331" s="1" t="s">
        <v>722</v>
      </c>
      <c r="E331" s="1">
        <v>1</v>
      </c>
      <c r="F331" s="1">
        <f t="shared" si="34"/>
        <v>18</v>
      </c>
      <c r="G331" s="1" t="str">
        <f t="shared" si="35"/>
        <v>erro_text_reci_yn______</v>
      </c>
      <c r="H331" s="29"/>
      <c r="I331" s="37" t="s">
        <v>827</v>
      </c>
      <c r="J331" s="29" t="s">
        <v>720</v>
      </c>
      <c r="K331" s="37" t="s">
        <v>828</v>
      </c>
      <c r="L331" s="29" t="s">
        <v>832</v>
      </c>
      <c r="M331" s="37" t="s">
        <v>829</v>
      </c>
      <c r="N331" s="29" t="s">
        <v>830</v>
      </c>
      <c r="O331" s="1" t="s">
        <v>507</v>
      </c>
      <c r="P331" s="1" t="s">
        <v>519</v>
      </c>
    </row>
    <row r="332" spans="2:16" ht="17.25" hidden="1" customHeight="1">
      <c r="B332" s="37"/>
      <c r="C332" s="1" t="str">
        <f t="shared" si="36"/>
        <v>erro_text_reci_yn</v>
      </c>
      <c r="D332" s="1" t="s">
        <v>722</v>
      </c>
      <c r="E332" s="1">
        <v>1</v>
      </c>
      <c r="F332" s="1">
        <f t="shared" ref="F332:F339" si="37">SEARCH("__",G332)</f>
        <v>18</v>
      </c>
      <c r="G332" s="1" t="str">
        <f t="shared" ref="G332:G339" si="38">CONCATENATE(LEFT(J332,4),"_",LEFT(L332,4),"_",LEFT(N332,4),"_",LEFT(P332,4),"_",LEFT(R332,4),"_",LEFT(T332,4),"_",LEFT(V332,4),"_",LEFT(W332,4),"_",LEFT(Y332,4),"_",LEFT(AA332,4))</f>
        <v>erro_text_reci_yn______</v>
      </c>
      <c r="H332" s="29"/>
      <c r="I332" s="37" t="s">
        <v>827</v>
      </c>
      <c r="J332" s="29" t="s">
        <v>720</v>
      </c>
      <c r="K332" s="37" t="s">
        <v>828</v>
      </c>
      <c r="L332" s="29" t="s">
        <v>832</v>
      </c>
      <c r="M332" s="37" t="s">
        <v>829</v>
      </c>
      <c r="N332" s="29" t="s">
        <v>830</v>
      </c>
      <c r="O332" s="1" t="s">
        <v>507</v>
      </c>
      <c r="P332" s="1" t="s">
        <v>519</v>
      </c>
    </row>
    <row r="333" spans="2:16" ht="17.25" hidden="1" customHeight="1">
      <c r="B333" s="37"/>
      <c r="C333" s="1" t="str">
        <f t="shared" si="36"/>
        <v>erro_text_reci_yn</v>
      </c>
      <c r="D333" s="1" t="s">
        <v>722</v>
      </c>
      <c r="E333" s="1">
        <v>1</v>
      </c>
      <c r="F333" s="1">
        <f t="shared" si="37"/>
        <v>18</v>
      </c>
      <c r="G333" s="1" t="str">
        <f t="shared" si="38"/>
        <v>erro_text_reci_yn______</v>
      </c>
      <c r="H333" s="29"/>
      <c r="I333" s="37" t="s">
        <v>827</v>
      </c>
      <c r="J333" s="29" t="s">
        <v>720</v>
      </c>
      <c r="K333" s="37" t="s">
        <v>828</v>
      </c>
      <c r="L333" s="29" t="s">
        <v>832</v>
      </c>
      <c r="M333" s="37" t="s">
        <v>829</v>
      </c>
      <c r="N333" s="29" t="s">
        <v>830</v>
      </c>
      <c r="O333" s="1" t="s">
        <v>507</v>
      </c>
      <c r="P333" s="1" t="s">
        <v>519</v>
      </c>
    </row>
    <row r="334" spans="2:16" ht="17.25" hidden="1" customHeight="1">
      <c r="B334" s="37"/>
      <c r="C334" s="1" t="str">
        <f t="shared" si="36"/>
        <v>erro_text_reci_yn</v>
      </c>
      <c r="D334" s="1" t="s">
        <v>722</v>
      </c>
      <c r="E334" s="1">
        <v>1</v>
      </c>
      <c r="F334" s="1">
        <f t="shared" si="37"/>
        <v>18</v>
      </c>
      <c r="G334" s="1" t="str">
        <f t="shared" si="38"/>
        <v>erro_text_reci_yn______</v>
      </c>
      <c r="H334" s="29"/>
      <c r="I334" s="37" t="s">
        <v>827</v>
      </c>
      <c r="J334" s="29" t="s">
        <v>720</v>
      </c>
      <c r="K334" s="37" t="s">
        <v>828</v>
      </c>
      <c r="L334" s="29" t="s">
        <v>832</v>
      </c>
      <c r="M334" s="37" t="s">
        <v>829</v>
      </c>
      <c r="N334" s="29" t="s">
        <v>830</v>
      </c>
      <c r="O334" s="1" t="s">
        <v>507</v>
      </c>
      <c r="P334" s="1" t="s">
        <v>519</v>
      </c>
    </row>
    <row r="335" spans="2:16" ht="17.25" hidden="1" customHeight="1">
      <c r="B335" s="37"/>
      <c r="C335" s="1" t="str">
        <f t="shared" si="36"/>
        <v>erro_text_reci_yn</v>
      </c>
      <c r="D335" s="1" t="s">
        <v>722</v>
      </c>
      <c r="E335" s="1">
        <v>1</v>
      </c>
      <c r="F335" s="1">
        <f t="shared" si="37"/>
        <v>18</v>
      </c>
      <c r="G335" s="1" t="str">
        <f t="shared" si="38"/>
        <v>erro_text_reci_yn______</v>
      </c>
      <c r="H335" s="29"/>
      <c r="I335" s="37" t="s">
        <v>827</v>
      </c>
      <c r="J335" s="29" t="s">
        <v>720</v>
      </c>
      <c r="K335" s="37" t="s">
        <v>828</v>
      </c>
      <c r="L335" s="29" t="s">
        <v>832</v>
      </c>
      <c r="M335" s="37" t="s">
        <v>829</v>
      </c>
      <c r="N335" s="29" t="s">
        <v>830</v>
      </c>
      <c r="O335" s="1" t="s">
        <v>507</v>
      </c>
      <c r="P335" s="1" t="s">
        <v>519</v>
      </c>
    </row>
    <row r="336" spans="2:16" ht="17.25" hidden="1" customHeight="1">
      <c r="B336" s="37"/>
      <c r="C336" s="1" t="str">
        <f t="shared" si="36"/>
        <v>erro_text_reci_yn</v>
      </c>
      <c r="D336" s="1" t="s">
        <v>722</v>
      </c>
      <c r="E336" s="1">
        <v>1</v>
      </c>
      <c r="F336" s="1">
        <f t="shared" si="37"/>
        <v>18</v>
      </c>
      <c r="G336" s="1" t="str">
        <f t="shared" si="38"/>
        <v>erro_text_reci_yn______</v>
      </c>
      <c r="H336" s="29"/>
      <c r="I336" s="37" t="s">
        <v>827</v>
      </c>
      <c r="J336" s="29" t="s">
        <v>720</v>
      </c>
      <c r="K336" s="37" t="s">
        <v>828</v>
      </c>
      <c r="L336" s="29" t="s">
        <v>832</v>
      </c>
      <c r="M336" s="37" t="s">
        <v>829</v>
      </c>
      <c r="N336" s="29" t="s">
        <v>830</v>
      </c>
      <c r="O336" s="1" t="s">
        <v>507</v>
      </c>
      <c r="P336" s="1" t="s">
        <v>519</v>
      </c>
    </row>
    <row r="337" spans="2:16" ht="17.25" hidden="1" customHeight="1">
      <c r="B337" s="37"/>
      <c r="C337" s="1" t="str">
        <f t="shared" si="36"/>
        <v>erro_text_reci_yn</v>
      </c>
      <c r="D337" s="1" t="s">
        <v>722</v>
      </c>
      <c r="E337" s="1">
        <v>1</v>
      </c>
      <c r="F337" s="1">
        <f t="shared" si="37"/>
        <v>18</v>
      </c>
      <c r="G337" s="1" t="str">
        <f t="shared" si="38"/>
        <v>erro_text_reci_yn______</v>
      </c>
      <c r="H337" s="29"/>
      <c r="I337" s="37" t="s">
        <v>827</v>
      </c>
      <c r="J337" s="29" t="s">
        <v>720</v>
      </c>
      <c r="K337" s="37" t="s">
        <v>828</v>
      </c>
      <c r="L337" s="29" t="s">
        <v>832</v>
      </c>
      <c r="M337" s="37" t="s">
        <v>829</v>
      </c>
      <c r="N337" s="29" t="s">
        <v>830</v>
      </c>
      <c r="O337" s="1" t="s">
        <v>507</v>
      </c>
      <c r="P337" s="1" t="s">
        <v>519</v>
      </c>
    </row>
    <row r="338" spans="2:16" ht="17.25" hidden="1" customHeight="1">
      <c r="B338" s="37"/>
      <c r="C338" s="1" t="str">
        <f t="shared" si="36"/>
        <v>erro_text_reci_yn</v>
      </c>
      <c r="D338" s="1" t="s">
        <v>722</v>
      </c>
      <c r="E338" s="1">
        <v>1</v>
      </c>
      <c r="F338" s="1">
        <f t="shared" si="37"/>
        <v>18</v>
      </c>
      <c r="G338" s="1" t="str">
        <f t="shared" si="38"/>
        <v>erro_text_reci_yn______</v>
      </c>
      <c r="H338" s="29"/>
      <c r="I338" s="37" t="s">
        <v>827</v>
      </c>
      <c r="J338" s="29" t="s">
        <v>720</v>
      </c>
      <c r="K338" s="37" t="s">
        <v>828</v>
      </c>
      <c r="L338" s="29" t="s">
        <v>832</v>
      </c>
      <c r="M338" s="37" t="s">
        <v>829</v>
      </c>
      <c r="N338" s="29" t="s">
        <v>830</v>
      </c>
      <c r="O338" s="1" t="s">
        <v>507</v>
      </c>
      <c r="P338" s="1" t="s">
        <v>519</v>
      </c>
    </row>
    <row r="339" spans="2:16" ht="17.25" hidden="1" customHeight="1">
      <c r="B339" s="37"/>
      <c r="C339" s="1" t="str">
        <f t="shared" si="36"/>
        <v>erro_text_reci_yn</v>
      </c>
      <c r="D339" s="1" t="s">
        <v>722</v>
      </c>
      <c r="E339" s="1">
        <v>1</v>
      </c>
      <c r="F339" s="1">
        <f t="shared" si="37"/>
        <v>18</v>
      </c>
      <c r="G339" s="1" t="str">
        <f t="shared" si="38"/>
        <v>erro_text_reci_yn______</v>
      </c>
      <c r="H339" s="29"/>
      <c r="I339" s="37" t="s">
        <v>827</v>
      </c>
      <c r="J339" s="29" t="s">
        <v>720</v>
      </c>
      <c r="K339" s="37" t="s">
        <v>828</v>
      </c>
      <c r="L339" s="29" t="s">
        <v>832</v>
      </c>
      <c r="M339" s="37" t="s">
        <v>829</v>
      </c>
      <c r="N339" s="29" t="s">
        <v>830</v>
      </c>
      <c r="O339" s="1" t="s">
        <v>507</v>
      </c>
      <c r="P339" s="1" t="s">
        <v>519</v>
      </c>
    </row>
    <row r="340" spans="2:16" ht="17.25" customHeight="1"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</row>
    <row r="341" spans="2:16" ht="17.25" customHeight="1"/>
    <row r="342" spans="2:16" ht="17.25" customHeight="1"/>
    <row r="343" spans="2:16" ht="17.25" customHeight="1"/>
    <row r="344" spans="2:16" ht="17.25" customHeight="1"/>
    <row r="345" spans="2:16" ht="17.25" customHeight="1"/>
    <row r="346" spans="2:16" ht="17.25" customHeight="1"/>
    <row r="347" spans="2:16" ht="17.25" customHeight="1"/>
    <row r="348" spans="2:16" ht="17.25" customHeight="1"/>
    <row r="349" spans="2:16" ht="17.25" customHeight="1"/>
    <row r="350" spans="2:16" ht="17.25" customHeight="1"/>
    <row r="351" spans="2:16" ht="17.25" customHeight="1"/>
    <row r="352" spans="2:16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  <row r="1001" ht="17.25" customHeight="1"/>
    <row r="1002" ht="17.25" customHeight="1"/>
    <row r="1003" ht="17.25" customHeight="1"/>
    <row r="1004" ht="17.25" customHeight="1"/>
    <row r="1005" ht="17.25" customHeight="1"/>
    <row r="1006" ht="17.25" customHeight="1"/>
    <row r="1007" ht="17.25" customHeight="1"/>
    <row r="1008" ht="17.25" customHeight="1"/>
    <row r="1009" ht="17.25" customHeight="1"/>
    <row r="1010" ht="17.25" customHeight="1"/>
    <row r="1011" ht="17.25" customHeight="1"/>
    <row r="1012" ht="17.25" customHeight="1"/>
    <row r="1013" ht="17.25" customHeight="1"/>
    <row r="1014" ht="17.25" customHeight="1"/>
    <row r="1015" ht="17.25" customHeight="1"/>
    <row r="1016" ht="17.25" customHeight="1"/>
    <row r="1017" ht="17.25" customHeight="1"/>
    <row r="1018" ht="17.25" customHeight="1"/>
    <row r="1019" ht="17.25" customHeight="1"/>
    <row r="1020" ht="17.25" customHeight="1"/>
    <row r="1021" ht="17.25" customHeight="1"/>
    <row r="1022" ht="17.25" customHeight="1"/>
    <row r="1023" ht="17.25" customHeight="1"/>
    <row r="1024" ht="17.25" customHeight="1"/>
    <row r="1025" ht="17.25" customHeight="1"/>
    <row r="1026" ht="17.25" customHeight="1"/>
    <row r="1027" ht="17.25" customHeight="1"/>
    <row r="1028" ht="17.25" customHeight="1"/>
    <row r="1029" ht="17.25" customHeight="1"/>
    <row r="1030" ht="17.25" customHeight="1"/>
    <row r="1031" ht="17.25" customHeight="1"/>
    <row r="1032" ht="17.25" customHeight="1"/>
    <row r="1033" ht="17.25" customHeight="1"/>
    <row r="1034" ht="17.25" customHeight="1"/>
    <row r="1035" ht="17.25" customHeight="1"/>
    <row r="1036" ht="17.25" customHeight="1"/>
    <row r="1037" ht="17.25" customHeight="1"/>
    <row r="1038" ht="17.25" customHeight="1"/>
    <row r="1039" ht="17.25" customHeight="1"/>
    <row r="1040" ht="17.25" customHeight="1"/>
    <row r="1041" ht="17.25" customHeight="1"/>
    <row r="1042" ht="17.25" customHeight="1"/>
    <row r="1043" ht="17.25" customHeight="1"/>
    <row r="1044" ht="17.25" customHeight="1"/>
    <row r="1045" ht="17.25" customHeight="1"/>
    <row r="1046" ht="17.25" customHeight="1"/>
    <row r="1047" ht="17.25" customHeight="1"/>
    <row r="1048" ht="17.25" customHeight="1"/>
    <row r="1049" ht="17.25" customHeight="1"/>
    <row r="1050" ht="17.25" customHeight="1"/>
    <row r="1051" ht="17.25" customHeight="1"/>
    <row r="1052" ht="17.25" customHeight="1"/>
    <row r="1053" ht="17.25" customHeight="1"/>
    <row r="1054" ht="17.25" customHeight="1"/>
    <row r="1055" ht="17.25" customHeight="1"/>
    <row r="1056" ht="17.25" customHeight="1"/>
    <row r="1057" ht="17.25" customHeight="1"/>
    <row r="1058" ht="17.25" customHeight="1"/>
    <row r="1059" ht="17.25" customHeight="1"/>
    <row r="1060" ht="17.25" customHeight="1"/>
    <row r="1061" ht="17.25" customHeight="1"/>
    <row r="1062" ht="17.25" customHeight="1"/>
    <row r="1063" ht="17.25" customHeight="1"/>
    <row r="1064" ht="17.25" customHeight="1"/>
    <row r="1065" ht="17.25" customHeight="1"/>
    <row r="1066" ht="17.25" customHeight="1"/>
    <row r="1067" ht="17.25" customHeight="1"/>
    <row r="1068" ht="17.25" customHeight="1"/>
    <row r="1069" ht="17.25" customHeight="1"/>
    <row r="1070" ht="17.25" customHeight="1"/>
    <row r="1071" ht="17.25" customHeight="1"/>
    <row r="1072" ht="17.25" customHeight="1"/>
    <row r="1073" ht="17.25" customHeight="1"/>
    <row r="1074" ht="17.25" customHeight="1"/>
    <row r="1075" ht="17.25" customHeight="1"/>
    <row r="1076" ht="17.25" customHeight="1"/>
    <row r="1077" ht="17.25" customHeight="1"/>
    <row r="1078" ht="17.25" customHeight="1"/>
    <row r="1079" ht="17.25" customHeight="1"/>
    <row r="1080" ht="17.25" customHeight="1"/>
    <row r="1081" ht="17.25" customHeight="1"/>
    <row r="1082" ht="17.25" customHeight="1"/>
    <row r="1083" ht="17.25" customHeight="1"/>
    <row r="1084" ht="17.25" customHeight="1"/>
    <row r="1085" ht="17.25" customHeight="1"/>
    <row r="1086" ht="17.25" customHeight="1"/>
    <row r="1087" ht="17.25" customHeight="1"/>
    <row r="1088" ht="17.25" customHeight="1"/>
    <row r="1089" ht="17.25" customHeight="1"/>
    <row r="1090" ht="17.25" customHeight="1"/>
    <row r="1091" ht="17.25" customHeight="1"/>
    <row r="1092" ht="17.25" customHeight="1"/>
    <row r="1093" ht="17.25" customHeight="1"/>
    <row r="1094" ht="17.25" customHeight="1"/>
    <row r="1095" ht="17.25" customHeight="1"/>
    <row r="1096" ht="17.25" customHeight="1"/>
    <row r="1097" ht="17.25" customHeight="1"/>
    <row r="1098" ht="17.25" customHeight="1"/>
    <row r="1099" ht="17.25" customHeight="1"/>
    <row r="1100" ht="17.25" customHeight="1"/>
    <row r="1101" ht="17.25" customHeight="1"/>
    <row r="1102" ht="17.25" customHeight="1"/>
    <row r="1103" ht="17.25" customHeight="1"/>
    <row r="1104" ht="17.25" customHeight="1"/>
    <row r="1105" ht="17.25" customHeight="1"/>
    <row r="1106" ht="17.25" customHeight="1"/>
    <row r="1107" ht="17.25" customHeight="1"/>
    <row r="1108" ht="17.25" customHeight="1"/>
    <row r="1109" ht="17.25" customHeight="1"/>
    <row r="1110" ht="17.25" customHeight="1"/>
    <row r="1111" ht="17.25" customHeight="1"/>
    <row r="1112" ht="17.25" customHeight="1"/>
    <row r="1113" ht="17.25" customHeight="1"/>
    <row r="1114" ht="17.25" customHeight="1"/>
    <row r="1115" ht="17.25" customHeight="1"/>
    <row r="1116" ht="17.25" customHeight="1"/>
    <row r="1117" ht="17.25" customHeight="1"/>
    <row r="1118" ht="17.25" customHeight="1"/>
    <row r="1119" ht="17.25" customHeight="1"/>
    <row r="1120" ht="17.25" customHeight="1"/>
    <row r="1121" ht="17.25" customHeight="1"/>
    <row r="1122" ht="17.25" customHeight="1"/>
    <row r="1123" ht="17.25" customHeight="1"/>
    <row r="1124" ht="17.25" customHeight="1"/>
    <row r="1125" ht="17.25" customHeight="1"/>
    <row r="1126" ht="17.25" customHeight="1"/>
    <row r="1127" ht="17.25" customHeight="1"/>
    <row r="1128" ht="17.25" customHeight="1"/>
    <row r="1129" ht="17.25" customHeight="1"/>
    <row r="1130" ht="17.25" customHeight="1"/>
    <row r="1131" ht="17.25" customHeight="1"/>
    <row r="1132" ht="17.25" customHeight="1"/>
    <row r="1133" ht="17.25" customHeight="1"/>
    <row r="1134" ht="17.25" customHeight="1"/>
    <row r="1135" ht="17.25" customHeight="1"/>
    <row r="1136" ht="17.25" customHeight="1"/>
    <row r="1137" ht="17.25" customHeight="1"/>
    <row r="1138" ht="17.25" customHeight="1"/>
    <row r="1139" ht="17.25" customHeight="1"/>
    <row r="1140" ht="17.25" customHeight="1"/>
    <row r="1141" ht="17.25" customHeight="1"/>
    <row r="1142" ht="17.25" customHeight="1"/>
    <row r="1143" ht="17.25" customHeight="1"/>
    <row r="1144" ht="17.25" customHeight="1"/>
    <row r="1145" ht="17.25" customHeight="1"/>
  </sheetData>
  <autoFilter ref="B1:R339" xr:uid="{00000000-0009-0000-0000-000002000000}">
    <filterColumn colId="0">
      <filters>
        <filter val="거래유형코드"/>
        <filter val="거래코드"/>
        <filter val="관리부서코드"/>
        <filter val="구직등록유형코드"/>
        <filter val="구직유형구분코드"/>
        <filter val="구직유형대분류코드"/>
        <filter val="구직유형소분류코드"/>
        <filter val="구직유형중분류코드"/>
        <filter val="구직희망상세지역코드"/>
        <filter val="구직희망지역코드"/>
        <filter val="국적코드"/>
        <filter val="급여유형구분코드"/>
        <filter val="대분류코드"/>
        <filter val="도로명칭코드"/>
        <filter val="법정구역코드"/>
        <filter val="불만유형코드"/>
        <filter val="상태코드"/>
        <filter val="신원보험구분코드"/>
        <filter val="신원보험부담코드"/>
        <filter val="업무구분코드"/>
        <filter val="연락가능시각코드"/>
        <filter val="오전오후구분코드"/>
        <filter val="음양구분코드"/>
        <filter val="이체은행코드"/>
        <filter val="입금은행코드"/>
        <filter val="정상취소코드"/>
        <filter val="중분류코드"/>
        <filter val="차감사유코드"/>
        <filter val="채번구분코드"/>
        <filter val="취소입금불능코드"/>
        <filter val="취소입금은행코드"/>
        <filter val="테이블유형코드"/>
        <filter val="토요일근무시간구분코드"/>
        <filter val="파일종류구분코드"/>
        <filter val="프로그램유형코드"/>
        <filter val="해당분야경력구분코드"/>
        <filter val="현재거주지역코드"/>
        <filter val="회사구분코드"/>
        <filter val="회사코드"/>
        <filter val="회원구분코드"/>
        <filter val="회원번호구분코드"/>
      </filters>
    </filterColumn>
  </autoFilter>
  <phoneticPr fontId="1" type="noConversion"/>
  <pageMargins left="0.7" right="0.7" top="0.75" bottom="0.75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302E3-71D8-4BF2-939F-37F15DB7A76C}">
  <dimension ref="A1:F42"/>
  <sheetViews>
    <sheetView zoomScale="75" zoomScaleNormal="75" workbookViewId="0">
      <selection activeCell="E6" sqref="E6"/>
    </sheetView>
  </sheetViews>
  <sheetFormatPr defaultRowHeight="14.25"/>
  <cols>
    <col min="1" max="1" width="25.25" bestFit="1" customWidth="1"/>
    <col min="2" max="2" width="29.125" bestFit="1" customWidth="1"/>
    <col min="3" max="3" width="11.125" bestFit="1" customWidth="1"/>
    <col min="4" max="4" width="4" bestFit="1" customWidth="1"/>
    <col min="5" max="5" width="205.625" bestFit="1" customWidth="1"/>
    <col min="6" max="6" width="103.625" customWidth="1"/>
  </cols>
  <sheetData>
    <row r="1" spans="1:6" ht="17.25">
      <c r="A1" s="115" t="s">
        <v>842</v>
      </c>
      <c r="B1" s="1" t="s">
        <v>1087</v>
      </c>
      <c r="C1" s="1" t="s">
        <v>722</v>
      </c>
      <c r="D1" s="1">
        <v>2</v>
      </c>
    </row>
    <row r="2" spans="1:6" ht="17.25">
      <c r="A2" s="115" t="s">
        <v>834</v>
      </c>
      <c r="B2" s="1" t="s">
        <v>1085</v>
      </c>
      <c r="C2" s="1" t="s">
        <v>722</v>
      </c>
      <c r="D2" s="1">
        <v>10</v>
      </c>
    </row>
    <row r="3" spans="1:6" ht="17.25">
      <c r="A3" s="115" t="s">
        <v>866</v>
      </c>
      <c r="B3" s="1" t="s">
        <v>1088</v>
      </c>
      <c r="C3" s="1" t="s">
        <v>722</v>
      </c>
      <c r="D3" s="1">
        <v>6</v>
      </c>
    </row>
    <row r="4" spans="1:6" ht="17.25">
      <c r="A4" s="1" t="s">
        <v>1091</v>
      </c>
      <c r="B4" s="1" t="s">
        <v>1049</v>
      </c>
      <c r="C4" s="1" t="s">
        <v>644</v>
      </c>
      <c r="D4" s="23">
        <v>3</v>
      </c>
    </row>
    <row r="5" spans="1:6" ht="17.25">
      <c r="A5" s="1" t="s">
        <v>135</v>
      </c>
      <c r="B5" s="1" t="s">
        <v>1050</v>
      </c>
      <c r="C5" s="1" t="s">
        <v>644</v>
      </c>
      <c r="D5" s="23">
        <v>3</v>
      </c>
    </row>
    <row r="6" spans="1:6" ht="17.25">
      <c r="A6" s="1" t="s">
        <v>130</v>
      </c>
      <c r="B6" s="1" t="s">
        <v>1051</v>
      </c>
      <c r="C6" s="1" t="s">
        <v>644</v>
      </c>
      <c r="D6" s="23">
        <v>3</v>
      </c>
      <c r="E6" t="str">
        <f>CONCATENATE("INSERT INTO `ssrc`.`comm_big_mast` (`majo_cod`, `majo_tit`, `majo_com_tit`, `majo_det_exp`, `majo_sor_seq`, `use_yn`) VALUES ('000007', '구직유형대분류코드', '구직유형대분류코드', '구직유형대분류코드', '0', 'Y');")</f>
        <v>INSERT INTO `ssrc`.`comm_big_mast` (`majo_cod`, `majo_tit`, `majo_com_tit`, `majo_det_exp`, `majo_sor_seq`, `use_yn`) VALUES ('000007', '구직유형대분류코드', '구직유형대분류코드', '구직유형대분류코드', '0', 'Y');</v>
      </c>
      <c r="F6" s="117" t="s">
        <v>1093</v>
      </c>
    </row>
    <row r="7" spans="1:6" ht="17.25">
      <c r="A7" s="1" t="s">
        <v>136</v>
      </c>
      <c r="B7" s="1" t="s">
        <v>1052</v>
      </c>
      <c r="C7" s="1" t="s">
        <v>644</v>
      </c>
      <c r="D7" s="23">
        <v>3</v>
      </c>
    </row>
    <row r="8" spans="1:6" ht="17.25">
      <c r="A8" s="1" t="s">
        <v>669</v>
      </c>
      <c r="B8" s="1" t="s">
        <v>1053</v>
      </c>
      <c r="C8" s="1" t="s">
        <v>644</v>
      </c>
      <c r="D8" s="23">
        <v>3</v>
      </c>
    </row>
    <row r="9" spans="1:6" ht="17.25">
      <c r="A9" s="1" t="s">
        <v>139</v>
      </c>
      <c r="B9" s="1" t="s">
        <v>1054</v>
      </c>
      <c r="C9" s="1" t="s">
        <v>644</v>
      </c>
      <c r="D9" s="23">
        <v>5</v>
      </c>
    </row>
    <row r="10" spans="1:6" ht="17.25">
      <c r="A10" s="1" t="s">
        <v>138</v>
      </c>
      <c r="B10" s="1" t="s">
        <v>1055</v>
      </c>
      <c r="C10" s="1" t="s">
        <v>644</v>
      </c>
      <c r="D10" s="23">
        <v>5</v>
      </c>
    </row>
    <row r="11" spans="1:6" ht="17.25">
      <c r="A11" s="1" t="s">
        <v>1092</v>
      </c>
      <c r="B11" s="1" t="s">
        <v>1056</v>
      </c>
      <c r="C11" s="1" t="s">
        <v>644</v>
      </c>
      <c r="D11" s="23">
        <v>3</v>
      </c>
    </row>
    <row r="12" spans="1:6" ht="17.25">
      <c r="A12" s="1" t="s">
        <v>123</v>
      </c>
      <c r="B12" s="1" t="s">
        <v>1057</v>
      </c>
      <c r="C12" s="1" t="s">
        <v>644</v>
      </c>
      <c r="D12" s="23">
        <v>2</v>
      </c>
    </row>
    <row r="13" spans="1:6" ht="17.25">
      <c r="A13" s="1" t="s">
        <v>145</v>
      </c>
      <c r="B13" s="1" t="s">
        <v>1058</v>
      </c>
      <c r="C13" s="1" t="s">
        <v>644</v>
      </c>
      <c r="D13" s="23">
        <v>6</v>
      </c>
    </row>
    <row r="14" spans="1:6" ht="17.25">
      <c r="A14" s="1" t="s">
        <v>791</v>
      </c>
      <c r="B14" s="1" t="s">
        <v>1083</v>
      </c>
      <c r="C14" s="1" t="s">
        <v>722</v>
      </c>
      <c r="D14" s="1">
        <v>12</v>
      </c>
    </row>
    <row r="15" spans="1:6" ht="17.25">
      <c r="A15" s="1" t="s">
        <v>795</v>
      </c>
      <c r="B15" s="1" t="s">
        <v>1084</v>
      </c>
      <c r="C15" s="1" t="s">
        <v>722</v>
      </c>
      <c r="D15" s="1">
        <v>10</v>
      </c>
    </row>
    <row r="16" spans="1:6" ht="17.25">
      <c r="A16" s="1" t="s">
        <v>76</v>
      </c>
      <c r="B16" s="1" t="s">
        <v>1060</v>
      </c>
      <c r="C16" s="1" t="s">
        <v>644</v>
      </c>
      <c r="D16" s="23">
        <v>6</v>
      </c>
    </row>
    <row r="17" spans="1:4" ht="17.25">
      <c r="A17" s="116" t="s">
        <v>658</v>
      </c>
      <c r="B17" s="1" t="s">
        <v>1079</v>
      </c>
      <c r="C17" s="1" t="s">
        <v>644</v>
      </c>
      <c r="D17" s="23">
        <v>2</v>
      </c>
    </row>
    <row r="18" spans="1:4" ht="17.25">
      <c r="A18" s="1" t="s">
        <v>678</v>
      </c>
      <c r="B18" s="1" t="s">
        <v>1061</v>
      </c>
      <c r="C18" s="1" t="s">
        <v>644</v>
      </c>
      <c r="D18" s="23">
        <v>1</v>
      </c>
    </row>
    <row r="19" spans="1:4" ht="17.25">
      <c r="A19" s="1" t="s">
        <v>677</v>
      </c>
      <c r="B19" s="1" t="s">
        <v>1062</v>
      </c>
      <c r="C19" s="1" t="s">
        <v>644</v>
      </c>
      <c r="D19" s="23">
        <v>1</v>
      </c>
    </row>
    <row r="20" spans="1:4" ht="17.25">
      <c r="A20" s="1" t="s">
        <v>152</v>
      </c>
      <c r="B20" s="1" t="s">
        <v>1063</v>
      </c>
      <c r="C20" s="1" t="s">
        <v>644</v>
      </c>
      <c r="D20" s="23">
        <v>1</v>
      </c>
    </row>
    <row r="21" spans="1:4" ht="17.25">
      <c r="A21" s="1" t="s">
        <v>37</v>
      </c>
      <c r="B21" s="1" t="s">
        <v>1064</v>
      </c>
      <c r="C21" s="1" t="s">
        <v>644</v>
      </c>
      <c r="D21" s="23">
        <v>1</v>
      </c>
    </row>
    <row r="22" spans="1:4" ht="17.25">
      <c r="A22" s="1" t="s">
        <v>119</v>
      </c>
      <c r="B22" s="1" t="s">
        <v>1065</v>
      </c>
      <c r="C22" s="1" t="s">
        <v>644</v>
      </c>
      <c r="D22" s="23">
        <v>1</v>
      </c>
    </row>
    <row r="23" spans="1:4" ht="17.25">
      <c r="A23" s="1" t="s">
        <v>27</v>
      </c>
      <c r="B23" s="1" t="s">
        <v>1066</v>
      </c>
      <c r="C23" s="1" t="s">
        <v>644</v>
      </c>
      <c r="D23" s="23">
        <v>1</v>
      </c>
    </row>
    <row r="24" spans="1:4" ht="17.25">
      <c r="A24" s="1" t="s">
        <v>98</v>
      </c>
      <c r="B24" s="1" t="s">
        <v>1067</v>
      </c>
      <c r="C24" s="1" t="s">
        <v>644</v>
      </c>
      <c r="D24" s="23">
        <v>3</v>
      </c>
    </row>
    <row r="25" spans="1:4" ht="17.25">
      <c r="A25" s="1" t="s">
        <v>94</v>
      </c>
      <c r="B25" s="1" t="s">
        <v>1068</v>
      </c>
      <c r="C25" s="1" t="s">
        <v>644</v>
      </c>
      <c r="D25" s="23">
        <v>3</v>
      </c>
    </row>
    <row r="26" spans="1:4" ht="17.25">
      <c r="A26" s="116" t="s">
        <v>661</v>
      </c>
      <c r="B26" s="1" t="s">
        <v>1080</v>
      </c>
      <c r="C26" s="1" t="s">
        <v>644</v>
      </c>
      <c r="D26" s="23">
        <v>1</v>
      </c>
    </row>
    <row r="27" spans="1:4" ht="17.25">
      <c r="A27" s="1" t="s">
        <v>146</v>
      </c>
      <c r="B27" s="1" t="s">
        <v>1070</v>
      </c>
      <c r="C27" s="1" t="s">
        <v>644</v>
      </c>
      <c r="D27" s="23">
        <v>6</v>
      </c>
    </row>
    <row r="28" spans="1:4" ht="17.25">
      <c r="A28" s="116" t="s">
        <v>627</v>
      </c>
      <c r="B28" s="1" t="s">
        <v>1082</v>
      </c>
      <c r="C28" s="1" t="s">
        <v>644</v>
      </c>
      <c r="D28" s="23">
        <v>6</v>
      </c>
    </row>
    <row r="29" spans="1:4" ht="17.25">
      <c r="A29" s="1" t="s">
        <v>153</v>
      </c>
      <c r="B29" s="1" t="s">
        <v>1071</v>
      </c>
      <c r="C29" s="1" t="s">
        <v>644</v>
      </c>
      <c r="D29" s="23">
        <v>6</v>
      </c>
    </row>
    <row r="30" spans="1:4" ht="17.25">
      <c r="A30" s="1" t="s">
        <v>718</v>
      </c>
      <c r="B30" s="1" t="s">
        <v>1069</v>
      </c>
      <c r="C30" s="1" t="s">
        <v>722</v>
      </c>
      <c r="D30" s="23">
        <v>6</v>
      </c>
    </row>
    <row r="31" spans="1:4" ht="17.25">
      <c r="A31" s="29" t="s">
        <v>102</v>
      </c>
      <c r="B31" s="1" t="s">
        <v>1072</v>
      </c>
      <c r="C31" s="1" t="s">
        <v>644</v>
      </c>
      <c r="D31" s="23">
        <v>3</v>
      </c>
    </row>
    <row r="32" spans="1:4" ht="17.25">
      <c r="A32" s="29" t="s">
        <v>878</v>
      </c>
      <c r="B32" s="1" t="s">
        <v>1089</v>
      </c>
      <c r="C32" s="1" t="s">
        <v>722</v>
      </c>
      <c r="D32" s="1">
        <v>3</v>
      </c>
    </row>
    <row r="33" spans="1:4" ht="17.25">
      <c r="A33" s="29" t="s">
        <v>61</v>
      </c>
      <c r="B33" s="1" t="s">
        <v>1073</v>
      </c>
      <c r="C33" s="1" t="s">
        <v>644</v>
      </c>
      <c r="D33" s="23">
        <v>2</v>
      </c>
    </row>
    <row r="34" spans="1:4" ht="17.25">
      <c r="A34" s="66" t="s">
        <v>1022</v>
      </c>
      <c r="B34" s="1" t="s">
        <v>1090</v>
      </c>
      <c r="C34" s="1" t="s">
        <v>722</v>
      </c>
      <c r="D34" s="1">
        <v>3</v>
      </c>
    </row>
    <row r="35" spans="1:4" ht="17.25">
      <c r="A35" s="115" t="s">
        <v>843</v>
      </c>
      <c r="B35" s="1" t="s">
        <v>1086</v>
      </c>
      <c r="C35" s="1" t="s">
        <v>722</v>
      </c>
      <c r="D35" s="1">
        <v>2</v>
      </c>
    </row>
    <row r="36" spans="1:4" ht="17.25">
      <c r="A36" s="1" t="s">
        <v>125</v>
      </c>
      <c r="B36" s="1" t="s">
        <v>1074</v>
      </c>
      <c r="C36" s="1" t="s">
        <v>644</v>
      </c>
      <c r="D36" s="23">
        <v>1</v>
      </c>
    </row>
    <row r="37" spans="1:4" ht="17.25">
      <c r="A37" s="29" t="s">
        <v>106</v>
      </c>
      <c r="B37" s="1" t="s">
        <v>1075</v>
      </c>
      <c r="C37" s="1" t="s">
        <v>644</v>
      </c>
      <c r="D37" s="23">
        <v>5</v>
      </c>
    </row>
    <row r="38" spans="1:4" ht="17.25">
      <c r="A38" s="29" t="s">
        <v>10</v>
      </c>
      <c r="B38" s="1" t="s">
        <v>1076</v>
      </c>
      <c r="C38" s="1" t="s">
        <v>644</v>
      </c>
      <c r="D38" s="23">
        <v>3</v>
      </c>
    </row>
    <row r="39" spans="1:4" ht="17.25">
      <c r="A39" s="29" t="s">
        <v>568</v>
      </c>
      <c r="B39" s="1" t="s">
        <v>1081</v>
      </c>
      <c r="C39" s="1" t="s">
        <v>644</v>
      </c>
      <c r="D39" s="23">
        <v>3</v>
      </c>
    </row>
    <row r="40" spans="1:4" ht="17.25">
      <c r="A40" s="29" t="s">
        <v>621</v>
      </c>
      <c r="B40" s="1" t="s">
        <v>1059</v>
      </c>
      <c r="C40" s="1" t="s">
        <v>644</v>
      </c>
      <c r="D40" s="23">
        <v>2</v>
      </c>
    </row>
    <row r="41" spans="1:4" ht="17.25">
      <c r="A41" s="29" t="s">
        <v>12</v>
      </c>
      <c r="B41" s="1" t="s">
        <v>1077</v>
      </c>
      <c r="C41" s="1" t="s">
        <v>644</v>
      </c>
      <c r="D41" s="23">
        <v>2</v>
      </c>
    </row>
    <row r="42" spans="1:4" ht="17.25">
      <c r="A42" s="29" t="s">
        <v>436</v>
      </c>
      <c r="B42" s="1" t="s">
        <v>1078</v>
      </c>
      <c r="C42" s="1" t="s">
        <v>644</v>
      </c>
      <c r="D42" s="23">
        <v>2</v>
      </c>
    </row>
  </sheetData>
  <sortState xmlns:xlrd2="http://schemas.microsoft.com/office/spreadsheetml/2017/richdata2" ref="A1:D43">
    <sortCondition ref="A1:A43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F0"/>
  </sheetPr>
  <dimension ref="A1:Z782"/>
  <sheetViews>
    <sheetView tabSelected="1" zoomScale="75" zoomScaleNormal="75" workbookViewId="0">
      <selection activeCell="M20" sqref="M20:N24"/>
    </sheetView>
  </sheetViews>
  <sheetFormatPr defaultColWidth="12.625" defaultRowHeight="15" customHeight="1"/>
  <cols>
    <col min="1" max="1" width="7.875" style="33" customWidth="1"/>
    <col min="2" max="2" width="19.375" style="33" bestFit="1" customWidth="1"/>
    <col min="3" max="3" width="14.5" style="33" bestFit="1" customWidth="1"/>
    <col min="4" max="5" width="27.25" style="33" bestFit="1" customWidth="1"/>
    <col min="6" max="6" width="9.5" style="33" bestFit="1" customWidth="1"/>
    <col min="7" max="7" width="12.75" style="33" bestFit="1" customWidth="1"/>
    <col min="8" max="8" width="10.5" style="33" bestFit="1" customWidth="1"/>
    <col min="9" max="16" width="13" style="33" customWidth="1"/>
    <col min="17" max="17" width="84.875" style="33" hidden="1" customWidth="1"/>
    <col min="18" max="18" width="59.25" style="33" customWidth="1"/>
    <col min="19" max="26" width="7.625" style="33" customWidth="1"/>
    <col min="27" max="16384" width="12.625" style="33"/>
  </cols>
  <sheetData>
    <row r="1" spans="1:26" ht="17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9.75" customHeight="1">
      <c r="A2" s="1"/>
      <c r="B2" s="34" t="s">
        <v>0</v>
      </c>
      <c r="C2" s="34" t="s">
        <v>1</v>
      </c>
      <c r="D2" s="34" t="s">
        <v>2</v>
      </c>
      <c r="E2" s="34" t="s">
        <v>3</v>
      </c>
      <c r="F2" s="35" t="s">
        <v>4</v>
      </c>
      <c r="G2" s="34" t="s">
        <v>5</v>
      </c>
      <c r="H2" s="34" t="s">
        <v>6</v>
      </c>
      <c r="I2" s="80" t="s">
        <v>7</v>
      </c>
      <c r="J2" s="81"/>
      <c r="K2" s="81"/>
      <c r="L2" s="81"/>
      <c r="M2" s="81"/>
      <c r="N2" s="81"/>
      <c r="O2" s="81"/>
      <c r="P2" s="82"/>
      <c r="Q2" s="34" t="s">
        <v>8</v>
      </c>
      <c r="R2" s="1" t="str">
        <f>CONCATENATE("CREATE TABLE `",TRIM(B3),"` (")</f>
        <v>CREATE TABLE `comm_code_mast` (</v>
      </c>
      <c r="S2" s="1"/>
      <c r="T2" s="1"/>
      <c r="U2" s="1"/>
      <c r="V2" s="1"/>
      <c r="W2" s="1"/>
      <c r="X2" s="1"/>
      <c r="Y2" s="1"/>
      <c r="Z2" s="1"/>
    </row>
    <row r="3" spans="1:26" ht="17.25" customHeight="1">
      <c r="A3" s="1"/>
      <c r="B3" s="15" t="str">
        <f>VLOOKUP(C3,테이블명!$A$1:$B$13,2,FALSE)</f>
        <v>comm_code_mast</v>
      </c>
      <c r="C3" s="15" t="s">
        <v>1006</v>
      </c>
      <c r="D3" s="15" t="str">
        <f>VLOOKUP(E3,컬럼명조립!B:C,2,FALSE)</f>
        <v>grp_code</v>
      </c>
      <c r="E3" s="15" t="s">
        <v>568</v>
      </c>
      <c r="F3" s="38" t="s">
        <v>442</v>
      </c>
      <c r="G3" s="15" t="str">
        <f>VLOOKUP(E3,컬럼명조립!$B:$E,3,FALSE)</f>
        <v>VARCHAR</v>
      </c>
      <c r="H3" s="15">
        <f>VLOOKUP(E3,컬럼명조립!$B:$E,4,FALSE)</f>
        <v>3</v>
      </c>
      <c r="I3" s="87" t="s">
        <v>616</v>
      </c>
      <c r="J3" s="88"/>
      <c r="K3" s="88"/>
      <c r="L3" s="88"/>
      <c r="M3" s="88"/>
      <c r="N3" s="88"/>
      <c r="O3" s="88"/>
      <c r="P3" s="88"/>
      <c r="Q3" s="15"/>
      <c r="R3" s="1" t="s">
        <v>573</v>
      </c>
      <c r="S3" s="1"/>
      <c r="T3" s="1"/>
      <c r="U3" s="1"/>
      <c r="V3" s="1"/>
      <c r="W3" s="1"/>
      <c r="X3" s="1"/>
      <c r="Y3" s="1"/>
      <c r="Z3" s="1"/>
    </row>
    <row r="4" spans="1:26" ht="17.25" customHeight="1">
      <c r="A4" s="1"/>
      <c r="B4" s="15" t="str">
        <f>VLOOKUP(C4,테이블명!$A$1:$B$13,2,FALSE)</f>
        <v>comm_code_mast</v>
      </c>
      <c r="C4" s="15" t="s">
        <v>1006</v>
      </c>
      <c r="D4" s="15" t="str">
        <f>VLOOKUP(E4,컬럼명조립!B:C,2,FALSE)</f>
        <v>majo_code</v>
      </c>
      <c r="E4" s="15" t="s">
        <v>145</v>
      </c>
      <c r="F4" s="38" t="s">
        <v>442</v>
      </c>
      <c r="G4" s="15" t="str">
        <f>VLOOKUP(E4,컬럼명조립!$B:$E,3,FALSE)</f>
        <v>VARCHAR</v>
      </c>
      <c r="H4" s="15">
        <f>VLOOKUP(E4,컬럼명조립!$B:$E,4,FALSE)</f>
        <v>6</v>
      </c>
      <c r="I4" s="77"/>
      <c r="J4" s="78"/>
      <c r="K4" s="78"/>
      <c r="L4" s="78"/>
      <c r="M4" s="78"/>
      <c r="N4" s="78"/>
      <c r="O4" s="78"/>
      <c r="P4" s="79"/>
      <c r="Q4" s="15"/>
      <c r="R4" s="1" t="s">
        <v>544</v>
      </c>
      <c r="S4" s="1"/>
      <c r="T4" s="1"/>
      <c r="U4" s="1"/>
      <c r="V4" s="1"/>
      <c r="W4" s="1"/>
      <c r="X4" s="1"/>
      <c r="Y4" s="1"/>
      <c r="Z4" s="1"/>
    </row>
    <row r="5" spans="1:26" ht="17.25" customHeight="1">
      <c r="A5" s="1"/>
      <c r="B5" s="15" t="str">
        <f>VLOOKUP(C5,테이블명!$A$1:$B$13,2,FALSE)</f>
        <v>comm_code_mast</v>
      </c>
      <c r="C5" s="15" t="s">
        <v>1006</v>
      </c>
      <c r="D5" s="15" t="str">
        <f>VLOOKUP(E5,컬럼명조립!B:C,2,FALSE)</f>
        <v>midd_code</v>
      </c>
      <c r="E5" s="15" t="s">
        <v>146</v>
      </c>
      <c r="F5" s="38" t="s">
        <v>442</v>
      </c>
      <c r="G5" s="15" t="str">
        <f>VLOOKUP(E5,컬럼명조립!$B:$E,3,FALSE)</f>
        <v>VARCHAR</v>
      </c>
      <c r="H5" s="15">
        <f>VLOOKUP(E5,컬럼명조립!$B:$E,4,FALSE)</f>
        <v>6</v>
      </c>
      <c r="I5" s="77"/>
      <c r="J5" s="78"/>
      <c r="K5" s="78"/>
      <c r="L5" s="78"/>
      <c r="M5" s="78"/>
      <c r="N5" s="78"/>
      <c r="O5" s="78"/>
      <c r="P5" s="79"/>
      <c r="Q5" s="15"/>
      <c r="R5" s="1" t="str">
        <f>CONCATENATE("`",TRIM(D5),"`  ",TRIM(D5),"(",D5,")NULL DEFAULT NULL COMMENT '",TRIM(D5)," (",TRIM(D5),")',")</f>
        <v>`midd_code`  midd_code(midd_code)NULL DEFAULT NULL COMMENT 'midd_code (midd_code)',</v>
      </c>
      <c r="S5" s="1"/>
      <c r="T5" s="1"/>
      <c r="U5" s="1"/>
      <c r="V5" s="1"/>
      <c r="W5" s="1"/>
      <c r="X5" s="1"/>
      <c r="Y5" s="1"/>
      <c r="Z5" s="1"/>
    </row>
    <row r="6" spans="1:26" ht="17.25" customHeight="1">
      <c r="A6" s="1"/>
      <c r="B6" s="15" t="str">
        <f>VLOOKUP(C6,테이블명!$A$1:$B$13,2,FALSE)</f>
        <v>comm_code_mast</v>
      </c>
      <c r="C6" s="15" t="s">
        <v>1006</v>
      </c>
      <c r="D6" s="15" t="str">
        <f>VLOOKUP(E6,컬럼명조립!B:C,2,FALSE)</f>
        <v>majo_titl</v>
      </c>
      <c r="E6" s="15" t="s">
        <v>147</v>
      </c>
      <c r="F6" s="15"/>
      <c r="G6" s="15" t="str">
        <f>VLOOKUP(E6,컬럼명조립!$B:$E,3,FALSE)</f>
        <v>VARCHAR</v>
      </c>
      <c r="H6" s="15">
        <f>VLOOKUP(E6,컬럼명조립!$B:$E,4,FALSE)</f>
        <v>100</v>
      </c>
      <c r="I6" s="84"/>
      <c r="J6" s="78"/>
      <c r="K6" s="78"/>
      <c r="L6" s="78"/>
      <c r="M6" s="78"/>
      <c r="N6" s="78"/>
      <c r="O6" s="78"/>
      <c r="P6" s="79"/>
      <c r="Q6" s="15"/>
      <c r="R6" s="1" t="str">
        <f t="shared" ref="R6:R14" si="0">CONCATENATE("`",TRIM(D6),"`  ",TRIM(D6),"(",D6,")NULL DEFAULT NULL COMMENT '",TRIM(D6)," (",TRIM(D6),")',")</f>
        <v>`majo_titl`  majo_titl(majo_titl)NULL DEFAULT NULL COMMENT 'majo_titl (majo_titl)',</v>
      </c>
      <c r="S6" s="1"/>
      <c r="T6" s="1"/>
      <c r="U6" s="1"/>
      <c r="V6" s="1"/>
      <c r="W6" s="1"/>
      <c r="X6" s="1"/>
      <c r="Y6" s="1"/>
      <c r="Z6" s="1"/>
    </row>
    <row r="7" spans="1:26" ht="17.25" customHeight="1">
      <c r="A7" s="1"/>
      <c r="B7" s="15" t="str">
        <f>VLOOKUP(C7,테이블명!$A$1:$B$13,2,FALSE)</f>
        <v>comm_code_mast</v>
      </c>
      <c r="C7" s="15" t="s">
        <v>1006</v>
      </c>
      <c r="D7" s="15" t="str">
        <f>VLOOKUP(E7,컬럼명조립!B:C,2,FALSE)</f>
        <v>smal_name</v>
      </c>
      <c r="E7" s="15" t="s">
        <v>148</v>
      </c>
      <c r="F7" s="15"/>
      <c r="G7" s="15" t="str">
        <f>VLOOKUP(E7,컬럼명조립!$B:$E,3,FALSE)</f>
        <v>VARCHAR</v>
      </c>
      <c r="H7" s="15">
        <f>VLOOKUP(E7,컬럼명조립!$B:$E,4,FALSE)</f>
        <v>100</v>
      </c>
      <c r="I7" s="84"/>
      <c r="J7" s="78"/>
      <c r="K7" s="78"/>
      <c r="L7" s="78"/>
      <c r="M7" s="78"/>
      <c r="N7" s="78"/>
      <c r="O7" s="78"/>
      <c r="P7" s="79"/>
      <c r="Q7" s="15"/>
      <c r="R7" s="1" t="str">
        <f t="shared" si="0"/>
        <v>`smal_name`  smal_name(smal_name)NULL DEFAULT NULL COMMENT 'smal_name (smal_name)',</v>
      </c>
      <c r="S7" s="1"/>
      <c r="T7" s="1"/>
      <c r="U7" s="1"/>
      <c r="V7" s="1"/>
      <c r="W7" s="1"/>
      <c r="X7" s="1"/>
      <c r="Y7" s="1"/>
      <c r="Z7" s="1"/>
    </row>
    <row r="8" spans="1:26" ht="17.25" customHeight="1">
      <c r="A8" s="1"/>
      <c r="B8" s="15" t="str">
        <f>VLOOKUP(C8,테이블명!$A$1:$B$13,2,FALSE)</f>
        <v>comm_code_mast</v>
      </c>
      <c r="C8" s="15" t="s">
        <v>1006</v>
      </c>
      <c r="D8" s="15" t="str">
        <f>VLOOKUP(E8,컬럼명조립!B:C,2,FALSE)</f>
        <v>majo_comp_titl</v>
      </c>
      <c r="E8" s="15" t="s">
        <v>149</v>
      </c>
      <c r="F8" s="15"/>
      <c r="G8" s="15" t="str">
        <f>VLOOKUP(E8,컬럼명조립!$B:$E,3,FALSE)</f>
        <v>VARCHAR</v>
      </c>
      <c r="H8" s="15">
        <f>VLOOKUP(E8,컬럼명조립!$B:$E,4,FALSE)</f>
        <v>50</v>
      </c>
      <c r="I8" s="84"/>
      <c r="J8" s="78"/>
      <c r="K8" s="78"/>
      <c r="L8" s="78"/>
      <c r="M8" s="78"/>
      <c r="N8" s="78"/>
      <c r="O8" s="78"/>
      <c r="P8" s="79"/>
      <c r="Q8" s="15"/>
      <c r="R8" s="1" t="str">
        <f t="shared" si="0"/>
        <v>`majo_comp_titl`  majo_comp_titl(majo_comp_titl)NULL DEFAULT NULL COMMENT 'majo_comp_titl (majo_comp_titl)',</v>
      </c>
      <c r="S8" s="1"/>
      <c r="T8" s="1"/>
      <c r="U8" s="1"/>
      <c r="V8" s="1"/>
      <c r="W8" s="1"/>
      <c r="X8" s="1"/>
      <c r="Y8" s="1"/>
      <c r="Z8" s="1"/>
    </row>
    <row r="9" spans="1:26" ht="17.25" customHeight="1">
      <c r="A9" s="1"/>
      <c r="B9" s="15" t="str">
        <f>VLOOKUP(C9,테이블명!$A$1:$B$13,2,FALSE)</f>
        <v>comm_code_mast</v>
      </c>
      <c r="C9" s="15" t="s">
        <v>1006</v>
      </c>
      <c r="D9" s="15" t="str">
        <f>VLOOKUP(E9,컬럼명조립!B:C,2,FALSE)</f>
        <v>midd_comp_titl</v>
      </c>
      <c r="E9" s="15" t="s">
        <v>150</v>
      </c>
      <c r="F9" s="15"/>
      <c r="G9" s="15" t="str">
        <f>VLOOKUP(E9,컬럼명조립!$B:$E,3,FALSE)</f>
        <v>VARCHAR</v>
      </c>
      <c r="H9" s="15">
        <f>VLOOKUP(E9,컬럼명조립!$B:$E,4,FALSE)</f>
        <v>50</v>
      </c>
      <c r="I9" s="84"/>
      <c r="J9" s="78"/>
      <c r="K9" s="78"/>
      <c r="L9" s="78"/>
      <c r="M9" s="78"/>
      <c r="N9" s="78"/>
      <c r="O9" s="78"/>
      <c r="P9" s="79"/>
      <c r="Q9" s="15"/>
      <c r="R9" s="1" t="str">
        <f t="shared" si="0"/>
        <v>`midd_comp_titl`  midd_comp_titl(midd_comp_titl)NULL DEFAULT NULL COMMENT 'midd_comp_titl (midd_comp_titl)',</v>
      </c>
      <c r="S9" s="1"/>
      <c r="T9" s="1"/>
      <c r="U9" s="1"/>
      <c r="V9" s="1"/>
      <c r="W9" s="1"/>
      <c r="X9" s="1"/>
      <c r="Y9" s="1"/>
      <c r="Z9" s="1"/>
    </row>
    <row r="10" spans="1:26" ht="17.25" customHeight="1">
      <c r="A10" s="1"/>
      <c r="B10" s="15" t="str">
        <f>VLOOKUP(C10,테이블명!$A$1:$B$13,2,FALSE)</f>
        <v>comm_code_mast</v>
      </c>
      <c r="C10" s="15" t="s">
        <v>1006</v>
      </c>
      <c r="D10" s="15" t="str">
        <f>VLOOKUP(E10,컬럼명조립!B:C,2,FALSE)</f>
        <v>use_yn</v>
      </c>
      <c r="E10" s="39" t="s">
        <v>520</v>
      </c>
      <c r="F10" s="15"/>
      <c r="G10" s="15" t="str">
        <f>VLOOKUP(E10,컬럼명조립!$B:$E,3,FALSE)</f>
        <v>VARCHAR</v>
      </c>
      <c r="H10" s="15">
        <f>VLOOKUP(E10,컬럼명조립!$B:$E,4,FALSE)</f>
        <v>1</v>
      </c>
      <c r="I10" s="84"/>
      <c r="J10" s="78"/>
      <c r="K10" s="78"/>
      <c r="L10" s="78"/>
      <c r="M10" s="78"/>
      <c r="N10" s="78"/>
      <c r="O10" s="78"/>
      <c r="P10" s="79"/>
      <c r="Q10" s="15"/>
      <c r="R10" s="1" t="str">
        <f t="shared" ref="R10" si="1">CONCATENATE("`",TRIM(D10),"`  ",TRIM(D10),"(",D10,")NULL DEFAULT NULL COMMENT '",TRIM(D10)," (",TRIM(D10),")',")</f>
        <v>`use_yn`  use_yn(use_yn)NULL DEFAULT NULL COMMENT 'use_yn (use_yn)',</v>
      </c>
      <c r="S10" s="1"/>
      <c r="T10" s="1"/>
      <c r="U10" s="1"/>
      <c r="V10" s="1"/>
      <c r="W10" s="1"/>
      <c r="X10" s="1"/>
      <c r="Y10" s="1"/>
      <c r="Z10" s="1"/>
    </row>
    <row r="11" spans="1:26" ht="17.25" customHeight="1">
      <c r="A11" s="1"/>
      <c r="B11" s="15" t="str">
        <f>VLOOKUP(C11,테이블명!$A$1:$B$13,2,FALSE)</f>
        <v>comm_code_mast</v>
      </c>
      <c r="C11" s="15" t="s">
        <v>1006</v>
      </c>
      <c r="D11" s="15" t="str">
        <f>VLOOKUP(E11,컬럼명조립!B:C,2,FALSE)</f>
        <v>out_seri</v>
      </c>
      <c r="E11" s="39" t="s">
        <v>967</v>
      </c>
      <c r="F11" s="15"/>
      <c r="G11" s="15" t="str">
        <f>VLOOKUP(E11,컬럼명조립!$B:$E,3,FALSE)</f>
        <v>INT</v>
      </c>
      <c r="H11" s="15">
        <f>VLOOKUP(E11,컬럼명조립!$B:$E,4,FALSE)</f>
        <v>6</v>
      </c>
      <c r="I11" s="84"/>
      <c r="J11" s="78"/>
      <c r="K11" s="78"/>
      <c r="L11" s="78"/>
      <c r="M11" s="78"/>
      <c r="N11" s="78"/>
      <c r="O11" s="78"/>
      <c r="P11" s="79"/>
      <c r="Q11" s="15"/>
      <c r="R11" s="1" t="str">
        <f t="shared" si="0"/>
        <v>`out_seri`  out_seri(out_seri)NULL DEFAULT NULL COMMENT 'out_seri (out_seri)',</v>
      </c>
      <c r="S11" s="1"/>
      <c r="T11" s="1"/>
      <c r="U11" s="1"/>
      <c r="V11" s="1"/>
      <c r="W11" s="1"/>
      <c r="X11" s="1"/>
      <c r="Y11" s="1"/>
      <c r="Z11" s="1"/>
    </row>
    <row r="12" spans="1:26" ht="17.25" customHeight="1">
      <c r="A12" s="1"/>
      <c r="B12" s="15" t="str">
        <f>VLOOKUP(C12,테이블명!$A$1:$B$13,2,FALSE)</f>
        <v>comm_code_mast</v>
      </c>
      <c r="C12" s="15" t="s">
        <v>1006</v>
      </c>
      <c r="D12" s="15" t="str">
        <f>VLOOKUP(E12,컬럼명조립!B:C,2,FALSE)</f>
        <v>firs_crea_empl</v>
      </c>
      <c r="E12" s="39" t="s">
        <v>467</v>
      </c>
      <c r="F12" s="15"/>
      <c r="G12" s="15" t="str">
        <f>VLOOKUP(E12,컬럼명조립!$B:$E,3,FALSE)</f>
        <v>VARCHAR</v>
      </c>
      <c r="H12" s="15">
        <f>VLOOKUP(E12,컬럼명조립!$B:$E,4,FALSE)</f>
        <v>10</v>
      </c>
      <c r="I12" s="84"/>
      <c r="J12" s="78"/>
      <c r="K12" s="78"/>
      <c r="L12" s="78"/>
      <c r="M12" s="78"/>
      <c r="N12" s="78"/>
      <c r="O12" s="78"/>
      <c r="P12" s="79"/>
      <c r="Q12" s="15"/>
      <c r="R12" s="1" t="str">
        <f t="shared" si="0"/>
        <v>`firs_crea_empl`  firs_crea_empl(firs_crea_empl)NULL DEFAULT NULL COMMENT 'firs_crea_empl (firs_crea_empl)',</v>
      </c>
      <c r="S12" s="1"/>
      <c r="T12" s="1"/>
      <c r="U12" s="1"/>
      <c r="V12" s="1"/>
      <c r="W12" s="1"/>
      <c r="X12" s="1"/>
      <c r="Y12" s="1"/>
      <c r="Z12" s="1"/>
    </row>
    <row r="13" spans="1:26" ht="17.25" customHeight="1">
      <c r="A13" s="1"/>
      <c r="B13" s="15" t="str">
        <f>VLOOKUP(C13,테이블명!$A$1:$B$13,2,FALSE)</f>
        <v>comm_code_mast</v>
      </c>
      <c r="C13" s="15" t="s">
        <v>1006</v>
      </c>
      <c r="D13" s="15" t="str">
        <f>VLOOKUP(E13,컬럼명조립!B:C,2,FALSE)</f>
        <v>last_edit_date_time</v>
      </c>
      <c r="E13" s="39" t="s">
        <v>965</v>
      </c>
      <c r="F13" s="15"/>
      <c r="G13" s="15" t="str">
        <f>VLOOKUP(E13,컬럼명조립!$B:$E,3,FALSE)</f>
        <v>DATETIME</v>
      </c>
      <c r="H13" s="15">
        <f>VLOOKUP(E13,컬럼명조립!$B:$E,4,FALSE)</f>
        <v>0</v>
      </c>
      <c r="I13" s="84"/>
      <c r="J13" s="78"/>
      <c r="K13" s="78"/>
      <c r="L13" s="78"/>
      <c r="M13" s="78"/>
      <c r="N13" s="78"/>
      <c r="O13" s="78"/>
      <c r="P13" s="79"/>
      <c r="Q13" s="15"/>
      <c r="R13" s="1" t="str">
        <f t="shared" si="0"/>
        <v>`last_edit_date_time`  last_edit_date_time(last_edit_date_time)NULL DEFAULT NULL COMMENT 'last_edit_date_time (last_edit_date_time)',</v>
      </c>
      <c r="S13" s="1"/>
      <c r="T13" s="1"/>
      <c r="U13" s="1"/>
      <c r="V13" s="1"/>
      <c r="W13" s="1"/>
      <c r="X13" s="1"/>
      <c r="Y13" s="1"/>
      <c r="Z13" s="1"/>
    </row>
    <row r="14" spans="1:26" ht="17.25" customHeight="1">
      <c r="A14" s="1"/>
      <c r="B14" s="15" t="str">
        <f>VLOOKUP(C14,테이블명!$A$1:$B$13,2,FALSE)</f>
        <v>comm_code_mast</v>
      </c>
      <c r="C14" s="15" t="s">
        <v>1006</v>
      </c>
      <c r="D14" s="15" t="str">
        <f>VLOOKUP(E14,컬럼명조립!B:C,2,FALSE)</f>
        <v>last_edit_empl</v>
      </c>
      <c r="E14" s="39" t="s">
        <v>466</v>
      </c>
      <c r="F14" s="15"/>
      <c r="G14" s="15" t="str">
        <f>VLOOKUP(E14,컬럼명조립!$B:$E,3,FALSE)</f>
        <v>VARCHAR</v>
      </c>
      <c r="H14" s="15">
        <f>VLOOKUP(E14,컬럼명조립!$B:$E,4,FALSE)</f>
        <v>10</v>
      </c>
      <c r="I14" s="84"/>
      <c r="J14" s="78"/>
      <c r="K14" s="78"/>
      <c r="L14" s="78"/>
      <c r="M14" s="78"/>
      <c r="N14" s="78"/>
      <c r="O14" s="78"/>
      <c r="P14" s="79"/>
      <c r="Q14" s="1"/>
      <c r="R14" s="1" t="str">
        <f t="shared" si="0"/>
        <v>`last_edit_empl`  last_edit_empl(last_edit_empl)NULL DEFAULT NULL COMMENT 'last_edit_empl (last_edit_empl)',</v>
      </c>
      <c r="S14" s="1"/>
      <c r="T14" s="1"/>
      <c r="U14" s="1"/>
      <c r="V14" s="1"/>
      <c r="W14" s="1"/>
      <c r="X14" s="1"/>
      <c r="Y14" s="1"/>
      <c r="Z14" s="1"/>
    </row>
    <row r="15" spans="1:26" ht="17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 t="s">
        <v>726</v>
      </c>
      <c r="S15" s="1"/>
      <c r="T15" s="1"/>
      <c r="U15" s="1"/>
      <c r="V15" s="1"/>
      <c r="W15" s="1"/>
      <c r="X15" s="1"/>
      <c r="Y15" s="1"/>
      <c r="Z15" s="1"/>
    </row>
    <row r="16" spans="1:26" ht="17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 t="s">
        <v>433</v>
      </c>
      <c r="S16" s="1"/>
      <c r="T16" s="1"/>
      <c r="U16" s="1"/>
      <c r="V16" s="1"/>
      <c r="W16" s="1"/>
      <c r="X16" s="1"/>
      <c r="Y16" s="1"/>
      <c r="Z16" s="1"/>
    </row>
    <row r="17" spans="1:26" ht="17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 t="s">
        <v>725</v>
      </c>
      <c r="S17" s="1"/>
      <c r="T17" s="1"/>
      <c r="U17" s="1"/>
      <c r="V17" s="1"/>
      <c r="W17" s="1"/>
      <c r="X17" s="1"/>
      <c r="Y17" s="1"/>
      <c r="Z17" s="1"/>
    </row>
    <row r="18" spans="1:26" ht="17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 t="s">
        <v>525</v>
      </c>
      <c r="S18" s="1"/>
      <c r="T18" s="1"/>
      <c r="U18" s="1"/>
      <c r="V18" s="1"/>
      <c r="W18" s="1"/>
      <c r="X18" s="1"/>
      <c r="Y18" s="1"/>
      <c r="Z18" s="1"/>
    </row>
    <row r="19" spans="1:26" ht="17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 t="s">
        <v>526</v>
      </c>
      <c r="S19" s="1"/>
      <c r="T19" s="1"/>
      <c r="U19" s="1"/>
      <c r="V19" s="1"/>
      <c r="W19" s="1"/>
      <c r="X19" s="1"/>
      <c r="Y19" s="1"/>
      <c r="Z19" s="1"/>
    </row>
    <row r="20" spans="1:26" ht="17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 t="s">
        <v>527</v>
      </c>
      <c r="S20" s="1"/>
      <c r="T20" s="1"/>
      <c r="U20" s="1"/>
      <c r="V20" s="1"/>
      <c r="W20" s="1"/>
      <c r="X20" s="1"/>
      <c r="Y20" s="1"/>
      <c r="Z20" s="1"/>
    </row>
    <row r="21" spans="1:26" ht="17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5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7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5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7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7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7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7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7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7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7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7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7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7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7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7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7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7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7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7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7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7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7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7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7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7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7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7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7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7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7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7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7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7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7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7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7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7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7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7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7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7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7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7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7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7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7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7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7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7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7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7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7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7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7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7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7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7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7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7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7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7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7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7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7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7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7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7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7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7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7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7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7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7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7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7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7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7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7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7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7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7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7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7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7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7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7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7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7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7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7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7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7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7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7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7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7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7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7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7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7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7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7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7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7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7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7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7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7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7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7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7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7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7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7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7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7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7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7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7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7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7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7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7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7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7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7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7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7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7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7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7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7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7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7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7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7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7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7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7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7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7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7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7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7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7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7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7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7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7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7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7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7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7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7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7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7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7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7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7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7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7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7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7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7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7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7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7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7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7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7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7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7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7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7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7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7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7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7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7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7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7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7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7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7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7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7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7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7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7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7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7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7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7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7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7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7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7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7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7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7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7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7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7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7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7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7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7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7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7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7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7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7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7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7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7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7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7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7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7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7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7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7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7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7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7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7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7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7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7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7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7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7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7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7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7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7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7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7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7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7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7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7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7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7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7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7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7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7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7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7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7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7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7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7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7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7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7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7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7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7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7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7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7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7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7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7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7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7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7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7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7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7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7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7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7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7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7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7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7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7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7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7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7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7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7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7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7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7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7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7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7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7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7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7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7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7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7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7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7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7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7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7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7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7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7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7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7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7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7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7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7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7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7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7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7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7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7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7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7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7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7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7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7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7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7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7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7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7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7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7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7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7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7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7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7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7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7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7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7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7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7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7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7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7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7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7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7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7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7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7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7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7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7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7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7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7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7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7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7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7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7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7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7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7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7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7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7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7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7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7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7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7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7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7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7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7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7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7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7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7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7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7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7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7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7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7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7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7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7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7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7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7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7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7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7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7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7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7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7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7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7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7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7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7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7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7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7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7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7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7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7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7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7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7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7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7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7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7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7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7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7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7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7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7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7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7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7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7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7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7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7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7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7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7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7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7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7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7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7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7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7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7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7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7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7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7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7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7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7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7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7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7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7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7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7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7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7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7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7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7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7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7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7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7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7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7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7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7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7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7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7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7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7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7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7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7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7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7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7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7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7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7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7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7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7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7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7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7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7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7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7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7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7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7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7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7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7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7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7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7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7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7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7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7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7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7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7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7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7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7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7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7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7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7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7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7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7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7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7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7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7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7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7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7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7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7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7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7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7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7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7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7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7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7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7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7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7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7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7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7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7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7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7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7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7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7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7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7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7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7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7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7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7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7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7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7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7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7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7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7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7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7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7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7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7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7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7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7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7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7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7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7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7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7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7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7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7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7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7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7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7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7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7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7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7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7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7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7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7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7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7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7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7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7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7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7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7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7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7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7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7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7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7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7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7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7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7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7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7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7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7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7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7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7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7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7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7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7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7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7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7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7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7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7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7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7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7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7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7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7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7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7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7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7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7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7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7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7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7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7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7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7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7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7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7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7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7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7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7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7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7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7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7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7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7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7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7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7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7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7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7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7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7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7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7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7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7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7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7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7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7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7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7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7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7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7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7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7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7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7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7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7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7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7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7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7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7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7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7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7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7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7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7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7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7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7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7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7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7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7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7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7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7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7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7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7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7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7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7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7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7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7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7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7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7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7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7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7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7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7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7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7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7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7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7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7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7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7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7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7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7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7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7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7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7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7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7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7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7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7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7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7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7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7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7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7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7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7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7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7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7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7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7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7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7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7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7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</sheetData>
  <mergeCells count="13">
    <mergeCell ref="I14:P14"/>
    <mergeCell ref="I2:P2"/>
    <mergeCell ref="I13:P13"/>
    <mergeCell ref="I4:P4"/>
    <mergeCell ref="I5:P5"/>
    <mergeCell ref="I6:P6"/>
    <mergeCell ref="I7:P7"/>
    <mergeCell ref="I8:P8"/>
    <mergeCell ref="I9:P9"/>
    <mergeCell ref="I11:P11"/>
    <mergeCell ref="I12:P12"/>
    <mergeCell ref="I3:P3"/>
    <mergeCell ref="I10:P10"/>
  </mergeCells>
  <phoneticPr fontId="1" type="noConversion"/>
  <pageMargins left="0.7" right="0.7" top="0.75" bottom="0.75" header="0" footer="0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40C1A-FCCF-41A8-B7B8-04E976590282}">
  <sheetPr>
    <tabColor rgb="FF00B0F0"/>
  </sheetPr>
  <dimension ref="A1:Z807"/>
  <sheetViews>
    <sheetView zoomScale="75" zoomScaleNormal="75" workbookViewId="0">
      <selection activeCell="C3" sqref="C3:C19"/>
    </sheetView>
  </sheetViews>
  <sheetFormatPr defaultColWidth="12.625" defaultRowHeight="15" customHeight="1"/>
  <cols>
    <col min="1" max="1" width="7.875" style="33" customWidth="1"/>
    <col min="2" max="2" width="19.375" style="33" bestFit="1" customWidth="1"/>
    <col min="3" max="3" width="14.5" style="33" bestFit="1" customWidth="1"/>
    <col min="4" max="5" width="27.25" style="33" bestFit="1" customWidth="1"/>
    <col min="6" max="6" width="9.5" style="33" bestFit="1" customWidth="1"/>
    <col min="7" max="7" width="12.75" style="33" bestFit="1" customWidth="1"/>
    <col min="8" max="8" width="10.5" style="33" bestFit="1" customWidth="1"/>
    <col min="9" max="16" width="13" style="33" customWidth="1"/>
    <col min="17" max="17" width="84.875" style="33" hidden="1" customWidth="1"/>
    <col min="18" max="26" width="7.625" style="33" customWidth="1"/>
    <col min="27" max="16384" width="12.625" style="33"/>
  </cols>
  <sheetData>
    <row r="1" spans="1:26" ht="17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9.75" customHeight="1">
      <c r="A2" s="1"/>
      <c r="B2" s="34" t="s">
        <v>0</v>
      </c>
      <c r="C2" s="34" t="s">
        <v>1</v>
      </c>
      <c r="D2" s="34" t="s">
        <v>2</v>
      </c>
      <c r="E2" s="34" t="s">
        <v>3</v>
      </c>
      <c r="F2" s="35" t="s">
        <v>4</v>
      </c>
      <c r="G2" s="34" t="s">
        <v>5</v>
      </c>
      <c r="H2" s="34" t="s">
        <v>6</v>
      </c>
      <c r="I2" s="80" t="s">
        <v>7</v>
      </c>
      <c r="J2" s="81"/>
      <c r="K2" s="81"/>
      <c r="L2" s="81"/>
      <c r="M2" s="81"/>
      <c r="N2" s="81"/>
      <c r="O2" s="81"/>
      <c r="P2" s="82"/>
      <c r="Q2" s="34" t="s">
        <v>8</v>
      </c>
      <c r="R2" s="1"/>
      <c r="S2" s="1"/>
      <c r="T2" s="1"/>
      <c r="U2" s="1"/>
      <c r="V2" s="1"/>
      <c r="W2" s="1"/>
      <c r="X2" s="1"/>
      <c r="Y2" s="1"/>
      <c r="Z2" s="1"/>
    </row>
    <row r="3" spans="1:26" ht="17.25" customHeight="1">
      <c r="A3" s="1"/>
      <c r="B3" s="15" t="str">
        <f>VLOOKUP(C3,테이블명!$A:$B,2,FALSE)</f>
        <v>tabl_list_mast</v>
      </c>
      <c r="C3" s="60" t="s">
        <v>1005</v>
      </c>
      <c r="D3" s="15" t="str">
        <f>VLOOKUP(E3,컬럼명조립!$B:$C,2,FALSE)</f>
        <v>grp_code</v>
      </c>
      <c r="E3" s="15" t="s">
        <v>568</v>
      </c>
      <c r="F3" s="34" t="s">
        <v>442</v>
      </c>
      <c r="G3" s="15" t="str">
        <f>VLOOKUP(E3,컬럼명조립!$B:$E,3,FALSE)</f>
        <v>VARCHAR</v>
      </c>
      <c r="H3" s="15">
        <f>VLOOKUP(E3,컬럼명조립!$B:$E,4,FALSE)</f>
        <v>3</v>
      </c>
      <c r="I3" s="87" t="s">
        <v>616</v>
      </c>
      <c r="J3" s="88"/>
      <c r="K3" s="88"/>
      <c r="L3" s="88"/>
      <c r="M3" s="88"/>
      <c r="N3" s="88"/>
      <c r="O3" s="88"/>
      <c r="P3" s="88"/>
      <c r="Q3" s="15"/>
      <c r="R3" s="1"/>
      <c r="S3" s="1"/>
      <c r="T3" s="1"/>
      <c r="U3" s="1"/>
      <c r="V3" s="1"/>
      <c r="W3" s="1"/>
      <c r="X3" s="1"/>
      <c r="Y3" s="1"/>
      <c r="Z3" s="1"/>
    </row>
    <row r="4" spans="1:26" ht="17.25" customHeight="1">
      <c r="A4" s="1"/>
      <c r="B4" s="15" t="str">
        <f>VLOOKUP(C4,테이블명!$A:$B,2,FALSE)</f>
        <v>tabl_list_mast</v>
      </c>
      <c r="C4" s="60" t="s">
        <v>1005</v>
      </c>
      <c r="D4" s="15" t="str">
        <f>VLOOKUP(E4,컬럼명조립!$B:$C,2,FALSE)</f>
        <v>tabl_id</v>
      </c>
      <c r="E4" s="15" t="s">
        <v>871</v>
      </c>
      <c r="F4" s="34" t="s">
        <v>442</v>
      </c>
      <c r="G4" s="15" t="str">
        <f>VLOOKUP(E4,컬럼명조립!$B:$E,3,FALSE)</f>
        <v>VARCHAR</v>
      </c>
      <c r="H4" s="15">
        <f>VLOOKUP(E4,컬럼명조립!$B:$E,4,FALSE)</f>
        <v>16</v>
      </c>
      <c r="I4" s="89" t="s">
        <v>971</v>
      </c>
      <c r="J4" s="90"/>
      <c r="K4" s="90"/>
      <c r="L4" s="90"/>
      <c r="M4" s="90"/>
      <c r="N4" s="90"/>
      <c r="O4" s="90"/>
      <c r="P4" s="91"/>
      <c r="Q4" s="15"/>
      <c r="R4" s="1"/>
      <c r="S4" s="1"/>
      <c r="T4" s="1"/>
      <c r="U4" s="1"/>
      <c r="V4" s="1"/>
      <c r="W4" s="1"/>
      <c r="X4" s="1"/>
      <c r="Y4" s="1"/>
      <c r="Z4" s="1"/>
    </row>
    <row r="5" spans="1:26" ht="17.25" customHeight="1">
      <c r="A5" s="1"/>
      <c r="B5" s="15" t="str">
        <f>VLOOKUP(C5,테이블명!$A:$B,2,FALSE)</f>
        <v>tabl_list_mast</v>
      </c>
      <c r="C5" s="60" t="s">
        <v>1005</v>
      </c>
      <c r="D5" s="15" t="str">
        <f>VLOOKUP(E5,컬럼명조립!$B:$C,2,FALSE)</f>
        <v>tabl_type_code</v>
      </c>
      <c r="E5" s="15" t="s">
        <v>878</v>
      </c>
      <c r="F5" s="34"/>
      <c r="G5" s="15" t="str">
        <f>VLOOKUP(E5,컬럼명조립!$B:$E,3,FALSE)</f>
        <v>VARCHAR</v>
      </c>
      <c r="H5" s="15">
        <f>VLOOKUP(E5,컬럼명조립!$B:$E,4,FALSE)</f>
        <v>3</v>
      </c>
      <c r="I5" s="84" t="s">
        <v>872</v>
      </c>
      <c r="J5" s="78"/>
      <c r="K5" s="78"/>
      <c r="L5" s="78"/>
      <c r="M5" s="78"/>
      <c r="N5" s="78"/>
      <c r="O5" s="78"/>
      <c r="P5" s="79"/>
      <c r="Q5" s="15"/>
      <c r="R5" s="1"/>
      <c r="S5" s="1"/>
      <c r="T5" s="1"/>
      <c r="U5" s="1"/>
      <c r="V5" s="1"/>
      <c r="W5" s="1"/>
      <c r="X5" s="1"/>
      <c r="Y5" s="1"/>
      <c r="Z5" s="1"/>
    </row>
    <row r="6" spans="1:26" ht="17.25" customHeight="1">
      <c r="A6" s="1"/>
      <c r="B6" s="15" t="str">
        <f>VLOOKUP(C6,테이블명!$A:$B,2,FALSE)</f>
        <v>tabl_list_mast</v>
      </c>
      <c r="C6" s="60" t="s">
        <v>1005</v>
      </c>
      <c r="D6" s="15" t="str">
        <f>VLOOKUP(E6,컬럼명조립!$B:$C,2,FALSE)</f>
        <v>use_yn</v>
      </c>
      <c r="E6" s="15" t="s">
        <v>520</v>
      </c>
      <c r="F6" s="34"/>
      <c r="G6" s="15" t="str">
        <f>VLOOKUP(E6,컬럼명조립!$B:$E,3,FALSE)</f>
        <v>VARCHAR</v>
      </c>
      <c r="H6" s="15">
        <f>VLOOKUP(E6,컬럼명조립!$B:$E,4,FALSE)</f>
        <v>1</v>
      </c>
      <c r="I6" s="77"/>
      <c r="J6" s="78"/>
      <c r="K6" s="78"/>
      <c r="L6" s="78"/>
      <c r="M6" s="78"/>
      <c r="N6" s="78"/>
      <c r="O6" s="78"/>
      <c r="P6" s="79"/>
      <c r="Q6" s="15"/>
      <c r="R6" s="1"/>
      <c r="S6" s="1"/>
      <c r="T6" s="1"/>
      <c r="U6" s="1"/>
      <c r="V6" s="1"/>
      <c r="W6" s="1"/>
      <c r="X6" s="1"/>
      <c r="Y6" s="1"/>
      <c r="Z6" s="1"/>
    </row>
    <row r="7" spans="1:26" ht="17.25" customHeight="1">
      <c r="A7" s="1"/>
      <c r="B7" s="15" t="str">
        <f>VLOOKUP(C7,테이블명!$A:$B,2,FALSE)</f>
        <v>tabl_list_mast</v>
      </c>
      <c r="C7" s="60" t="s">
        <v>1005</v>
      </c>
      <c r="D7" s="15" t="str">
        <f>VLOOKUP(E7,컬럼명조립!$B:$C,2,FALSE)</f>
        <v>cont_depa_code</v>
      </c>
      <c r="E7" s="15" t="s">
        <v>972</v>
      </c>
      <c r="F7" s="34"/>
      <c r="G7" s="15" t="str">
        <f>VLOOKUP(E7,컬럼명조립!$B:$E,3,FALSE)</f>
        <v>VARCHAR</v>
      </c>
      <c r="H7" s="15">
        <f>VLOOKUP(E7,컬럼명조립!$B:$E,4,FALSE)</f>
        <v>6</v>
      </c>
      <c r="I7" s="77"/>
      <c r="J7" s="78"/>
      <c r="K7" s="78"/>
      <c r="L7" s="78"/>
      <c r="M7" s="78"/>
      <c r="N7" s="78"/>
      <c r="O7" s="78"/>
      <c r="P7" s="79"/>
      <c r="Q7" s="15"/>
      <c r="R7" s="1"/>
      <c r="S7" s="1"/>
      <c r="T7" s="1"/>
      <c r="U7" s="1"/>
      <c r="V7" s="1"/>
      <c r="W7" s="1"/>
      <c r="X7" s="1"/>
      <c r="Y7" s="1"/>
      <c r="Z7" s="1"/>
    </row>
    <row r="8" spans="1:26" ht="17.25" customHeight="1">
      <c r="A8" s="1"/>
      <c r="B8" s="15" t="str">
        <f>VLOOKUP(C8,테이블명!$A:$B,2,FALSE)</f>
        <v>tabl_list_mast</v>
      </c>
      <c r="C8" s="60" t="s">
        <v>1005</v>
      </c>
      <c r="D8" s="15" t="str">
        <f>VLOOKUP(E8,컬럼명조립!$B:$C,2,FALSE)</f>
        <v>tabl_kore_name</v>
      </c>
      <c r="E8" s="15" t="s">
        <v>873</v>
      </c>
      <c r="F8" s="15"/>
      <c r="G8" s="15" t="str">
        <f>VLOOKUP(E8,컬럼명조립!$B:$E,3,FALSE)</f>
        <v>VARCHAR</v>
      </c>
      <c r="H8" s="15">
        <f>VLOOKUP(E8,컬럼명조립!$B:$E,4,FALSE)</f>
        <v>30</v>
      </c>
      <c r="I8" s="84"/>
      <c r="J8" s="78"/>
      <c r="K8" s="78"/>
      <c r="L8" s="78"/>
      <c r="M8" s="78"/>
      <c r="N8" s="78"/>
      <c r="O8" s="78"/>
      <c r="P8" s="79"/>
      <c r="Q8" s="15"/>
      <c r="R8" s="1"/>
      <c r="S8" s="1"/>
      <c r="T8" s="1"/>
      <c r="U8" s="1"/>
      <c r="V8" s="1"/>
      <c r="W8" s="1"/>
      <c r="X8" s="1"/>
      <c r="Y8" s="1"/>
      <c r="Z8" s="1"/>
    </row>
    <row r="9" spans="1:26" ht="17.25" customHeight="1">
      <c r="A9" s="1"/>
      <c r="B9" s="15" t="str">
        <f>VLOOKUP(C9,테이블명!$A:$B,2,FALSE)</f>
        <v>tabl_list_mast</v>
      </c>
      <c r="C9" s="60" t="s">
        <v>1005</v>
      </c>
      <c r="D9" s="15" t="str">
        <f>VLOOKUP(E9,컬럼명조립!$B:$C,2,FALSE)</f>
        <v>tabl_engl_name</v>
      </c>
      <c r="E9" s="15" t="s">
        <v>874</v>
      </c>
      <c r="F9" s="15"/>
      <c r="G9" s="15" t="str">
        <f>VLOOKUP(E9,컬럼명조립!$B:$E,3,FALSE)</f>
        <v>VARCHAR</v>
      </c>
      <c r="H9" s="15">
        <f>VLOOKUP(E9,컬럼명조립!$B:$E,4,FALSE)</f>
        <v>30</v>
      </c>
      <c r="I9" s="84"/>
      <c r="J9" s="78"/>
      <c r="K9" s="78"/>
      <c r="L9" s="78"/>
      <c r="M9" s="78"/>
      <c r="N9" s="78"/>
      <c r="O9" s="78"/>
      <c r="P9" s="79"/>
      <c r="Q9" s="15"/>
      <c r="R9" s="1"/>
      <c r="S9" s="1"/>
      <c r="T9" s="1"/>
      <c r="U9" s="1"/>
      <c r="V9" s="1"/>
      <c r="W9" s="1"/>
      <c r="X9" s="1"/>
      <c r="Y9" s="1"/>
      <c r="Z9" s="1"/>
    </row>
    <row r="10" spans="1:26" ht="17.25" customHeight="1">
      <c r="A10" s="1"/>
      <c r="B10" s="15" t="str">
        <f>VLOOKUP(C10,테이블명!$A:$B,2,FALSE)</f>
        <v>tabl_list_mast</v>
      </c>
      <c r="C10" s="60" t="s">
        <v>1005</v>
      </c>
      <c r="D10" s="15" t="str">
        <f>VLOOKUP(E10,컬럼명조립!$B:$C,2,FALSE)</f>
        <v>firs_appl_date_time</v>
      </c>
      <c r="E10" s="15" t="s">
        <v>973</v>
      </c>
      <c r="F10" s="15"/>
      <c r="G10" s="15" t="str">
        <f>VLOOKUP(E10,컬럼명조립!$B:$E,3,FALSE)</f>
        <v>DATETIME</v>
      </c>
      <c r="H10" s="15">
        <f>VLOOKUP(E10,컬럼명조립!$B:$E,4,FALSE)</f>
        <v>0</v>
      </c>
      <c r="I10" s="84"/>
      <c r="J10" s="78"/>
      <c r="K10" s="78"/>
      <c r="L10" s="78"/>
      <c r="M10" s="78"/>
      <c r="N10" s="78"/>
      <c r="O10" s="78"/>
      <c r="P10" s="79"/>
      <c r="Q10" s="15"/>
      <c r="R10" s="1"/>
      <c r="S10" s="1"/>
      <c r="T10" s="1"/>
      <c r="U10" s="1"/>
      <c r="V10" s="1"/>
      <c r="W10" s="1"/>
      <c r="X10" s="1"/>
      <c r="Y10" s="1"/>
      <c r="Z10" s="1"/>
    </row>
    <row r="11" spans="1:26" ht="17.25" customHeight="1">
      <c r="A11" s="1"/>
      <c r="B11" s="15" t="str">
        <f>VLOOKUP(C11,테이블명!$A:$B,2,FALSE)</f>
        <v>tabl_list_mast</v>
      </c>
      <c r="C11" s="60" t="s">
        <v>1005</v>
      </c>
      <c r="D11" s="15" t="str">
        <f>VLOOKUP(E11,컬럼명조립!$B:$C,2,FALSE)</f>
        <v>firs_appl_cont_name</v>
      </c>
      <c r="E11" s="15" t="s">
        <v>860</v>
      </c>
      <c r="F11" s="15"/>
      <c r="G11" s="15" t="str">
        <f>VLOOKUP(E11,컬럼명조립!$B:$E,3,FALSE)</f>
        <v>VARCHAR</v>
      </c>
      <c r="H11" s="15">
        <f>VLOOKUP(E11,컬럼명조립!$B:$E,4,FALSE)</f>
        <v>30</v>
      </c>
      <c r="I11" s="84"/>
      <c r="J11" s="78"/>
      <c r="K11" s="78"/>
      <c r="L11" s="78"/>
      <c r="M11" s="78"/>
      <c r="N11" s="78"/>
      <c r="O11" s="78"/>
      <c r="P11" s="79"/>
      <c r="Q11" s="15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>
      <c r="A12" s="1"/>
      <c r="B12" s="15" t="str">
        <f>VLOOKUP(C12,테이블명!$A:$B,2,FALSE)</f>
        <v>tabl_list_mast</v>
      </c>
      <c r="C12" s="60" t="s">
        <v>1005</v>
      </c>
      <c r="D12" s="15" t="str">
        <f>VLOOKUP(E12,컬럼명조립!$B:$C,2,FALSE)</f>
        <v>last_appl_date_time</v>
      </c>
      <c r="E12" s="15" t="s">
        <v>974</v>
      </c>
      <c r="F12" s="15"/>
      <c r="G12" s="15" t="str">
        <f>VLOOKUP(E12,컬럼명조립!$B:$E,3,FALSE)</f>
        <v>DATETIME</v>
      </c>
      <c r="H12" s="15">
        <f>VLOOKUP(E12,컬럼명조립!$B:$E,4,FALSE)</f>
        <v>0</v>
      </c>
      <c r="I12" s="84"/>
      <c r="J12" s="78"/>
      <c r="K12" s="78"/>
      <c r="L12" s="78"/>
      <c r="M12" s="78"/>
      <c r="N12" s="78"/>
      <c r="O12" s="78"/>
      <c r="P12" s="79"/>
      <c r="Q12" s="15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>
      <c r="A13" s="1"/>
      <c r="B13" s="15" t="str">
        <f>VLOOKUP(C13,테이블명!$A:$B,2,FALSE)</f>
        <v>tabl_list_mast</v>
      </c>
      <c r="C13" s="60" t="s">
        <v>1005</v>
      </c>
      <c r="D13" s="15" t="str">
        <f>VLOOKUP(E13,컬럼명조립!$B:$C,2,FALSE)</f>
        <v>last_appl_cont_name</v>
      </c>
      <c r="E13" s="15" t="s">
        <v>859</v>
      </c>
      <c r="F13" s="15"/>
      <c r="G13" s="15" t="str">
        <f>VLOOKUP(E13,컬럼명조립!$B:$E,3,FALSE)</f>
        <v>VARCHAR</v>
      </c>
      <c r="H13" s="15">
        <f>VLOOKUP(E13,컬럼명조립!$B:$E,4,FALSE)</f>
        <v>30</v>
      </c>
      <c r="I13" s="84"/>
      <c r="J13" s="78"/>
      <c r="K13" s="78"/>
      <c r="L13" s="78"/>
      <c r="M13" s="78"/>
      <c r="N13" s="78"/>
      <c r="O13" s="78"/>
      <c r="P13" s="79"/>
      <c r="Q13" s="15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>
      <c r="A14" s="1"/>
      <c r="B14" s="15" t="str">
        <f>VLOOKUP(C14,테이블명!$A:$B,2,FALSE)</f>
        <v>tabl_list_mast</v>
      </c>
      <c r="C14" s="60" t="s">
        <v>1005</v>
      </c>
      <c r="D14" s="15" t="str">
        <f>VLOOKUP(E14,컬럼명조립!$B:$C,2,FALSE)</f>
        <v>appl_seri_no</v>
      </c>
      <c r="E14" s="15" t="s">
        <v>849</v>
      </c>
      <c r="F14" s="15"/>
      <c r="G14" s="15" t="str">
        <f>VLOOKUP(E14,컬럼명조립!$B:$E,3,FALSE)</f>
        <v>INT</v>
      </c>
      <c r="H14" s="15">
        <f>VLOOKUP(E14,컬럼명조립!$B:$E,4,FALSE)</f>
        <v>9</v>
      </c>
      <c r="I14" s="84"/>
      <c r="J14" s="78"/>
      <c r="K14" s="78"/>
      <c r="L14" s="78"/>
      <c r="M14" s="78"/>
      <c r="N14" s="78"/>
      <c r="O14" s="78"/>
      <c r="P14" s="79"/>
      <c r="Q14" s="15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>
      <c r="A15" s="1"/>
      <c r="B15" s="15" t="str">
        <f>VLOOKUP(C15,테이블명!$A:$B,2,FALSE)</f>
        <v>tabl_list_mast</v>
      </c>
      <c r="C15" s="60" t="s">
        <v>1005</v>
      </c>
      <c r="D15" s="15" t="str">
        <f>VLOOKUP(E15,컬럼명조립!$B:$C,2,FALSE)</f>
        <v>tabl_summ_cont</v>
      </c>
      <c r="E15" s="15" t="s">
        <v>875</v>
      </c>
      <c r="F15" s="15"/>
      <c r="G15" s="15" t="str">
        <f>VLOOKUP(E15,컬럼명조립!$B:$E,3,FALSE)</f>
        <v>VARCHAR</v>
      </c>
      <c r="H15" s="15">
        <f>VLOOKUP(E15,컬럼명조립!$B:$E,4,FALSE)</f>
        <v>500</v>
      </c>
      <c r="I15" s="84"/>
      <c r="J15" s="78"/>
      <c r="K15" s="78"/>
      <c r="L15" s="78"/>
      <c r="M15" s="78"/>
      <c r="N15" s="78"/>
      <c r="O15" s="78"/>
      <c r="P15" s="79"/>
      <c r="Q15" s="15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>
      <c r="A16" s="1"/>
      <c r="B16" s="15" t="str">
        <f>VLOOKUP(C16,테이블명!$A:$B,2,FALSE)</f>
        <v>tabl_list_mast</v>
      </c>
      <c r="C16" s="60" t="s">
        <v>1005</v>
      </c>
      <c r="D16" s="15" t="str">
        <f>VLOOKUP(E16,컬럼명조립!$B:$C,2,FALSE)</f>
        <v>firs_crea_date_time</v>
      </c>
      <c r="E16" s="15" t="s">
        <v>964</v>
      </c>
      <c r="F16" s="15"/>
      <c r="G16" s="15" t="str">
        <f>VLOOKUP(E16,컬럼명조립!$B:$E,3,FALSE)</f>
        <v>DATETIME</v>
      </c>
      <c r="H16" s="15">
        <f>VLOOKUP(E16,컬럼명조립!$B:$E,4,FALSE)</f>
        <v>0</v>
      </c>
      <c r="I16" s="84"/>
      <c r="J16" s="78"/>
      <c r="K16" s="78"/>
      <c r="L16" s="78"/>
      <c r="M16" s="78"/>
      <c r="N16" s="78"/>
      <c r="O16" s="78"/>
      <c r="P16" s="79"/>
      <c r="Q16" s="15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>
      <c r="A17" s="1"/>
      <c r="B17" s="15" t="str">
        <f>VLOOKUP(C17,테이블명!$A:$B,2,FALSE)</f>
        <v>tabl_list_mast</v>
      </c>
      <c r="C17" s="60" t="s">
        <v>1005</v>
      </c>
      <c r="D17" s="15" t="str">
        <f>VLOOKUP(E17,컬럼명조립!$B:$C,2,FALSE)</f>
        <v>firs_crea_empl</v>
      </c>
      <c r="E17" s="15" t="s">
        <v>467</v>
      </c>
      <c r="F17" s="15"/>
      <c r="G17" s="15" t="str">
        <f>VLOOKUP(E17,컬럼명조립!$B:$E,3,FALSE)</f>
        <v>VARCHAR</v>
      </c>
      <c r="H17" s="15">
        <f>VLOOKUP(E17,컬럼명조립!$B:$E,4,FALSE)</f>
        <v>10</v>
      </c>
      <c r="I17" s="84"/>
      <c r="J17" s="78"/>
      <c r="K17" s="78"/>
      <c r="L17" s="78"/>
      <c r="M17" s="78"/>
      <c r="N17" s="78"/>
      <c r="O17" s="78"/>
      <c r="P17" s="79"/>
      <c r="Q17" s="15"/>
      <c r="R17" s="1"/>
      <c r="S17" s="1"/>
      <c r="T17" s="1"/>
      <c r="U17" s="1"/>
      <c r="V17" s="1"/>
      <c r="W17" s="1"/>
      <c r="X17" s="1"/>
      <c r="Y17" s="1"/>
      <c r="Z17" s="1"/>
    </row>
    <row r="18" spans="1:26" ht="17.25" customHeight="1">
      <c r="A18" s="1"/>
      <c r="B18" s="15" t="str">
        <f>VLOOKUP(C18,테이블명!$A:$B,2,FALSE)</f>
        <v>tabl_list_mast</v>
      </c>
      <c r="C18" s="60" t="s">
        <v>1005</v>
      </c>
      <c r="D18" s="15" t="str">
        <f>VLOOKUP(E18,컬럼명조립!$B:$C,2,FALSE)</f>
        <v>last_edit_date_time</v>
      </c>
      <c r="E18" s="15" t="s">
        <v>965</v>
      </c>
      <c r="F18" s="15"/>
      <c r="G18" s="15" t="str">
        <f>VLOOKUP(E18,컬럼명조립!$B:$E,3,FALSE)</f>
        <v>DATETIME</v>
      </c>
      <c r="H18" s="15">
        <f>VLOOKUP(E18,컬럼명조립!$B:$E,4,FALSE)</f>
        <v>0</v>
      </c>
      <c r="I18" s="84"/>
      <c r="J18" s="78"/>
      <c r="K18" s="78"/>
      <c r="L18" s="78"/>
      <c r="M18" s="78"/>
      <c r="N18" s="78"/>
      <c r="O18" s="78"/>
      <c r="P18" s="79"/>
      <c r="Q18" s="15"/>
      <c r="R18" s="1"/>
      <c r="S18" s="1"/>
      <c r="T18" s="1"/>
      <c r="U18" s="1"/>
      <c r="V18" s="1"/>
      <c r="W18" s="1"/>
      <c r="X18" s="1"/>
      <c r="Y18" s="1"/>
      <c r="Z18" s="1"/>
    </row>
    <row r="19" spans="1:26" ht="17.25" customHeight="1">
      <c r="A19" s="1"/>
      <c r="B19" s="15" t="str">
        <f>VLOOKUP(C19,테이블명!$A:$B,2,FALSE)</f>
        <v>tabl_list_mast</v>
      </c>
      <c r="C19" s="60" t="s">
        <v>1005</v>
      </c>
      <c r="D19" s="15" t="str">
        <f>VLOOKUP(E19,컬럼명조립!$B:$C,2,FALSE)</f>
        <v>last_edit_empl</v>
      </c>
      <c r="E19" s="15" t="s">
        <v>466</v>
      </c>
      <c r="F19" s="15"/>
      <c r="G19" s="15" t="str">
        <f>VLOOKUP(E19,컬럼명조립!$B:$E,3,FALSE)</f>
        <v>VARCHAR</v>
      </c>
      <c r="H19" s="15">
        <f>VLOOKUP(E19,컬럼명조립!$B:$E,4,FALSE)</f>
        <v>10</v>
      </c>
      <c r="I19" s="84"/>
      <c r="J19" s="78"/>
      <c r="K19" s="78"/>
      <c r="L19" s="78"/>
      <c r="M19" s="78"/>
      <c r="N19" s="78"/>
      <c r="O19" s="78"/>
      <c r="P19" s="79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7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7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7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7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7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7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7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7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7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7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7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7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7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7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7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7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7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7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7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7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7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7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7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7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7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7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7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7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7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7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7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7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7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7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7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7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7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7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7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7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7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7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7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7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7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7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7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7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7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7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7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7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7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7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7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7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7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7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7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7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7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7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7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7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7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7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7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7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7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7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7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7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7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7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7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7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7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7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7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7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7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7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7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7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7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7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7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7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7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7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7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7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7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7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7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7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7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7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7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7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7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7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7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7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7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7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7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7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7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7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7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7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7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7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7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7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7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7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7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7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7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7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7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7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7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7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7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7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7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7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7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7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7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7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7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7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7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7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7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7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7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7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7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7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7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7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7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7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7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7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7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7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7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7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7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7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7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7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7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7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7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7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7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7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7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7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7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7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7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7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7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7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7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7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7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7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7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7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7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7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7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7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7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7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7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7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7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7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7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7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7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7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7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7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7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7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7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7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7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7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7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7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7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7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7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7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7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7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7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7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7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7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7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7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7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7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7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7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7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7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7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7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7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7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7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7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7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7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7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7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7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7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7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7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7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7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7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7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7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7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7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7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7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7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7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7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7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7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7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7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7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7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7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7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7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7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7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7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7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7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7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7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7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7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7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7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7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7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7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7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7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7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7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7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7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7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7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7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7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7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7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7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7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7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7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7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7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7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7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7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7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7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7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7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7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7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7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7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7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7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7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7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7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7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7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7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7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7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7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7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7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7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7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7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7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7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7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7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7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7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7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7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7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7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7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7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7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7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7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7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7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7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7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7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7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7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7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7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7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7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7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7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7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7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7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7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7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7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7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7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7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7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7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7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7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7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7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7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7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7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7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7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7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7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7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7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7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7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7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7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7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7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7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7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7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7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7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7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7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7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7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7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7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7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7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7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7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7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7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7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7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7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7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7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7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7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7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7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7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7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7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7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7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7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7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7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7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7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7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7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7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7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7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7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7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7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7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7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7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7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7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7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7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7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7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7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7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7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7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7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7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7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7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7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7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7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7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7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7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7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7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7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7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7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7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7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7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7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7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7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7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7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7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7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7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7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7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7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7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7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7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7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7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7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7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7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7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7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7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7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7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7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7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7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7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7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7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7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7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7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7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7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7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7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7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7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7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7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7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7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7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7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7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7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7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7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7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7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7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7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7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7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7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7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7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7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7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7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7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7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7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7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7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7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7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7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7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7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7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7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7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7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7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7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7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7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7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7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7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7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7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7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7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7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7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7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7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7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7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7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7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7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7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7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7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7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7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7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7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7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7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7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7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7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7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7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7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7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7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7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7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7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7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7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7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7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7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7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7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7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7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7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7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7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7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7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7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7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7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7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7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7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7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7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7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7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7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7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7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7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7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7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7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7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7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7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7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7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7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7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7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7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7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7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7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7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7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7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7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7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7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7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7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7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7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7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7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7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7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7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7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7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7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7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7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7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7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7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7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7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7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7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7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7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7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7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7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7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7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7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7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7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7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7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7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7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7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7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7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7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7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7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7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7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7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7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7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7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7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7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7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7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7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7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7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7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7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7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7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7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7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7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7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7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7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7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7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7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7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7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7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7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7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7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7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7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7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7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7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7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7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7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7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7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7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7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7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7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7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7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7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7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7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7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7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7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7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7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7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7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7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7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7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7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7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7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7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7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7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7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7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7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7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7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7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7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7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7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7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7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7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7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7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7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7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7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7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7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7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7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7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7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7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7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7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7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7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7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7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7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7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7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7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7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7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7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7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7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7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7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7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7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7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7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7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7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7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7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7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7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7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7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7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7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7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7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7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7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7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7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7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7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</sheetData>
  <mergeCells count="18">
    <mergeCell ref="I14:P14"/>
    <mergeCell ref="I2:P2"/>
    <mergeCell ref="I3:P3"/>
    <mergeCell ref="I4:P4"/>
    <mergeCell ref="I5:P5"/>
    <mergeCell ref="I7:P7"/>
    <mergeCell ref="I8:P8"/>
    <mergeCell ref="I9:P9"/>
    <mergeCell ref="I10:P10"/>
    <mergeCell ref="I11:P11"/>
    <mergeCell ref="I12:P12"/>
    <mergeCell ref="I13:P13"/>
    <mergeCell ref="I6:P6"/>
    <mergeCell ref="I19:P19"/>
    <mergeCell ref="I15:P15"/>
    <mergeCell ref="I16:P16"/>
    <mergeCell ref="I17:P17"/>
    <mergeCell ref="I18:P18"/>
  </mergeCells>
  <phoneticPr fontId="1" type="noConversion"/>
  <pageMargins left="0.7" right="0.7" top="0.75" bottom="0.75" header="0" footer="0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4782E-55BB-487F-A231-809A9F4358C6}">
  <sheetPr>
    <tabColor rgb="FF00B0F0"/>
  </sheetPr>
  <dimension ref="A1:Z808"/>
  <sheetViews>
    <sheetView zoomScale="75" zoomScaleNormal="75" workbookViewId="0">
      <selection activeCell="D20" sqref="D20"/>
    </sheetView>
  </sheetViews>
  <sheetFormatPr defaultColWidth="12.625" defaultRowHeight="15" customHeight="1"/>
  <cols>
    <col min="1" max="1" width="7.875" style="33" customWidth="1"/>
    <col min="2" max="2" width="19.375" style="33" bestFit="1" customWidth="1"/>
    <col min="3" max="3" width="19.125" style="33" bestFit="1" customWidth="1"/>
    <col min="4" max="5" width="27.25" style="33" bestFit="1" customWidth="1"/>
    <col min="6" max="6" width="9.5" style="33" bestFit="1" customWidth="1"/>
    <col min="7" max="7" width="12.75" style="33" bestFit="1" customWidth="1"/>
    <col min="8" max="8" width="10.5" style="33" bestFit="1" customWidth="1"/>
    <col min="9" max="16" width="13" style="33" customWidth="1"/>
    <col min="17" max="17" width="84.875" style="33" hidden="1" customWidth="1"/>
    <col min="18" max="26" width="7.625" style="33" customWidth="1"/>
    <col min="27" max="16384" width="12.625" style="33"/>
  </cols>
  <sheetData>
    <row r="1" spans="1:26" ht="17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9.75" customHeight="1">
      <c r="A2" s="1"/>
      <c r="B2" s="34" t="s">
        <v>0</v>
      </c>
      <c r="C2" s="34" t="s">
        <v>1</v>
      </c>
      <c r="D2" s="34" t="s">
        <v>2</v>
      </c>
      <c r="E2" s="34" t="s">
        <v>3</v>
      </c>
      <c r="F2" s="35" t="s">
        <v>4</v>
      </c>
      <c r="G2" s="34" t="s">
        <v>5</v>
      </c>
      <c r="H2" s="34" t="s">
        <v>6</v>
      </c>
      <c r="I2" s="80" t="s">
        <v>7</v>
      </c>
      <c r="J2" s="81"/>
      <c r="K2" s="81"/>
      <c r="L2" s="81"/>
      <c r="M2" s="81"/>
      <c r="N2" s="81"/>
      <c r="O2" s="81"/>
      <c r="P2" s="82"/>
      <c r="Q2" s="34" t="s">
        <v>8</v>
      </c>
      <c r="R2" s="1"/>
      <c r="S2" s="1"/>
      <c r="T2" s="1"/>
      <c r="U2" s="1"/>
      <c r="V2" s="1"/>
      <c r="W2" s="1"/>
      <c r="X2" s="1"/>
      <c r="Y2" s="1"/>
      <c r="Z2" s="1"/>
    </row>
    <row r="3" spans="1:26" ht="17.25" customHeight="1">
      <c r="A3" s="1"/>
      <c r="B3" s="15" t="str">
        <f>VLOOKUP(C3,테이블명!$A:$B,2,FALSE)</f>
        <v>prog_list_mast</v>
      </c>
      <c r="C3" s="60" t="s">
        <v>1007</v>
      </c>
      <c r="D3" s="15" t="str">
        <f>VLOOKUP(E3,컬럼명조립!B:C,2,FALSE)</f>
        <v>grp_code</v>
      </c>
      <c r="E3" s="15" t="s">
        <v>568</v>
      </c>
      <c r="F3" s="34" t="s">
        <v>442</v>
      </c>
      <c r="G3" s="15" t="str">
        <f>VLOOKUP(E3,컬럼명조립!$B:$E,3,FALSE)</f>
        <v>VARCHAR</v>
      </c>
      <c r="H3" s="15">
        <f>VLOOKUP(E3,컬럼명조립!$B:$E,4,FALSE)</f>
        <v>3</v>
      </c>
      <c r="I3" s="87" t="s">
        <v>616</v>
      </c>
      <c r="J3" s="88"/>
      <c r="K3" s="88"/>
      <c r="L3" s="88"/>
      <c r="M3" s="88"/>
      <c r="N3" s="88"/>
      <c r="O3" s="88"/>
      <c r="P3" s="88"/>
      <c r="Q3" s="15"/>
      <c r="R3" s="1"/>
      <c r="S3" s="1"/>
      <c r="T3" s="1"/>
      <c r="U3" s="1"/>
      <c r="V3" s="1"/>
      <c r="W3" s="1"/>
      <c r="X3" s="1"/>
      <c r="Y3" s="1"/>
      <c r="Z3" s="1"/>
    </row>
    <row r="4" spans="1:26" ht="17.25" customHeight="1">
      <c r="A4" s="1"/>
      <c r="B4" s="15" t="str">
        <f>VLOOKUP(C4,테이블명!$A:$B,2,FALSE)</f>
        <v>prog_list_mast</v>
      </c>
      <c r="C4" s="60" t="s">
        <v>1007</v>
      </c>
      <c r="D4" s="15" t="str">
        <f>VLOOKUP(E4,컬럼명조립!B:C,2,FALSE)</f>
        <v>prog_id</v>
      </c>
      <c r="E4" s="15" t="s">
        <v>809</v>
      </c>
      <c r="F4" s="34" t="s">
        <v>442</v>
      </c>
      <c r="G4" s="15" t="str">
        <f>VLOOKUP(E4,컬럼명조립!$B:$E,3,FALSE)</f>
        <v>VARCHAR</v>
      </c>
      <c r="H4" s="15">
        <f>VLOOKUP(E4,컬럼명조립!$B:$E,4,FALSE)</f>
        <v>50</v>
      </c>
      <c r="I4" s="89"/>
      <c r="J4" s="90"/>
      <c r="K4" s="90"/>
      <c r="L4" s="90"/>
      <c r="M4" s="90"/>
      <c r="N4" s="90"/>
      <c r="O4" s="90"/>
      <c r="P4" s="91"/>
      <c r="Q4" s="15"/>
      <c r="R4" s="1"/>
      <c r="S4" s="1"/>
      <c r="T4" s="1"/>
      <c r="U4" s="1"/>
      <c r="V4" s="1"/>
      <c r="W4" s="1"/>
      <c r="X4" s="1"/>
      <c r="Y4" s="1"/>
      <c r="Z4" s="1"/>
    </row>
    <row r="5" spans="1:26" ht="17.25" customHeight="1">
      <c r="A5" s="1"/>
      <c r="B5" s="15" t="str">
        <f>VLOOKUP(C5,테이블명!$A:$B,2,FALSE)</f>
        <v>prog_list_mast</v>
      </c>
      <c r="C5" s="60" t="s">
        <v>1007</v>
      </c>
      <c r="D5" s="15" t="str">
        <f>VLOOKUP(E5,컬럼명조립!B:C,2,FALSE)</f>
        <v>prog_type</v>
      </c>
      <c r="E5" s="15" t="s">
        <v>846</v>
      </c>
      <c r="F5" s="34" t="s">
        <v>442</v>
      </c>
      <c r="G5" s="15" t="str">
        <f>VLOOKUP(E5,컬럼명조립!$B:$E,3,FALSE)</f>
        <v>VARCHAR</v>
      </c>
      <c r="H5" s="15">
        <f>VLOOKUP(E5,컬럼명조립!$B:$E,4,FALSE)</f>
        <v>3</v>
      </c>
      <c r="I5" s="84" t="s">
        <v>851</v>
      </c>
      <c r="J5" s="78"/>
      <c r="K5" s="78"/>
      <c r="L5" s="78"/>
      <c r="M5" s="78"/>
      <c r="N5" s="78"/>
      <c r="O5" s="78"/>
      <c r="P5" s="79"/>
      <c r="Q5" s="15"/>
      <c r="R5" s="1"/>
      <c r="S5" s="1"/>
      <c r="T5" s="1"/>
      <c r="U5" s="1"/>
      <c r="V5" s="1"/>
      <c r="W5" s="1"/>
      <c r="X5" s="1"/>
      <c r="Y5" s="1"/>
      <c r="Z5" s="1"/>
    </row>
    <row r="6" spans="1:26" ht="17.25" customHeight="1">
      <c r="A6" s="1"/>
      <c r="B6" s="15" t="str">
        <f>VLOOKUP(C6,테이블명!$A:$B,2,FALSE)</f>
        <v>prog_list_mast</v>
      </c>
      <c r="C6" s="60" t="s">
        <v>1007</v>
      </c>
      <c r="D6" s="15" t="str">
        <f>VLOOKUP(E6,컬럼명조립!B:C,2,FALSE)</f>
        <v>cont_depa_code</v>
      </c>
      <c r="E6" s="15" t="s">
        <v>866</v>
      </c>
      <c r="F6" s="34"/>
      <c r="G6" s="15" t="str">
        <f>VLOOKUP(E6,컬럼명조립!$B:$E,3,FALSE)</f>
        <v>VARCHAR</v>
      </c>
      <c r="H6" s="15">
        <f>VLOOKUP(E6,컬럼명조립!$B:$E,4,FALSE)</f>
        <v>6</v>
      </c>
      <c r="I6" s="84" t="s">
        <v>869</v>
      </c>
      <c r="J6" s="78"/>
      <c r="K6" s="78"/>
      <c r="L6" s="78"/>
      <c r="M6" s="78"/>
      <c r="N6" s="78"/>
      <c r="O6" s="78"/>
      <c r="P6" s="79"/>
      <c r="Q6" s="15"/>
      <c r="R6" s="1"/>
      <c r="S6" s="1"/>
      <c r="T6" s="1"/>
      <c r="U6" s="1"/>
      <c r="V6" s="1"/>
      <c r="W6" s="1"/>
      <c r="X6" s="1"/>
      <c r="Y6" s="1"/>
      <c r="Z6" s="1"/>
    </row>
    <row r="7" spans="1:26" ht="17.25" customHeight="1">
      <c r="A7" s="1"/>
      <c r="B7" s="15" t="str">
        <f>VLOOKUP(C7,테이블명!$A:$B,2,FALSE)</f>
        <v>prog_list_mast</v>
      </c>
      <c r="C7" s="60" t="s">
        <v>1007</v>
      </c>
      <c r="D7" s="15" t="str">
        <f>VLOOKUP(E7,컬럼명조립!B:C,2,FALSE)</f>
        <v>prog_kore_name</v>
      </c>
      <c r="E7" s="15" t="s">
        <v>847</v>
      </c>
      <c r="F7" s="34"/>
      <c r="G7" s="15" t="str">
        <f>VLOOKUP(E7,컬럼명조립!$B:$E,3,FALSE)</f>
        <v>VARCHAR</v>
      </c>
      <c r="H7" s="15">
        <f>VLOOKUP(E7,컬럼명조립!$B:$E,4,FALSE)</f>
        <v>30</v>
      </c>
      <c r="I7" s="77" t="s">
        <v>852</v>
      </c>
      <c r="J7" s="78"/>
      <c r="K7" s="78"/>
      <c r="L7" s="78"/>
      <c r="M7" s="78"/>
      <c r="N7" s="78"/>
      <c r="O7" s="78"/>
      <c r="P7" s="79"/>
      <c r="Q7" s="15"/>
      <c r="R7" s="1"/>
      <c r="S7" s="1"/>
      <c r="T7" s="1"/>
      <c r="U7" s="1"/>
      <c r="V7" s="1"/>
      <c r="W7" s="1"/>
      <c r="X7" s="1"/>
      <c r="Y7" s="1"/>
      <c r="Z7" s="1"/>
    </row>
    <row r="8" spans="1:26" ht="17.25" customHeight="1">
      <c r="A8" s="1"/>
      <c r="B8" s="15" t="str">
        <f>VLOOKUP(C8,테이블명!$A:$B,2,FALSE)</f>
        <v>prog_list_mast</v>
      </c>
      <c r="C8" s="60" t="s">
        <v>1007</v>
      </c>
      <c r="D8" s="15" t="str">
        <f>VLOOKUP(E8,컬럼명조립!B:C,2,FALSE)</f>
        <v>prog_engl_name</v>
      </c>
      <c r="E8" s="15" t="s">
        <v>848</v>
      </c>
      <c r="F8" s="15"/>
      <c r="G8" s="15" t="str">
        <f>VLOOKUP(E8,컬럼명조립!$B:$E,3,FALSE)</f>
        <v>VARCHAR</v>
      </c>
      <c r="H8" s="15">
        <f>VLOOKUP(E8,컬럼명조립!$B:$E,4,FALSE)</f>
        <v>30</v>
      </c>
      <c r="I8" s="84" t="s">
        <v>853</v>
      </c>
      <c r="J8" s="78"/>
      <c r="K8" s="78"/>
      <c r="L8" s="78"/>
      <c r="M8" s="78"/>
      <c r="N8" s="78"/>
      <c r="O8" s="78"/>
      <c r="P8" s="79"/>
      <c r="Q8" s="15"/>
      <c r="R8" s="1"/>
      <c r="S8" s="1"/>
      <c r="T8" s="1"/>
      <c r="U8" s="1"/>
      <c r="V8" s="1"/>
      <c r="W8" s="1"/>
      <c r="X8" s="1"/>
      <c r="Y8" s="1"/>
      <c r="Z8" s="1"/>
    </row>
    <row r="9" spans="1:26" ht="17.25" customHeight="1">
      <c r="A9" s="1"/>
      <c r="B9" s="15" t="str">
        <f>VLOOKUP(C9,테이블명!$A:$B,2,FALSE)</f>
        <v>prog_list_mast</v>
      </c>
      <c r="C9" s="60" t="s">
        <v>1007</v>
      </c>
      <c r="D9" s="15" t="str">
        <f>VLOOKUP(E9,컬럼명조립!B:C,2,FALSE)</f>
        <v>firs_appl_date_time</v>
      </c>
      <c r="E9" s="15" t="s">
        <v>973</v>
      </c>
      <c r="F9" s="15"/>
      <c r="G9" s="15" t="str">
        <f>VLOOKUP(E9,컬럼명조립!$B:$E,3,FALSE)</f>
        <v>DATETIME</v>
      </c>
      <c r="H9" s="15">
        <f>VLOOKUP(E9,컬럼명조립!$B:$E,4,FALSE)</f>
        <v>0</v>
      </c>
      <c r="I9" s="84"/>
      <c r="J9" s="78"/>
      <c r="K9" s="78"/>
      <c r="L9" s="78"/>
      <c r="M9" s="78"/>
      <c r="N9" s="78"/>
      <c r="O9" s="78"/>
      <c r="P9" s="79"/>
      <c r="Q9" s="15"/>
      <c r="R9" s="1"/>
      <c r="S9" s="1"/>
      <c r="T9" s="1"/>
      <c r="U9" s="1"/>
      <c r="V9" s="1"/>
      <c r="W9" s="1"/>
      <c r="X9" s="1"/>
      <c r="Y9" s="1"/>
      <c r="Z9" s="1"/>
    </row>
    <row r="10" spans="1:26" ht="17.25" customHeight="1">
      <c r="A10" s="1"/>
      <c r="B10" s="15" t="str">
        <f>VLOOKUP(C10,테이블명!$A:$B,2,FALSE)</f>
        <v>prog_list_mast</v>
      </c>
      <c r="C10" s="60" t="s">
        <v>1007</v>
      </c>
      <c r="D10" s="15" t="str">
        <f>VLOOKUP(E10,컬럼명조립!B:C,2,FALSE)</f>
        <v>firs_appl_cont_name</v>
      </c>
      <c r="E10" s="15" t="s">
        <v>860</v>
      </c>
      <c r="F10" s="15"/>
      <c r="G10" s="15" t="str">
        <f>VLOOKUP(E10,컬럼명조립!$B:$E,3,FALSE)</f>
        <v>VARCHAR</v>
      </c>
      <c r="H10" s="15">
        <f>VLOOKUP(E10,컬럼명조립!$B:$E,4,FALSE)</f>
        <v>30</v>
      </c>
      <c r="I10" s="84"/>
      <c r="J10" s="78"/>
      <c r="K10" s="78"/>
      <c r="L10" s="78"/>
      <c r="M10" s="78"/>
      <c r="N10" s="78"/>
      <c r="O10" s="78"/>
      <c r="P10" s="79"/>
      <c r="Q10" s="15"/>
      <c r="R10" s="1"/>
      <c r="S10" s="1"/>
      <c r="T10" s="1"/>
      <c r="U10" s="1"/>
      <c r="V10" s="1"/>
      <c r="W10" s="1"/>
      <c r="X10" s="1"/>
      <c r="Y10" s="1"/>
      <c r="Z10" s="1"/>
    </row>
    <row r="11" spans="1:26" ht="17.25" customHeight="1">
      <c r="A11" s="1"/>
      <c r="B11" s="15" t="str">
        <f>VLOOKUP(C11,테이블명!$A:$B,2,FALSE)</f>
        <v>prog_list_mast</v>
      </c>
      <c r="C11" s="60" t="s">
        <v>1007</v>
      </c>
      <c r="D11" s="15" t="str">
        <f>VLOOKUP(E11,컬럼명조립!B:C,2,FALSE)</f>
        <v>last_appl_cont_name</v>
      </c>
      <c r="E11" s="15" t="s">
        <v>859</v>
      </c>
      <c r="F11" s="15"/>
      <c r="G11" s="15" t="str">
        <f>VLOOKUP(E11,컬럼명조립!$B:$E,3,FALSE)</f>
        <v>VARCHAR</v>
      </c>
      <c r="H11" s="15">
        <f>VLOOKUP(E11,컬럼명조립!$B:$E,4,FALSE)</f>
        <v>30</v>
      </c>
      <c r="I11" s="84"/>
      <c r="J11" s="78"/>
      <c r="K11" s="78"/>
      <c r="L11" s="78"/>
      <c r="M11" s="78"/>
      <c r="N11" s="78"/>
      <c r="O11" s="78"/>
      <c r="P11" s="79"/>
      <c r="Q11" s="15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>
      <c r="A12" s="1"/>
      <c r="B12" s="15" t="str">
        <f>VLOOKUP(C12,테이블명!$A:$B,2,FALSE)</f>
        <v>prog_list_mast</v>
      </c>
      <c r="C12" s="60" t="s">
        <v>1007</v>
      </c>
      <c r="D12" s="15" t="str">
        <f>VLOOKUP(E12,컬럼명조립!B:C,2,FALSE)</f>
        <v>appl_seri_no</v>
      </c>
      <c r="E12" s="15" t="s">
        <v>849</v>
      </c>
      <c r="F12" s="15"/>
      <c r="G12" s="15" t="str">
        <f>VLOOKUP(E12,컬럼명조립!$B:$E,3,FALSE)</f>
        <v>INT</v>
      </c>
      <c r="H12" s="15">
        <f>VLOOKUP(E12,컬럼명조립!$B:$E,4,FALSE)</f>
        <v>9</v>
      </c>
      <c r="I12" s="84" t="s">
        <v>850</v>
      </c>
      <c r="J12" s="78"/>
      <c r="K12" s="78"/>
      <c r="L12" s="78"/>
      <c r="M12" s="78"/>
      <c r="N12" s="78"/>
      <c r="O12" s="78"/>
      <c r="P12" s="79"/>
      <c r="Q12" s="15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>
      <c r="A13" s="1"/>
      <c r="B13" s="15" t="str">
        <f>VLOOKUP(C13,테이블명!$A:$B,2,FALSE)</f>
        <v>prog_list_mast</v>
      </c>
      <c r="C13" s="60" t="s">
        <v>1007</v>
      </c>
      <c r="D13" s="15" t="str">
        <f>VLOOKUP(E13,컬럼명조립!B:C,2,FALSE)</f>
        <v>prog_summ_cont</v>
      </c>
      <c r="E13" s="15" t="s">
        <v>854</v>
      </c>
      <c r="F13" s="15"/>
      <c r="G13" s="15" t="str">
        <f>VLOOKUP(E13,컬럼명조립!$B:$E,3,FALSE)</f>
        <v>VARCHAR</v>
      </c>
      <c r="H13" s="15">
        <f>VLOOKUP(E13,컬럼명조립!$B:$E,4,FALSE)</f>
        <v>500</v>
      </c>
      <c r="I13" s="84" t="s">
        <v>870</v>
      </c>
      <c r="J13" s="78"/>
      <c r="K13" s="78"/>
      <c r="L13" s="78"/>
      <c r="M13" s="78"/>
      <c r="N13" s="78"/>
      <c r="O13" s="78"/>
      <c r="P13" s="79"/>
      <c r="Q13" s="15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>
      <c r="A14" s="1"/>
      <c r="B14" s="15" t="str">
        <f>VLOOKUP(C14,테이블명!$A:$B,2,FALSE)</f>
        <v>prog_list_mast</v>
      </c>
      <c r="C14" s="60" t="s">
        <v>1007</v>
      </c>
      <c r="D14" s="15" t="str">
        <f>VLOOKUP(E14,컬럼명조립!B:C,2,FALSE)</f>
        <v>firs_crea_date_time</v>
      </c>
      <c r="E14" s="15" t="s">
        <v>964</v>
      </c>
      <c r="F14" s="15"/>
      <c r="G14" s="15" t="str">
        <f>VLOOKUP(E14,컬럼명조립!$B:$E,3,FALSE)</f>
        <v>DATETIME</v>
      </c>
      <c r="H14" s="15">
        <f>VLOOKUP(E14,컬럼명조립!$B:$E,4,FALSE)</f>
        <v>0</v>
      </c>
      <c r="I14" s="84"/>
      <c r="J14" s="78"/>
      <c r="K14" s="78"/>
      <c r="L14" s="78"/>
      <c r="M14" s="78"/>
      <c r="N14" s="78"/>
      <c r="O14" s="78"/>
      <c r="P14" s="79"/>
      <c r="Q14" s="15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>
      <c r="A15" s="1"/>
      <c r="B15" s="15" t="str">
        <f>VLOOKUP(C15,테이블명!$A:$B,2,FALSE)</f>
        <v>prog_list_mast</v>
      </c>
      <c r="C15" s="60" t="s">
        <v>1007</v>
      </c>
      <c r="D15" s="15" t="str">
        <f>VLOOKUP(E15,컬럼명조립!B:C,2,FALSE)</f>
        <v>firs_crea_empl</v>
      </c>
      <c r="E15" s="15" t="s">
        <v>467</v>
      </c>
      <c r="F15" s="15"/>
      <c r="G15" s="15" t="str">
        <f>VLOOKUP(E15,컬럼명조립!$B:$E,3,FALSE)</f>
        <v>VARCHAR</v>
      </c>
      <c r="H15" s="15">
        <f>VLOOKUP(E15,컬럼명조립!$B:$E,4,FALSE)</f>
        <v>10</v>
      </c>
      <c r="I15" s="84"/>
      <c r="J15" s="78"/>
      <c r="K15" s="78"/>
      <c r="L15" s="78"/>
      <c r="M15" s="78"/>
      <c r="N15" s="78"/>
      <c r="O15" s="78"/>
      <c r="P15" s="79"/>
      <c r="Q15" s="15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>
      <c r="A16" s="1"/>
      <c r="B16" s="15" t="str">
        <f>VLOOKUP(C16,테이블명!$A:$B,2,FALSE)</f>
        <v>prog_list_mast</v>
      </c>
      <c r="C16" s="60" t="s">
        <v>1007</v>
      </c>
      <c r="D16" s="15" t="str">
        <f>VLOOKUP(E16,컬럼명조립!B:C,2,FALSE)</f>
        <v>last_edit_date_time</v>
      </c>
      <c r="E16" s="15" t="s">
        <v>965</v>
      </c>
      <c r="F16" s="15"/>
      <c r="G16" s="15" t="str">
        <f>VLOOKUP(E16,컬럼명조립!$B:$E,3,FALSE)</f>
        <v>DATETIME</v>
      </c>
      <c r="H16" s="15">
        <f>VLOOKUP(E16,컬럼명조립!$B:$E,4,FALSE)</f>
        <v>0</v>
      </c>
      <c r="I16" s="84"/>
      <c r="J16" s="78"/>
      <c r="K16" s="78"/>
      <c r="L16" s="78"/>
      <c r="M16" s="78"/>
      <c r="N16" s="78"/>
      <c r="O16" s="78"/>
      <c r="P16" s="79"/>
      <c r="Q16" s="15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>
      <c r="A17" s="1"/>
      <c r="B17" s="15" t="str">
        <f>VLOOKUP(C17,테이블명!$A:$B,2,FALSE)</f>
        <v>prog_list_mast</v>
      </c>
      <c r="C17" s="60" t="s">
        <v>1007</v>
      </c>
      <c r="D17" s="15" t="str">
        <f>VLOOKUP(E17,컬럼명조립!B:C,2,FALSE)</f>
        <v>last_edit_empl</v>
      </c>
      <c r="E17" s="15" t="s">
        <v>466</v>
      </c>
      <c r="F17" s="15"/>
      <c r="G17" s="15" t="str">
        <f>VLOOKUP(E17,컬럼명조립!$B:$E,3,FALSE)</f>
        <v>VARCHAR</v>
      </c>
      <c r="H17" s="15">
        <f>VLOOKUP(E17,컬럼명조립!$B:$E,4,FALSE)</f>
        <v>10</v>
      </c>
      <c r="I17" s="84"/>
      <c r="J17" s="78"/>
      <c r="K17" s="78"/>
      <c r="L17" s="78"/>
      <c r="M17" s="78"/>
      <c r="N17" s="78"/>
      <c r="O17" s="78"/>
      <c r="P17" s="79"/>
      <c r="Q17" s="15"/>
      <c r="R17" s="1"/>
      <c r="S17" s="1"/>
      <c r="T17" s="1"/>
      <c r="U17" s="1"/>
      <c r="V17" s="1"/>
      <c r="W17" s="1"/>
      <c r="X17" s="1"/>
      <c r="Y17" s="1"/>
      <c r="Z17" s="1"/>
    </row>
    <row r="18" spans="1:26" ht="17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7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7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7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7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7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7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7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7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7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7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7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7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7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7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7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7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7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7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7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7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7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7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7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7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7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7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7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7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7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7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7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7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7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7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7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7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7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7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7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7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7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7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7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7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7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7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7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7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7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7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7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7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7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7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7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7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7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7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7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7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7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7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7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7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7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7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7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7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7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7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7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7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7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7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7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7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7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7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7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7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7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7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7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7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7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7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7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7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7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7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7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7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7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7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7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7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7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7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7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7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7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7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7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7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7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7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7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7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7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7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7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7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7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7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7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7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7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7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7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7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7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7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7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7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7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7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7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7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7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7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7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7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7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7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7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7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7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7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7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7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7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7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7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7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7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7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7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7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7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7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7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7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7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7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7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7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7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7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7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7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7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7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7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7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7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7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7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7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7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7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7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7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7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7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7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7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7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7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7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7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7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7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7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7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7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7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7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7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7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7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7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7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7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7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7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7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7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7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7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7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7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7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7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7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7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7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7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7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7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7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7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7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7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7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7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7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7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7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7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7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7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7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7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7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7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7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7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7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7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7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7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7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7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7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7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7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7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7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7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7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7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7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7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7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7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7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7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7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7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7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7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7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7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7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7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7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7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7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7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7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7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7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7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7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7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7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7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7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7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7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7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7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7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7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7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7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7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7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7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7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7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7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7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7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7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7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7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7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7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7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7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7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7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7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7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7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7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7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7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7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7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7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7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7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7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7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7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7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7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7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7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7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7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7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7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7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7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7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7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7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7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7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7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7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7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7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7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7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7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7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7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7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7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7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7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7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7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7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7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7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7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7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7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7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7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7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7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7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7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7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7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7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7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7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7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7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7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7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7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7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7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7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7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7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7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7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7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7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7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7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7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7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7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7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7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7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7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7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7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7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7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7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7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7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7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7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7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7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7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7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7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7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7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7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7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7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7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7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7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7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7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7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7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7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7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7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7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7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7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7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7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7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7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7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7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7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7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7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7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7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7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7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7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7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7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7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7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7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7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7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7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7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7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7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7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7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7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7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7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7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7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7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7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7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7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7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7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7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7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7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7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7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7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7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7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7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7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7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7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7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7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7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7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7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7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7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7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7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7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7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7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7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7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7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7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7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7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7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7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7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7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7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7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7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7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7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7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7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7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7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7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7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7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7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7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7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7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7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7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7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7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7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7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7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7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7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7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7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7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7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7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7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7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7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7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7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7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7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7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7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7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7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7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7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7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7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7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7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7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7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7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7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7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7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7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7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7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7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7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7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7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7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7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7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7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7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7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7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7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7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7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7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7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7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7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7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7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7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7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7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7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7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7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7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7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7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7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7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7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7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7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7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7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7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7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7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7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7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7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7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7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7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7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7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7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7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7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7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7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7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7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7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7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7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7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7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7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7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7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7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7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7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7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7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7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7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7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7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7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7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7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7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7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7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7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7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7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7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7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7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7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7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7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7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7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7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7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7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7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7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7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7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7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7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7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7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7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7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7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7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7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7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7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7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7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7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7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7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7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7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7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7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7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7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7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7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7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7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7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7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7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7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7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7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7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7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7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7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7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7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7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7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7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7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7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7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7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7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7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7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7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7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7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7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7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7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7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7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7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7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7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7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7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7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7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7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7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7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7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7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7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7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7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7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7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7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7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7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7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7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7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7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7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7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7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7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7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7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7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7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7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7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7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7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7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7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7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7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7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7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7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7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7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7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7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7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7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7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7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7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7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7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7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7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7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7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7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7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7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7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7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7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7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7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7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7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7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7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7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7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7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7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7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7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7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7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7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7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7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7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7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7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7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7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7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7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7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7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7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7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7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7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7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7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</sheetData>
  <mergeCells count="16">
    <mergeCell ref="I9:P9"/>
    <mergeCell ref="I10:P10"/>
    <mergeCell ref="I11:P11"/>
    <mergeCell ref="I13:P13"/>
    <mergeCell ref="I2:P2"/>
    <mergeCell ref="I3:P3"/>
    <mergeCell ref="I4:P4"/>
    <mergeCell ref="I7:P7"/>
    <mergeCell ref="I8:P8"/>
    <mergeCell ref="I5:P5"/>
    <mergeCell ref="I6:P6"/>
    <mergeCell ref="I15:P15"/>
    <mergeCell ref="I16:P16"/>
    <mergeCell ref="I17:P17"/>
    <mergeCell ref="I12:P12"/>
    <mergeCell ref="I14:P14"/>
  </mergeCells>
  <phoneticPr fontId="1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직원근무조건</vt:lpstr>
      <vt:lpstr>Query명명</vt:lpstr>
      <vt:lpstr>전체테이블</vt:lpstr>
      <vt:lpstr>테이블명</vt:lpstr>
      <vt:lpstr>컬럼명조립</vt:lpstr>
      <vt:lpstr>Sheet1</vt:lpstr>
      <vt:lpstr>공통코드원장</vt:lpstr>
      <vt:lpstr>테이블목록원장</vt:lpstr>
      <vt:lpstr>프로그램목록원장</vt:lpstr>
      <vt:lpstr>회원정보원장</vt:lpstr>
      <vt:lpstr>비밀번호원장</vt:lpstr>
      <vt:lpstr>정보접근권한원장</vt:lpstr>
      <vt:lpstr>게시글원장</vt:lpstr>
      <vt:lpstr>게시글응답이력</vt:lpstr>
      <vt:lpstr>질의글원장</vt:lpstr>
      <vt:lpstr>질의글응답이력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ChoongHoon Kim</dc:creator>
  <cp:lastModifiedBy>ChoongHoon Kim</cp:lastModifiedBy>
  <cp:lastPrinted>2021-03-04T13:11:52Z</cp:lastPrinted>
  <dcterms:created xsi:type="dcterms:W3CDTF">2020-11-07T01:37:37Z</dcterms:created>
  <dcterms:modified xsi:type="dcterms:W3CDTF">2022-02-03T09:48:57Z</dcterms:modified>
</cp:coreProperties>
</file>