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kkd02\projects\documents\"/>
    </mc:Choice>
  </mc:AlternateContent>
  <xr:revisionPtr revIDLastSave="0" documentId="13_ncr:1_{7831497B-4600-4947-8504-CDF289D48187}" xr6:coauthVersionLast="47" xr6:coauthVersionMax="47" xr10:uidLastSave="{00000000-0000-0000-0000-000000000000}"/>
  <bookViews>
    <workbookView xWindow="-120" yWindow="-120" windowWidth="29040" windowHeight="16440" xr2:uid="{00000000-000D-0000-FFFF-FFFF00000000}"/>
  </bookViews>
  <sheets>
    <sheet name="Project schedule" sheetId="11" r:id="rId1"/>
    <sheet name="About" sheetId="12" r:id="rId2"/>
  </sheets>
  <definedNames>
    <definedName name="Display_Week">'Project schedule'!$S$3</definedName>
    <definedName name="_xlnm.Print_Titles" localSheetId="0">'Project schedule'!$5:$7</definedName>
    <definedName name="Project_Start">'Project schedule'!$S$1</definedName>
    <definedName name="task_end" localSheetId="0">'Project schedule'!$H1</definedName>
    <definedName name="task_progress" localSheetId="0">'Project schedule'!$F1</definedName>
    <definedName name="task_start" localSheetId="0">'Project schedule'!$G1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11" l="1"/>
  <c r="G28" i="11"/>
  <c r="H27" i="11"/>
  <c r="G27" i="11"/>
  <c r="H26" i="11"/>
  <c r="G26" i="11"/>
  <c r="H25" i="11"/>
  <c r="G25" i="11"/>
  <c r="H24" i="11"/>
  <c r="H20" i="11"/>
  <c r="G20" i="11"/>
  <c r="H19" i="11"/>
  <c r="G19" i="11"/>
  <c r="H18" i="11"/>
  <c r="G18" i="11"/>
  <c r="H17" i="11"/>
  <c r="G17" i="11"/>
  <c r="H16" i="11"/>
  <c r="H14" i="11"/>
  <c r="G14" i="11"/>
  <c r="H13" i="11"/>
  <c r="G13" i="11"/>
  <c r="H12" i="11"/>
  <c r="G12" i="11"/>
  <c r="H11" i="11"/>
  <c r="G11" i="11"/>
  <c r="H10" i="11"/>
  <c r="G16" i="11"/>
  <c r="H22" i="11"/>
  <c r="G22" i="11"/>
  <c r="G24" i="11"/>
  <c r="G10" i="11"/>
  <c r="S2" i="11"/>
  <c r="S1" i="11"/>
  <c r="J8" i="11"/>
  <c r="K6" i="11" l="1"/>
  <c r="J30" i="11"/>
  <c r="J29" i="11"/>
  <c r="J23" i="11"/>
  <c r="J21" i="11"/>
  <c r="J15" i="11"/>
  <c r="J9" i="11"/>
  <c r="J22" i="11" l="1"/>
  <c r="J10" i="11"/>
  <c r="K7" i="11"/>
  <c r="J28" i="11" l="1"/>
  <c r="J27" i="11"/>
  <c r="J24" i="11"/>
  <c r="J11" i="11"/>
  <c r="J16" i="11"/>
  <c r="J14" i="11"/>
  <c r="L6" i="11"/>
  <c r="M6" i="11" s="1"/>
  <c r="N6" i="11" s="1"/>
  <c r="O6" i="11" s="1"/>
  <c r="P6" i="11" s="1"/>
  <c r="Q6" i="11" s="1"/>
  <c r="R6" i="11" s="1"/>
  <c r="K5" i="11"/>
  <c r="J25" i="11" l="1"/>
  <c r="J26" i="11"/>
  <c r="J17" i="11"/>
  <c r="J12" i="11"/>
  <c r="J13" i="11"/>
  <c r="R5" i="11"/>
  <c r="S6" i="11"/>
  <c r="T6" i="11" s="1"/>
  <c r="U6" i="11" s="1"/>
  <c r="V6" i="11" s="1"/>
  <c r="W6" i="11" s="1"/>
  <c r="X6" i="11" s="1"/>
  <c r="Y6" i="11" s="1"/>
  <c r="L7" i="11"/>
  <c r="J20" i="11" l="1"/>
  <c r="J19" i="11"/>
  <c r="J18" i="11"/>
  <c r="Y5" i="11"/>
  <c r="Z6" i="11"/>
  <c r="AA6" i="11" s="1"/>
  <c r="AB6" i="11" s="1"/>
  <c r="AC6" i="11" s="1"/>
  <c r="AD6" i="11" s="1"/>
  <c r="AE6" i="11" s="1"/>
  <c r="AF6" i="11" s="1"/>
  <c r="M7" i="11"/>
  <c r="AG6" i="11" l="1"/>
  <c r="AH6" i="11" s="1"/>
  <c r="AI6" i="11" s="1"/>
  <c r="AJ6" i="11" s="1"/>
  <c r="AK6" i="11" s="1"/>
  <c r="AL6" i="11" s="1"/>
  <c r="AF5" i="11"/>
  <c r="N7" i="11"/>
  <c r="AM6" i="11" l="1"/>
  <c r="AN6" i="11" s="1"/>
  <c r="AO6" i="11" s="1"/>
  <c r="AP6" i="11" s="1"/>
  <c r="AQ6" i="11" s="1"/>
  <c r="AR6" i="11" s="1"/>
  <c r="AS6" i="11" s="1"/>
  <c r="O7" i="11"/>
  <c r="AT6" i="11" l="1"/>
  <c r="AU6" i="11" s="1"/>
  <c r="AM5" i="11"/>
  <c r="P7" i="11"/>
  <c r="AV6" i="11" l="1"/>
  <c r="AU7" i="11"/>
  <c r="AT5" i="11"/>
  <c r="Q7" i="11"/>
  <c r="AW6" i="11" l="1"/>
  <c r="AV7" i="11"/>
  <c r="AX6" i="11" l="1"/>
  <c r="AW7" i="11"/>
  <c r="R7" i="11"/>
  <c r="S7" i="11"/>
  <c r="AY6" i="11" l="1"/>
  <c r="AX7" i="11"/>
  <c r="T7" i="11"/>
  <c r="AZ6" i="11" l="1"/>
  <c r="BA6" i="11" s="1"/>
  <c r="AY7" i="11"/>
  <c r="U7" i="11"/>
  <c r="BA7" i="11" l="1"/>
  <c r="BB6" i="11"/>
  <c r="BA5" i="11"/>
  <c r="AZ7" i="11"/>
  <c r="V7" i="11"/>
  <c r="BC6" i="11" l="1"/>
  <c r="BB7" i="11"/>
  <c r="W7" i="11"/>
  <c r="BC7" i="11" l="1"/>
  <c r="BD6" i="11"/>
  <c r="X7" i="11"/>
  <c r="BD7" i="11" l="1"/>
  <c r="BE6" i="11"/>
  <c r="Y7" i="11"/>
  <c r="BE7" i="11" l="1"/>
  <c r="BF6" i="11"/>
  <c r="Z7" i="11"/>
  <c r="BG6" i="11" l="1"/>
  <c r="BF7" i="11"/>
  <c r="AA7" i="11"/>
  <c r="BG7" i="11" l="1"/>
  <c r="BH6" i="11"/>
  <c r="BH5" i="11" s="1"/>
  <c r="AB7" i="11"/>
  <c r="BH7" i="11" l="1"/>
  <c r="BI6" i="11"/>
  <c r="AC7" i="11"/>
  <c r="BI7" i="11" l="1"/>
  <c r="BJ6" i="11"/>
  <c r="AD7" i="11"/>
  <c r="BK6" i="11" l="1"/>
  <c r="BJ7" i="11"/>
  <c r="AE7" i="11"/>
  <c r="BL6" i="11" l="1"/>
  <c r="BK7" i="11"/>
  <c r="AF7" i="11"/>
  <c r="BM6" i="11" l="1"/>
  <c r="BL7" i="11"/>
  <c r="AG7" i="11"/>
  <c r="BN6" i="11" l="1"/>
  <c r="BO6" i="11" s="1"/>
  <c r="BM7" i="11"/>
  <c r="AH7" i="11"/>
  <c r="BP6" i="11" l="1"/>
  <c r="BO7" i="11"/>
  <c r="BO5" i="11"/>
  <c r="BN7" i="11"/>
  <c r="AI7" i="11"/>
  <c r="BP7" i="11" l="1"/>
  <c r="BQ6" i="11"/>
  <c r="AJ7" i="11"/>
  <c r="BR6" i="11" l="1"/>
  <c r="BQ7" i="11"/>
  <c r="AK7" i="11"/>
  <c r="BR7" i="11" l="1"/>
  <c r="BS6" i="11"/>
  <c r="AL7" i="11"/>
  <c r="BS7" i="11" l="1"/>
  <c r="BT6" i="11"/>
  <c r="AM7" i="11"/>
  <c r="BT7" i="11" l="1"/>
  <c r="BU6" i="11"/>
  <c r="AN7" i="11"/>
  <c r="BU7" i="11" l="1"/>
  <c r="BV6" i="11"/>
  <c r="AO7" i="11"/>
  <c r="BV5" i="11" l="1"/>
  <c r="BV7" i="11"/>
  <c r="BW6" i="11"/>
  <c r="AP7" i="11"/>
  <c r="BX6" i="11" l="1"/>
  <c r="BW7" i="11"/>
  <c r="AQ7" i="11"/>
  <c r="BX7" i="11" l="1"/>
  <c r="BY6" i="11"/>
  <c r="AR7" i="11"/>
  <c r="BY7" i="11" l="1"/>
  <c r="BZ6" i="11"/>
  <c r="AS7" i="11"/>
  <c r="BZ7" i="11" l="1"/>
  <c r="CA6" i="11"/>
  <c r="AT7" i="11"/>
  <c r="CA7" i="11" l="1"/>
  <c r="CB6" i="11"/>
  <c r="CB7" i="11" l="1"/>
  <c r="CC6" i="11"/>
  <c r="CC5" i="11" l="1"/>
  <c r="CC7" i="11"/>
  <c r="CD6" i="11"/>
  <c r="CD7" i="11" l="1"/>
  <c r="CE6" i="11"/>
  <c r="CF6" i="11" l="1"/>
  <c r="CE7" i="11"/>
  <c r="CF7" i="11" l="1"/>
  <c r="CG6" i="11"/>
  <c r="CH6" i="11" l="1"/>
  <c r="CG7" i="11"/>
  <c r="CH7" i="11" l="1"/>
  <c r="CI6" i="11"/>
  <c r="CI7" i="11" l="1"/>
  <c r="CJ6" i="11"/>
  <c r="CJ5" i="11" l="1"/>
  <c r="CJ7" i="11"/>
  <c r="CK6" i="11"/>
  <c r="CK7" i="11" l="1"/>
  <c r="CL6" i="11"/>
  <c r="CM6" i="11" l="1"/>
  <c r="CL7" i="11"/>
  <c r="CM7" i="11" l="1"/>
  <c r="CN6" i="11"/>
  <c r="CN7" i="11" l="1"/>
  <c r="CO6" i="11"/>
  <c r="CO7" i="11" l="1"/>
  <c r="CP6" i="11"/>
  <c r="CP7" i="11" l="1"/>
  <c r="CQ6" i="11"/>
  <c r="CR6" i="11" l="1"/>
  <c r="CQ5" i="11"/>
  <c r="CQ7" i="11"/>
  <c r="CS6" i="11" l="1"/>
  <c r="CR7" i="11"/>
  <c r="CT6" i="11" l="1"/>
  <c r="CS7" i="11"/>
  <c r="CT7" i="11" l="1"/>
  <c r="CU6" i="11"/>
  <c r="CV6" i="11" l="1"/>
  <c r="CU7" i="11"/>
  <c r="CV7" i="11" l="1"/>
  <c r="CW6" i="11"/>
  <c r="CW7" i="11" s="1"/>
</calcChain>
</file>

<file path=xl/sharedStrings.xml><?xml version="1.0" encoding="utf-8"?>
<sst xmlns="http://schemas.openxmlformats.org/spreadsheetml/2006/main" count="79" uniqueCount="69">
  <si>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</si>
  <si>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</si>
  <si>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</si>
  <si>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</si>
  <si>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</si>
  <si>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</si>
  <si>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</si>
  <si>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</si>
  <si>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</si>
  <si>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</si>
  <si>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</si>
  <si>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</si>
  <si>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</si>
  <si>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</si>
  <si>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</si>
  <si>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</si>
  <si>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</si>
  <si>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</si>
  <si>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</si>
  <si>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</si>
  <si>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</si>
  <si>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</si>
  <si>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Display week:</t>
  </si>
  <si>
    <t>ASSIGNED TO</t>
  </si>
  <si>
    <t>종합설계프로젝트</t>
    <phoneticPr fontId="30" type="noConversion"/>
  </si>
  <si>
    <t>Project end:</t>
    <phoneticPr fontId="30" type="noConversion"/>
  </si>
  <si>
    <r>
      <rPr>
        <b/>
        <sz val="12"/>
        <color theme="1"/>
        <rFont val="맑은 고딕"/>
        <family val="2"/>
        <charset val="129"/>
      </rPr>
      <t>중간고사</t>
    </r>
    <r>
      <rPr>
        <b/>
        <sz val="12"/>
        <color theme="1"/>
        <rFont val="Arial"/>
        <family val="2"/>
      </rPr>
      <t xml:space="preserve"> </t>
    </r>
    <r>
      <rPr>
        <b/>
        <sz val="12"/>
        <color theme="1"/>
        <rFont val="맑은 고딕"/>
        <family val="2"/>
        <charset val="129"/>
      </rPr>
      <t>기간</t>
    </r>
    <phoneticPr fontId="30" type="noConversion"/>
  </si>
  <si>
    <t>중단 + 점검</t>
    <phoneticPr fontId="30" type="noConversion"/>
  </si>
  <si>
    <t>-</t>
    <phoneticPr fontId="30" type="noConversion"/>
  </si>
  <si>
    <t>이론 검토 및 방향설정</t>
    <phoneticPr fontId="30" type="noConversion"/>
  </si>
  <si>
    <t>구현 모델 및 성능 개선</t>
    <phoneticPr fontId="30" type="noConversion"/>
  </si>
  <si>
    <t>논문 작성 및 대회/발표 준비</t>
    <phoneticPr fontId="30" type="noConversion"/>
  </si>
  <si>
    <t>김규도</t>
    <phoneticPr fontId="30" type="noConversion"/>
  </si>
  <si>
    <t>천창용</t>
    <phoneticPr fontId="30" type="noConversion"/>
  </si>
  <si>
    <t>이서진</t>
    <phoneticPr fontId="30" type="noConversion"/>
  </si>
  <si>
    <t>John</t>
    <phoneticPr fontId="30" type="noConversion"/>
  </si>
  <si>
    <t>권태허</t>
    <phoneticPr fontId="30" type="noConversion"/>
  </si>
  <si>
    <t>SIMPLE GANTT CHART by Vertex42.com</t>
    <phoneticPr fontId="30" type="noConversion"/>
  </si>
  <si>
    <t>DETAIL</t>
    <phoneticPr fontId="30" type="noConversion"/>
  </si>
  <si>
    <t>Research Lead</t>
    <phoneticPr fontId="30" type="noConversion"/>
  </si>
  <si>
    <t>Algorithm Lead</t>
    <phoneticPr fontId="30" type="noConversion"/>
  </si>
  <si>
    <t>Experiment Planner</t>
    <phoneticPr fontId="30" type="noConversion"/>
  </si>
  <si>
    <t>핵심 논문 정리, 비교표 작성</t>
    <phoneticPr fontId="30" type="noConversion"/>
  </si>
  <si>
    <r>
      <rPr>
        <sz val="10"/>
        <color theme="1"/>
        <rFont val="맑은 고딕"/>
        <family val="2"/>
        <charset val="129"/>
      </rPr>
      <t>기존 3</t>
    </r>
    <r>
      <rPr>
        <sz val="10"/>
        <color theme="1"/>
        <rFont val="Arial"/>
        <family val="2"/>
      </rPr>
      <t xml:space="preserve">D Packing </t>
    </r>
    <r>
      <rPr>
        <sz val="10"/>
        <color theme="1"/>
        <rFont val="맑은 고딕"/>
        <family val="2"/>
        <charset val="129"/>
      </rPr>
      <t>휴리스틱 분석</t>
    </r>
    <phoneticPr fontId="30" type="noConversion"/>
  </si>
  <si>
    <t>Model Architect-1</t>
    <phoneticPr fontId="30" type="noConversion"/>
  </si>
  <si>
    <t>Model Architect-2</t>
    <phoneticPr fontId="30" type="noConversion"/>
  </si>
  <si>
    <r>
      <t xml:space="preserve">Transformer </t>
    </r>
    <r>
      <rPr>
        <sz val="10"/>
        <color theme="1"/>
        <rFont val="맑은 고딕"/>
        <family val="2"/>
        <charset val="129"/>
      </rPr>
      <t>구조 논문 서베이</t>
    </r>
    <phoneticPr fontId="30" type="noConversion"/>
  </si>
  <si>
    <r>
      <t xml:space="preserve">RL(PPO,GAE) </t>
    </r>
    <r>
      <rPr>
        <sz val="10"/>
        <color theme="1"/>
        <rFont val="맑은 고딕"/>
        <family val="2"/>
        <charset val="129"/>
      </rPr>
      <t>논문 서베이</t>
    </r>
    <phoneticPr fontId="30" type="noConversion"/>
  </si>
  <si>
    <t>데이터셋/테스트케이스 검토</t>
    <phoneticPr fontId="30" type="noConversion"/>
  </si>
  <si>
    <t>Environment Engineer</t>
  </si>
  <si>
    <t>Training Engineer</t>
    <phoneticPr fontId="30" type="noConversion"/>
  </si>
  <si>
    <t>MLOps &amp; Quality Manager</t>
    <phoneticPr fontId="30" type="noConversion"/>
  </si>
  <si>
    <t>Decoder Engineer</t>
    <phoneticPr fontId="30" type="noConversion"/>
  </si>
  <si>
    <t>Backbone Engineer</t>
    <phoneticPr fontId="30" type="noConversion"/>
  </si>
  <si>
    <r>
      <rPr>
        <sz val="10"/>
        <color theme="1"/>
        <rFont val="맑은 고딕"/>
        <family val="2"/>
        <charset val="129"/>
      </rPr>
      <t>시뮬레이터</t>
    </r>
    <r>
      <rPr>
        <sz val="10"/>
        <color theme="1"/>
        <rFont val="Arial"/>
        <family val="2"/>
        <scheme val="minor"/>
      </rPr>
      <t xml:space="preserve"> </t>
    </r>
    <r>
      <rPr>
        <sz val="10"/>
        <color theme="1"/>
        <rFont val="맑은 고딕"/>
        <family val="2"/>
        <charset val="129"/>
      </rPr>
      <t>완성</t>
    </r>
    <r>
      <rPr>
        <sz val="10"/>
        <color theme="1"/>
        <rFont val="Arial"/>
        <family val="2"/>
        <scheme val="minor"/>
      </rPr>
      <t xml:space="preserve">, plane feature/down-sampling </t>
    </r>
    <r>
      <rPr>
        <sz val="10"/>
        <color theme="1"/>
        <rFont val="맑은 고딕"/>
        <family val="2"/>
        <charset val="129"/>
      </rPr>
      <t>구현</t>
    </r>
    <phoneticPr fontId="30" type="noConversion"/>
  </si>
  <si>
    <r>
      <t xml:space="preserve">Box/Container Encoder </t>
    </r>
    <r>
      <rPr>
        <sz val="10"/>
        <color theme="1"/>
        <rFont val="맑은 고딕"/>
        <family val="2"/>
        <charset val="129"/>
      </rPr>
      <t>구현</t>
    </r>
    <r>
      <rPr>
        <sz val="10"/>
        <color theme="1"/>
        <rFont val="Arial"/>
        <family val="2"/>
        <scheme val="minor"/>
      </rPr>
      <t>, embedding/pos encoding</t>
    </r>
    <phoneticPr fontId="30" type="noConversion"/>
  </si>
  <si>
    <t>Position/Selection/Orientation Decoder + ValueNet</t>
    <phoneticPr fontId="30" type="noConversion"/>
  </si>
  <si>
    <r>
      <t xml:space="preserve">PPO </t>
    </r>
    <r>
      <rPr>
        <sz val="10"/>
        <color theme="1"/>
        <rFont val="맑은 고딕"/>
        <family val="2"/>
        <charset val="129"/>
      </rPr>
      <t>루프</t>
    </r>
    <r>
      <rPr>
        <sz val="10"/>
        <color theme="1"/>
        <rFont val="Arial"/>
        <family val="2"/>
        <scheme val="minor"/>
      </rPr>
      <t xml:space="preserve"> </t>
    </r>
    <r>
      <rPr>
        <sz val="10"/>
        <color theme="1"/>
        <rFont val="맑은 고딕"/>
        <family val="2"/>
        <charset val="129"/>
      </rPr>
      <t>구현</t>
    </r>
    <r>
      <rPr>
        <sz val="10"/>
        <color theme="1"/>
        <rFont val="Arial"/>
        <family val="2"/>
        <scheme val="minor"/>
      </rPr>
      <t xml:space="preserve">, </t>
    </r>
    <r>
      <rPr>
        <sz val="10"/>
        <color theme="1"/>
        <rFont val="맑은 고딕"/>
        <family val="2"/>
        <charset val="129"/>
      </rPr>
      <t>로깅</t>
    </r>
    <r>
      <rPr>
        <sz val="10"/>
        <color theme="1"/>
        <rFont val="Arial"/>
        <family val="2"/>
        <scheme val="minor"/>
      </rPr>
      <t>/</t>
    </r>
    <r>
      <rPr>
        <sz val="10"/>
        <color theme="1"/>
        <rFont val="맑은 고딕"/>
        <family val="2"/>
        <charset val="129"/>
      </rPr>
      <t>체크포인트</t>
    </r>
    <r>
      <rPr>
        <sz val="10"/>
        <color theme="1"/>
        <rFont val="Arial"/>
        <family val="2"/>
        <scheme val="minor"/>
      </rPr>
      <t>/</t>
    </r>
    <r>
      <rPr>
        <sz val="10"/>
        <color theme="1"/>
        <rFont val="맑은 고딕"/>
        <family val="2"/>
        <charset val="129"/>
      </rPr>
      <t>성능</t>
    </r>
    <r>
      <rPr>
        <sz val="10"/>
        <color theme="1"/>
        <rFont val="Arial"/>
        <family val="2"/>
        <scheme val="minor"/>
      </rPr>
      <t xml:space="preserve"> </t>
    </r>
    <r>
      <rPr>
        <sz val="10"/>
        <color theme="1"/>
        <rFont val="맑은 고딕"/>
        <family val="2"/>
        <charset val="129"/>
      </rPr>
      <t>평가</t>
    </r>
    <phoneticPr fontId="30" type="noConversion"/>
  </si>
  <si>
    <r>
      <t xml:space="preserve">CI/CD, pre-commit, </t>
    </r>
    <r>
      <rPr>
        <sz val="10"/>
        <color theme="1"/>
        <rFont val="맑은 고딕"/>
        <family val="2"/>
        <charset val="129"/>
      </rPr>
      <t>코드리뷰</t>
    </r>
    <r>
      <rPr>
        <sz val="10"/>
        <color theme="1"/>
        <rFont val="Arial"/>
        <family val="2"/>
        <scheme val="minor"/>
      </rPr>
      <t xml:space="preserve"> </t>
    </r>
    <r>
      <rPr>
        <sz val="10"/>
        <color theme="1"/>
        <rFont val="맑은 고딕"/>
        <family val="2"/>
        <charset val="129"/>
      </rPr>
      <t>관리</t>
    </r>
    <r>
      <rPr>
        <sz val="10"/>
        <color theme="1"/>
        <rFont val="Arial"/>
        <family val="2"/>
        <scheme val="minor"/>
      </rPr>
      <t xml:space="preserve">, </t>
    </r>
    <r>
      <rPr>
        <sz val="10"/>
        <color theme="1"/>
        <rFont val="맑은 고딕"/>
        <family val="2"/>
        <charset val="129"/>
      </rPr>
      <t>성능</t>
    </r>
    <r>
      <rPr>
        <sz val="10"/>
        <color theme="1"/>
        <rFont val="Arial"/>
        <family val="2"/>
        <scheme val="minor"/>
      </rPr>
      <t xml:space="preserve"> </t>
    </r>
    <r>
      <rPr>
        <sz val="10"/>
        <color theme="1"/>
        <rFont val="맑은 고딕"/>
        <family val="2"/>
        <charset val="129"/>
      </rPr>
      <t>지표</t>
    </r>
    <r>
      <rPr>
        <sz val="10"/>
        <color theme="1"/>
        <rFont val="Arial"/>
        <family val="2"/>
        <scheme val="minor"/>
      </rPr>
      <t xml:space="preserve"> </t>
    </r>
    <r>
      <rPr>
        <sz val="10"/>
        <color theme="1"/>
        <rFont val="맑은 고딕"/>
        <family val="2"/>
        <charset val="129"/>
      </rPr>
      <t>대시보드</t>
    </r>
    <phoneticPr fontId="30" type="noConversion"/>
  </si>
  <si>
    <t>Model Explainer</t>
    <phoneticPr fontId="30" type="noConversion"/>
  </si>
  <si>
    <t>Paper &amp; Presentation Lead</t>
    <phoneticPr fontId="30" type="noConversion"/>
  </si>
  <si>
    <t>Performance Analyst</t>
    <phoneticPr fontId="30" type="noConversion"/>
  </si>
  <si>
    <t>Experiment Designer</t>
    <phoneticPr fontId="30" type="noConversion"/>
  </si>
  <si>
    <t>Reproducibility Manager</t>
    <phoneticPr fontId="30" type="noConversion"/>
  </si>
  <si>
    <r>
      <rPr>
        <sz val="10"/>
        <color theme="1"/>
        <rFont val="맑은 고딕"/>
        <family val="2"/>
        <charset val="129"/>
      </rPr>
      <t>초록</t>
    </r>
    <r>
      <rPr>
        <sz val="10"/>
        <color theme="1"/>
        <rFont val="Arial"/>
        <family val="2"/>
        <scheme val="minor"/>
      </rPr>
      <t>·</t>
    </r>
    <r>
      <rPr>
        <sz val="10"/>
        <color theme="1"/>
        <rFont val="맑은 고딕"/>
        <family val="2"/>
        <charset val="129"/>
      </rPr>
      <t>서론</t>
    </r>
    <r>
      <rPr>
        <sz val="10"/>
        <color theme="1"/>
        <rFont val="Arial"/>
        <family val="2"/>
        <scheme val="minor"/>
      </rPr>
      <t>·</t>
    </r>
    <r>
      <rPr>
        <sz val="10"/>
        <color theme="1"/>
        <rFont val="맑은 고딕"/>
        <family val="2"/>
        <charset val="129"/>
      </rPr>
      <t>결론</t>
    </r>
    <r>
      <rPr>
        <sz val="10"/>
        <color theme="1"/>
        <rFont val="Arial"/>
        <family val="2"/>
        <scheme val="minor"/>
      </rPr>
      <t xml:space="preserve"> </t>
    </r>
    <r>
      <rPr>
        <sz val="10"/>
        <color theme="1"/>
        <rFont val="맑은 고딕"/>
        <family val="2"/>
        <charset val="129"/>
      </rPr>
      <t>작성</t>
    </r>
    <r>
      <rPr>
        <sz val="10"/>
        <color theme="1"/>
        <rFont val="Arial"/>
        <family val="2"/>
        <scheme val="minor"/>
      </rPr>
      <t xml:space="preserve">, </t>
    </r>
    <r>
      <rPr>
        <sz val="10"/>
        <color theme="1"/>
        <rFont val="맑은 고딕"/>
        <family val="2"/>
        <charset val="129"/>
      </rPr>
      <t>슬라이드</t>
    </r>
    <r>
      <rPr>
        <sz val="10"/>
        <color theme="1"/>
        <rFont val="Arial"/>
        <family val="2"/>
        <scheme val="minor"/>
      </rPr>
      <t xml:space="preserve"> </t>
    </r>
    <r>
      <rPr>
        <sz val="10"/>
        <color theme="1"/>
        <rFont val="맑은 고딕"/>
        <family val="2"/>
        <charset val="129"/>
      </rPr>
      <t>제작</t>
    </r>
    <r>
      <rPr>
        <sz val="10"/>
        <color theme="1"/>
        <rFont val="Arial"/>
        <family val="2"/>
        <scheme val="minor"/>
      </rPr>
      <t xml:space="preserve">, </t>
    </r>
    <r>
      <rPr>
        <sz val="10"/>
        <color theme="1"/>
        <rFont val="맑은 고딕"/>
        <family val="2"/>
        <charset val="129"/>
      </rPr>
      <t>발표</t>
    </r>
    <r>
      <rPr>
        <sz val="10"/>
        <color theme="1"/>
        <rFont val="Arial"/>
        <family val="2"/>
        <scheme val="minor"/>
      </rPr>
      <t xml:space="preserve"> </t>
    </r>
    <r>
      <rPr>
        <sz val="10"/>
        <color theme="1"/>
        <rFont val="맑은 고딕"/>
        <family val="2"/>
        <charset val="129"/>
      </rPr>
      <t>연습</t>
    </r>
    <phoneticPr fontId="30" type="noConversion"/>
  </si>
  <si>
    <r>
      <rPr>
        <sz val="10"/>
        <color theme="1"/>
        <rFont val="맑은 고딕"/>
        <family val="2"/>
        <charset val="129"/>
      </rPr>
      <t>아키텍처</t>
    </r>
    <r>
      <rPr>
        <sz val="10"/>
        <color theme="1"/>
        <rFont val="Arial"/>
        <family val="2"/>
        <scheme val="minor"/>
      </rPr>
      <t xml:space="preserve"> </t>
    </r>
    <r>
      <rPr>
        <sz val="10"/>
        <color theme="1"/>
        <rFont val="맑은 고딕"/>
        <family val="2"/>
        <charset val="129"/>
      </rPr>
      <t>다이어그램</t>
    </r>
    <r>
      <rPr>
        <sz val="10"/>
        <color theme="1"/>
        <rFont val="Arial"/>
        <family val="2"/>
        <scheme val="minor"/>
      </rPr>
      <t xml:space="preserve"> </t>
    </r>
    <r>
      <rPr>
        <sz val="10"/>
        <color theme="1"/>
        <rFont val="맑은 고딕"/>
        <family val="2"/>
        <charset val="129"/>
      </rPr>
      <t>작성</t>
    </r>
    <r>
      <rPr>
        <sz val="10"/>
        <color theme="1"/>
        <rFont val="Arial"/>
        <family val="2"/>
        <scheme val="minor"/>
      </rPr>
      <t xml:space="preserve">, </t>
    </r>
    <r>
      <rPr>
        <sz val="10"/>
        <color theme="1"/>
        <rFont val="맑은 고딕"/>
        <family val="2"/>
        <charset val="129"/>
      </rPr>
      <t>수식</t>
    </r>
    <r>
      <rPr>
        <sz val="10"/>
        <color theme="1"/>
        <rFont val="Arial"/>
        <family val="2"/>
        <scheme val="minor"/>
      </rPr>
      <t xml:space="preserve"> </t>
    </r>
    <r>
      <rPr>
        <sz val="10"/>
        <color theme="1"/>
        <rFont val="맑은 고딕"/>
        <family val="2"/>
        <charset val="129"/>
      </rPr>
      <t>정리</t>
    </r>
    <phoneticPr fontId="30" type="noConversion"/>
  </si>
  <si>
    <r>
      <t xml:space="preserve">Ablation study </t>
    </r>
    <r>
      <rPr>
        <sz val="10"/>
        <color theme="1"/>
        <rFont val="맑은 고딕"/>
        <family val="2"/>
        <charset val="129"/>
      </rPr>
      <t>설계</t>
    </r>
    <phoneticPr fontId="30" type="noConversion"/>
  </si>
  <si>
    <r>
      <t xml:space="preserve">baseline </t>
    </r>
    <r>
      <rPr>
        <sz val="10"/>
        <color theme="1"/>
        <rFont val="맑은 고딕"/>
        <family val="2"/>
        <charset val="129"/>
      </rPr>
      <t>대비</t>
    </r>
    <r>
      <rPr>
        <sz val="10"/>
        <color theme="1"/>
        <rFont val="Arial"/>
        <family val="2"/>
        <scheme val="minor"/>
      </rPr>
      <t xml:space="preserve"> UR </t>
    </r>
    <r>
      <rPr>
        <sz val="10"/>
        <color theme="1"/>
        <rFont val="맑은 고딕"/>
        <family val="2"/>
        <charset val="129"/>
      </rPr>
      <t>비교</t>
    </r>
    <r>
      <rPr>
        <sz val="10"/>
        <color theme="1"/>
        <rFont val="Arial"/>
        <family val="2"/>
        <scheme val="minor"/>
      </rPr>
      <t xml:space="preserve">, </t>
    </r>
    <r>
      <rPr>
        <sz val="10"/>
        <color theme="1"/>
        <rFont val="맑은 고딕"/>
        <family val="2"/>
        <charset val="129"/>
      </rPr>
      <t>통계분석</t>
    </r>
    <phoneticPr fontId="30" type="noConversion"/>
  </si>
  <si>
    <r>
      <rPr>
        <sz val="10"/>
        <color theme="1"/>
        <rFont val="맑은 고딕"/>
        <family val="2"/>
        <charset val="129"/>
      </rPr>
      <t>실험</t>
    </r>
    <r>
      <rPr>
        <sz val="10"/>
        <color theme="1"/>
        <rFont val="Arial"/>
        <family val="2"/>
        <scheme val="minor"/>
      </rPr>
      <t xml:space="preserve"> </t>
    </r>
    <r>
      <rPr>
        <sz val="10"/>
        <color theme="1"/>
        <rFont val="맑은 고딕"/>
        <family val="2"/>
        <charset val="129"/>
      </rPr>
      <t>코드</t>
    </r>
    <r>
      <rPr>
        <sz val="10"/>
        <color theme="1"/>
        <rFont val="Arial"/>
        <family val="2"/>
        <scheme val="minor"/>
      </rPr>
      <t xml:space="preserve"> </t>
    </r>
    <r>
      <rPr>
        <sz val="10"/>
        <color theme="1"/>
        <rFont val="맑은 고딕"/>
        <family val="2"/>
        <charset val="129"/>
      </rPr>
      <t>정리</t>
    </r>
    <r>
      <rPr>
        <sz val="10"/>
        <color theme="1"/>
        <rFont val="Arial"/>
        <family val="2"/>
        <scheme val="minor"/>
      </rPr>
      <t xml:space="preserve">, </t>
    </r>
    <r>
      <rPr>
        <sz val="10"/>
        <color theme="1"/>
        <rFont val="맑은 고딕"/>
        <family val="2"/>
        <charset val="129"/>
      </rPr>
      <t>하이퍼파라미터</t>
    </r>
    <r>
      <rPr>
        <sz val="10"/>
        <color theme="1"/>
        <rFont val="Arial"/>
        <family val="2"/>
        <scheme val="minor"/>
      </rPr>
      <t xml:space="preserve"> </t>
    </r>
    <r>
      <rPr>
        <sz val="10"/>
        <color theme="1"/>
        <rFont val="맑은 고딕"/>
        <family val="2"/>
        <charset val="129"/>
      </rPr>
      <t>공개</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</si>
</sst>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yy/mm/dd;@"/>
  </numFmts>
  <fonts count="39"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sz val="8"/>
      <name val="돋움"/>
      <family val="3"/>
      <charset val="129"/>
      <scheme val="minor"/>
    </font>
    <font>
      <b/>
      <sz val="40"/>
      <color theme="9"/>
      <name val="맑은 고딕"/>
      <family val="2"/>
      <charset val="129"/>
    </font>
    <font>
      <sz val="10"/>
      <color theme="1"/>
      <name val="맑은 고딕"/>
      <family val="2"/>
      <charset val="129"/>
    </font>
    <font>
      <b/>
      <sz val="12"/>
      <color theme="1"/>
      <name val="맑은 고딕"/>
      <family val="2"/>
      <charset val="129"/>
    </font>
    <font>
      <b/>
      <sz val="12"/>
      <color theme="1"/>
      <name val="Arial"/>
      <family val="2"/>
    </font>
    <font>
      <b/>
      <sz val="12"/>
      <color theme="1"/>
      <name val="Arial"/>
      <family val="2"/>
      <charset val="129"/>
    </font>
    <font>
      <sz val="10"/>
      <color theme="1"/>
      <name val="Arial"/>
      <family val="2"/>
    </font>
    <font>
      <sz val="10"/>
      <color theme="1"/>
      <name val="Arial"/>
      <family val="2"/>
      <charset val="129"/>
    </font>
    <font>
      <sz val="10"/>
      <color theme="1"/>
      <name val="Arial"/>
      <family val="2"/>
      <charset val="129"/>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36">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theme="1" tint="0.499984740745262"/>
      </right>
      <top/>
      <bottom style="thin">
        <color theme="1" tint="0.499984740745262"/>
      </bottom>
      <diagonal/>
    </border>
    <border>
      <left style="thin">
        <color theme="0" tint="-4.9989318521683403E-2"/>
      </left>
      <right style="thin">
        <color theme="1"/>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0.14993743705557422"/>
      </right>
      <top/>
      <bottom/>
      <diagonal/>
    </border>
    <border>
      <left/>
      <right style="thin">
        <color indexed="64"/>
      </right>
      <top style="thin">
        <color indexed="64"/>
      </top>
      <bottom style="thin">
        <color indexed="64"/>
      </bottom>
      <diagonal/>
    </border>
    <border>
      <left/>
      <right style="thin">
        <color theme="1"/>
      </right>
      <top style="thin">
        <color theme="1" tint="0.499984740745262"/>
      </top>
      <bottom style="thin">
        <color theme="1" tint="0.499984740745262"/>
      </bottom>
      <diagonal/>
    </border>
    <border>
      <left style="thin">
        <color theme="1" tint="0.499984740745262"/>
      </left>
      <right style="thin">
        <color theme="1"/>
      </right>
      <top style="thin">
        <color theme="1" tint="0.499984740745262"/>
      </top>
      <bottom/>
      <diagonal/>
    </border>
    <border>
      <left style="thin">
        <color theme="0" tint="-0.14993743705557422"/>
      </left>
      <right style="thin">
        <color theme="1"/>
      </right>
      <top/>
      <bottom/>
      <diagonal/>
    </border>
    <border>
      <left/>
      <right style="thin">
        <color theme="1"/>
      </right>
      <top style="thin">
        <color theme="0" tint="-4.9989318521683403E-2"/>
      </top>
      <bottom/>
      <diagonal/>
    </border>
    <border>
      <left style="thin">
        <color theme="1" tint="0.499984740745262"/>
      </left>
      <right style="thin">
        <color theme="1"/>
      </right>
      <top style="thin">
        <color theme="1" tint="0.499984740745262"/>
      </top>
      <bottom style="thin">
        <color theme="1" tint="0.499984740745262"/>
      </bottom>
      <diagonal/>
    </border>
    <border>
      <left/>
      <right/>
      <top style="thin">
        <color theme="4" tint="0.59996337778862885"/>
      </top>
      <bottom style="thin">
        <color theme="5" tint="0.59996337778862885"/>
      </bottom>
      <diagonal/>
    </border>
    <border>
      <left/>
      <right/>
      <top style="thin">
        <color theme="5" tint="0.59996337778862885"/>
      </top>
      <bottom style="thin">
        <color theme="6" tint="0.59996337778862885"/>
      </bottom>
      <diagonal/>
    </border>
    <border>
      <left/>
      <right/>
      <top style="thin">
        <color theme="6" tint="0.59996337778862885"/>
      </top>
      <bottom style="thin">
        <color theme="8" tint="0.59996337778862885"/>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76"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78" fontId="4" fillId="0" borderId="2">
      <alignment horizontal="center" vertical="center"/>
    </xf>
    <xf numFmtId="177"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51">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80" fontId="21" fillId="12" borderId="20" xfId="0" applyNumberFormat="1" applyFont="1" applyFill="1" applyBorder="1" applyAlignment="1">
      <alignment horizontal="center" vertical="center"/>
    </xf>
    <xf numFmtId="180" fontId="21" fillId="12" borderId="18" xfId="0" applyNumberFormat="1" applyFont="1" applyFill="1" applyBorder="1" applyAlignment="1">
      <alignment horizontal="center" vertical="center"/>
    </xf>
    <xf numFmtId="180"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77" fontId="19" fillId="6" borderId="0" xfId="0" applyNumberFormat="1" applyFont="1" applyFill="1" applyAlignment="1">
      <alignment horizontal="center" vertical="center"/>
    </xf>
    <xf numFmtId="177"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9" fontId="1" fillId="3" borderId="6" xfId="2" applyFont="1" applyFill="1" applyBorder="1" applyAlignment="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77" fontId="19" fillId="7" borderId="0" xfId="0" applyNumberFormat="1" applyFont="1" applyFill="1" applyAlignment="1">
      <alignment horizontal="center" vertical="center"/>
    </xf>
    <xf numFmtId="177"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77" fontId="19" fillId="8" borderId="0" xfId="0" applyNumberFormat="1" applyFont="1" applyFill="1" applyAlignment="1">
      <alignment horizontal="center" vertical="center"/>
    </xf>
    <xf numFmtId="177"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77" fontId="19" fillId="9" borderId="0" xfId="0" applyNumberFormat="1" applyFont="1" applyFill="1" applyAlignment="1">
      <alignment horizontal="center" vertical="center"/>
    </xf>
    <xf numFmtId="177"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77" fontId="19" fillId="0" borderId="0" xfId="10" applyFont="1" applyBorder="1">
      <alignment horizontal="center" vertical="center"/>
    </xf>
    <xf numFmtId="0" fontId="23" fillId="2" borderId="0" xfId="0" applyFont="1" applyFill="1" applyAlignment="1">
      <alignment horizontal="left" vertical="center" indent="1"/>
    </xf>
    <xf numFmtId="0" fontId="23" fillId="2" borderId="0" xfId="0" applyFont="1" applyFill="1" applyAlignment="1">
      <alignment vertical="center"/>
    </xf>
    <xf numFmtId="9" fontId="1" fillId="2" borderId="0" xfId="2" applyFont="1" applyFill="1" applyBorder="1" applyAlignment="1">
      <alignment horizontal="center" vertical="center"/>
    </xf>
    <xf numFmtId="177" fontId="24" fillId="2" borderId="0" xfId="0" applyNumberFormat="1" applyFont="1" applyFill="1" applyAlignment="1">
      <alignment horizontal="left" vertical="center"/>
    </xf>
    <xf numFmtId="177" fontId="1" fillId="2" borderId="0" xfId="0" applyNumberFormat="1" applyFont="1" applyFill="1" applyAlignment="1">
      <alignment horizontal="center" vertical="center"/>
    </xf>
    <xf numFmtId="0" fontId="4" fillId="2" borderId="0" xfId="0" applyFont="1" applyFill="1" applyAlignment="1">
      <alignment vertical="center"/>
    </xf>
    <xf numFmtId="0" fontId="25" fillId="0" borderId="0" xfId="6" applyFont="1" applyAlignment="1">
      <alignment horizontal="left" vertical="center" indent="1"/>
    </xf>
    <xf numFmtId="0" fontId="25"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5" fillId="0" borderId="0" xfId="0" applyFont="1" applyAlignment="1">
      <alignment horizontal="left" vertical="center" indent="1"/>
    </xf>
    <xf numFmtId="0" fontId="28" fillId="0" borderId="0" xfId="0" applyFont="1" applyAlignment="1">
      <alignment horizontal="left" vertical="top" wrapText="1" indent="1"/>
    </xf>
    <xf numFmtId="0" fontId="0" fillId="0" borderId="0" xfId="0" applyAlignment="1">
      <alignment horizontal="left" vertical="top" wrapText="1" indent="1"/>
    </xf>
    <xf numFmtId="0" fontId="29" fillId="0" borderId="0" xfId="1" applyFont="1" applyAlignment="1" applyProtection="1">
      <alignment horizontal="left" vertical="top" indent="1"/>
    </xf>
    <xf numFmtId="0" fontId="1" fillId="0" borderId="0" xfId="0" applyFont="1" applyAlignment="1">
      <alignment horizontal="left" vertical="top" indent="1"/>
    </xf>
    <xf numFmtId="0" fontId="31" fillId="0" borderId="0" xfId="5" applyFont="1" applyAlignment="1">
      <alignment horizontal="left"/>
    </xf>
    <xf numFmtId="181" fontId="19" fillId="3" borderId="6" xfId="10" applyNumberFormat="1" applyFont="1" applyFill="1" applyBorder="1">
      <alignment horizontal="center" vertical="center"/>
    </xf>
    <xf numFmtId="181" fontId="19" fillId="4" borderId="5" xfId="10" applyNumberFormat="1" applyFont="1" applyFill="1" applyBorder="1">
      <alignment horizontal="center" vertical="center"/>
    </xf>
    <xf numFmtId="181" fontId="19" fillId="5" borderId="8" xfId="10" applyNumberFormat="1" applyFont="1" applyFill="1" applyBorder="1">
      <alignment horizontal="center" vertical="center"/>
    </xf>
    <xf numFmtId="181" fontId="19" fillId="10" borderId="9" xfId="10" applyNumberFormat="1" applyFont="1" applyFill="1" applyBorder="1">
      <alignment horizontal="center" vertical="center"/>
    </xf>
    <xf numFmtId="180" fontId="21" fillId="12" borderId="21" xfId="0" applyNumberFormat="1" applyFont="1" applyFill="1" applyBorder="1" applyAlignment="1">
      <alignment horizontal="center" vertical="center"/>
    </xf>
    <xf numFmtId="180" fontId="21" fillId="12" borderId="23" xfId="0" applyNumberFormat="1" applyFont="1" applyFill="1" applyBorder="1" applyAlignment="1">
      <alignment horizontal="center" vertical="center"/>
    </xf>
    <xf numFmtId="0" fontId="4" fillId="0" borderId="25" xfId="0" applyFont="1" applyBorder="1" applyAlignment="1">
      <alignment vertical="center"/>
    </xf>
    <xf numFmtId="0" fontId="4" fillId="0" borderId="24" xfId="0" applyFont="1" applyBorder="1" applyAlignment="1">
      <alignment vertical="center"/>
    </xf>
    <xf numFmtId="0" fontId="4" fillId="0" borderId="26" xfId="0" applyFont="1" applyBorder="1" applyAlignment="1">
      <alignment vertical="center"/>
    </xf>
    <xf numFmtId="180" fontId="21" fillId="12" borderId="28" xfId="0" applyNumberFormat="1" applyFont="1" applyFill="1" applyBorder="1" applyAlignment="1">
      <alignment horizontal="center" vertical="center"/>
    </xf>
    <xf numFmtId="0" fontId="22" fillId="2" borderId="29" xfId="0" applyFont="1" applyFill="1" applyBorder="1" applyAlignment="1">
      <alignment horizontal="center" vertical="center" shrinkToFit="1"/>
    </xf>
    <xf numFmtId="0" fontId="4" fillId="0" borderId="30" xfId="0" applyFont="1" applyBorder="1" applyAlignment="1">
      <alignment vertical="center"/>
    </xf>
    <xf numFmtId="0" fontId="4" fillId="0" borderId="31" xfId="0" applyFont="1" applyBorder="1" applyAlignment="1">
      <alignment vertical="center"/>
    </xf>
    <xf numFmtId="0" fontId="32" fillId="5" borderId="8" xfId="12" applyFont="1" applyFill="1" applyBorder="1">
      <alignment horizontal="left" vertical="center" indent="2"/>
    </xf>
    <xf numFmtId="0" fontId="35" fillId="8" borderId="0" xfId="0" applyFont="1" applyFill="1" applyAlignment="1">
      <alignment horizontal="left" vertical="center" indent="1"/>
    </xf>
    <xf numFmtId="0" fontId="33" fillId="6" borderId="0" xfId="0" applyFont="1" applyFill="1" applyAlignment="1">
      <alignment horizontal="left" vertical="center" indent="1"/>
    </xf>
    <xf numFmtId="0" fontId="33" fillId="7" borderId="0" xfId="0" applyFont="1" applyFill="1" applyAlignment="1">
      <alignment horizontal="left" vertical="center" indent="1"/>
    </xf>
    <xf numFmtId="0" fontId="33" fillId="9" borderId="0" xfId="0" applyFont="1" applyFill="1" applyAlignment="1">
      <alignment horizontal="left" vertical="center" indent="1"/>
    </xf>
    <xf numFmtId="0" fontId="32" fillId="3" borderId="6" xfId="11" applyFont="1" applyFill="1" applyBorder="1" applyAlignment="1">
      <alignment vertical="center"/>
    </xf>
    <xf numFmtId="0" fontId="32" fillId="3" borderId="7" xfId="11" applyFont="1" applyFill="1" applyBorder="1" applyAlignment="1">
      <alignment vertical="center"/>
    </xf>
    <xf numFmtId="0" fontId="32" fillId="4" borderId="5" xfId="11" applyFont="1" applyFill="1" applyBorder="1" applyAlignment="1">
      <alignment vertical="center"/>
    </xf>
    <xf numFmtId="0" fontId="32" fillId="10" borderId="9" xfId="11" applyFont="1" applyFill="1" applyBorder="1" applyAlignment="1">
      <alignment vertical="center"/>
    </xf>
    <xf numFmtId="179" fontId="19" fillId="2" borderId="13" xfId="0" applyNumberFormat="1" applyFont="1" applyFill="1" applyBorder="1" applyAlignment="1">
      <alignment horizontal="center" vertical="center" wrapText="1"/>
    </xf>
    <xf numFmtId="179" fontId="19" fillId="2" borderId="19" xfId="0" applyNumberFormat="1" applyFont="1" applyFill="1" applyBorder="1" applyAlignment="1">
      <alignment horizontal="center" vertical="center" wrapText="1"/>
    </xf>
    <xf numFmtId="0" fontId="25" fillId="0" borderId="0" xfId="8" applyFont="1" applyAlignment="1">
      <alignment horizontal="left"/>
    </xf>
    <xf numFmtId="0" fontId="4" fillId="0" borderId="0" xfId="0" applyFont="1"/>
    <xf numFmtId="181" fontId="26" fillId="0" borderId="0" xfId="9" applyNumberFormat="1" applyFont="1" applyBorder="1" applyAlignment="1">
      <alignment horizontal="left"/>
    </xf>
    <xf numFmtId="181" fontId="27" fillId="0" borderId="0" xfId="0" applyNumberFormat="1" applyFont="1"/>
    <xf numFmtId="179" fontId="19" fillId="2" borderId="18" xfId="0" applyNumberFormat="1" applyFont="1" applyFill="1" applyBorder="1" applyAlignment="1">
      <alignment horizontal="center" vertical="center" wrapText="1"/>
    </xf>
    <xf numFmtId="179" fontId="19" fillId="2" borderId="32" xfId="0" applyNumberFormat="1" applyFont="1" applyFill="1" applyBorder="1" applyAlignment="1">
      <alignment horizontal="center" vertical="center" wrapText="1"/>
    </xf>
    <xf numFmtId="179" fontId="19" fillId="2" borderId="27" xfId="0" applyNumberFormat="1" applyFont="1" applyFill="1" applyBorder="1" applyAlignment="1">
      <alignment horizontal="center" vertical="center" wrapText="1"/>
    </xf>
    <xf numFmtId="179" fontId="19" fillId="2" borderId="22"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6" fillId="0" borderId="0" xfId="0" applyFont="1" applyAlignment="1">
      <alignment horizontal="left"/>
    </xf>
    <xf numFmtId="0" fontId="27"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19" fillId="4" borderId="5" xfId="12" applyFont="1" applyFill="1" applyBorder="1" applyAlignment="1">
      <alignment horizontal="left" vertical="center" wrapText="1"/>
    </xf>
    <xf numFmtId="0" fontId="38" fillId="4" borderId="5" xfId="12" applyFont="1" applyFill="1" applyBorder="1" applyAlignment="1">
      <alignment horizontal="left" vertical="center" wrapText="1"/>
    </xf>
    <xf numFmtId="0" fontId="19" fillId="0" borderId="16" xfId="0" applyFont="1" applyBorder="1"/>
    <xf numFmtId="0" fontId="33" fillId="6" borderId="0" xfId="0" applyFont="1" applyFill="1" applyAlignment="1">
      <alignment horizontal="left" vertical="center" indent="1"/>
    </xf>
    <xf numFmtId="0" fontId="19" fillId="3" borderId="6" xfId="12" applyFont="1" applyFill="1" applyBorder="1" applyAlignment="1">
      <alignment horizontal="left" vertical="center" wrapText="1"/>
    </xf>
    <xf numFmtId="0" fontId="19" fillId="3" borderId="7" xfId="12" applyFont="1" applyFill="1" applyBorder="1" applyAlignment="1">
      <alignment horizontal="left" vertical="center" wrapText="1"/>
    </xf>
    <xf numFmtId="0" fontId="32" fillId="3" borderId="7" xfId="12" applyFont="1" applyFill="1" applyBorder="1" applyAlignment="1">
      <alignment horizontal="left" vertical="center" wrapText="1"/>
    </xf>
    <xf numFmtId="0" fontId="38" fillId="10" borderId="9" xfId="12" applyFont="1" applyFill="1" applyBorder="1" applyAlignment="1">
      <alignment horizontal="left" vertical="center" wrapText="1"/>
    </xf>
    <xf numFmtId="0" fontId="19" fillId="10" borderId="9" xfId="12" applyFont="1" applyFill="1" applyBorder="1" applyAlignment="1">
      <alignment horizontal="left" vertical="center" wrapText="1"/>
    </xf>
    <xf numFmtId="0" fontId="20" fillId="11" borderId="16" xfId="0" applyFont="1" applyFill="1" applyBorder="1" applyAlignment="1">
      <alignment horizontal="left" vertical="center"/>
    </xf>
    <xf numFmtId="0" fontId="20" fillId="11" borderId="21" xfId="0" applyFont="1" applyFill="1" applyBorder="1" applyAlignment="1">
      <alignment horizontal="left" vertical="center"/>
    </xf>
    <xf numFmtId="0" fontId="33" fillId="9" borderId="35" xfId="0" applyFont="1" applyFill="1" applyBorder="1" applyAlignment="1">
      <alignment horizontal="left" vertical="center" wrapText="1"/>
    </xf>
    <xf numFmtId="0" fontId="35" fillId="8" borderId="34" xfId="0" applyFont="1" applyFill="1" applyBorder="1" applyAlignment="1">
      <alignment horizontal="left" vertical="center" wrapText="1"/>
    </xf>
    <xf numFmtId="0" fontId="32" fillId="5" borderId="8" xfId="12" applyFont="1" applyFill="1" applyBorder="1" applyAlignment="1">
      <alignment horizontal="left" vertical="center" wrapText="1"/>
    </xf>
    <xf numFmtId="0" fontId="37" fillId="3" borderId="7" xfId="12" applyFont="1" applyFill="1" applyBorder="1" applyAlignment="1">
      <alignment horizontal="left" vertical="center" wrapText="1"/>
    </xf>
    <xf numFmtId="0" fontId="33" fillId="7" borderId="33" xfId="0" applyFont="1" applyFill="1" applyBorder="1" applyAlignment="1">
      <alignment horizontal="left" vertical="center" wrapTex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22">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X33"/>
  <sheetViews>
    <sheetView showGridLines="0" tabSelected="1" showRuler="0" zoomScaleNormal="100" zoomScalePageLayoutView="70" workbookViewId="0">
      <selection activeCell="C28" sqref="C28:D28"/>
    </sheetView>
  </sheetViews>
  <sheetFormatPr defaultColWidth="8.75" defaultRowHeight="30" customHeight="1" x14ac:dyDescent="0.2"/>
  <cols>
    <col min="1" max="1" width="2.75" style="13" customWidth="1"/>
    <col min="2" max="2" width="23.75" customWidth="1"/>
    <col min="3" max="4" width="12.375" customWidth="1"/>
    <col min="5" max="5" width="16.75" customWidth="1"/>
    <col min="6" max="6" width="10.75" customWidth="1"/>
    <col min="7" max="7" width="10.75" style="2" customWidth="1"/>
    <col min="8" max="8" width="10.75" customWidth="1"/>
    <col min="9" max="9" width="2.75" customWidth="1"/>
    <col min="10" max="10" width="6" hidden="1" customWidth="1"/>
    <col min="11" max="101" width="2.75" customWidth="1"/>
  </cols>
  <sheetData>
    <row r="1" spans="1:101" ht="90" customHeight="1" x14ac:dyDescent="0.95">
      <c r="A1" s="14"/>
      <c r="B1" s="94" t="s">
        <v>24</v>
      </c>
      <c r="C1" s="94"/>
      <c r="D1" s="94"/>
      <c r="E1" s="18"/>
      <c r="F1" s="19"/>
      <c r="G1" s="20"/>
      <c r="H1" s="21"/>
      <c r="J1" s="1"/>
      <c r="K1" s="119" t="s">
        <v>21</v>
      </c>
      <c r="L1" s="120"/>
      <c r="M1" s="120"/>
      <c r="N1" s="120"/>
      <c r="O1" s="120"/>
      <c r="P1" s="120"/>
      <c r="Q1" s="120"/>
      <c r="R1" s="24"/>
      <c r="S1" s="121">
        <f>DATE(2025, 9, 4)</f>
        <v>45904</v>
      </c>
      <c r="T1" s="122"/>
      <c r="U1" s="122"/>
      <c r="V1" s="122"/>
      <c r="W1" s="122"/>
      <c r="X1" s="122"/>
      <c r="Y1" s="122"/>
      <c r="Z1" s="122"/>
      <c r="AA1" s="122"/>
      <c r="AB1" s="122"/>
    </row>
    <row r="2" spans="1:101" ht="43.5" customHeight="1" x14ac:dyDescent="0.95">
      <c r="A2" s="14"/>
      <c r="B2" s="94"/>
      <c r="C2" s="94"/>
      <c r="D2" s="94"/>
      <c r="E2" s="18"/>
      <c r="F2" s="19"/>
      <c r="G2" s="20"/>
      <c r="H2" s="21"/>
      <c r="J2" s="1"/>
      <c r="K2" s="119" t="s">
        <v>25</v>
      </c>
      <c r="L2" s="120"/>
      <c r="M2" s="120"/>
      <c r="N2" s="120"/>
      <c r="O2" s="120"/>
      <c r="P2" s="120"/>
      <c r="Q2" s="120"/>
      <c r="R2" s="24"/>
      <c r="S2" s="121">
        <f>DATE(2025,11,27)</f>
        <v>45988</v>
      </c>
      <c r="T2" s="122"/>
      <c r="U2" s="122"/>
      <c r="V2" s="122"/>
      <c r="W2" s="122"/>
      <c r="X2" s="122"/>
      <c r="Y2" s="122"/>
      <c r="Z2" s="122"/>
      <c r="AA2" s="122"/>
      <c r="AB2" s="122"/>
    </row>
    <row r="3" spans="1:101" ht="30" customHeight="1" x14ac:dyDescent="0.5">
      <c r="B3" s="85"/>
      <c r="C3" s="85"/>
      <c r="D3" s="85"/>
      <c r="E3" s="86"/>
      <c r="F3" s="22"/>
      <c r="G3" s="23"/>
      <c r="H3" s="22"/>
      <c r="K3" s="119" t="s">
        <v>22</v>
      </c>
      <c r="L3" s="120"/>
      <c r="M3" s="120"/>
      <c r="N3" s="120"/>
      <c r="O3" s="120"/>
      <c r="P3" s="120"/>
      <c r="Q3" s="120"/>
      <c r="R3" s="24"/>
      <c r="S3" s="129">
        <v>1</v>
      </c>
      <c r="T3" s="130"/>
      <c r="U3" s="130"/>
      <c r="V3" s="130"/>
      <c r="W3" s="130"/>
      <c r="X3" s="130"/>
      <c r="Y3" s="130"/>
      <c r="Z3" s="130"/>
      <c r="AA3" s="130"/>
      <c r="AB3" s="130"/>
    </row>
    <row r="4" spans="1:101" s="26" customFormat="1" ht="30" customHeight="1" x14ac:dyDescent="0.25">
      <c r="A4" s="13"/>
      <c r="B4" s="25" t="s">
        <v>37</v>
      </c>
      <c r="C4" s="25"/>
      <c r="D4" s="25"/>
      <c r="F4" s="27"/>
      <c r="G4" s="28"/>
    </row>
    <row r="5" spans="1:101" s="26" customFormat="1" ht="30" customHeight="1" x14ac:dyDescent="0.2">
      <c r="A5" s="14"/>
      <c r="B5" s="29" t="s">
        <v>13</v>
      </c>
      <c r="C5" s="29"/>
      <c r="D5" s="29"/>
      <c r="G5" s="30"/>
      <c r="K5" s="123">
        <f>K6</f>
        <v>45901</v>
      </c>
      <c r="L5" s="117"/>
      <c r="M5" s="117"/>
      <c r="N5" s="117"/>
      <c r="O5" s="117"/>
      <c r="P5" s="117"/>
      <c r="Q5" s="124"/>
      <c r="R5" s="125">
        <f>R6</f>
        <v>45908</v>
      </c>
      <c r="S5" s="126"/>
      <c r="T5" s="126"/>
      <c r="U5" s="126"/>
      <c r="V5" s="126"/>
      <c r="W5" s="126"/>
      <c r="X5" s="126"/>
      <c r="Y5" s="123">
        <f>Y6</f>
        <v>45915</v>
      </c>
      <c r="Z5" s="117"/>
      <c r="AA5" s="117"/>
      <c r="AB5" s="117"/>
      <c r="AC5" s="117"/>
      <c r="AD5" s="117"/>
      <c r="AE5" s="117"/>
      <c r="AF5" s="117">
        <f>AF6</f>
        <v>45922</v>
      </c>
      <c r="AG5" s="117"/>
      <c r="AH5" s="117"/>
      <c r="AI5" s="117"/>
      <c r="AJ5" s="117"/>
      <c r="AK5" s="117"/>
      <c r="AL5" s="117"/>
      <c r="AM5" s="117">
        <f>AM6</f>
        <v>45929</v>
      </c>
      <c r="AN5" s="117"/>
      <c r="AO5" s="117"/>
      <c r="AP5" s="117"/>
      <c r="AQ5" s="117"/>
      <c r="AR5" s="117"/>
      <c r="AS5" s="117"/>
      <c r="AT5" s="117">
        <f>AT6</f>
        <v>45936</v>
      </c>
      <c r="AU5" s="117"/>
      <c r="AV5" s="117"/>
      <c r="AW5" s="117"/>
      <c r="AX5" s="117"/>
      <c r="AY5" s="117"/>
      <c r="AZ5" s="117"/>
      <c r="BA5" s="117">
        <f>BA6</f>
        <v>45943</v>
      </c>
      <c r="BB5" s="117"/>
      <c r="BC5" s="117"/>
      <c r="BD5" s="117"/>
      <c r="BE5" s="117"/>
      <c r="BF5" s="117"/>
      <c r="BG5" s="117"/>
      <c r="BH5" s="117">
        <f>BH6</f>
        <v>45950</v>
      </c>
      <c r="BI5" s="117"/>
      <c r="BJ5" s="117"/>
      <c r="BK5" s="117"/>
      <c r="BL5" s="117"/>
      <c r="BM5" s="117"/>
      <c r="BN5" s="118"/>
      <c r="BO5" s="117">
        <f>BO6</f>
        <v>45957</v>
      </c>
      <c r="BP5" s="117"/>
      <c r="BQ5" s="117"/>
      <c r="BR5" s="117"/>
      <c r="BS5" s="117"/>
      <c r="BT5" s="117"/>
      <c r="BU5" s="117"/>
      <c r="BV5" s="117">
        <f>BV6</f>
        <v>45964</v>
      </c>
      <c r="BW5" s="117"/>
      <c r="BX5" s="117"/>
      <c r="BY5" s="117"/>
      <c r="BZ5" s="117"/>
      <c r="CA5" s="117"/>
      <c r="CB5" s="118"/>
      <c r="CC5" s="117">
        <f>CC6</f>
        <v>45971</v>
      </c>
      <c r="CD5" s="117"/>
      <c r="CE5" s="117"/>
      <c r="CF5" s="117"/>
      <c r="CG5" s="117"/>
      <c r="CH5" s="117"/>
      <c r="CI5" s="117"/>
      <c r="CJ5" s="117">
        <f>CJ6</f>
        <v>45978</v>
      </c>
      <c r="CK5" s="117"/>
      <c r="CL5" s="117"/>
      <c r="CM5" s="117"/>
      <c r="CN5" s="117"/>
      <c r="CO5" s="117"/>
      <c r="CP5" s="118"/>
      <c r="CQ5" s="117">
        <f>CQ6</f>
        <v>45985</v>
      </c>
      <c r="CR5" s="117"/>
      <c r="CS5" s="117"/>
      <c r="CT5" s="117"/>
      <c r="CU5" s="117"/>
      <c r="CV5" s="117"/>
      <c r="CW5" s="118"/>
    </row>
    <row r="6" spans="1:101" s="26" customFormat="1" ht="15" customHeight="1" x14ac:dyDescent="0.2">
      <c r="A6" s="131"/>
      <c r="B6" s="132" t="s">
        <v>5</v>
      </c>
      <c r="C6" s="144" t="s">
        <v>38</v>
      </c>
      <c r="D6" s="144"/>
      <c r="E6" s="134" t="s">
        <v>23</v>
      </c>
      <c r="F6" s="127" t="s">
        <v>1</v>
      </c>
      <c r="G6" s="127" t="s">
        <v>3</v>
      </c>
      <c r="H6" s="127" t="s">
        <v>4</v>
      </c>
      <c r="K6" s="31">
        <f>Project_Start-WEEKDAY(Project_Start,1)+2+7*(Display_Week-1)</f>
        <v>45901</v>
      </c>
      <c r="L6" s="31">
        <f>K6+1</f>
        <v>45902</v>
      </c>
      <c r="M6" s="31">
        <f t="shared" ref="M6:AZ6" si="0">L6+1</f>
        <v>45903</v>
      </c>
      <c r="N6" s="31">
        <f t="shared" si="0"/>
        <v>45904</v>
      </c>
      <c r="O6" s="31">
        <f t="shared" si="0"/>
        <v>45905</v>
      </c>
      <c r="P6" s="31">
        <f t="shared" si="0"/>
        <v>45906</v>
      </c>
      <c r="Q6" s="104">
        <f t="shared" si="0"/>
        <v>45907</v>
      </c>
      <c r="R6" s="99">
        <f>Q6+1</f>
        <v>45908</v>
      </c>
      <c r="S6" s="99">
        <f>R6+1</f>
        <v>45909</v>
      </c>
      <c r="T6" s="99">
        <f t="shared" si="0"/>
        <v>45910</v>
      </c>
      <c r="U6" s="99">
        <f t="shared" si="0"/>
        <v>45911</v>
      </c>
      <c r="V6" s="99">
        <f t="shared" si="0"/>
        <v>45912</v>
      </c>
      <c r="W6" s="99">
        <f t="shared" si="0"/>
        <v>45913</v>
      </c>
      <c r="X6" s="100">
        <f t="shared" si="0"/>
        <v>45914</v>
      </c>
      <c r="Y6" s="33">
        <f>X6+1</f>
        <v>45915</v>
      </c>
      <c r="Z6" s="31">
        <f>Y6+1</f>
        <v>45916</v>
      </c>
      <c r="AA6" s="31">
        <f t="shared" si="0"/>
        <v>45917</v>
      </c>
      <c r="AB6" s="31">
        <f t="shared" si="0"/>
        <v>45918</v>
      </c>
      <c r="AC6" s="31">
        <f t="shared" si="0"/>
        <v>45919</v>
      </c>
      <c r="AD6" s="31">
        <f t="shared" si="0"/>
        <v>45920</v>
      </c>
      <c r="AE6" s="32">
        <f t="shared" si="0"/>
        <v>45921</v>
      </c>
      <c r="AF6" s="33">
        <f>AE6+1</f>
        <v>45922</v>
      </c>
      <c r="AG6" s="31">
        <f>AF6+1</f>
        <v>45923</v>
      </c>
      <c r="AH6" s="31">
        <f t="shared" si="0"/>
        <v>45924</v>
      </c>
      <c r="AI6" s="31">
        <f t="shared" si="0"/>
        <v>45925</v>
      </c>
      <c r="AJ6" s="31">
        <f t="shared" si="0"/>
        <v>45926</v>
      </c>
      <c r="AK6" s="31">
        <f t="shared" si="0"/>
        <v>45927</v>
      </c>
      <c r="AL6" s="32">
        <f t="shared" si="0"/>
        <v>45928</v>
      </c>
      <c r="AM6" s="33">
        <f>AL6+1</f>
        <v>45929</v>
      </c>
      <c r="AN6" s="31">
        <f>AM6+1</f>
        <v>45930</v>
      </c>
      <c r="AO6" s="31">
        <f t="shared" si="0"/>
        <v>45931</v>
      </c>
      <c r="AP6" s="31">
        <f t="shared" si="0"/>
        <v>45932</v>
      </c>
      <c r="AQ6" s="31">
        <f t="shared" si="0"/>
        <v>45933</v>
      </c>
      <c r="AR6" s="31">
        <f t="shared" si="0"/>
        <v>45934</v>
      </c>
      <c r="AS6" s="32">
        <f t="shared" si="0"/>
        <v>45935</v>
      </c>
      <c r="AT6" s="33">
        <f>AS6+1</f>
        <v>45936</v>
      </c>
      <c r="AU6" s="31">
        <f>AT6+1</f>
        <v>45937</v>
      </c>
      <c r="AV6" s="31">
        <f t="shared" si="0"/>
        <v>45938</v>
      </c>
      <c r="AW6" s="31">
        <f t="shared" si="0"/>
        <v>45939</v>
      </c>
      <c r="AX6" s="31">
        <f t="shared" si="0"/>
        <v>45940</v>
      </c>
      <c r="AY6" s="31">
        <f t="shared" si="0"/>
        <v>45941</v>
      </c>
      <c r="AZ6" s="32">
        <f t="shared" si="0"/>
        <v>45942</v>
      </c>
      <c r="BA6" s="33">
        <f>AZ6+1</f>
        <v>45943</v>
      </c>
      <c r="BB6" s="31">
        <f>BA6+1</f>
        <v>45944</v>
      </c>
      <c r="BC6" s="31">
        <f t="shared" ref="BC6:BG6" si="1">BB6+1</f>
        <v>45945</v>
      </c>
      <c r="BD6" s="31">
        <f t="shared" si="1"/>
        <v>45946</v>
      </c>
      <c r="BE6" s="31">
        <f t="shared" si="1"/>
        <v>45947</v>
      </c>
      <c r="BF6" s="31">
        <f t="shared" si="1"/>
        <v>45948</v>
      </c>
      <c r="BG6" s="32">
        <f t="shared" si="1"/>
        <v>45949</v>
      </c>
      <c r="BH6" s="33">
        <f>BG6+1</f>
        <v>45950</v>
      </c>
      <c r="BI6" s="31">
        <f>BH6+1</f>
        <v>45951</v>
      </c>
      <c r="BJ6" s="31">
        <f t="shared" ref="BJ6:BN6" si="2">BI6+1</f>
        <v>45952</v>
      </c>
      <c r="BK6" s="31">
        <f t="shared" si="2"/>
        <v>45953</v>
      </c>
      <c r="BL6" s="31">
        <f t="shared" si="2"/>
        <v>45954</v>
      </c>
      <c r="BM6" s="31">
        <f t="shared" si="2"/>
        <v>45955</v>
      </c>
      <c r="BN6" s="31">
        <f t="shared" si="2"/>
        <v>45956</v>
      </c>
      <c r="BO6" s="33">
        <f>BN6+1</f>
        <v>45957</v>
      </c>
      <c r="BP6" s="31">
        <f>BO6+1</f>
        <v>45958</v>
      </c>
      <c r="BQ6" s="31">
        <f t="shared" ref="BQ6" si="3">BP6+1</f>
        <v>45959</v>
      </c>
      <c r="BR6" s="31">
        <f t="shared" ref="BR6" si="4">BQ6+1</f>
        <v>45960</v>
      </c>
      <c r="BS6" s="31">
        <f t="shared" ref="BS6" si="5">BR6+1</f>
        <v>45961</v>
      </c>
      <c r="BT6" s="31">
        <f t="shared" ref="BT6" si="6">BS6+1</f>
        <v>45962</v>
      </c>
      <c r="BU6" s="32">
        <f t="shared" ref="BU6" si="7">BT6+1</f>
        <v>45963</v>
      </c>
      <c r="BV6" s="33">
        <f>BU6+1</f>
        <v>45964</v>
      </c>
      <c r="BW6" s="31">
        <f>BV6+1</f>
        <v>45965</v>
      </c>
      <c r="BX6" s="31">
        <f t="shared" ref="BX6" si="8">BW6+1</f>
        <v>45966</v>
      </c>
      <c r="BY6" s="31">
        <f t="shared" ref="BY6" si="9">BX6+1</f>
        <v>45967</v>
      </c>
      <c r="BZ6" s="31">
        <f t="shared" ref="BZ6" si="10">BY6+1</f>
        <v>45968</v>
      </c>
      <c r="CA6" s="31">
        <f t="shared" ref="CA6" si="11">BZ6+1</f>
        <v>45969</v>
      </c>
      <c r="CB6" s="31">
        <f t="shared" ref="CB6" si="12">CA6+1</f>
        <v>45970</v>
      </c>
      <c r="CC6" s="33">
        <f>CB6+1</f>
        <v>45971</v>
      </c>
      <c r="CD6" s="31">
        <f>CC6+1</f>
        <v>45972</v>
      </c>
      <c r="CE6" s="31">
        <f t="shared" ref="CE6" si="13">CD6+1</f>
        <v>45973</v>
      </c>
      <c r="CF6" s="31">
        <f t="shared" ref="CF6" si="14">CE6+1</f>
        <v>45974</v>
      </c>
      <c r="CG6" s="31">
        <f t="shared" ref="CG6" si="15">CF6+1</f>
        <v>45975</v>
      </c>
      <c r="CH6" s="31">
        <f t="shared" ref="CH6" si="16">CG6+1</f>
        <v>45976</v>
      </c>
      <c r="CI6" s="32">
        <f t="shared" ref="CI6" si="17">CH6+1</f>
        <v>45977</v>
      </c>
      <c r="CJ6" s="33">
        <f>CI6+1</f>
        <v>45978</v>
      </c>
      <c r="CK6" s="31">
        <f>CJ6+1</f>
        <v>45979</v>
      </c>
      <c r="CL6" s="31">
        <f t="shared" ref="CL6" si="18">CK6+1</f>
        <v>45980</v>
      </c>
      <c r="CM6" s="31">
        <f t="shared" ref="CM6" si="19">CL6+1</f>
        <v>45981</v>
      </c>
      <c r="CN6" s="31">
        <f t="shared" ref="CN6" si="20">CM6+1</f>
        <v>45982</v>
      </c>
      <c r="CO6" s="31">
        <f t="shared" ref="CO6" si="21">CN6+1</f>
        <v>45983</v>
      </c>
      <c r="CP6" s="31">
        <f t="shared" ref="CP6" si="22">CO6+1</f>
        <v>45984</v>
      </c>
      <c r="CQ6" s="33">
        <f>CP6+1</f>
        <v>45985</v>
      </c>
      <c r="CR6" s="31">
        <f>CQ6+1</f>
        <v>45986</v>
      </c>
      <c r="CS6" s="31">
        <f t="shared" ref="CS6" si="23">CR6+1</f>
        <v>45987</v>
      </c>
      <c r="CT6" s="31">
        <f t="shared" ref="CT6" si="24">CS6+1</f>
        <v>45988</v>
      </c>
      <c r="CU6" s="31">
        <f t="shared" ref="CU6" si="25">CT6+1</f>
        <v>45989</v>
      </c>
      <c r="CV6" s="31">
        <f t="shared" ref="CV6" si="26">CU6+1</f>
        <v>45990</v>
      </c>
      <c r="CW6" s="31">
        <f t="shared" ref="CW6" si="27">CV6+1</f>
        <v>45991</v>
      </c>
    </row>
    <row r="7" spans="1:101" s="26" customFormat="1" ht="15" customHeight="1" thickBot="1" x14ac:dyDescent="0.25">
      <c r="A7" s="131"/>
      <c r="B7" s="133"/>
      <c r="C7" s="145"/>
      <c r="D7" s="145"/>
      <c r="E7" s="128"/>
      <c r="F7" s="128"/>
      <c r="G7" s="128"/>
      <c r="H7" s="128"/>
      <c r="K7" s="34" t="str">
        <f t="shared" ref="K7:AP7" si="28">LEFT(TEXT(K6,"ddd"),1)</f>
        <v>M</v>
      </c>
      <c r="L7" s="35" t="str">
        <f t="shared" si="28"/>
        <v>T</v>
      </c>
      <c r="M7" s="35" t="str">
        <f t="shared" si="28"/>
        <v>W</v>
      </c>
      <c r="N7" s="35" t="str">
        <f t="shared" si="28"/>
        <v>T</v>
      </c>
      <c r="O7" s="35" t="str">
        <f t="shared" si="28"/>
        <v>F</v>
      </c>
      <c r="P7" s="35" t="str">
        <f t="shared" si="28"/>
        <v>S</v>
      </c>
      <c r="Q7" s="105" t="str">
        <f t="shared" si="28"/>
        <v>S</v>
      </c>
      <c r="R7" s="34" t="str">
        <f t="shared" si="28"/>
        <v>M</v>
      </c>
      <c r="S7" s="35" t="str">
        <f t="shared" si="28"/>
        <v>T</v>
      </c>
      <c r="T7" s="35" t="str">
        <f t="shared" si="28"/>
        <v>W</v>
      </c>
      <c r="U7" s="35" t="str">
        <f t="shared" si="28"/>
        <v>T</v>
      </c>
      <c r="V7" s="35" t="str">
        <f t="shared" si="28"/>
        <v>F</v>
      </c>
      <c r="W7" s="35" t="str">
        <f t="shared" si="28"/>
        <v>S</v>
      </c>
      <c r="X7" s="35" t="str">
        <f t="shared" si="28"/>
        <v>S</v>
      </c>
      <c r="Y7" s="35" t="str">
        <f t="shared" si="28"/>
        <v>M</v>
      </c>
      <c r="Z7" s="35" t="str">
        <f t="shared" si="28"/>
        <v>T</v>
      </c>
      <c r="AA7" s="35" t="str">
        <f t="shared" si="28"/>
        <v>W</v>
      </c>
      <c r="AB7" s="35" t="str">
        <f t="shared" si="28"/>
        <v>T</v>
      </c>
      <c r="AC7" s="35" t="str">
        <f t="shared" si="28"/>
        <v>F</v>
      </c>
      <c r="AD7" s="35" t="str">
        <f t="shared" si="28"/>
        <v>S</v>
      </c>
      <c r="AE7" s="35" t="str">
        <f t="shared" si="28"/>
        <v>S</v>
      </c>
      <c r="AF7" s="35" t="str">
        <f t="shared" si="28"/>
        <v>M</v>
      </c>
      <c r="AG7" s="35" t="str">
        <f t="shared" si="28"/>
        <v>T</v>
      </c>
      <c r="AH7" s="35" t="str">
        <f t="shared" si="28"/>
        <v>W</v>
      </c>
      <c r="AI7" s="35" t="str">
        <f t="shared" si="28"/>
        <v>T</v>
      </c>
      <c r="AJ7" s="35" t="str">
        <f t="shared" si="28"/>
        <v>F</v>
      </c>
      <c r="AK7" s="35" t="str">
        <f t="shared" si="28"/>
        <v>S</v>
      </c>
      <c r="AL7" s="35" t="str">
        <f t="shared" si="28"/>
        <v>S</v>
      </c>
      <c r="AM7" s="35" t="str">
        <f t="shared" si="28"/>
        <v>M</v>
      </c>
      <c r="AN7" s="35" t="str">
        <f t="shared" si="28"/>
        <v>T</v>
      </c>
      <c r="AO7" s="35" t="str">
        <f t="shared" si="28"/>
        <v>W</v>
      </c>
      <c r="AP7" s="35" t="str">
        <f t="shared" si="28"/>
        <v>T</v>
      </c>
      <c r="AQ7" s="35" t="str">
        <f t="shared" ref="AQ7:BN7" si="29">LEFT(TEXT(AQ6,"ddd"),1)</f>
        <v>F</v>
      </c>
      <c r="AR7" s="35" t="str">
        <f t="shared" si="29"/>
        <v>S</v>
      </c>
      <c r="AS7" s="35" t="str">
        <f t="shared" si="29"/>
        <v>S</v>
      </c>
      <c r="AT7" s="35" t="str">
        <f t="shared" si="29"/>
        <v>M</v>
      </c>
      <c r="AU7" s="35" t="str">
        <f t="shared" si="29"/>
        <v>T</v>
      </c>
      <c r="AV7" s="35" t="str">
        <f t="shared" si="29"/>
        <v>W</v>
      </c>
      <c r="AW7" s="35" t="str">
        <f t="shared" si="29"/>
        <v>T</v>
      </c>
      <c r="AX7" s="35" t="str">
        <f t="shared" si="29"/>
        <v>F</v>
      </c>
      <c r="AY7" s="35" t="str">
        <f t="shared" si="29"/>
        <v>S</v>
      </c>
      <c r="AZ7" s="35" t="str">
        <f t="shared" si="29"/>
        <v>S</v>
      </c>
      <c r="BA7" s="35" t="str">
        <f t="shared" si="29"/>
        <v>M</v>
      </c>
      <c r="BB7" s="35" t="str">
        <f t="shared" si="29"/>
        <v>T</v>
      </c>
      <c r="BC7" s="35" t="str">
        <f t="shared" si="29"/>
        <v>W</v>
      </c>
      <c r="BD7" s="35" t="str">
        <f t="shared" si="29"/>
        <v>T</v>
      </c>
      <c r="BE7" s="35" t="str">
        <f t="shared" si="29"/>
        <v>F</v>
      </c>
      <c r="BF7" s="35" t="str">
        <f t="shared" si="29"/>
        <v>S</v>
      </c>
      <c r="BG7" s="35" t="str">
        <f t="shared" si="29"/>
        <v>S</v>
      </c>
      <c r="BH7" s="35" t="str">
        <f t="shared" si="29"/>
        <v>M</v>
      </c>
      <c r="BI7" s="35" t="str">
        <f t="shared" si="29"/>
        <v>T</v>
      </c>
      <c r="BJ7" s="35" t="str">
        <f t="shared" si="29"/>
        <v>W</v>
      </c>
      <c r="BK7" s="35" t="str">
        <f t="shared" si="29"/>
        <v>T</v>
      </c>
      <c r="BL7" s="35" t="str">
        <f t="shared" si="29"/>
        <v>F</v>
      </c>
      <c r="BM7" s="35" t="str">
        <f t="shared" si="29"/>
        <v>S</v>
      </c>
      <c r="BN7" s="36" t="str">
        <f t="shared" si="29"/>
        <v>S</v>
      </c>
      <c r="BO7" s="35" t="str">
        <f t="shared" ref="BO7:CB7" si="30">LEFT(TEXT(BO6,"ddd"),1)</f>
        <v>M</v>
      </c>
      <c r="BP7" s="35" t="str">
        <f t="shared" si="30"/>
        <v>T</v>
      </c>
      <c r="BQ7" s="35" t="str">
        <f t="shared" si="30"/>
        <v>W</v>
      </c>
      <c r="BR7" s="35" t="str">
        <f t="shared" si="30"/>
        <v>T</v>
      </c>
      <c r="BS7" s="35" t="str">
        <f t="shared" si="30"/>
        <v>F</v>
      </c>
      <c r="BT7" s="35" t="str">
        <f t="shared" si="30"/>
        <v>S</v>
      </c>
      <c r="BU7" s="35" t="str">
        <f t="shared" si="30"/>
        <v>S</v>
      </c>
      <c r="BV7" s="35" t="str">
        <f t="shared" si="30"/>
        <v>M</v>
      </c>
      <c r="BW7" s="35" t="str">
        <f t="shared" si="30"/>
        <v>T</v>
      </c>
      <c r="BX7" s="35" t="str">
        <f t="shared" si="30"/>
        <v>W</v>
      </c>
      <c r="BY7" s="35" t="str">
        <f t="shared" si="30"/>
        <v>T</v>
      </c>
      <c r="BZ7" s="35" t="str">
        <f t="shared" si="30"/>
        <v>F</v>
      </c>
      <c r="CA7" s="35" t="str">
        <f t="shared" si="30"/>
        <v>S</v>
      </c>
      <c r="CB7" s="36" t="str">
        <f t="shared" si="30"/>
        <v>S</v>
      </c>
      <c r="CC7" s="35" t="str">
        <f t="shared" ref="CC7:CP7" si="31">LEFT(TEXT(CC6,"ddd"),1)</f>
        <v>M</v>
      </c>
      <c r="CD7" s="35" t="str">
        <f t="shared" si="31"/>
        <v>T</v>
      </c>
      <c r="CE7" s="35" t="str">
        <f t="shared" si="31"/>
        <v>W</v>
      </c>
      <c r="CF7" s="35" t="str">
        <f t="shared" si="31"/>
        <v>T</v>
      </c>
      <c r="CG7" s="35" t="str">
        <f t="shared" si="31"/>
        <v>F</v>
      </c>
      <c r="CH7" s="35" t="str">
        <f t="shared" si="31"/>
        <v>S</v>
      </c>
      <c r="CI7" s="35" t="str">
        <f t="shared" si="31"/>
        <v>S</v>
      </c>
      <c r="CJ7" s="35" t="str">
        <f t="shared" si="31"/>
        <v>M</v>
      </c>
      <c r="CK7" s="35" t="str">
        <f t="shared" si="31"/>
        <v>T</v>
      </c>
      <c r="CL7" s="35" t="str">
        <f t="shared" si="31"/>
        <v>W</v>
      </c>
      <c r="CM7" s="35" t="str">
        <f t="shared" si="31"/>
        <v>T</v>
      </c>
      <c r="CN7" s="35" t="str">
        <f t="shared" si="31"/>
        <v>F</v>
      </c>
      <c r="CO7" s="35" t="str">
        <f t="shared" si="31"/>
        <v>S</v>
      </c>
      <c r="CP7" s="36" t="str">
        <f t="shared" si="31"/>
        <v>S</v>
      </c>
      <c r="CQ7" s="35" t="str">
        <f t="shared" ref="CQ7:CW7" si="32">LEFT(TEXT(CQ6,"ddd"),1)</f>
        <v>M</v>
      </c>
      <c r="CR7" s="35" t="str">
        <f t="shared" si="32"/>
        <v>T</v>
      </c>
      <c r="CS7" s="35" t="str">
        <f t="shared" si="32"/>
        <v>W</v>
      </c>
      <c r="CT7" s="35" t="str">
        <f t="shared" si="32"/>
        <v>T</v>
      </c>
      <c r="CU7" s="35" t="str">
        <f t="shared" si="32"/>
        <v>F</v>
      </c>
      <c r="CV7" s="35" t="str">
        <f t="shared" si="32"/>
        <v>S</v>
      </c>
      <c r="CW7" s="36" t="str">
        <f t="shared" si="32"/>
        <v>S</v>
      </c>
    </row>
    <row r="8" spans="1:101" s="26" customFormat="1" ht="30" hidden="1" customHeight="1" thickBot="1" x14ac:dyDescent="0.25">
      <c r="A8" s="13" t="s">
        <v>20</v>
      </c>
      <c r="B8" s="37"/>
      <c r="C8" s="137"/>
      <c r="D8" s="137"/>
      <c r="E8" s="38"/>
      <c r="F8" s="37"/>
      <c r="G8" s="37"/>
      <c r="H8" s="37"/>
      <c r="J8" s="26" t="str">
        <f>IF(OR(ISBLANK(task_start),ISBLANK(task_end)),"",task_end-task_start+1)</f>
        <v/>
      </c>
      <c r="K8" s="39"/>
      <c r="L8" s="39"/>
      <c r="M8" s="39"/>
      <c r="N8" s="39"/>
      <c r="O8" s="39"/>
      <c r="P8" s="39"/>
      <c r="Q8" s="106"/>
      <c r="R8" s="103"/>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row>
    <row r="9" spans="1:101" s="45" customFormat="1" ht="30" customHeight="1" thickBot="1" x14ac:dyDescent="0.25">
      <c r="A9" s="14"/>
      <c r="B9" s="110" t="s">
        <v>29</v>
      </c>
      <c r="C9" s="138"/>
      <c r="D9" s="138"/>
      <c r="E9" s="40"/>
      <c r="F9" s="41"/>
      <c r="G9" s="42"/>
      <c r="H9" s="43"/>
      <c r="I9" s="17"/>
      <c r="J9" s="5" t="str">
        <f t="shared" ref="J9:J30" si="33">IF(OR(ISBLANK(task_start),ISBLANK(task_end)),"",task_end-task_start+1)</f>
        <v/>
      </c>
      <c r="K9" s="44"/>
      <c r="L9" s="44"/>
      <c r="M9" s="44"/>
      <c r="N9" s="44"/>
      <c r="O9" s="44"/>
      <c r="P9" s="44"/>
      <c r="Q9" s="107"/>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row>
    <row r="10" spans="1:101" s="45" customFormat="1" ht="30" customHeight="1" thickBot="1" x14ac:dyDescent="0.25">
      <c r="A10" s="14"/>
      <c r="B10" s="46" t="s">
        <v>44</v>
      </c>
      <c r="C10" s="139" t="s">
        <v>46</v>
      </c>
      <c r="D10" s="139"/>
      <c r="E10" s="113" t="s">
        <v>32</v>
      </c>
      <c r="F10" s="47">
        <v>0</v>
      </c>
      <c r="G10" s="95">
        <f>DATE(2025, 9, 4)</f>
        <v>45904</v>
      </c>
      <c r="H10" s="95">
        <f>DATE(2025, 9, 17)</f>
        <v>45917</v>
      </c>
      <c r="I10" s="17"/>
      <c r="J10" s="5">
        <f t="shared" si="33"/>
        <v>14</v>
      </c>
      <c r="K10" s="48"/>
      <c r="L10" s="48"/>
      <c r="M10" s="48"/>
      <c r="N10" s="48"/>
      <c r="O10" s="48"/>
      <c r="P10" s="48"/>
      <c r="Q10" s="102"/>
      <c r="R10" s="101"/>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row>
    <row r="11" spans="1:101" s="45" customFormat="1" ht="30" customHeight="1" thickBot="1" x14ac:dyDescent="0.25">
      <c r="A11" s="14"/>
      <c r="B11" s="49" t="s">
        <v>45</v>
      </c>
      <c r="C11" s="140" t="s">
        <v>47</v>
      </c>
      <c r="D11" s="140"/>
      <c r="E11" s="114" t="s">
        <v>33</v>
      </c>
      <c r="F11" s="51">
        <v>0</v>
      </c>
      <c r="G11" s="95">
        <f>DATE(2025, 9, 4)</f>
        <v>45904</v>
      </c>
      <c r="H11" s="95">
        <f>DATE(2025, 9, 17)</f>
        <v>45917</v>
      </c>
      <c r="I11" s="17"/>
      <c r="J11" s="5">
        <f t="shared" si="33"/>
        <v>14</v>
      </c>
      <c r="K11" s="48"/>
      <c r="L11" s="48"/>
      <c r="M11" s="48"/>
      <c r="N11" s="48"/>
      <c r="O11" s="48"/>
      <c r="P11" s="48"/>
      <c r="Q11" s="102"/>
      <c r="R11" s="101"/>
      <c r="S11" s="48"/>
      <c r="T11" s="48"/>
      <c r="U11" s="48"/>
      <c r="V11" s="48"/>
      <c r="W11" s="52"/>
      <c r="X11" s="52"/>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row>
    <row r="12" spans="1:101" s="45" customFormat="1" ht="30" customHeight="1" thickBot="1" x14ac:dyDescent="0.25">
      <c r="A12" s="13"/>
      <c r="B12" s="49" t="s">
        <v>39</v>
      </c>
      <c r="C12" s="141" t="s">
        <v>42</v>
      </c>
      <c r="D12" s="141"/>
      <c r="E12" s="114" t="s">
        <v>34</v>
      </c>
      <c r="F12" s="51">
        <v>0</v>
      </c>
      <c r="G12" s="95">
        <f>DATE(2025, 9, 4)</f>
        <v>45904</v>
      </c>
      <c r="H12" s="95">
        <f>DATE(2025, 9, 17)</f>
        <v>45917</v>
      </c>
      <c r="I12" s="17"/>
      <c r="J12" s="5">
        <f t="shared" si="33"/>
        <v>14</v>
      </c>
      <c r="K12" s="48"/>
      <c r="L12" s="48"/>
      <c r="M12" s="48"/>
      <c r="N12" s="48"/>
      <c r="O12" s="48"/>
      <c r="P12" s="48"/>
      <c r="Q12" s="102"/>
      <c r="R12" s="101"/>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8"/>
      <c r="CL12" s="48"/>
      <c r="CM12" s="48"/>
      <c r="CN12" s="48"/>
      <c r="CO12" s="48"/>
      <c r="CP12" s="48"/>
    </row>
    <row r="13" spans="1:101" s="45" customFormat="1" ht="30" customHeight="1" thickBot="1" x14ac:dyDescent="0.25">
      <c r="A13" s="13"/>
      <c r="B13" s="49" t="s">
        <v>40</v>
      </c>
      <c r="C13" s="149" t="s">
        <v>43</v>
      </c>
      <c r="D13" s="149"/>
      <c r="E13" s="50" t="s">
        <v>35</v>
      </c>
      <c r="F13" s="51">
        <v>0</v>
      </c>
      <c r="G13" s="95">
        <f>DATE(2025, 9, 4)</f>
        <v>45904</v>
      </c>
      <c r="H13" s="95">
        <f>DATE(2025, 9, 17)</f>
        <v>45917</v>
      </c>
      <c r="I13" s="17"/>
      <c r="J13" s="5">
        <f t="shared" si="33"/>
        <v>14</v>
      </c>
      <c r="K13" s="48"/>
      <c r="L13" s="48"/>
      <c r="M13" s="48"/>
      <c r="N13" s="48"/>
      <c r="O13" s="48"/>
      <c r="P13" s="48"/>
      <c r="Q13" s="102"/>
      <c r="R13" s="101"/>
      <c r="S13" s="48"/>
      <c r="T13" s="48"/>
      <c r="U13" s="48"/>
      <c r="V13" s="48"/>
      <c r="W13" s="48"/>
      <c r="X13" s="48"/>
      <c r="Y13" s="48"/>
      <c r="Z13" s="48"/>
      <c r="AA13" s="52"/>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8"/>
      <c r="CL13" s="48"/>
      <c r="CM13" s="48"/>
      <c r="CN13" s="48"/>
      <c r="CO13" s="48"/>
      <c r="CP13" s="48"/>
    </row>
    <row r="14" spans="1:101" s="45" customFormat="1" ht="30" customHeight="1" thickBot="1" x14ac:dyDescent="0.25">
      <c r="A14" s="13"/>
      <c r="B14" s="49" t="s">
        <v>41</v>
      </c>
      <c r="C14" s="141" t="s">
        <v>48</v>
      </c>
      <c r="D14" s="141"/>
      <c r="E14" s="114" t="s">
        <v>36</v>
      </c>
      <c r="F14" s="51">
        <v>0</v>
      </c>
      <c r="G14" s="95">
        <f>DATE(2025, 9, 4)</f>
        <v>45904</v>
      </c>
      <c r="H14" s="95">
        <f>DATE(2025, 9, 17)</f>
        <v>45917</v>
      </c>
      <c r="I14" s="17"/>
      <c r="J14" s="5">
        <f t="shared" si="33"/>
        <v>14</v>
      </c>
      <c r="K14" s="48"/>
      <c r="L14" s="48"/>
      <c r="M14" s="48"/>
      <c r="N14" s="48"/>
      <c r="O14" s="48"/>
      <c r="P14" s="48"/>
      <c r="Q14" s="102"/>
      <c r="R14" s="101"/>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row>
    <row r="15" spans="1:101" s="45" customFormat="1" ht="30" customHeight="1" thickBot="1" x14ac:dyDescent="0.25">
      <c r="A15" s="14"/>
      <c r="B15" s="111" t="s">
        <v>30</v>
      </c>
      <c r="C15" s="150"/>
      <c r="D15" s="150"/>
      <c r="E15" s="53"/>
      <c r="F15" s="54"/>
      <c r="G15" s="55"/>
      <c r="H15" s="56"/>
      <c r="I15" s="17"/>
      <c r="J15" s="5" t="str">
        <f t="shared" si="33"/>
        <v/>
      </c>
    </row>
    <row r="16" spans="1:101" s="45" customFormat="1" ht="30" customHeight="1" thickBot="1" x14ac:dyDescent="0.25">
      <c r="A16" s="14"/>
      <c r="B16" s="57" t="s">
        <v>53</v>
      </c>
      <c r="C16" s="135" t="s">
        <v>55</v>
      </c>
      <c r="D16" s="135"/>
      <c r="E16" s="115" t="s">
        <v>32</v>
      </c>
      <c r="F16" s="59">
        <v>0</v>
      </c>
      <c r="G16" s="96">
        <f>DATE(2025, 9, 18)</f>
        <v>45918</v>
      </c>
      <c r="H16" s="96">
        <f>DATE(2025, 10, 15)</f>
        <v>45945</v>
      </c>
      <c r="I16" s="17"/>
      <c r="J16" s="5">
        <f t="shared" si="33"/>
        <v>28</v>
      </c>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row>
    <row r="17" spans="1:102" s="45" customFormat="1" ht="30" customHeight="1" thickBot="1" x14ac:dyDescent="0.25">
      <c r="A17" s="13"/>
      <c r="B17" s="57" t="s">
        <v>49</v>
      </c>
      <c r="C17" s="136" t="s">
        <v>54</v>
      </c>
      <c r="D17" s="135"/>
      <c r="E17" s="115" t="s">
        <v>33</v>
      </c>
      <c r="F17" s="59">
        <v>0</v>
      </c>
      <c r="G17" s="96">
        <f>DATE(2025, 9, 18)</f>
        <v>45918</v>
      </c>
      <c r="H17" s="96">
        <f>DATE(2025, 10, 15)</f>
        <v>45945</v>
      </c>
      <c r="I17" s="17"/>
      <c r="J17" s="5">
        <f t="shared" si="33"/>
        <v>28</v>
      </c>
      <c r="K17" s="48"/>
      <c r="L17" s="48"/>
      <c r="M17" s="48"/>
      <c r="N17" s="48"/>
      <c r="O17" s="48"/>
      <c r="P17" s="48"/>
      <c r="Q17" s="48"/>
      <c r="R17" s="48"/>
      <c r="S17" s="48"/>
      <c r="T17" s="48"/>
      <c r="U17" s="48"/>
      <c r="V17" s="48"/>
      <c r="W17" s="52"/>
      <c r="X17" s="52"/>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row>
    <row r="18" spans="1:102" s="45" customFormat="1" ht="30" customHeight="1" thickBot="1" x14ac:dyDescent="0.25">
      <c r="A18" s="13"/>
      <c r="B18" s="57" t="s">
        <v>52</v>
      </c>
      <c r="C18" s="135" t="s">
        <v>56</v>
      </c>
      <c r="D18" s="135"/>
      <c r="E18" s="115" t="s">
        <v>34</v>
      </c>
      <c r="F18" s="59">
        <v>0</v>
      </c>
      <c r="G18" s="96">
        <f>DATE(2025, 9, 18)</f>
        <v>45918</v>
      </c>
      <c r="H18" s="96">
        <f>DATE(2025, 10, 15)</f>
        <v>45945</v>
      </c>
      <c r="I18" s="17"/>
      <c r="J18" s="5">
        <f t="shared" si="33"/>
        <v>28</v>
      </c>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8"/>
      <c r="CL18" s="48"/>
      <c r="CM18" s="48"/>
      <c r="CN18" s="48"/>
      <c r="CO18" s="48"/>
      <c r="CP18" s="48"/>
    </row>
    <row r="19" spans="1:102" s="45" customFormat="1" ht="30" customHeight="1" thickBot="1" x14ac:dyDescent="0.25">
      <c r="A19" s="13"/>
      <c r="B19" s="57" t="s">
        <v>51</v>
      </c>
      <c r="C19" s="135" t="s">
        <v>58</v>
      </c>
      <c r="D19" s="135"/>
      <c r="E19" s="58" t="s">
        <v>35</v>
      </c>
      <c r="F19" s="59">
        <v>0</v>
      </c>
      <c r="G19" s="96">
        <f>DATE(2025, 9, 18)</f>
        <v>45918</v>
      </c>
      <c r="H19" s="96">
        <f>DATE(2025, 10, 15)</f>
        <v>45945</v>
      </c>
      <c r="I19" s="17"/>
      <c r="J19" s="5">
        <f t="shared" si="33"/>
        <v>28</v>
      </c>
      <c r="K19" s="48"/>
      <c r="L19" s="48"/>
      <c r="M19" s="48"/>
      <c r="N19" s="48"/>
      <c r="O19" s="48"/>
      <c r="P19" s="48"/>
      <c r="Q19" s="48"/>
      <c r="R19" s="48"/>
      <c r="S19" s="48"/>
      <c r="T19" s="48"/>
      <c r="U19" s="48"/>
      <c r="V19" s="48"/>
      <c r="W19" s="48"/>
      <c r="X19" s="48"/>
      <c r="Y19" s="48"/>
      <c r="Z19" s="48"/>
      <c r="AA19" s="52"/>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row>
    <row r="20" spans="1:102" s="45" customFormat="1" ht="30" customHeight="1" thickBot="1" x14ac:dyDescent="0.25">
      <c r="A20" s="13"/>
      <c r="B20" s="57" t="s">
        <v>50</v>
      </c>
      <c r="C20" s="135" t="s">
        <v>57</v>
      </c>
      <c r="D20" s="135"/>
      <c r="E20" s="115" t="s">
        <v>36</v>
      </c>
      <c r="F20" s="59">
        <v>0</v>
      </c>
      <c r="G20" s="96">
        <f>DATE(2025, 9, 18)</f>
        <v>45918</v>
      </c>
      <c r="H20" s="96">
        <f>DATE(2025, 10, 15)</f>
        <v>45945</v>
      </c>
      <c r="I20" s="17"/>
      <c r="J20" s="5">
        <f t="shared" si="33"/>
        <v>28</v>
      </c>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8"/>
      <c r="CL20" s="48"/>
      <c r="CM20" s="48"/>
      <c r="CN20" s="48"/>
      <c r="CO20" s="48"/>
      <c r="CP20" s="48"/>
    </row>
    <row r="21" spans="1:102" s="45" customFormat="1" ht="30" customHeight="1" thickBot="1" x14ac:dyDescent="0.25">
      <c r="A21" s="13"/>
      <c r="B21" s="109" t="s">
        <v>26</v>
      </c>
      <c r="C21" s="147"/>
      <c r="D21" s="147"/>
      <c r="E21" s="60"/>
      <c r="F21" s="61"/>
      <c r="G21" s="62"/>
      <c r="H21" s="63"/>
      <c r="I21" s="17"/>
      <c r="J21" s="5" t="str">
        <f t="shared" si="33"/>
        <v/>
      </c>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row>
    <row r="22" spans="1:102" s="45" customFormat="1" ht="30" customHeight="1" thickBot="1" x14ac:dyDescent="0.25">
      <c r="A22" s="13"/>
      <c r="B22" s="108" t="s">
        <v>27</v>
      </c>
      <c r="C22" s="148"/>
      <c r="D22" s="148"/>
      <c r="E22" s="65" t="s">
        <v>28</v>
      </c>
      <c r="F22" s="66">
        <v>0</v>
      </c>
      <c r="G22" s="97">
        <f>DATE(2025, 10, 16)</f>
        <v>45946</v>
      </c>
      <c r="H22" s="97">
        <f>DATE(2025, 10,29)</f>
        <v>45959</v>
      </c>
      <c r="I22" s="17"/>
      <c r="J22" s="5">
        <f t="shared" si="33"/>
        <v>14</v>
      </c>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row>
    <row r="23" spans="1:102" s="45" customFormat="1" ht="30" customHeight="1" thickBot="1" x14ac:dyDescent="0.25">
      <c r="A23" s="13"/>
      <c r="B23" s="112" t="s">
        <v>31</v>
      </c>
      <c r="C23" s="146"/>
      <c r="D23" s="146"/>
      <c r="E23" s="67"/>
      <c r="F23" s="68"/>
      <c r="G23" s="69"/>
      <c r="H23" s="70"/>
      <c r="I23" s="17"/>
      <c r="J23" s="5" t="str">
        <f t="shared" si="33"/>
        <v/>
      </c>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row>
    <row r="24" spans="1:102" s="45" customFormat="1" ht="30" customHeight="1" thickBot="1" x14ac:dyDescent="0.25">
      <c r="A24" s="13"/>
      <c r="B24" s="72" t="s">
        <v>59</v>
      </c>
      <c r="C24" s="142" t="s">
        <v>65</v>
      </c>
      <c r="D24" s="143"/>
      <c r="E24" s="116" t="s">
        <v>32</v>
      </c>
      <c r="F24" s="74">
        <v>0</v>
      </c>
      <c r="G24" s="98">
        <f>DATE(2025, 10, 30)</f>
        <v>45960</v>
      </c>
      <c r="H24" s="98">
        <f>DATE(2025, 11, 27)</f>
        <v>45988</v>
      </c>
      <c r="I24" s="17"/>
      <c r="J24" s="5">
        <f t="shared" si="33"/>
        <v>29</v>
      </c>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row>
    <row r="25" spans="1:102" s="45" customFormat="1" ht="30" customHeight="1" thickBot="1" x14ac:dyDescent="0.25">
      <c r="A25" s="13"/>
      <c r="B25" s="72" t="s">
        <v>62</v>
      </c>
      <c r="C25" s="143" t="s">
        <v>66</v>
      </c>
      <c r="D25" s="143"/>
      <c r="E25" s="116" t="s">
        <v>33</v>
      </c>
      <c r="F25" s="74">
        <v>0</v>
      </c>
      <c r="G25" s="98">
        <f>DATE(2025, 10, 30)</f>
        <v>45960</v>
      </c>
      <c r="H25" s="98">
        <f>DATE(2025, 11, 27)</f>
        <v>45988</v>
      </c>
      <c r="I25" s="17"/>
      <c r="J25" s="5">
        <f t="shared" si="33"/>
        <v>29</v>
      </c>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row>
    <row r="26" spans="1:102" s="45" customFormat="1" ht="30" customHeight="1" thickBot="1" x14ac:dyDescent="0.25">
      <c r="A26" s="13"/>
      <c r="B26" s="72" t="s">
        <v>60</v>
      </c>
      <c r="C26" s="142" t="s">
        <v>64</v>
      </c>
      <c r="D26" s="143"/>
      <c r="E26" s="116" t="s">
        <v>34</v>
      </c>
      <c r="F26" s="74">
        <v>0</v>
      </c>
      <c r="G26" s="98">
        <f>DATE(2025, 10, 30)</f>
        <v>45960</v>
      </c>
      <c r="H26" s="98">
        <f>DATE(2025, 11, 27)</f>
        <v>45988</v>
      </c>
      <c r="I26" s="17"/>
      <c r="J26" s="5">
        <f t="shared" si="33"/>
        <v>29</v>
      </c>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row>
    <row r="27" spans="1:102" s="45" customFormat="1" ht="30" customHeight="1" thickBot="1" x14ac:dyDescent="0.25">
      <c r="A27" s="13"/>
      <c r="B27" s="72" t="s">
        <v>61</v>
      </c>
      <c r="C27" s="143" t="s">
        <v>67</v>
      </c>
      <c r="D27" s="143"/>
      <c r="E27" s="73" t="s">
        <v>35</v>
      </c>
      <c r="F27" s="74">
        <v>0</v>
      </c>
      <c r="G27" s="98">
        <f>DATE(2025, 10, 30)</f>
        <v>45960</v>
      </c>
      <c r="H27" s="98">
        <f>DATE(2025, 11, 27)</f>
        <v>45988</v>
      </c>
      <c r="I27" s="17"/>
      <c r="J27" s="5">
        <f t="shared" si="33"/>
        <v>29</v>
      </c>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row>
    <row r="28" spans="1:102" s="45" customFormat="1" ht="30" customHeight="1" thickBot="1" x14ac:dyDescent="0.25">
      <c r="A28" s="13"/>
      <c r="B28" s="72" t="s">
        <v>63</v>
      </c>
      <c r="C28" s="142" t="s">
        <v>68</v>
      </c>
      <c r="D28" s="143"/>
      <c r="E28" s="116" t="s">
        <v>36</v>
      </c>
      <c r="F28" s="74">
        <v>0</v>
      </c>
      <c r="G28" s="98">
        <f>DATE(2025, 10, 30)</f>
        <v>45960</v>
      </c>
      <c r="H28" s="98">
        <f>DATE(2025, 11, 27)</f>
        <v>45988</v>
      </c>
      <c r="I28" s="17"/>
      <c r="J28" s="5">
        <f t="shared" si="33"/>
        <v>29</v>
      </c>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48"/>
      <c r="CV28" s="48"/>
      <c r="CW28" s="48"/>
      <c r="CX28" s="48"/>
    </row>
    <row r="29" spans="1:102" s="45" customFormat="1" ht="30" customHeight="1" thickBot="1" x14ac:dyDescent="0.25">
      <c r="A29" s="13"/>
      <c r="B29" s="75"/>
      <c r="C29" s="75"/>
      <c r="D29" s="75"/>
      <c r="E29" s="76"/>
      <c r="F29" s="77"/>
      <c r="G29" s="78"/>
      <c r="H29" s="78"/>
      <c r="I29" s="17"/>
      <c r="J29" s="5" t="str">
        <f t="shared" si="33"/>
        <v/>
      </c>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row>
    <row r="30" spans="1:102" s="45" customFormat="1" ht="30" customHeight="1" thickBot="1" x14ac:dyDescent="0.25">
      <c r="A30" s="14"/>
      <c r="B30" s="79" t="s">
        <v>0</v>
      </c>
      <c r="C30" s="79"/>
      <c r="D30" s="79"/>
      <c r="E30" s="80"/>
      <c r="F30" s="81"/>
      <c r="G30" s="82"/>
      <c r="H30" s="83"/>
      <c r="I30" s="17"/>
      <c r="J30" s="6" t="str">
        <f t="shared" si="33"/>
        <v/>
      </c>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row>
    <row r="31" spans="1:102" ht="30" customHeight="1" x14ac:dyDescent="0.2">
      <c r="I31" s="3"/>
    </row>
    <row r="32" spans="1:102" ht="30" customHeight="1" x14ac:dyDescent="0.25">
      <c r="E32" s="16"/>
      <c r="H32" s="15"/>
    </row>
    <row r="33" spans="5:5" ht="30" customHeight="1" x14ac:dyDescent="0.2">
      <c r="E33" s="4"/>
    </row>
  </sheetData>
  <mergeCells count="47">
    <mergeCell ref="C28:D28"/>
    <mergeCell ref="C6:D7"/>
    <mergeCell ref="CQ5:CW5"/>
    <mergeCell ref="C23:D23"/>
    <mergeCell ref="C24:D24"/>
    <mergeCell ref="C25:D25"/>
    <mergeCell ref="C26:D26"/>
    <mergeCell ref="C27:D27"/>
    <mergeCell ref="C18:D18"/>
    <mergeCell ref="C19:D19"/>
    <mergeCell ref="C20:D20"/>
    <mergeCell ref="C21:D21"/>
    <mergeCell ref="C22:D22"/>
    <mergeCell ref="C13:D13"/>
    <mergeCell ref="C14:D14"/>
    <mergeCell ref="C15:D15"/>
    <mergeCell ref="C16:D16"/>
    <mergeCell ref="C17:D17"/>
    <mergeCell ref="C8:D8"/>
    <mergeCell ref="C9:D9"/>
    <mergeCell ref="C10:D10"/>
    <mergeCell ref="C11:D11"/>
    <mergeCell ref="C12:D12"/>
    <mergeCell ref="A6:A7"/>
    <mergeCell ref="B6:B7"/>
    <mergeCell ref="E6:E7"/>
    <mergeCell ref="F6:F7"/>
    <mergeCell ref="G6:G7"/>
    <mergeCell ref="H6:H7"/>
    <mergeCell ref="S3:AB3"/>
    <mergeCell ref="S1:AB1"/>
    <mergeCell ref="K1:Q1"/>
    <mergeCell ref="K3:Q3"/>
    <mergeCell ref="BO5:BU5"/>
    <mergeCell ref="BV5:CB5"/>
    <mergeCell ref="CC5:CI5"/>
    <mergeCell ref="CJ5:CP5"/>
    <mergeCell ref="K2:Q2"/>
    <mergeCell ref="S2:AB2"/>
    <mergeCell ref="BH5:BN5"/>
    <mergeCell ref="K5:Q5"/>
    <mergeCell ref="R5:X5"/>
    <mergeCell ref="Y5:AE5"/>
    <mergeCell ref="AF5:AL5"/>
    <mergeCell ref="AM5:AS5"/>
    <mergeCell ref="AT5:AZ5"/>
    <mergeCell ref="BA5:BG5"/>
  </mergeCells>
  <phoneticPr fontId="30" type="noConversion"/>
  <conditionalFormatting sqref="F8:F30">
    <cfRule type="dataBar" priority="46">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K5:CP28">
    <cfRule type="expression" dxfId="12" priority="6">
      <formula>AND(TODAY()&gt;=K$6, TODAY()&lt;L$6)</formula>
    </cfRule>
  </conditionalFormatting>
  <conditionalFormatting sqref="K10:CP14">
    <cfRule type="expression" dxfId="11" priority="11">
      <formula>AND(task_start&lt;=K$6,ROUNDDOWN((task_end-task_start+1)*task_progress,0)+task_start-1&gt;=K$6)</formula>
    </cfRule>
    <cfRule type="expression" dxfId="10" priority="12" stopIfTrue="1">
      <formula>AND(task_end&gt;=K$6,task_start&lt;L$6)</formula>
    </cfRule>
  </conditionalFormatting>
  <conditionalFormatting sqref="K16:CP20">
    <cfRule type="expression" dxfId="9" priority="9">
      <formula>AND(task_start&lt;=K$6,ROUNDDOWN((task_end-task_start+1)*task_progress,0)+task_start-1&gt;=K$6)</formula>
    </cfRule>
    <cfRule type="expression" dxfId="8" priority="10" stopIfTrue="1">
      <formula>AND(task_end&gt;=K$6,task_start&lt;L$6)</formula>
    </cfRule>
  </conditionalFormatting>
  <conditionalFormatting sqref="K22:CP22">
    <cfRule type="expression" dxfId="7" priority="7">
      <formula>AND(task_start&lt;=K$6,ROUNDDOWN((task_end-task_start+1)*task_progress,0)+task_start-1&gt;=K$6)</formula>
    </cfRule>
    <cfRule type="expression" dxfId="6" priority="8" stopIfTrue="1">
      <formula>AND(task_end&gt;=K$6,task_start&lt;L$6)</formula>
    </cfRule>
  </conditionalFormatting>
  <conditionalFormatting sqref="K24:CP28">
    <cfRule type="expression" dxfId="5" priority="13">
      <formula>AND(task_start&lt;=K$6,ROUNDDOWN((task_end-task_start+1)*task_progress,0)+task_start-1&gt;=K$6)</formula>
    </cfRule>
    <cfRule type="expression" dxfId="4" priority="14" stopIfTrue="1">
      <formula>AND(task_end&gt;=K$6,task_start&lt;L$6)</formula>
    </cfRule>
  </conditionalFormatting>
  <conditionalFormatting sqref="CQ5:CW7">
    <cfRule type="expression" dxfId="3" priority="4">
      <formula>AND(TODAY()&gt;=CQ$6, TODAY()&lt;CR$6)</formula>
    </cfRule>
  </conditionalFormatting>
  <conditionalFormatting sqref="CQ24:CX28">
    <cfRule type="expression" dxfId="2" priority="1">
      <formula>AND(TODAY()&gt;=CQ$6, TODAY()&lt;CR$6)</formula>
    </cfRule>
    <cfRule type="expression" dxfId="1" priority="2">
      <formula>AND(task_start&lt;=CQ$6,ROUNDDOWN((task_end-task_start+1)*task_progress,0)+task_start-1&gt;=CQ$6)</formula>
    </cfRule>
    <cfRule type="expression" dxfId="0" priority="3" stopIfTrue="1">
      <formula>AND(task_end&gt;=CQ$6,task_start&lt;CR$6)</formula>
    </cfRule>
  </conditionalFormatting>
  <dataValidations disablePrompts="1" count="13">
    <dataValidation type="whole" operator="greaterThanOrEqual" allowBlank="1" showInputMessage="1" promptTitle="Display Week" prompt="Changing this number will scroll the Gantt Chart view." sqref="S3"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A2" xr:uid="{D005F8F4-EA16-4627-8A05-1997BE425B88}"/>
    <dataValidation allowBlank="1" showInputMessage="1" showErrorMessage="1" prompt="Enter Company name in cel B2." sqref="A3" xr:uid="{75F274B0-5B30-4CC0-A53C-C012C0845179}"/>
    <dataValidation allowBlank="1" showInputMessage="1" showErrorMessage="1" prompt="Enter the name of the Project Lead in cell C3. Enter the Project Start date in cell Q1. Project Start: label is in cell I1." sqref="A4"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5"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6:A7" xr:uid="{7A3789A6-A3FB-43B6-A4F7-8C0AC564F67E}"/>
    <dataValidation allowBlank="1" showInputMessage="1" showErrorMessage="1" prompt="Cell B8 contains the Phase 1 sample title. Enter a new title in cell B8._x000a_To delete the phase and work only from tasks, simply delete this row." sqref="A9"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1"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5" xr:uid="{4F48FC41-E335-47F1-87AA-3333A52AD81C}"/>
    <dataValidation allowBlank="1" showInputMessage="1" showErrorMessage="1" prompt="Phase 3's sample block starts in cell B20." sqref="A21" xr:uid="{956902D1-D3B5-416D-BB69-9362D193BC0A}"/>
    <dataValidation allowBlank="1" showInputMessage="1" showErrorMessage="1" prompt="Phase 4's sample block starts in cell B26." sqref="A23"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0" xr:uid="{79B9237E-4DD3-4E0F-8ED6-E0B695A99D96}"/>
  </dataValidations>
  <hyperlinks>
    <hyperlink ref="B5" r:id="rId1" xr:uid="{00000000-0004-0000-0000-000000000000}"/>
    <hyperlink ref="B4"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F8:F30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87" t="s">
        <v>8</v>
      </c>
      <c r="B2" s="8"/>
    </row>
    <row r="3" spans="1:2" s="11" customFormat="1" ht="27" customHeight="1" x14ac:dyDescent="0.2">
      <c r="A3" s="88"/>
      <c r="B3" s="12"/>
    </row>
    <row r="4" spans="1:2" s="10" customFormat="1" ht="31.5" x14ac:dyDescent="0.6">
      <c r="A4" s="89" t="s">
        <v>7</v>
      </c>
    </row>
    <row r="5" spans="1:2" ht="74.25" customHeight="1" x14ac:dyDescent="0.2">
      <c r="A5" s="90" t="s">
        <v>16</v>
      </c>
    </row>
    <row r="6" spans="1:2" ht="26.25" customHeight="1" x14ac:dyDescent="0.2">
      <c r="A6" s="89" t="s">
        <v>19</v>
      </c>
    </row>
    <row r="7" spans="1:2" s="7" customFormat="1" ht="205.15" customHeight="1" x14ac:dyDescent="0.2">
      <c r="A7" s="91" t="s">
        <v>18</v>
      </c>
    </row>
    <row r="8" spans="1:2" s="10" customFormat="1" ht="31.5" x14ac:dyDescent="0.6">
      <c r="A8" s="89" t="s">
        <v>9</v>
      </c>
    </row>
    <row r="9" spans="1:2" ht="42.75" x14ac:dyDescent="0.2">
      <c r="A9" s="90" t="s">
        <v>17</v>
      </c>
    </row>
    <row r="10" spans="1:2" s="7" customFormat="1" ht="28.15" customHeight="1" x14ac:dyDescent="0.2">
      <c r="A10" s="92" t="s">
        <v>15</v>
      </c>
    </row>
    <row r="11" spans="1:2" s="10" customFormat="1" ht="31.5" x14ac:dyDescent="0.6">
      <c r="A11" s="89" t="s">
        <v>6</v>
      </c>
    </row>
    <row r="12" spans="1:2" ht="28.5" x14ac:dyDescent="0.2">
      <c r="A12" s="90" t="s">
        <v>14</v>
      </c>
    </row>
    <row r="13" spans="1:2" s="7" customFormat="1" ht="28.15" customHeight="1" x14ac:dyDescent="0.2">
      <c r="A13" s="92" t="s">
        <v>2</v>
      </c>
    </row>
    <row r="14" spans="1:2" s="10" customFormat="1" ht="31.5" x14ac:dyDescent="0.6">
      <c r="A14" s="89" t="s">
        <v>10</v>
      </c>
    </row>
    <row r="15" spans="1:2" ht="75" customHeight="1" x14ac:dyDescent="0.2">
      <c r="A15" s="90" t="s">
        <v>11</v>
      </c>
    </row>
    <row r="16" spans="1:2" ht="71.25" x14ac:dyDescent="0.2">
      <c r="A16" s="90" t="s">
        <v>12</v>
      </c>
    </row>
    <row r="17" spans="1:1" x14ac:dyDescent="0.2">
      <c r="A17" s="93"/>
    </row>
    <row r="18" spans="1:1" x14ac:dyDescent="0.2">
      <c r="A18" s="93"/>
    </row>
    <row r="19" spans="1:1" x14ac:dyDescent="0.2">
      <c r="A19" s="93"/>
    </row>
    <row r="20" spans="1:1" x14ac:dyDescent="0.2">
      <c r="A20" s="93"/>
    </row>
    <row r="21" spans="1:1" x14ac:dyDescent="0.2">
      <c r="A21" s="93"/>
    </row>
    <row r="22" spans="1:1" x14ac:dyDescent="0.2">
      <c r="A22" s="93"/>
    </row>
    <row r="23" spans="1:1" x14ac:dyDescent="0.2">
      <c r="A23" s="93"/>
    </row>
    <row r="24" spans="1:1" x14ac:dyDescent="0.2">
      <c r="A24" s="93"/>
    </row>
  </sheetData>
  <phoneticPr fontId="30" type="noConversion"/>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김규도</dc:creator>
  <dc:description/>
  <cp:lastModifiedBy>규도 김</cp:lastModifiedBy>
  <dcterms:created xsi:type="dcterms:W3CDTF">2022-03-11T22:41:12Z</dcterms:created>
  <dcterms:modified xsi:type="dcterms:W3CDTF">2025-09-08T15:33:57Z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