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0_WORK\05_Finisher\010_Global-A4_Fin\040_Coding\Global_A4-Finisher\EventList\"/>
    </mc:Choice>
  </mc:AlternateContent>
  <bookViews>
    <workbookView xWindow="-15" yWindow="-15" windowWidth="19260" windowHeight="6270" tabRatio="797" activeTab="7"/>
  </bookViews>
  <sheets>
    <sheet name="コンフィグ設定" sheetId="1" r:id="rId1"/>
    <sheet name="フォーマット 【センサー】" sheetId="2" state="hidden" r:id="rId2"/>
    <sheet name="フォーマット 【ロケーション】" sheetId="3" state="hidden" r:id="rId3"/>
    <sheet name="フォーマット 【コマンド】" sheetId="4" state="hidden" r:id="rId4"/>
    <sheet name="フォーマット 【メッセージ】" sheetId="5" state="hidden" r:id="rId5"/>
    <sheet name="フォーマット 【コンディション】" sheetId="6" state="hidden" r:id="rId6"/>
    <sheet name="メッセージ 【Frame System】" sheetId="8" r:id="rId7"/>
    <sheet name="センサーエッジ" sheetId="9" r:id="rId8"/>
    <sheet name="ロケーションタイミング" sheetId="10" r:id="rId9"/>
    <sheet name="コマンド＆ステータス【IOT】" sheetId="27" r:id="rId10"/>
    <sheet name="メッセージ 【Finisher State】" sheetId="42" r:id="rId11"/>
    <sheet name="メッセージ 【Device Action Request】" sheetId="37" r:id="rId12"/>
    <sheet name="メッセージ 【Device Action Response】" sheetId="38" r:id="rId13"/>
    <sheet name="メッセージ 【Device Event】" sheetId="35" r:id="rId14"/>
    <sheet name="メッセージ 【Condition】" sheetId="43" r:id="rId15"/>
    <sheet name="メッセージ 【Sheet Information】" sheetId="44" r:id="rId16"/>
    <sheet name="メッセージ 【Sheet Action Request】" sheetId="45" r:id="rId17"/>
    <sheet name="メッセージ 【Sheet Action Response】" sheetId="46" r:id="rId18"/>
    <sheet name="メッセージ 【Sheet Event Notify】" sheetId="47" r:id="rId19"/>
    <sheet name="メッセージ 【Diagnostics】" sheetId="48" r:id="rId20"/>
    <sheet name="改訂履歴" sheetId="24" r:id="rId21"/>
    <sheet name="メッセージ仕様" sheetId="29" r:id="rId22"/>
    <sheet name="C++対応ラッピング関数自動実装" sheetId="41" r:id="rId23"/>
  </sheets>
  <functionGroups builtInGroupCount="18"/>
  <definedNames>
    <definedName name="Down_Style">コンフィグ設定!$L$279:$L$283</definedName>
    <definedName name="Fault_Type">コンフィグ設定!$C$272:$C$297</definedName>
    <definedName name="IOT_Condition">コンフィグ設定!$L$272:$L$275</definedName>
    <definedName name="IOTCondition">コンフィグ設定!$L$272:$L$275</definedName>
    <definedName name="Job_Condition">コンフィグ設定!$L$202:$L$233</definedName>
    <definedName name="JobCondition">コンフィグ設定!$L$202:$L$233</definedName>
    <definedName name="Package">コンフィグ設定!$L$252:$L$259</definedName>
    <definedName name="_xlnm.Print_Area" localSheetId="9">'コマンド＆ステータス【IOT】'!$A$1:$N$136</definedName>
    <definedName name="_xlnm.Print_Area" localSheetId="7">センサーエッジ!$A$1:$Y$166</definedName>
    <definedName name="_xlnm.Print_Area" localSheetId="3">'フォーマット 【コマンド】'!$A$1:$N$136</definedName>
    <definedName name="_xlnm.Print_Area" localSheetId="5">'フォーマット 【コンディション】'!$A$1:$N$135</definedName>
    <definedName name="_xlnm.Print_Area" localSheetId="1">'フォーマット 【センサー】'!$A$1:$Y$358</definedName>
    <definedName name="_xlnm.Print_Area" localSheetId="4">'フォーマット 【メッセージ】'!$A$1:$N$135</definedName>
    <definedName name="_xlnm.Print_Area" localSheetId="2">'フォーマット 【ロケーション】'!$A$1:$BM$267</definedName>
    <definedName name="_xlnm.Print_Area" localSheetId="14">'メッセージ 【Condition】'!$A$1:$N$135</definedName>
    <definedName name="_xlnm.Print_Area" localSheetId="11">'メッセージ 【Device Action Request】'!$A$1:$N$135</definedName>
    <definedName name="_xlnm.Print_Area" localSheetId="12">'メッセージ 【Device Action Response】'!$A$1:$N$135</definedName>
    <definedName name="_xlnm.Print_Area" localSheetId="13">'メッセージ 【Device Event】'!$A$1:$N$135</definedName>
    <definedName name="_xlnm.Print_Area" localSheetId="19">'メッセージ 【Diagnostics】'!$A$1:$N$135</definedName>
    <definedName name="_xlnm.Print_Area" localSheetId="10">'メッセージ 【Finisher State】'!$A$1:$N$135</definedName>
    <definedName name="_xlnm.Print_Area" localSheetId="6">'メッセージ 【Frame System】'!$A$1:$N$135</definedName>
    <definedName name="_xlnm.Print_Area" localSheetId="16">'メッセージ 【Sheet Action Request】'!$A$1:$N$135</definedName>
    <definedName name="_xlnm.Print_Area" localSheetId="17">'メッセージ 【Sheet Action Response】'!$A$1:$N$135</definedName>
    <definedName name="_xlnm.Print_Area" localSheetId="18">'メッセージ 【Sheet Event Notify】'!$A$1:$N$135</definedName>
    <definedName name="_xlnm.Print_Area" localSheetId="15">'メッセージ 【Sheet Information】'!$A$1:$N$135</definedName>
    <definedName name="_xlnm.Print_Area" localSheetId="8">ロケーションタイミング!$A$1:$BM$253</definedName>
    <definedName name="PrintProcessDown">コンフィグ設定!$L$279:$L$283</definedName>
    <definedName name="Subsystem_Fail">コンフィグ設定!$C$272:$C$282</definedName>
  </definedNames>
  <calcPr calcId="152511"/>
</workbook>
</file>

<file path=xl/calcChain.xml><?xml version="1.0" encoding="utf-8"?>
<calcChain xmlns="http://schemas.openxmlformats.org/spreadsheetml/2006/main">
  <c r="V9" i="9" l="1"/>
  <c r="I105" i="1"/>
  <c r="F105" i="1"/>
  <c r="G9" i="9"/>
  <c r="O135" i="48" l="1"/>
  <c r="F135" i="48"/>
  <c r="D135" i="48"/>
  <c r="P135" i="48" s="1"/>
  <c r="B135" i="48"/>
  <c r="O134" i="48"/>
  <c r="F134" i="48"/>
  <c r="D134" i="48"/>
  <c r="P134" i="48" s="1"/>
  <c r="B134" i="48"/>
  <c r="O133" i="48"/>
  <c r="F133" i="48"/>
  <c r="D133" i="48"/>
  <c r="P133" i="48" s="1"/>
  <c r="B133" i="48"/>
  <c r="O132" i="48"/>
  <c r="F132" i="48"/>
  <c r="D132" i="48"/>
  <c r="P132" i="48" s="1"/>
  <c r="B132" i="48"/>
  <c r="O131" i="48"/>
  <c r="F131" i="48"/>
  <c r="D131" i="48"/>
  <c r="P131" i="48" s="1"/>
  <c r="B131" i="48"/>
  <c r="O130" i="48"/>
  <c r="F130" i="48"/>
  <c r="D130" i="48"/>
  <c r="P130" i="48" s="1"/>
  <c r="B130" i="48"/>
  <c r="O129" i="48"/>
  <c r="F129" i="48"/>
  <c r="D129" i="48"/>
  <c r="P129" i="48" s="1"/>
  <c r="B129" i="48"/>
  <c r="O128" i="48"/>
  <c r="F128" i="48"/>
  <c r="D128" i="48"/>
  <c r="P128" i="48" s="1"/>
  <c r="B128" i="48"/>
  <c r="O127" i="48"/>
  <c r="F127" i="48"/>
  <c r="D127" i="48"/>
  <c r="P127" i="48" s="1"/>
  <c r="B127" i="48"/>
  <c r="O126" i="48"/>
  <c r="F126" i="48"/>
  <c r="D126" i="48"/>
  <c r="P126" i="48" s="1"/>
  <c r="B126" i="48"/>
  <c r="O125" i="48"/>
  <c r="F125" i="48"/>
  <c r="D125" i="48"/>
  <c r="P125" i="48" s="1"/>
  <c r="B125" i="48"/>
  <c r="O124" i="48"/>
  <c r="F124" i="48"/>
  <c r="D124" i="48"/>
  <c r="P124" i="48" s="1"/>
  <c r="B124" i="48"/>
  <c r="O123" i="48"/>
  <c r="F123" i="48"/>
  <c r="D123" i="48"/>
  <c r="P123" i="48" s="1"/>
  <c r="B123" i="48"/>
  <c r="O122" i="48"/>
  <c r="F122" i="48"/>
  <c r="D122" i="48"/>
  <c r="P122" i="48" s="1"/>
  <c r="B122" i="48"/>
  <c r="O121" i="48"/>
  <c r="F121" i="48"/>
  <c r="D121" i="48"/>
  <c r="P121" i="48" s="1"/>
  <c r="B121" i="48"/>
  <c r="O120" i="48"/>
  <c r="F120" i="48"/>
  <c r="D120" i="48"/>
  <c r="P120" i="48" s="1"/>
  <c r="B120" i="48"/>
  <c r="O119" i="48"/>
  <c r="F119" i="48"/>
  <c r="D119" i="48"/>
  <c r="P119" i="48" s="1"/>
  <c r="B119" i="48"/>
  <c r="O118" i="48"/>
  <c r="F118" i="48"/>
  <c r="D118" i="48"/>
  <c r="P118" i="48" s="1"/>
  <c r="B118" i="48"/>
  <c r="O117" i="48"/>
  <c r="F117" i="48"/>
  <c r="D117" i="48"/>
  <c r="P117" i="48" s="1"/>
  <c r="B117" i="48"/>
  <c r="O116" i="48"/>
  <c r="F116" i="48"/>
  <c r="D116" i="48"/>
  <c r="P116" i="48" s="1"/>
  <c r="B116" i="48"/>
  <c r="O115" i="48"/>
  <c r="F115" i="48"/>
  <c r="D115" i="48"/>
  <c r="P115" i="48" s="1"/>
  <c r="B115" i="48"/>
  <c r="O114" i="48"/>
  <c r="F114" i="48"/>
  <c r="D114" i="48"/>
  <c r="P114" i="48" s="1"/>
  <c r="B114" i="48"/>
  <c r="O113" i="48"/>
  <c r="F113" i="48"/>
  <c r="D113" i="48"/>
  <c r="P113" i="48" s="1"/>
  <c r="B113" i="48"/>
  <c r="O112" i="48"/>
  <c r="F112" i="48"/>
  <c r="D112" i="48"/>
  <c r="P112" i="48" s="1"/>
  <c r="B112" i="48"/>
  <c r="O111" i="48"/>
  <c r="F111" i="48"/>
  <c r="D111" i="48"/>
  <c r="P111" i="48" s="1"/>
  <c r="B111" i="48"/>
  <c r="O110" i="48"/>
  <c r="F110" i="48"/>
  <c r="D110" i="48"/>
  <c r="P110" i="48" s="1"/>
  <c r="B110" i="48"/>
  <c r="O109" i="48"/>
  <c r="F109" i="48"/>
  <c r="D109" i="48"/>
  <c r="P109" i="48" s="1"/>
  <c r="B109" i="48"/>
  <c r="O108" i="48"/>
  <c r="F108" i="48"/>
  <c r="D108" i="48"/>
  <c r="P108" i="48" s="1"/>
  <c r="B108" i="48"/>
  <c r="O107" i="48"/>
  <c r="F107" i="48"/>
  <c r="D107" i="48"/>
  <c r="P107" i="48" s="1"/>
  <c r="B107" i="48"/>
  <c r="O106" i="48"/>
  <c r="F106" i="48"/>
  <c r="D106" i="48"/>
  <c r="P106" i="48" s="1"/>
  <c r="B106" i="48"/>
  <c r="O105" i="48"/>
  <c r="F105" i="48"/>
  <c r="D105" i="48"/>
  <c r="P105" i="48" s="1"/>
  <c r="B105" i="48"/>
  <c r="O104" i="48"/>
  <c r="F104" i="48"/>
  <c r="D104" i="48"/>
  <c r="P104" i="48" s="1"/>
  <c r="B104" i="48"/>
  <c r="O103" i="48"/>
  <c r="F103" i="48"/>
  <c r="D103" i="48"/>
  <c r="P103" i="48" s="1"/>
  <c r="B103" i="48"/>
  <c r="O102" i="48"/>
  <c r="F102" i="48"/>
  <c r="D102" i="48"/>
  <c r="P102" i="48" s="1"/>
  <c r="B102" i="48"/>
  <c r="O101" i="48"/>
  <c r="F101" i="48"/>
  <c r="D101" i="48"/>
  <c r="P101" i="48" s="1"/>
  <c r="B101" i="48"/>
  <c r="O100" i="48"/>
  <c r="F100" i="48"/>
  <c r="D100" i="48"/>
  <c r="P100" i="48" s="1"/>
  <c r="B100" i="48"/>
  <c r="O99" i="48"/>
  <c r="F99" i="48"/>
  <c r="D99" i="48"/>
  <c r="P99" i="48" s="1"/>
  <c r="B99" i="48"/>
  <c r="O98" i="48"/>
  <c r="F98" i="48"/>
  <c r="D98" i="48"/>
  <c r="P98" i="48" s="1"/>
  <c r="B98" i="48"/>
  <c r="O97" i="48"/>
  <c r="F97" i="48"/>
  <c r="D97" i="48"/>
  <c r="P97" i="48" s="1"/>
  <c r="B97" i="48"/>
  <c r="O96" i="48"/>
  <c r="F96" i="48"/>
  <c r="D96" i="48"/>
  <c r="P96" i="48" s="1"/>
  <c r="B96" i="48"/>
  <c r="O95" i="48"/>
  <c r="F95" i="48"/>
  <c r="D95" i="48"/>
  <c r="P95" i="48" s="1"/>
  <c r="B95" i="48"/>
  <c r="O94" i="48"/>
  <c r="F94" i="48"/>
  <c r="D94" i="48"/>
  <c r="P94" i="48" s="1"/>
  <c r="B94" i="48"/>
  <c r="O93" i="48"/>
  <c r="F93" i="48"/>
  <c r="D93" i="48"/>
  <c r="P93" i="48" s="1"/>
  <c r="B93" i="48"/>
  <c r="O92" i="48"/>
  <c r="F92" i="48"/>
  <c r="D92" i="48"/>
  <c r="P92" i="48" s="1"/>
  <c r="B92" i="48"/>
  <c r="O91" i="48"/>
  <c r="F91" i="48"/>
  <c r="D91" i="48"/>
  <c r="P91" i="48" s="1"/>
  <c r="B91" i="48"/>
  <c r="O90" i="48"/>
  <c r="F90" i="48"/>
  <c r="D90" i="48"/>
  <c r="P90" i="48" s="1"/>
  <c r="B90" i="48"/>
  <c r="O89" i="48"/>
  <c r="F89" i="48"/>
  <c r="D89" i="48"/>
  <c r="P89" i="48" s="1"/>
  <c r="B89" i="48"/>
  <c r="O88" i="48"/>
  <c r="F88" i="48"/>
  <c r="D88" i="48"/>
  <c r="P88" i="48" s="1"/>
  <c r="B88" i="48"/>
  <c r="O87" i="48"/>
  <c r="F87" i="48"/>
  <c r="D87" i="48"/>
  <c r="P87" i="48" s="1"/>
  <c r="B87" i="48"/>
  <c r="O86" i="48"/>
  <c r="F86" i="48"/>
  <c r="D86" i="48"/>
  <c r="P86" i="48" s="1"/>
  <c r="B86" i="48"/>
  <c r="O85" i="48"/>
  <c r="F85" i="48"/>
  <c r="D85" i="48"/>
  <c r="P85" i="48" s="1"/>
  <c r="B85" i="48"/>
  <c r="O84" i="48"/>
  <c r="F84" i="48"/>
  <c r="D84" i="48"/>
  <c r="P84" i="48" s="1"/>
  <c r="B84" i="48"/>
  <c r="O83" i="48"/>
  <c r="F83" i="48"/>
  <c r="D83" i="48"/>
  <c r="P83" i="48" s="1"/>
  <c r="B83" i="48"/>
  <c r="O82" i="48"/>
  <c r="F82" i="48"/>
  <c r="D82" i="48"/>
  <c r="P82" i="48" s="1"/>
  <c r="B82" i="48"/>
  <c r="O81" i="48"/>
  <c r="F81" i="48"/>
  <c r="D81" i="48"/>
  <c r="P81" i="48" s="1"/>
  <c r="B81" i="48"/>
  <c r="O80" i="48"/>
  <c r="F80" i="48"/>
  <c r="D80" i="48"/>
  <c r="P80" i="48" s="1"/>
  <c r="B80" i="48"/>
  <c r="O79" i="48"/>
  <c r="F79" i="48"/>
  <c r="D79" i="48"/>
  <c r="P79" i="48" s="1"/>
  <c r="B79" i="48"/>
  <c r="O78" i="48"/>
  <c r="F78" i="48"/>
  <c r="D78" i="48"/>
  <c r="P78" i="48" s="1"/>
  <c r="B78" i="48"/>
  <c r="O77" i="48"/>
  <c r="F77" i="48"/>
  <c r="D77" i="48"/>
  <c r="P77" i="48" s="1"/>
  <c r="B77" i="48"/>
  <c r="O76" i="48"/>
  <c r="F76" i="48"/>
  <c r="D76" i="48"/>
  <c r="P76" i="48" s="1"/>
  <c r="B76" i="48"/>
  <c r="O75" i="48"/>
  <c r="F75" i="48"/>
  <c r="D75" i="48"/>
  <c r="P75" i="48" s="1"/>
  <c r="B75" i="48"/>
  <c r="O74" i="48"/>
  <c r="F74" i="48"/>
  <c r="D74" i="48"/>
  <c r="P74" i="48" s="1"/>
  <c r="B74" i="48"/>
  <c r="O73" i="48"/>
  <c r="F73" i="48"/>
  <c r="D73" i="48"/>
  <c r="P73" i="48" s="1"/>
  <c r="B73" i="48"/>
  <c r="O72" i="48"/>
  <c r="F72" i="48"/>
  <c r="D72" i="48"/>
  <c r="P72" i="48" s="1"/>
  <c r="B72" i="48"/>
  <c r="O71" i="48"/>
  <c r="F71" i="48"/>
  <c r="D71" i="48"/>
  <c r="P71" i="48" s="1"/>
  <c r="B71" i="48"/>
  <c r="O70" i="48"/>
  <c r="F70" i="48"/>
  <c r="D70" i="48"/>
  <c r="P70" i="48" s="1"/>
  <c r="B70" i="48"/>
  <c r="O69" i="48"/>
  <c r="F69" i="48"/>
  <c r="D69" i="48"/>
  <c r="P69" i="48" s="1"/>
  <c r="B69" i="48"/>
  <c r="O68" i="48"/>
  <c r="F68" i="48"/>
  <c r="D68" i="48"/>
  <c r="P68" i="48" s="1"/>
  <c r="B68" i="48"/>
  <c r="O67" i="48"/>
  <c r="F67" i="48"/>
  <c r="D67" i="48"/>
  <c r="P67" i="48" s="1"/>
  <c r="B67" i="48"/>
  <c r="O66" i="48"/>
  <c r="F66" i="48"/>
  <c r="D66" i="48"/>
  <c r="P66" i="48" s="1"/>
  <c r="B66" i="48"/>
  <c r="O65" i="48"/>
  <c r="F65" i="48"/>
  <c r="D65" i="48"/>
  <c r="P65" i="48" s="1"/>
  <c r="B65" i="48"/>
  <c r="O64" i="48"/>
  <c r="F64" i="48"/>
  <c r="D64" i="48"/>
  <c r="P64" i="48" s="1"/>
  <c r="B64" i="48"/>
  <c r="O63" i="48"/>
  <c r="F63" i="48"/>
  <c r="D63" i="48"/>
  <c r="P63" i="48" s="1"/>
  <c r="B63" i="48"/>
  <c r="O62" i="48"/>
  <c r="F62" i="48"/>
  <c r="D62" i="48"/>
  <c r="P62" i="48" s="1"/>
  <c r="B62" i="48"/>
  <c r="O61" i="48"/>
  <c r="F61" i="48"/>
  <c r="D61" i="48"/>
  <c r="P61" i="48" s="1"/>
  <c r="B61" i="48"/>
  <c r="O60" i="48"/>
  <c r="F60" i="48"/>
  <c r="D60" i="48"/>
  <c r="P60" i="48" s="1"/>
  <c r="B60" i="48"/>
  <c r="O59" i="48"/>
  <c r="F59" i="48"/>
  <c r="D59" i="48"/>
  <c r="P59" i="48" s="1"/>
  <c r="B59" i="48"/>
  <c r="O58" i="48"/>
  <c r="F58" i="48"/>
  <c r="D58" i="48"/>
  <c r="P58" i="48" s="1"/>
  <c r="B58" i="48"/>
  <c r="O57" i="48"/>
  <c r="F57" i="48"/>
  <c r="D57" i="48"/>
  <c r="P57" i="48" s="1"/>
  <c r="B57" i="48"/>
  <c r="O56" i="48"/>
  <c r="F56" i="48"/>
  <c r="D56" i="48"/>
  <c r="P56" i="48" s="1"/>
  <c r="B56" i="48"/>
  <c r="O55" i="48"/>
  <c r="F55" i="48"/>
  <c r="D55" i="48"/>
  <c r="P55" i="48" s="1"/>
  <c r="B55" i="48"/>
  <c r="O54" i="48"/>
  <c r="F54" i="48"/>
  <c r="D54" i="48"/>
  <c r="P54" i="48" s="1"/>
  <c r="B54" i="48"/>
  <c r="O53" i="48"/>
  <c r="F53" i="48"/>
  <c r="D53" i="48"/>
  <c r="P53" i="48" s="1"/>
  <c r="B53" i="48"/>
  <c r="O52" i="48"/>
  <c r="F52" i="48"/>
  <c r="D52" i="48"/>
  <c r="P52" i="48" s="1"/>
  <c r="B52" i="48"/>
  <c r="O51" i="48"/>
  <c r="F51" i="48"/>
  <c r="D51" i="48"/>
  <c r="P51" i="48" s="1"/>
  <c r="B51" i="48"/>
  <c r="O50" i="48"/>
  <c r="F50" i="48"/>
  <c r="D50" i="48"/>
  <c r="P50" i="48" s="1"/>
  <c r="B50" i="48"/>
  <c r="O49" i="48"/>
  <c r="F49" i="48"/>
  <c r="D49" i="48"/>
  <c r="P49" i="48" s="1"/>
  <c r="B49" i="48"/>
  <c r="O48" i="48"/>
  <c r="F48" i="48"/>
  <c r="D48" i="48"/>
  <c r="P48" i="48" s="1"/>
  <c r="B48" i="48"/>
  <c r="O47" i="48"/>
  <c r="F47" i="48"/>
  <c r="D47" i="48"/>
  <c r="P47" i="48" s="1"/>
  <c r="B47" i="48"/>
  <c r="O46" i="48"/>
  <c r="F46" i="48"/>
  <c r="D46" i="48"/>
  <c r="P46" i="48" s="1"/>
  <c r="B46" i="48"/>
  <c r="O45" i="48"/>
  <c r="F45" i="48"/>
  <c r="D45" i="48"/>
  <c r="P45" i="48" s="1"/>
  <c r="B45" i="48"/>
  <c r="O44" i="48"/>
  <c r="F44" i="48"/>
  <c r="D44" i="48"/>
  <c r="P44" i="48" s="1"/>
  <c r="B44" i="48"/>
  <c r="O43" i="48"/>
  <c r="F43" i="48"/>
  <c r="D43" i="48"/>
  <c r="P43" i="48" s="1"/>
  <c r="B43" i="48"/>
  <c r="O42" i="48"/>
  <c r="F42" i="48"/>
  <c r="D42" i="48"/>
  <c r="P42" i="48" s="1"/>
  <c r="B42" i="48"/>
  <c r="O41" i="48"/>
  <c r="F41" i="48"/>
  <c r="D41" i="48"/>
  <c r="P41" i="48" s="1"/>
  <c r="B41" i="48"/>
  <c r="O40" i="48"/>
  <c r="F40" i="48"/>
  <c r="D40" i="48"/>
  <c r="P40" i="48" s="1"/>
  <c r="B40" i="48"/>
  <c r="O39" i="48"/>
  <c r="F39" i="48"/>
  <c r="D39" i="48"/>
  <c r="P39" i="48" s="1"/>
  <c r="B39" i="48"/>
  <c r="O38" i="48"/>
  <c r="F38" i="48"/>
  <c r="D38" i="48"/>
  <c r="P38" i="48" s="1"/>
  <c r="B38" i="48"/>
  <c r="O37" i="48"/>
  <c r="F37" i="48"/>
  <c r="D37" i="48"/>
  <c r="P37" i="48" s="1"/>
  <c r="B37" i="48"/>
  <c r="O36" i="48"/>
  <c r="F36" i="48"/>
  <c r="D36" i="48"/>
  <c r="P36" i="48" s="1"/>
  <c r="B36" i="48"/>
  <c r="O35" i="48"/>
  <c r="F35" i="48"/>
  <c r="D35" i="48"/>
  <c r="P35" i="48" s="1"/>
  <c r="B35" i="48"/>
  <c r="O34" i="48"/>
  <c r="F34" i="48"/>
  <c r="D34" i="48"/>
  <c r="P34" i="48" s="1"/>
  <c r="B34" i="48"/>
  <c r="O33" i="48"/>
  <c r="F33" i="48"/>
  <c r="D33" i="48"/>
  <c r="P33" i="48" s="1"/>
  <c r="B33" i="48"/>
  <c r="O32" i="48"/>
  <c r="F32" i="48"/>
  <c r="D32" i="48"/>
  <c r="P32" i="48" s="1"/>
  <c r="B32" i="48"/>
  <c r="O31" i="48"/>
  <c r="F31" i="48"/>
  <c r="D31" i="48"/>
  <c r="P31" i="48" s="1"/>
  <c r="B31" i="48"/>
  <c r="O30" i="48"/>
  <c r="F30" i="48"/>
  <c r="D30" i="48"/>
  <c r="P30" i="48" s="1"/>
  <c r="B30" i="48"/>
  <c r="O29" i="48"/>
  <c r="F29" i="48"/>
  <c r="D29" i="48"/>
  <c r="P29" i="48" s="1"/>
  <c r="B29" i="48"/>
  <c r="O28" i="48"/>
  <c r="F28" i="48"/>
  <c r="D28" i="48"/>
  <c r="P28" i="48" s="1"/>
  <c r="B28" i="48"/>
  <c r="O27" i="48"/>
  <c r="F27" i="48"/>
  <c r="D27" i="48"/>
  <c r="P27" i="48" s="1"/>
  <c r="B27" i="48"/>
  <c r="O26" i="48"/>
  <c r="F26" i="48"/>
  <c r="D26" i="48"/>
  <c r="P26" i="48" s="1"/>
  <c r="B26" i="48"/>
  <c r="O25" i="48"/>
  <c r="F25" i="48"/>
  <c r="D25" i="48"/>
  <c r="P25" i="48" s="1"/>
  <c r="B25" i="48"/>
  <c r="O24" i="48"/>
  <c r="F24" i="48"/>
  <c r="D24" i="48"/>
  <c r="P24" i="48" s="1"/>
  <c r="B24" i="48"/>
  <c r="O23" i="48"/>
  <c r="F23" i="48"/>
  <c r="D23" i="48"/>
  <c r="P23" i="48" s="1"/>
  <c r="B23" i="48"/>
  <c r="O22" i="48"/>
  <c r="F22" i="48"/>
  <c r="D22" i="48"/>
  <c r="P22" i="48" s="1"/>
  <c r="B22" i="48"/>
  <c r="O21" i="48"/>
  <c r="F21" i="48"/>
  <c r="D21" i="48"/>
  <c r="P21" i="48" s="1"/>
  <c r="B21" i="48"/>
  <c r="O20" i="48"/>
  <c r="F20" i="48"/>
  <c r="D20" i="48"/>
  <c r="P20" i="48" s="1"/>
  <c r="B20" i="48"/>
  <c r="O19" i="48"/>
  <c r="F19" i="48"/>
  <c r="D19" i="48"/>
  <c r="P19" i="48" s="1"/>
  <c r="B19" i="48"/>
  <c r="O18" i="48"/>
  <c r="F18" i="48"/>
  <c r="D18" i="48"/>
  <c r="P18" i="48" s="1"/>
  <c r="B18" i="48"/>
  <c r="O17" i="48"/>
  <c r="F17" i="48"/>
  <c r="D17" i="48"/>
  <c r="P17" i="48" s="1"/>
  <c r="B17" i="48"/>
  <c r="O16" i="48"/>
  <c r="F16" i="48"/>
  <c r="D16" i="48"/>
  <c r="P16" i="48" s="1"/>
  <c r="B16" i="48"/>
  <c r="O15" i="48"/>
  <c r="F15" i="48"/>
  <c r="D15" i="48"/>
  <c r="P15" i="48" s="1"/>
  <c r="B15" i="48"/>
  <c r="O14" i="48"/>
  <c r="F14" i="48"/>
  <c r="D14" i="48"/>
  <c r="P14" i="48" s="1"/>
  <c r="B14" i="48"/>
  <c r="O13" i="48"/>
  <c r="F13" i="48"/>
  <c r="D13" i="48"/>
  <c r="P13" i="48" s="1"/>
  <c r="B13" i="48"/>
  <c r="O12" i="48"/>
  <c r="F12" i="48"/>
  <c r="D12" i="48"/>
  <c r="P12" i="48" s="1"/>
  <c r="B12" i="48"/>
  <c r="O11" i="48"/>
  <c r="O10" i="48"/>
  <c r="O9" i="48"/>
  <c r="O8" i="48"/>
  <c r="D5" i="48"/>
  <c r="D8" i="48" s="1"/>
  <c r="P8" i="48" s="1"/>
  <c r="H2" i="48"/>
  <c r="G1" i="48"/>
  <c r="O135" i="47"/>
  <c r="F135" i="47"/>
  <c r="D135" i="47"/>
  <c r="P135" i="47" s="1"/>
  <c r="B135" i="47"/>
  <c r="O134" i="47"/>
  <c r="F134" i="47"/>
  <c r="D134" i="47"/>
  <c r="P134" i="47" s="1"/>
  <c r="B134" i="47"/>
  <c r="O133" i="47"/>
  <c r="F133" i="47"/>
  <c r="D133" i="47"/>
  <c r="P133" i="47" s="1"/>
  <c r="B133" i="47"/>
  <c r="O132" i="47"/>
  <c r="F132" i="47"/>
  <c r="D132" i="47"/>
  <c r="P132" i="47" s="1"/>
  <c r="B132" i="47"/>
  <c r="O131" i="47"/>
  <c r="F131" i="47"/>
  <c r="D131" i="47"/>
  <c r="P131" i="47" s="1"/>
  <c r="B131" i="47"/>
  <c r="O130" i="47"/>
  <c r="F130" i="47"/>
  <c r="D130" i="47"/>
  <c r="P130" i="47" s="1"/>
  <c r="B130" i="47"/>
  <c r="O129" i="47"/>
  <c r="F129" i="47"/>
  <c r="D129" i="47"/>
  <c r="P129" i="47" s="1"/>
  <c r="B129" i="47"/>
  <c r="O128" i="47"/>
  <c r="F128" i="47"/>
  <c r="D128" i="47"/>
  <c r="P128" i="47" s="1"/>
  <c r="B128" i="47"/>
  <c r="O127" i="47"/>
  <c r="F127" i="47"/>
  <c r="D127" i="47"/>
  <c r="P127" i="47" s="1"/>
  <c r="B127" i="47"/>
  <c r="O126" i="47"/>
  <c r="F126" i="47"/>
  <c r="D126" i="47"/>
  <c r="P126" i="47" s="1"/>
  <c r="B126" i="47"/>
  <c r="O125" i="47"/>
  <c r="F125" i="47"/>
  <c r="D125" i="47"/>
  <c r="P125" i="47" s="1"/>
  <c r="B125" i="47"/>
  <c r="O124" i="47"/>
  <c r="F124" i="47"/>
  <c r="D124" i="47"/>
  <c r="P124" i="47" s="1"/>
  <c r="B124" i="47"/>
  <c r="O123" i="47"/>
  <c r="F123" i="47"/>
  <c r="D123" i="47"/>
  <c r="P123" i="47" s="1"/>
  <c r="B123" i="47"/>
  <c r="O122" i="47"/>
  <c r="F122" i="47"/>
  <c r="D122" i="47"/>
  <c r="P122" i="47" s="1"/>
  <c r="B122" i="47"/>
  <c r="O121" i="47"/>
  <c r="F121" i="47"/>
  <c r="D121" i="47"/>
  <c r="P121" i="47" s="1"/>
  <c r="B121" i="47"/>
  <c r="O120" i="47"/>
  <c r="F120" i="47"/>
  <c r="D120" i="47"/>
  <c r="P120" i="47" s="1"/>
  <c r="B120" i="47"/>
  <c r="O119" i="47"/>
  <c r="F119" i="47"/>
  <c r="D119" i="47"/>
  <c r="P119" i="47" s="1"/>
  <c r="B119" i="47"/>
  <c r="O118" i="47"/>
  <c r="F118" i="47"/>
  <c r="D118" i="47"/>
  <c r="P118" i="47" s="1"/>
  <c r="B118" i="47"/>
  <c r="O117" i="47"/>
  <c r="F117" i="47"/>
  <c r="D117" i="47"/>
  <c r="P117" i="47" s="1"/>
  <c r="B117" i="47"/>
  <c r="O116" i="47"/>
  <c r="F116" i="47"/>
  <c r="D116" i="47"/>
  <c r="P116" i="47" s="1"/>
  <c r="B116" i="47"/>
  <c r="O115" i="47"/>
  <c r="F115" i="47"/>
  <c r="D115" i="47"/>
  <c r="P115" i="47" s="1"/>
  <c r="B115" i="47"/>
  <c r="O114" i="47"/>
  <c r="F114" i="47"/>
  <c r="D114" i="47"/>
  <c r="P114" i="47" s="1"/>
  <c r="B114" i="47"/>
  <c r="O113" i="47"/>
  <c r="F113" i="47"/>
  <c r="D113" i="47"/>
  <c r="P113" i="47" s="1"/>
  <c r="B113" i="47"/>
  <c r="O112" i="47"/>
  <c r="F112" i="47"/>
  <c r="D112" i="47"/>
  <c r="P112" i="47" s="1"/>
  <c r="B112" i="47"/>
  <c r="O111" i="47"/>
  <c r="F111" i="47"/>
  <c r="D111" i="47"/>
  <c r="P111" i="47" s="1"/>
  <c r="B111" i="47"/>
  <c r="O110" i="47"/>
  <c r="F110" i="47"/>
  <c r="D110" i="47"/>
  <c r="P110" i="47" s="1"/>
  <c r="B110" i="47"/>
  <c r="O109" i="47"/>
  <c r="F109" i="47"/>
  <c r="D109" i="47"/>
  <c r="P109" i="47" s="1"/>
  <c r="B109" i="47"/>
  <c r="O108" i="47"/>
  <c r="F108" i="47"/>
  <c r="D108" i="47"/>
  <c r="P108" i="47" s="1"/>
  <c r="B108" i="47"/>
  <c r="O107" i="47"/>
  <c r="F107" i="47"/>
  <c r="D107" i="47"/>
  <c r="P107" i="47" s="1"/>
  <c r="B107" i="47"/>
  <c r="O106" i="47"/>
  <c r="F106" i="47"/>
  <c r="D106" i="47"/>
  <c r="P106" i="47" s="1"/>
  <c r="B106" i="47"/>
  <c r="O105" i="47"/>
  <c r="F105" i="47"/>
  <c r="D105" i="47"/>
  <c r="P105" i="47" s="1"/>
  <c r="B105" i="47"/>
  <c r="O104" i="47"/>
  <c r="F104" i="47"/>
  <c r="D104" i="47"/>
  <c r="P104" i="47" s="1"/>
  <c r="B104" i="47"/>
  <c r="O103" i="47"/>
  <c r="F103" i="47"/>
  <c r="D103" i="47"/>
  <c r="P103" i="47" s="1"/>
  <c r="B103" i="47"/>
  <c r="O102" i="47"/>
  <c r="F102" i="47"/>
  <c r="D102" i="47"/>
  <c r="P102" i="47" s="1"/>
  <c r="B102" i="47"/>
  <c r="O101" i="47"/>
  <c r="F101" i="47"/>
  <c r="D101" i="47"/>
  <c r="P101" i="47" s="1"/>
  <c r="B101" i="47"/>
  <c r="O100" i="47"/>
  <c r="F100" i="47"/>
  <c r="D100" i="47"/>
  <c r="P100" i="47" s="1"/>
  <c r="B100" i="47"/>
  <c r="O99" i="47"/>
  <c r="F99" i="47"/>
  <c r="D99" i="47"/>
  <c r="P99" i="47" s="1"/>
  <c r="B99" i="47"/>
  <c r="O98" i="47"/>
  <c r="F98" i="47"/>
  <c r="D98" i="47"/>
  <c r="P98" i="47" s="1"/>
  <c r="B98" i="47"/>
  <c r="O97" i="47"/>
  <c r="F97" i="47"/>
  <c r="D97" i="47"/>
  <c r="P97" i="47" s="1"/>
  <c r="B97" i="47"/>
  <c r="O96" i="47"/>
  <c r="F96" i="47"/>
  <c r="D96" i="47"/>
  <c r="P96" i="47" s="1"/>
  <c r="B96" i="47"/>
  <c r="O95" i="47"/>
  <c r="F95" i="47"/>
  <c r="D95" i="47"/>
  <c r="P95" i="47" s="1"/>
  <c r="B95" i="47"/>
  <c r="O94" i="47"/>
  <c r="F94" i="47"/>
  <c r="D94" i="47"/>
  <c r="P94" i="47" s="1"/>
  <c r="B94" i="47"/>
  <c r="O93" i="47"/>
  <c r="F93" i="47"/>
  <c r="D93" i="47"/>
  <c r="P93" i="47" s="1"/>
  <c r="B93" i="47"/>
  <c r="O92" i="47"/>
  <c r="F92" i="47"/>
  <c r="D92" i="47"/>
  <c r="P92" i="47" s="1"/>
  <c r="B92" i="47"/>
  <c r="O91" i="47"/>
  <c r="F91" i="47"/>
  <c r="D91" i="47"/>
  <c r="P91" i="47" s="1"/>
  <c r="B91" i="47"/>
  <c r="O90" i="47"/>
  <c r="F90" i="47"/>
  <c r="D90" i="47"/>
  <c r="P90" i="47" s="1"/>
  <c r="B90" i="47"/>
  <c r="O89" i="47"/>
  <c r="F89" i="47"/>
  <c r="D89" i="47"/>
  <c r="P89" i="47" s="1"/>
  <c r="B89" i="47"/>
  <c r="O88" i="47"/>
  <c r="F88" i="47"/>
  <c r="D88" i="47"/>
  <c r="P88" i="47" s="1"/>
  <c r="B88" i="47"/>
  <c r="O87" i="47"/>
  <c r="F87" i="47"/>
  <c r="D87" i="47"/>
  <c r="P87" i="47" s="1"/>
  <c r="B87" i="47"/>
  <c r="O86" i="47"/>
  <c r="F86" i="47"/>
  <c r="D86" i="47"/>
  <c r="P86" i="47" s="1"/>
  <c r="B86" i="47"/>
  <c r="O85" i="47"/>
  <c r="F85" i="47"/>
  <c r="D85" i="47"/>
  <c r="P85" i="47" s="1"/>
  <c r="B85" i="47"/>
  <c r="O84" i="47"/>
  <c r="F84" i="47"/>
  <c r="D84" i="47"/>
  <c r="P84" i="47" s="1"/>
  <c r="B84" i="47"/>
  <c r="O83" i="47"/>
  <c r="F83" i="47"/>
  <c r="D83" i="47"/>
  <c r="P83" i="47" s="1"/>
  <c r="B83" i="47"/>
  <c r="O82" i="47"/>
  <c r="F82" i="47"/>
  <c r="D82" i="47"/>
  <c r="P82" i="47" s="1"/>
  <c r="B82" i="47"/>
  <c r="O81" i="47"/>
  <c r="F81" i="47"/>
  <c r="D81" i="47"/>
  <c r="P81" i="47" s="1"/>
  <c r="B81" i="47"/>
  <c r="O80" i="47"/>
  <c r="F80" i="47"/>
  <c r="D80" i="47"/>
  <c r="P80" i="47" s="1"/>
  <c r="B80" i="47"/>
  <c r="O79" i="47"/>
  <c r="F79" i="47"/>
  <c r="D79" i="47"/>
  <c r="P79" i="47" s="1"/>
  <c r="B79" i="47"/>
  <c r="O78" i="47"/>
  <c r="F78" i="47"/>
  <c r="D78" i="47"/>
  <c r="P78" i="47" s="1"/>
  <c r="B78" i="47"/>
  <c r="O77" i="47"/>
  <c r="F77" i="47"/>
  <c r="D77" i="47"/>
  <c r="P77" i="47" s="1"/>
  <c r="B77" i="47"/>
  <c r="O76" i="47"/>
  <c r="F76" i="47"/>
  <c r="D76" i="47"/>
  <c r="P76" i="47" s="1"/>
  <c r="B76" i="47"/>
  <c r="O75" i="47"/>
  <c r="F75" i="47"/>
  <c r="D75" i="47"/>
  <c r="P75" i="47" s="1"/>
  <c r="B75" i="47"/>
  <c r="O74" i="47"/>
  <c r="F74" i="47"/>
  <c r="D74" i="47"/>
  <c r="P74" i="47" s="1"/>
  <c r="B74" i="47"/>
  <c r="O73" i="47"/>
  <c r="F73" i="47"/>
  <c r="D73" i="47"/>
  <c r="P73" i="47" s="1"/>
  <c r="B73" i="47"/>
  <c r="O72" i="47"/>
  <c r="F72" i="47"/>
  <c r="D72" i="47"/>
  <c r="P72" i="47" s="1"/>
  <c r="B72" i="47"/>
  <c r="O71" i="47"/>
  <c r="F71" i="47"/>
  <c r="D71" i="47"/>
  <c r="P71" i="47" s="1"/>
  <c r="B71" i="47"/>
  <c r="O70" i="47"/>
  <c r="F70" i="47"/>
  <c r="D70" i="47"/>
  <c r="P70" i="47" s="1"/>
  <c r="B70" i="47"/>
  <c r="O69" i="47"/>
  <c r="F69" i="47"/>
  <c r="D69" i="47"/>
  <c r="P69" i="47" s="1"/>
  <c r="B69" i="47"/>
  <c r="O68" i="47"/>
  <c r="F68" i="47"/>
  <c r="D68" i="47"/>
  <c r="P68" i="47" s="1"/>
  <c r="B68" i="47"/>
  <c r="O67" i="47"/>
  <c r="F67" i="47"/>
  <c r="D67" i="47"/>
  <c r="P67" i="47" s="1"/>
  <c r="B67" i="47"/>
  <c r="O66" i="47"/>
  <c r="F66" i="47"/>
  <c r="D66" i="47"/>
  <c r="P66" i="47" s="1"/>
  <c r="B66" i="47"/>
  <c r="O65" i="47"/>
  <c r="F65" i="47"/>
  <c r="D65" i="47"/>
  <c r="P65" i="47" s="1"/>
  <c r="B65" i="47"/>
  <c r="O64" i="47"/>
  <c r="F64" i="47"/>
  <c r="D64" i="47"/>
  <c r="P64" i="47" s="1"/>
  <c r="B64" i="47"/>
  <c r="O63" i="47"/>
  <c r="F63" i="47"/>
  <c r="D63" i="47"/>
  <c r="P63" i="47" s="1"/>
  <c r="B63" i="47"/>
  <c r="O62" i="47"/>
  <c r="F62" i="47"/>
  <c r="D62" i="47"/>
  <c r="P62" i="47" s="1"/>
  <c r="B62" i="47"/>
  <c r="O61" i="47"/>
  <c r="F61" i="47"/>
  <c r="D61" i="47"/>
  <c r="P61" i="47" s="1"/>
  <c r="B61" i="47"/>
  <c r="O60" i="47"/>
  <c r="F60" i="47"/>
  <c r="D60" i="47"/>
  <c r="P60" i="47" s="1"/>
  <c r="B60" i="47"/>
  <c r="O59" i="47"/>
  <c r="F59" i="47"/>
  <c r="D59" i="47"/>
  <c r="P59" i="47" s="1"/>
  <c r="B59" i="47"/>
  <c r="O58" i="47"/>
  <c r="F58" i="47"/>
  <c r="D58" i="47"/>
  <c r="P58" i="47" s="1"/>
  <c r="B58" i="47"/>
  <c r="O57" i="47"/>
  <c r="F57" i="47"/>
  <c r="D57" i="47"/>
  <c r="P57" i="47" s="1"/>
  <c r="B57" i="47"/>
  <c r="O56" i="47"/>
  <c r="F56" i="47"/>
  <c r="D56" i="47"/>
  <c r="P56" i="47" s="1"/>
  <c r="B56" i="47"/>
  <c r="O55" i="47"/>
  <c r="F55" i="47"/>
  <c r="D55" i="47"/>
  <c r="P55" i="47" s="1"/>
  <c r="B55" i="47"/>
  <c r="O54" i="47"/>
  <c r="F54" i="47"/>
  <c r="D54" i="47"/>
  <c r="P54" i="47" s="1"/>
  <c r="B54" i="47"/>
  <c r="O53" i="47"/>
  <c r="F53" i="47"/>
  <c r="D53" i="47"/>
  <c r="P53" i="47" s="1"/>
  <c r="B53" i="47"/>
  <c r="O52" i="47"/>
  <c r="F52" i="47"/>
  <c r="D52" i="47"/>
  <c r="P52" i="47" s="1"/>
  <c r="B52" i="47"/>
  <c r="O51" i="47"/>
  <c r="F51" i="47"/>
  <c r="D51" i="47"/>
  <c r="P51" i="47" s="1"/>
  <c r="B51" i="47"/>
  <c r="O50" i="47"/>
  <c r="F50" i="47"/>
  <c r="D50" i="47"/>
  <c r="P50" i="47" s="1"/>
  <c r="B50" i="47"/>
  <c r="O49" i="47"/>
  <c r="F49" i="47"/>
  <c r="D49" i="47"/>
  <c r="P49" i="47" s="1"/>
  <c r="B49" i="47"/>
  <c r="O48" i="47"/>
  <c r="F48" i="47"/>
  <c r="D48" i="47"/>
  <c r="P48" i="47" s="1"/>
  <c r="B48" i="47"/>
  <c r="O47" i="47"/>
  <c r="F47" i="47"/>
  <c r="D47" i="47"/>
  <c r="P47" i="47" s="1"/>
  <c r="B47" i="47"/>
  <c r="O46" i="47"/>
  <c r="F46" i="47"/>
  <c r="D46" i="47"/>
  <c r="P46" i="47" s="1"/>
  <c r="B46" i="47"/>
  <c r="O45" i="47"/>
  <c r="F45" i="47"/>
  <c r="D45" i="47"/>
  <c r="P45" i="47" s="1"/>
  <c r="B45" i="47"/>
  <c r="O44" i="47"/>
  <c r="F44" i="47"/>
  <c r="D44" i="47"/>
  <c r="P44" i="47" s="1"/>
  <c r="B44" i="47"/>
  <c r="O43" i="47"/>
  <c r="F43" i="47"/>
  <c r="D43" i="47"/>
  <c r="P43" i="47" s="1"/>
  <c r="B43" i="47"/>
  <c r="O42" i="47"/>
  <c r="F42" i="47"/>
  <c r="D42" i="47"/>
  <c r="P42" i="47" s="1"/>
  <c r="B42" i="47"/>
  <c r="O41" i="47"/>
  <c r="F41" i="47"/>
  <c r="D41" i="47"/>
  <c r="P41" i="47" s="1"/>
  <c r="B41" i="47"/>
  <c r="O40" i="47"/>
  <c r="F40" i="47"/>
  <c r="D40" i="47"/>
  <c r="P40" i="47" s="1"/>
  <c r="B40" i="47"/>
  <c r="O39" i="47"/>
  <c r="F39" i="47"/>
  <c r="D39" i="47"/>
  <c r="P39" i="47" s="1"/>
  <c r="B39" i="47"/>
  <c r="O38" i="47"/>
  <c r="F38" i="47"/>
  <c r="D38" i="47"/>
  <c r="P38" i="47" s="1"/>
  <c r="B38" i="47"/>
  <c r="O37" i="47"/>
  <c r="F37" i="47"/>
  <c r="D37" i="47"/>
  <c r="P37" i="47" s="1"/>
  <c r="B37" i="47"/>
  <c r="O36" i="47"/>
  <c r="F36" i="47"/>
  <c r="D36" i="47"/>
  <c r="P36" i="47" s="1"/>
  <c r="B36" i="47"/>
  <c r="O35" i="47"/>
  <c r="F35" i="47"/>
  <c r="D35" i="47"/>
  <c r="P35" i="47" s="1"/>
  <c r="B35" i="47"/>
  <c r="O34" i="47"/>
  <c r="F34" i="47"/>
  <c r="D34" i="47"/>
  <c r="P34" i="47" s="1"/>
  <c r="B34" i="47"/>
  <c r="O33" i="47"/>
  <c r="F33" i="47"/>
  <c r="D33" i="47"/>
  <c r="P33" i="47" s="1"/>
  <c r="B33" i="47"/>
  <c r="O32" i="47"/>
  <c r="F32" i="47"/>
  <c r="D32" i="47"/>
  <c r="P32" i="47" s="1"/>
  <c r="B32" i="47"/>
  <c r="O31" i="47"/>
  <c r="F31" i="47"/>
  <c r="D31" i="47"/>
  <c r="P31" i="47" s="1"/>
  <c r="B31" i="47"/>
  <c r="O30" i="47"/>
  <c r="F30" i="47"/>
  <c r="D30" i="47"/>
  <c r="P30" i="47" s="1"/>
  <c r="B30" i="47"/>
  <c r="O29" i="47"/>
  <c r="F29" i="47"/>
  <c r="D29" i="47"/>
  <c r="P29" i="47" s="1"/>
  <c r="B29" i="47"/>
  <c r="O28" i="47"/>
  <c r="F28" i="47"/>
  <c r="D28" i="47"/>
  <c r="P28" i="47" s="1"/>
  <c r="B28" i="47"/>
  <c r="O27" i="47"/>
  <c r="F27" i="47"/>
  <c r="D27" i="47"/>
  <c r="P27" i="47" s="1"/>
  <c r="B27" i="47"/>
  <c r="O26" i="47"/>
  <c r="F26" i="47"/>
  <c r="D26" i="47"/>
  <c r="P26" i="47" s="1"/>
  <c r="B26" i="47"/>
  <c r="O25" i="47"/>
  <c r="F25" i="47"/>
  <c r="D25" i="47"/>
  <c r="P25" i="47" s="1"/>
  <c r="B25" i="47"/>
  <c r="O24" i="47"/>
  <c r="F24" i="47"/>
  <c r="D24" i="47"/>
  <c r="P24" i="47" s="1"/>
  <c r="B24" i="47"/>
  <c r="O23" i="47"/>
  <c r="F23" i="47"/>
  <c r="D23" i="47"/>
  <c r="P23" i="47" s="1"/>
  <c r="B23" i="47"/>
  <c r="O22" i="47"/>
  <c r="D22" i="47"/>
  <c r="P22" i="47" s="1"/>
  <c r="O21" i="47"/>
  <c r="D21" i="47"/>
  <c r="P21" i="47" s="1"/>
  <c r="O20" i="47"/>
  <c r="D20" i="47"/>
  <c r="P20" i="47" s="1"/>
  <c r="O19" i="47"/>
  <c r="D19" i="47"/>
  <c r="P19" i="47" s="1"/>
  <c r="O18" i="47"/>
  <c r="D18" i="47"/>
  <c r="P18" i="47" s="1"/>
  <c r="O17" i="47"/>
  <c r="O16" i="47"/>
  <c r="O15" i="47"/>
  <c r="O14" i="47"/>
  <c r="O13" i="47"/>
  <c r="O12" i="47"/>
  <c r="O11" i="47"/>
  <c r="O10" i="47"/>
  <c r="O9" i="47"/>
  <c r="O8" i="47"/>
  <c r="D5" i="47"/>
  <c r="D15" i="47" s="1"/>
  <c r="P15" i="47" s="1"/>
  <c r="H2" i="47"/>
  <c r="G1" i="47"/>
  <c r="O135" i="46"/>
  <c r="F135" i="46"/>
  <c r="D135" i="46"/>
  <c r="P135" i="46" s="1"/>
  <c r="B135" i="46"/>
  <c r="O134" i="46"/>
  <c r="F134" i="46"/>
  <c r="D134" i="46"/>
  <c r="P134" i="46" s="1"/>
  <c r="B134" i="46"/>
  <c r="O133" i="46"/>
  <c r="F133" i="46"/>
  <c r="D133" i="46"/>
  <c r="P133" i="46" s="1"/>
  <c r="B133" i="46"/>
  <c r="O132" i="46"/>
  <c r="F132" i="46"/>
  <c r="D132" i="46"/>
  <c r="P132" i="46" s="1"/>
  <c r="B132" i="46"/>
  <c r="O131" i="46"/>
  <c r="F131" i="46"/>
  <c r="D131" i="46"/>
  <c r="P131" i="46" s="1"/>
  <c r="B131" i="46"/>
  <c r="O130" i="46"/>
  <c r="F130" i="46"/>
  <c r="D130" i="46"/>
  <c r="P130" i="46" s="1"/>
  <c r="B130" i="46"/>
  <c r="O129" i="46"/>
  <c r="F129" i="46"/>
  <c r="D129" i="46"/>
  <c r="P129" i="46" s="1"/>
  <c r="B129" i="46"/>
  <c r="O128" i="46"/>
  <c r="F128" i="46"/>
  <c r="D128" i="46"/>
  <c r="P128" i="46" s="1"/>
  <c r="B128" i="46"/>
  <c r="O127" i="46"/>
  <c r="F127" i="46"/>
  <c r="D127" i="46"/>
  <c r="P127" i="46" s="1"/>
  <c r="B127" i="46"/>
  <c r="O126" i="46"/>
  <c r="F126" i="46"/>
  <c r="D126" i="46"/>
  <c r="P126" i="46" s="1"/>
  <c r="B126" i="46"/>
  <c r="O125" i="46"/>
  <c r="F125" i="46"/>
  <c r="D125" i="46"/>
  <c r="P125" i="46" s="1"/>
  <c r="B125" i="46"/>
  <c r="O124" i="46"/>
  <c r="F124" i="46"/>
  <c r="D124" i="46"/>
  <c r="P124" i="46" s="1"/>
  <c r="B124" i="46"/>
  <c r="O123" i="46"/>
  <c r="F123" i="46"/>
  <c r="D123" i="46"/>
  <c r="P123" i="46" s="1"/>
  <c r="B123" i="46"/>
  <c r="O122" i="46"/>
  <c r="F122" i="46"/>
  <c r="D122" i="46"/>
  <c r="P122" i="46" s="1"/>
  <c r="B122" i="46"/>
  <c r="O121" i="46"/>
  <c r="F121" i="46"/>
  <c r="D121" i="46"/>
  <c r="P121" i="46" s="1"/>
  <c r="B121" i="46"/>
  <c r="O120" i="46"/>
  <c r="F120" i="46"/>
  <c r="D120" i="46"/>
  <c r="P120" i="46" s="1"/>
  <c r="B120" i="46"/>
  <c r="O119" i="46"/>
  <c r="F119" i="46"/>
  <c r="D119" i="46"/>
  <c r="P119" i="46" s="1"/>
  <c r="B119" i="46"/>
  <c r="O118" i="46"/>
  <c r="F118" i="46"/>
  <c r="D118" i="46"/>
  <c r="P118" i="46" s="1"/>
  <c r="B118" i="46"/>
  <c r="O117" i="46"/>
  <c r="F117" i="46"/>
  <c r="D117" i="46"/>
  <c r="P117" i="46" s="1"/>
  <c r="B117" i="46"/>
  <c r="O116" i="46"/>
  <c r="F116" i="46"/>
  <c r="D116" i="46"/>
  <c r="P116" i="46" s="1"/>
  <c r="B116" i="46"/>
  <c r="O115" i="46"/>
  <c r="F115" i="46"/>
  <c r="D115" i="46"/>
  <c r="P115" i="46" s="1"/>
  <c r="B115" i="46"/>
  <c r="O114" i="46"/>
  <c r="F114" i="46"/>
  <c r="D114" i="46"/>
  <c r="P114" i="46" s="1"/>
  <c r="B114" i="46"/>
  <c r="O113" i="46"/>
  <c r="F113" i="46"/>
  <c r="D113" i="46"/>
  <c r="P113" i="46" s="1"/>
  <c r="B113" i="46"/>
  <c r="O112" i="46"/>
  <c r="F112" i="46"/>
  <c r="D112" i="46"/>
  <c r="P112" i="46" s="1"/>
  <c r="B112" i="46"/>
  <c r="O111" i="46"/>
  <c r="F111" i="46"/>
  <c r="D111" i="46"/>
  <c r="P111" i="46" s="1"/>
  <c r="B111" i="46"/>
  <c r="O110" i="46"/>
  <c r="F110" i="46"/>
  <c r="D110" i="46"/>
  <c r="P110" i="46" s="1"/>
  <c r="B110" i="46"/>
  <c r="O109" i="46"/>
  <c r="F109" i="46"/>
  <c r="D109" i="46"/>
  <c r="P109" i="46" s="1"/>
  <c r="B109" i="46"/>
  <c r="O108" i="46"/>
  <c r="F108" i="46"/>
  <c r="D108" i="46"/>
  <c r="P108" i="46" s="1"/>
  <c r="B108" i="46"/>
  <c r="O107" i="46"/>
  <c r="F107" i="46"/>
  <c r="D107" i="46"/>
  <c r="P107" i="46" s="1"/>
  <c r="B107" i="46"/>
  <c r="O106" i="46"/>
  <c r="F106" i="46"/>
  <c r="D106" i="46"/>
  <c r="P106" i="46" s="1"/>
  <c r="B106" i="46"/>
  <c r="O105" i="46"/>
  <c r="F105" i="46"/>
  <c r="D105" i="46"/>
  <c r="P105" i="46" s="1"/>
  <c r="B105" i="46"/>
  <c r="O104" i="46"/>
  <c r="F104" i="46"/>
  <c r="D104" i="46"/>
  <c r="P104" i="46" s="1"/>
  <c r="B104" i="46"/>
  <c r="O103" i="46"/>
  <c r="F103" i="46"/>
  <c r="D103" i="46"/>
  <c r="P103" i="46" s="1"/>
  <c r="B103" i="46"/>
  <c r="O102" i="46"/>
  <c r="F102" i="46"/>
  <c r="D102" i="46"/>
  <c r="P102" i="46" s="1"/>
  <c r="B102" i="46"/>
  <c r="O101" i="46"/>
  <c r="F101" i="46"/>
  <c r="D101" i="46"/>
  <c r="P101" i="46" s="1"/>
  <c r="B101" i="46"/>
  <c r="O100" i="46"/>
  <c r="F100" i="46"/>
  <c r="D100" i="46"/>
  <c r="P100" i="46" s="1"/>
  <c r="B100" i="46"/>
  <c r="O99" i="46"/>
  <c r="F99" i="46"/>
  <c r="D99" i="46"/>
  <c r="P99" i="46" s="1"/>
  <c r="B99" i="46"/>
  <c r="O98" i="46"/>
  <c r="F98" i="46"/>
  <c r="D98" i="46"/>
  <c r="P98" i="46" s="1"/>
  <c r="B98" i="46"/>
  <c r="O97" i="46"/>
  <c r="F97" i="46"/>
  <c r="D97" i="46"/>
  <c r="P97" i="46" s="1"/>
  <c r="B97" i="46"/>
  <c r="O96" i="46"/>
  <c r="F96" i="46"/>
  <c r="D96" i="46"/>
  <c r="P96" i="46" s="1"/>
  <c r="B96" i="46"/>
  <c r="O95" i="46"/>
  <c r="F95" i="46"/>
  <c r="D95" i="46"/>
  <c r="P95" i="46" s="1"/>
  <c r="B95" i="46"/>
  <c r="O94" i="46"/>
  <c r="F94" i="46"/>
  <c r="D94" i="46"/>
  <c r="P94" i="46" s="1"/>
  <c r="B94" i="46"/>
  <c r="O93" i="46"/>
  <c r="F93" i="46"/>
  <c r="D93" i="46"/>
  <c r="P93" i="46" s="1"/>
  <c r="B93" i="46"/>
  <c r="O92" i="46"/>
  <c r="F92" i="46"/>
  <c r="D92" i="46"/>
  <c r="P92" i="46" s="1"/>
  <c r="B92" i="46"/>
  <c r="O91" i="46"/>
  <c r="F91" i="46"/>
  <c r="D91" i="46"/>
  <c r="P91" i="46" s="1"/>
  <c r="B91" i="46"/>
  <c r="O90" i="46"/>
  <c r="F90" i="46"/>
  <c r="D90" i="46"/>
  <c r="P90" i="46" s="1"/>
  <c r="B90" i="46"/>
  <c r="O89" i="46"/>
  <c r="F89" i="46"/>
  <c r="D89" i="46"/>
  <c r="P89" i="46" s="1"/>
  <c r="B89" i="46"/>
  <c r="O88" i="46"/>
  <c r="F88" i="46"/>
  <c r="D88" i="46"/>
  <c r="P88" i="46" s="1"/>
  <c r="B88" i="46"/>
  <c r="O87" i="46"/>
  <c r="F87" i="46"/>
  <c r="D87" i="46"/>
  <c r="P87" i="46" s="1"/>
  <c r="B87" i="46"/>
  <c r="O86" i="46"/>
  <c r="F86" i="46"/>
  <c r="D86" i="46"/>
  <c r="P86" i="46" s="1"/>
  <c r="B86" i="46"/>
  <c r="O85" i="46"/>
  <c r="F85" i="46"/>
  <c r="D85" i="46"/>
  <c r="P85" i="46" s="1"/>
  <c r="B85" i="46"/>
  <c r="O84" i="46"/>
  <c r="F84" i="46"/>
  <c r="D84" i="46"/>
  <c r="P84" i="46" s="1"/>
  <c r="B84" i="46"/>
  <c r="O83" i="46"/>
  <c r="F83" i="46"/>
  <c r="D83" i="46"/>
  <c r="P83" i="46" s="1"/>
  <c r="B83" i="46"/>
  <c r="O82" i="46"/>
  <c r="F82" i="46"/>
  <c r="D82" i="46"/>
  <c r="P82" i="46" s="1"/>
  <c r="B82" i="46"/>
  <c r="O81" i="46"/>
  <c r="F81" i="46"/>
  <c r="D81" i="46"/>
  <c r="P81" i="46" s="1"/>
  <c r="B81" i="46"/>
  <c r="O80" i="46"/>
  <c r="F80" i="46"/>
  <c r="D80" i="46"/>
  <c r="P80" i="46" s="1"/>
  <c r="B80" i="46"/>
  <c r="O79" i="46"/>
  <c r="F79" i="46"/>
  <c r="D79" i="46"/>
  <c r="P79" i="46" s="1"/>
  <c r="B79" i="46"/>
  <c r="O78" i="46"/>
  <c r="F78" i="46"/>
  <c r="D78" i="46"/>
  <c r="P78" i="46" s="1"/>
  <c r="B78" i="46"/>
  <c r="O77" i="46"/>
  <c r="F77" i="46"/>
  <c r="D77" i="46"/>
  <c r="P77" i="46" s="1"/>
  <c r="B77" i="46"/>
  <c r="O76" i="46"/>
  <c r="F76" i="46"/>
  <c r="D76" i="46"/>
  <c r="P76" i="46" s="1"/>
  <c r="B76" i="46"/>
  <c r="O75" i="46"/>
  <c r="F75" i="46"/>
  <c r="D75" i="46"/>
  <c r="P75" i="46" s="1"/>
  <c r="B75" i="46"/>
  <c r="O74" i="46"/>
  <c r="F74" i="46"/>
  <c r="D74" i="46"/>
  <c r="P74" i="46" s="1"/>
  <c r="B74" i="46"/>
  <c r="O73" i="46"/>
  <c r="F73" i="46"/>
  <c r="D73" i="46"/>
  <c r="P73" i="46" s="1"/>
  <c r="B73" i="46"/>
  <c r="O72" i="46"/>
  <c r="F72" i="46"/>
  <c r="D72" i="46"/>
  <c r="P72" i="46" s="1"/>
  <c r="B72" i="46"/>
  <c r="O71" i="46"/>
  <c r="F71" i="46"/>
  <c r="D71" i="46"/>
  <c r="P71" i="46" s="1"/>
  <c r="B71" i="46"/>
  <c r="O70" i="46"/>
  <c r="F70" i="46"/>
  <c r="D70" i="46"/>
  <c r="P70" i="46" s="1"/>
  <c r="B70" i="46"/>
  <c r="O69" i="46"/>
  <c r="F69" i="46"/>
  <c r="D69" i="46"/>
  <c r="P69" i="46" s="1"/>
  <c r="B69" i="46"/>
  <c r="O68" i="46"/>
  <c r="F68" i="46"/>
  <c r="D68" i="46"/>
  <c r="P68" i="46" s="1"/>
  <c r="B68" i="46"/>
  <c r="O67" i="46"/>
  <c r="F67" i="46"/>
  <c r="D67" i="46"/>
  <c r="P67" i="46" s="1"/>
  <c r="B67" i="46"/>
  <c r="O66" i="46"/>
  <c r="F66" i="46"/>
  <c r="D66" i="46"/>
  <c r="P66" i="46" s="1"/>
  <c r="B66" i="46"/>
  <c r="O65" i="46"/>
  <c r="F65" i="46"/>
  <c r="D65" i="46"/>
  <c r="P65" i="46" s="1"/>
  <c r="B65" i="46"/>
  <c r="O64" i="46"/>
  <c r="F64" i="46"/>
  <c r="D64" i="46"/>
  <c r="P64" i="46" s="1"/>
  <c r="B64" i="46"/>
  <c r="O63" i="46"/>
  <c r="F63" i="46"/>
  <c r="D63" i="46"/>
  <c r="P63" i="46" s="1"/>
  <c r="B63" i="46"/>
  <c r="O62" i="46"/>
  <c r="F62" i="46"/>
  <c r="D62" i="46"/>
  <c r="P62" i="46" s="1"/>
  <c r="B62" i="46"/>
  <c r="O61" i="46"/>
  <c r="F61" i="46"/>
  <c r="D61" i="46"/>
  <c r="P61" i="46" s="1"/>
  <c r="B61" i="46"/>
  <c r="O60" i="46"/>
  <c r="F60" i="46"/>
  <c r="D60" i="46"/>
  <c r="P60" i="46" s="1"/>
  <c r="B60" i="46"/>
  <c r="O59" i="46"/>
  <c r="F59" i="46"/>
  <c r="D59" i="46"/>
  <c r="P59" i="46" s="1"/>
  <c r="B59" i="46"/>
  <c r="O58" i="46"/>
  <c r="F58" i="46"/>
  <c r="D58" i="46"/>
  <c r="P58" i="46" s="1"/>
  <c r="B58" i="46"/>
  <c r="O57" i="46"/>
  <c r="F57" i="46"/>
  <c r="D57" i="46"/>
  <c r="P57" i="46" s="1"/>
  <c r="B57" i="46"/>
  <c r="O56" i="46"/>
  <c r="F56" i="46"/>
  <c r="D56" i="46"/>
  <c r="P56" i="46" s="1"/>
  <c r="B56" i="46"/>
  <c r="O55" i="46"/>
  <c r="F55" i="46"/>
  <c r="D55" i="46"/>
  <c r="P55" i="46" s="1"/>
  <c r="B55" i="46"/>
  <c r="O54" i="46"/>
  <c r="F54" i="46"/>
  <c r="D54" i="46"/>
  <c r="P54" i="46" s="1"/>
  <c r="B54" i="46"/>
  <c r="O53" i="46"/>
  <c r="F53" i="46"/>
  <c r="D53" i="46"/>
  <c r="P53" i="46" s="1"/>
  <c r="B53" i="46"/>
  <c r="O52" i="46"/>
  <c r="F52" i="46"/>
  <c r="D52" i="46"/>
  <c r="P52" i="46" s="1"/>
  <c r="B52" i="46"/>
  <c r="O51" i="46"/>
  <c r="F51" i="46"/>
  <c r="D51" i="46"/>
  <c r="P51" i="46" s="1"/>
  <c r="B51" i="46"/>
  <c r="O50" i="46"/>
  <c r="F50" i="46"/>
  <c r="D50" i="46"/>
  <c r="P50" i="46" s="1"/>
  <c r="B50" i="46"/>
  <c r="O49" i="46"/>
  <c r="F49" i="46"/>
  <c r="D49" i="46"/>
  <c r="P49" i="46" s="1"/>
  <c r="B49" i="46"/>
  <c r="O48" i="46"/>
  <c r="F48" i="46"/>
  <c r="D48" i="46"/>
  <c r="P48" i="46" s="1"/>
  <c r="B48" i="46"/>
  <c r="O47" i="46"/>
  <c r="F47" i="46"/>
  <c r="D47" i="46"/>
  <c r="P47" i="46" s="1"/>
  <c r="B47" i="46"/>
  <c r="O46" i="46"/>
  <c r="F46" i="46"/>
  <c r="D46" i="46"/>
  <c r="P46" i="46" s="1"/>
  <c r="B46" i="46"/>
  <c r="O45" i="46"/>
  <c r="F45" i="46"/>
  <c r="D45" i="46"/>
  <c r="P45" i="46" s="1"/>
  <c r="B45" i="46"/>
  <c r="O44" i="46"/>
  <c r="F44" i="46"/>
  <c r="D44" i="46"/>
  <c r="P44" i="46" s="1"/>
  <c r="B44" i="46"/>
  <c r="O43" i="46"/>
  <c r="F43" i="46"/>
  <c r="D43" i="46"/>
  <c r="P43" i="46" s="1"/>
  <c r="B43" i="46"/>
  <c r="O42" i="46"/>
  <c r="F42" i="46"/>
  <c r="D42" i="46"/>
  <c r="P42" i="46" s="1"/>
  <c r="B42" i="46"/>
  <c r="O41" i="46"/>
  <c r="F41" i="46"/>
  <c r="D41" i="46"/>
  <c r="P41" i="46" s="1"/>
  <c r="B41" i="46"/>
  <c r="O40" i="46"/>
  <c r="F40" i="46"/>
  <c r="D40" i="46"/>
  <c r="P40" i="46" s="1"/>
  <c r="B40" i="46"/>
  <c r="O39" i="46"/>
  <c r="F39" i="46"/>
  <c r="D39" i="46"/>
  <c r="P39" i="46" s="1"/>
  <c r="B39" i="46"/>
  <c r="O38" i="46"/>
  <c r="F38" i="46"/>
  <c r="D38" i="46"/>
  <c r="P38" i="46" s="1"/>
  <c r="B38" i="46"/>
  <c r="O37" i="46"/>
  <c r="F37" i="46"/>
  <c r="D37" i="46"/>
  <c r="P37" i="46" s="1"/>
  <c r="B37" i="46"/>
  <c r="O36" i="46"/>
  <c r="F36" i="46"/>
  <c r="D36" i="46"/>
  <c r="P36" i="46" s="1"/>
  <c r="B36" i="46"/>
  <c r="O35" i="46"/>
  <c r="F35" i="46"/>
  <c r="D35" i="46"/>
  <c r="P35" i="46" s="1"/>
  <c r="B35" i="46"/>
  <c r="O34" i="46"/>
  <c r="F34" i="46"/>
  <c r="D34" i="46"/>
  <c r="P34" i="46" s="1"/>
  <c r="B34" i="46"/>
  <c r="O33" i="46"/>
  <c r="F33" i="46"/>
  <c r="D33" i="46"/>
  <c r="P33" i="46" s="1"/>
  <c r="B33" i="46"/>
  <c r="O32" i="46"/>
  <c r="F32" i="46"/>
  <c r="D32" i="46"/>
  <c r="P32" i="46" s="1"/>
  <c r="B32" i="46"/>
  <c r="O31" i="46"/>
  <c r="F31" i="46"/>
  <c r="D31" i="46"/>
  <c r="P31" i="46" s="1"/>
  <c r="B31" i="46"/>
  <c r="O30" i="46"/>
  <c r="F30" i="46"/>
  <c r="D30" i="46"/>
  <c r="P30" i="46" s="1"/>
  <c r="B30" i="46"/>
  <c r="O29" i="46"/>
  <c r="F29" i="46"/>
  <c r="D29" i="46"/>
  <c r="P29" i="46" s="1"/>
  <c r="B29" i="46"/>
  <c r="O28" i="46"/>
  <c r="F28" i="46"/>
  <c r="D28" i="46"/>
  <c r="P28" i="46" s="1"/>
  <c r="B28" i="46"/>
  <c r="O27" i="46"/>
  <c r="F27" i="46"/>
  <c r="D27" i="46"/>
  <c r="P27" i="46" s="1"/>
  <c r="B27" i="46"/>
  <c r="O26" i="46"/>
  <c r="F26" i="46"/>
  <c r="D26" i="46"/>
  <c r="P26" i="46" s="1"/>
  <c r="B26" i="46"/>
  <c r="O25" i="46"/>
  <c r="F25" i="46"/>
  <c r="D25" i="46"/>
  <c r="P25" i="46" s="1"/>
  <c r="B25" i="46"/>
  <c r="O24" i="46"/>
  <c r="F24" i="46"/>
  <c r="D24" i="46"/>
  <c r="P24" i="46" s="1"/>
  <c r="B24" i="46"/>
  <c r="O23" i="46"/>
  <c r="F23" i="46"/>
  <c r="D23" i="46"/>
  <c r="P23" i="46" s="1"/>
  <c r="B23" i="46"/>
  <c r="O22" i="46"/>
  <c r="F22" i="46"/>
  <c r="D22" i="46"/>
  <c r="P22" i="46" s="1"/>
  <c r="B22" i="46"/>
  <c r="O21" i="46"/>
  <c r="F21" i="46"/>
  <c r="D21" i="46"/>
  <c r="P21" i="46" s="1"/>
  <c r="B21" i="46"/>
  <c r="O20" i="46"/>
  <c r="F20" i="46"/>
  <c r="D20" i="46"/>
  <c r="P20" i="46" s="1"/>
  <c r="B20" i="46"/>
  <c r="O19" i="46"/>
  <c r="F19" i="46"/>
  <c r="D19" i="46"/>
  <c r="P19" i="46" s="1"/>
  <c r="B19" i="46"/>
  <c r="O18" i="46"/>
  <c r="F18" i="46"/>
  <c r="D18" i="46"/>
  <c r="P18" i="46" s="1"/>
  <c r="B18" i="46"/>
  <c r="O17" i="46"/>
  <c r="F17" i="46"/>
  <c r="D17" i="46"/>
  <c r="P17" i="46" s="1"/>
  <c r="B17" i="46"/>
  <c r="O16" i="46"/>
  <c r="F16" i="46"/>
  <c r="D16" i="46"/>
  <c r="P16" i="46" s="1"/>
  <c r="B16" i="46"/>
  <c r="O15" i="46"/>
  <c r="F15" i="46"/>
  <c r="D15" i="46"/>
  <c r="P15" i="46" s="1"/>
  <c r="B15" i="46"/>
  <c r="O14" i="46"/>
  <c r="F14" i="46"/>
  <c r="D14" i="46"/>
  <c r="P14" i="46" s="1"/>
  <c r="B14" i="46"/>
  <c r="O13" i="46"/>
  <c r="F13" i="46"/>
  <c r="D13" i="46"/>
  <c r="P13" i="46" s="1"/>
  <c r="B13" i="46"/>
  <c r="O12" i="46"/>
  <c r="F12" i="46"/>
  <c r="D12" i="46"/>
  <c r="P12" i="46" s="1"/>
  <c r="B12" i="46"/>
  <c r="O11" i="46"/>
  <c r="F11" i="46"/>
  <c r="D11" i="46"/>
  <c r="P11" i="46" s="1"/>
  <c r="B11" i="46"/>
  <c r="O10" i="46"/>
  <c r="F10" i="46"/>
  <c r="D10" i="46"/>
  <c r="P10" i="46" s="1"/>
  <c r="B10" i="46"/>
  <c r="O9" i="46"/>
  <c r="O8" i="46"/>
  <c r="D5" i="46"/>
  <c r="D9" i="46" s="1"/>
  <c r="P9" i="46" s="1"/>
  <c r="H2" i="46"/>
  <c r="G1" i="46"/>
  <c r="O135" i="45"/>
  <c r="F135" i="45"/>
  <c r="D135" i="45"/>
  <c r="P135" i="45" s="1"/>
  <c r="B135" i="45"/>
  <c r="O134" i="45"/>
  <c r="F134" i="45"/>
  <c r="D134" i="45"/>
  <c r="P134" i="45" s="1"/>
  <c r="B134" i="45"/>
  <c r="O133" i="45"/>
  <c r="F133" i="45"/>
  <c r="D133" i="45"/>
  <c r="P133" i="45" s="1"/>
  <c r="B133" i="45"/>
  <c r="O132" i="45"/>
  <c r="F132" i="45"/>
  <c r="D132" i="45"/>
  <c r="P132" i="45" s="1"/>
  <c r="B132" i="45"/>
  <c r="O131" i="45"/>
  <c r="F131" i="45"/>
  <c r="D131" i="45"/>
  <c r="P131" i="45" s="1"/>
  <c r="B131" i="45"/>
  <c r="O130" i="45"/>
  <c r="F130" i="45"/>
  <c r="D130" i="45"/>
  <c r="P130" i="45" s="1"/>
  <c r="B130" i="45"/>
  <c r="O129" i="45"/>
  <c r="F129" i="45"/>
  <c r="D129" i="45"/>
  <c r="P129" i="45" s="1"/>
  <c r="B129" i="45"/>
  <c r="O128" i="45"/>
  <c r="F128" i="45"/>
  <c r="D128" i="45"/>
  <c r="P128" i="45" s="1"/>
  <c r="B128" i="45"/>
  <c r="O127" i="45"/>
  <c r="F127" i="45"/>
  <c r="D127" i="45"/>
  <c r="P127" i="45" s="1"/>
  <c r="B127" i="45"/>
  <c r="O126" i="45"/>
  <c r="F126" i="45"/>
  <c r="D126" i="45"/>
  <c r="P126" i="45" s="1"/>
  <c r="B126" i="45"/>
  <c r="O125" i="45"/>
  <c r="F125" i="45"/>
  <c r="D125" i="45"/>
  <c r="P125" i="45" s="1"/>
  <c r="B125" i="45"/>
  <c r="O124" i="45"/>
  <c r="F124" i="45"/>
  <c r="D124" i="45"/>
  <c r="P124" i="45" s="1"/>
  <c r="B124" i="45"/>
  <c r="O123" i="45"/>
  <c r="F123" i="45"/>
  <c r="D123" i="45"/>
  <c r="P123" i="45" s="1"/>
  <c r="B123" i="45"/>
  <c r="O122" i="45"/>
  <c r="F122" i="45"/>
  <c r="D122" i="45"/>
  <c r="P122" i="45" s="1"/>
  <c r="B122" i="45"/>
  <c r="O121" i="45"/>
  <c r="F121" i="45"/>
  <c r="D121" i="45"/>
  <c r="P121" i="45" s="1"/>
  <c r="B121" i="45"/>
  <c r="O120" i="45"/>
  <c r="F120" i="45"/>
  <c r="D120" i="45"/>
  <c r="P120" i="45" s="1"/>
  <c r="B120" i="45"/>
  <c r="O119" i="45"/>
  <c r="F119" i="45"/>
  <c r="D119" i="45"/>
  <c r="P119" i="45" s="1"/>
  <c r="B119" i="45"/>
  <c r="O118" i="45"/>
  <c r="F118" i="45"/>
  <c r="D118" i="45"/>
  <c r="P118" i="45" s="1"/>
  <c r="B118" i="45"/>
  <c r="O117" i="45"/>
  <c r="F117" i="45"/>
  <c r="D117" i="45"/>
  <c r="P117" i="45" s="1"/>
  <c r="B117" i="45"/>
  <c r="O116" i="45"/>
  <c r="F116" i="45"/>
  <c r="D116" i="45"/>
  <c r="P116" i="45" s="1"/>
  <c r="B116" i="45"/>
  <c r="O115" i="45"/>
  <c r="F115" i="45"/>
  <c r="D115" i="45"/>
  <c r="P115" i="45" s="1"/>
  <c r="B115" i="45"/>
  <c r="O114" i="45"/>
  <c r="F114" i="45"/>
  <c r="D114" i="45"/>
  <c r="P114" i="45" s="1"/>
  <c r="B114" i="45"/>
  <c r="O113" i="45"/>
  <c r="F113" i="45"/>
  <c r="D113" i="45"/>
  <c r="P113" i="45" s="1"/>
  <c r="B113" i="45"/>
  <c r="O112" i="45"/>
  <c r="F112" i="45"/>
  <c r="D112" i="45"/>
  <c r="P112" i="45" s="1"/>
  <c r="B112" i="45"/>
  <c r="O111" i="45"/>
  <c r="F111" i="45"/>
  <c r="D111" i="45"/>
  <c r="P111" i="45" s="1"/>
  <c r="B111" i="45"/>
  <c r="O110" i="45"/>
  <c r="F110" i="45"/>
  <c r="D110" i="45"/>
  <c r="P110" i="45" s="1"/>
  <c r="B110" i="45"/>
  <c r="O109" i="45"/>
  <c r="F109" i="45"/>
  <c r="D109" i="45"/>
  <c r="P109" i="45" s="1"/>
  <c r="B109" i="45"/>
  <c r="O108" i="45"/>
  <c r="F108" i="45"/>
  <c r="D108" i="45"/>
  <c r="P108" i="45" s="1"/>
  <c r="B108" i="45"/>
  <c r="O107" i="45"/>
  <c r="F107" i="45"/>
  <c r="D107" i="45"/>
  <c r="P107" i="45" s="1"/>
  <c r="B107" i="45"/>
  <c r="O106" i="45"/>
  <c r="F106" i="45"/>
  <c r="D106" i="45"/>
  <c r="P106" i="45" s="1"/>
  <c r="B106" i="45"/>
  <c r="O105" i="45"/>
  <c r="F105" i="45"/>
  <c r="D105" i="45"/>
  <c r="P105" i="45" s="1"/>
  <c r="B105" i="45"/>
  <c r="O104" i="45"/>
  <c r="F104" i="45"/>
  <c r="D104" i="45"/>
  <c r="P104" i="45" s="1"/>
  <c r="B104" i="45"/>
  <c r="O103" i="45"/>
  <c r="F103" i="45"/>
  <c r="D103" i="45"/>
  <c r="P103" i="45" s="1"/>
  <c r="B103" i="45"/>
  <c r="O102" i="45"/>
  <c r="F102" i="45"/>
  <c r="D102" i="45"/>
  <c r="P102" i="45" s="1"/>
  <c r="B102" i="45"/>
  <c r="O101" i="45"/>
  <c r="F101" i="45"/>
  <c r="D101" i="45"/>
  <c r="P101" i="45" s="1"/>
  <c r="B101" i="45"/>
  <c r="O100" i="45"/>
  <c r="F100" i="45"/>
  <c r="D100" i="45"/>
  <c r="P100" i="45" s="1"/>
  <c r="B100" i="45"/>
  <c r="O99" i="45"/>
  <c r="F99" i="45"/>
  <c r="D99" i="45"/>
  <c r="P99" i="45" s="1"/>
  <c r="B99" i="45"/>
  <c r="O98" i="45"/>
  <c r="F98" i="45"/>
  <c r="D98" i="45"/>
  <c r="P98" i="45" s="1"/>
  <c r="B98" i="45"/>
  <c r="O97" i="45"/>
  <c r="F97" i="45"/>
  <c r="D97" i="45"/>
  <c r="P97" i="45" s="1"/>
  <c r="B97" i="45"/>
  <c r="O96" i="45"/>
  <c r="F96" i="45"/>
  <c r="D96" i="45"/>
  <c r="P96" i="45" s="1"/>
  <c r="B96" i="45"/>
  <c r="O95" i="45"/>
  <c r="F95" i="45"/>
  <c r="D95" i="45"/>
  <c r="P95" i="45" s="1"/>
  <c r="B95" i="45"/>
  <c r="O94" i="45"/>
  <c r="F94" i="45"/>
  <c r="D94" i="45"/>
  <c r="P94" i="45" s="1"/>
  <c r="B94" i="45"/>
  <c r="O93" i="45"/>
  <c r="F93" i="45"/>
  <c r="D93" i="45"/>
  <c r="P93" i="45" s="1"/>
  <c r="B93" i="45"/>
  <c r="O92" i="45"/>
  <c r="F92" i="45"/>
  <c r="D92" i="45"/>
  <c r="P92" i="45" s="1"/>
  <c r="B92" i="45"/>
  <c r="O91" i="45"/>
  <c r="F91" i="45"/>
  <c r="D91" i="45"/>
  <c r="P91" i="45" s="1"/>
  <c r="B91" i="45"/>
  <c r="O90" i="45"/>
  <c r="F90" i="45"/>
  <c r="D90" i="45"/>
  <c r="P90" i="45" s="1"/>
  <c r="B90" i="45"/>
  <c r="O89" i="45"/>
  <c r="F89" i="45"/>
  <c r="D89" i="45"/>
  <c r="P89" i="45" s="1"/>
  <c r="B89" i="45"/>
  <c r="O88" i="45"/>
  <c r="F88" i="45"/>
  <c r="D88" i="45"/>
  <c r="P88" i="45" s="1"/>
  <c r="B88" i="45"/>
  <c r="O87" i="45"/>
  <c r="F87" i="45"/>
  <c r="D87" i="45"/>
  <c r="P87" i="45" s="1"/>
  <c r="B87" i="45"/>
  <c r="O86" i="45"/>
  <c r="F86" i="45"/>
  <c r="D86" i="45"/>
  <c r="P86" i="45" s="1"/>
  <c r="B86" i="45"/>
  <c r="O85" i="45"/>
  <c r="F85" i="45"/>
  <c r="D85" i="45"/>
  <c r="P85" i="45" s="1"/>
  <c r="B85" i="45"/>
  <c r="O84" i="45"/>
  <c r="F84" i="45"/>
  <c r="D84" i="45"/>
  <c r="P84" i="45" s="1"/>
  <c r="B84" i="45"/>
  <c r="O83" i="45"/>
  <c r="F83" i="45"/>
  <c r="D83" i="45"/>
  <c r="P83" i="45" s="1"/>
  <c r="B83" i="45"/>
  <c r="O82" i="45"/>
  <c r="F82" i="45"/>
  <c r="D82" i="45"/>
  <c r="P82" i="45" s="1"/>
  <c r="B82" i="45"/>
  <c r="O81" i="45"/>
  <c r="F81" i="45"/>
  <c r="D81" i="45"/>
  <c r="P81" i="45" s="1"/>
  <c r="B81" i="45"/>
  <c r="O80" i="45"/>
  <c r="F80" i="45"/>
  <c r="D80" i="45"/>
  <c r="P80" i="45" s="1"/>
  <c r="B80" i="45"/>
  <c r="O79" i="45"/>
  <c r="F79" i="45"/>
  <c r="D79" i="45"/>
  <c r="P79" i="45" s="1"/>
  <c r="B79" i="45"/>
  <c r="O78" i="45"/>
  <c r="F78" i="45"/>
  <c r="D78" i="45"/>
  <c r="P78" i="45" s="1"/>
  <c r="B78" i="45"/>
  <c r="O77" i="45"/>
  <c r="F77" i="45"/>
  <c r="D77" i="45"/>
  <c r="P77" i="45" s="1"/>
  <c r="B77" i="45"/>
  <c r="O76" i="45"/>
  <c r="F76" i="45"/>
  <c r="D76" i="45"/>
  <c r="P76" i="45" s="1"/>
  <c r="B76" i="45"/>
  <c r="O75" i="45"/>
  <c r="F75" i="45"/>
  <c r="D75" i="45"/>
  <c r="P75" i="45" s="1"/>
  <c r="B75" i="45"/>
  <c r="O74" i="45"/>
  <c r="F74" i="45"/>
  <c r="D74" i="45"/>
  <c r="P74" i="45" s="1"/>
  <c r="B74" i="45"/>
  <c r="O73" i="45"/>
  <c r="F73" i="45"/>
  <c r="D73" i="45"/>
  <c r="P73" i="45" s="1"/>
  <c r="B73" i="45"/>
  <c r="O72" i="45"/>
  <c r="F72" i="45"/>
  <c r="D72" i="45"/>
  <c r="P72" i="45" s="1"/>
  <c r="B72" i="45"/>
  <c r="O71" i="45"/>
  <c r="F71" i="45"/>
  <c r="D71" i="45"/>
  <c r="P71" i="45" s="1"/>
  <c r="B71" i="45"/>
  <c r="O70" i="45"/>
  <c r="F70" i="45"/>
  <c r="D70" i="45"/>
  <c r="P70" i="45" s="1"/>
  <c r="B70" i="45"/>
  <c r="O69" i="45"/>
  <c r="F69" i="45"/>
  <c r="D69" i="45"/>
  <c r="P69" i="45" s="1"/>
  <c r="B69" i="45"/>
  <c r="O68" i="45"/>
  <c r="F68" i="45"/>
  <c r="D68" i="45"/>
  <c r="P68" i="45" s="1"/>
  <c r="B68" i="45"/>
  <c r="O67" i="45"/>
  <c r="F67" i="45"/>
  <c r="D67" i="45"/>
  <c r="P67" i="45" s="1"/>
  <c r="B67" i="45"/>
  <c r="O66" i="45"/>
  <c r="F66" i="45"/>
  <c r="D66" i="45"/>
  <c r="P66" i="45" s="1"/>
  <c r="B66" i="45"/>
  <c r="O65" i="45"/>
  <c r="F65" i="45"/>
  <c r="D65" i="45"/>
  <c r="P65" i="45" s="1"/>
  <c r="B65" i="45"/>
  <c r="O64" i="45"/>
  <c r="F64" i="45"/>
  <c r="D64" i="45"/>
  <c r="P64" i="45" s="1"/>
  <c r="B64" i="45"/>
  <c r="O63" i="45"/>
  <c r="F63" i="45"/>
  <c r="D63" i="45"/>
  <c r="P63" i="45" s="1"/>
  <c r="B63" i="45"/>
  <c r="O62" i="45"/>
  <c r="F62" i="45"/>
  <c r="D62" i="45"/>
  <c r="P62" i="45" s="1"/>
  <c r="B62" i="45"/>
  <c r="O61" i="45"/>
  <c r="F61" i="45"/>
  <c r="D61" i="45"/>
  <c r="P61" i="45" s="1"/>
  <c r="B61" i="45"/>
  <c r="O60" i="45"/>
  <c r="F60" i="45"/>
  <c r="D60" i="45"/>
  <c r="P60" i="45" s="1"/>
  <c r="B60" i="45"/>
  <c r="O59" i="45"/>
  <c r="F59" i="45"/>
  <c r="D59" i="45"/>
  <c r="P59" i="45" s="1"/>
  <c r="B59" i="45"/>
  <c r="O58" i="45"/>
  <c r="F58" i="45"/>
  <c r="D58" i="45"/>
  <c r="P58" i="45" s="1"/>
  <c r="B58" i="45"/>
  <c r="O57" i="45"/>
  <c r="F57" i="45"/>
  <c r="D57" i="45"/>
  <c r="P57" i="45" s="1"/>
  <c r="B57" i="45"/>
  <c r="O56" i="45"/>
  <c r="F56" i="45"/>
  <c r="D56" i="45"/>
  <c r="P56" i="45" s="1"/>
  <c r="B56" i="45"/>
  <c r="O55" i="45"/>
  <c r="F55" i="45"/>
  <c r="D55" i="45"/>
  <c r="P55" i="45" s="1"/>
  <c r="B55" i="45"/>
  <c r="O54" i="45"/>
  <c r="F54" i="45"/>
  <c r="D54" i="45"/>
  <c r="P54" i="45" s="1"/>
  <c r="B54" i="45"/>
  <c r="O53" i="45"/>
  <c r="F53" i="45"/>
  <c r="D53" i="45"/>
  <c r="P53" i="45" s="1"/>
  <c r="B53" i="45"/>
  <c r="O52" i="45"/>
  <c r="F52" i="45"/>
  <c r="D52" i="45"/>
  <c r="P52" i="45" s="1"/>
  <c r="B52" i="45"/>
  <c r="O51" i="45"/>
  <c r="F51" i="45"/>
  <c r="D51" i="45"/>
  <c r="P51" i="45" s="1"/>
  <c r="B51" i="45"/>
  <c r="O50" i="45"/>
  <c r="F50" i="45"/>
  <c r="D50" i="45"/>
  <c r="P50" i="45" s="1"/>
  <c r="B50" i="45"/>
  <c r="O49" i="45"/>
  <c r="F49" i="45"/>
  <c r="D49" i="45"/>
  <c r="P49" i="45" s="1"/>
  <c r="B49" i="45"/>
  <c r="O48" i="45"/>
  <c r="F48" i="45"/>
  <c r="D48" i="45"/>
  <c r="P48" i="45" s="1"/>
  <c r="B48" i="45"/>
  <c r="O47" i="45"/>
  <c r="F47" i="45"/>
  <c r="D47" i="45"/>
  <c r="P47" i="45" s="1"/>
  <c r="B47" i="45"/>
  <c r="O46" i="45"/>
  <c r="F46" i="45"/>
  <c r="D46" i="45"/>
  <c r="P46" i="45" s="1"/>
  <c r="B46" i="45"/>
  <c r="O45" i="45"/>
  <c r="F45" i="45"/>
  <c r="D45" i="45"/>
  <c r="P45" i="45" s="1"/>
  <c r="B45" i="45"/>
  <c r="O44" i="45"/>
  <c r="F44" i="45"/>
  <c r="D44" i="45"/>
  <c r="P44" i="45" s="1"/>
  <c r="B44" i="45"/>
  <c r="O43" i="45"/>
  <c r="F43" i="45"/>
  <c r="D43" i="45"/>
  <c r="P43" i="45" s="1"/>
  <c r="B43" i="45"/>
  <c r="O42" i="45"/>
  <c r="F42" i="45"/>
  <c r="D42" i="45"/>
  <c r="P42" i="45" s="1"/>
  <c r="B42" i="45"/>
  <c r="O41" i="45"/>
  <c r="F41" i="45"/>
  <c r="D41" i="45"/>
  <c r="P41" i="45" s="1"/>
  <c r="B41" i="45"/>
  <c r="O40" i="45"/>
  <c r="F40" i="45"/>
  <c r="D40" i="45"/>
  <c r="P40" i="45" s="1"/>
  <c r="B40" i="45"/>
  <c r="O39" i="45"/>
  <c r="F39" i="45"/>
  <c r="D39" i="45"/>
  <c r="P39" i="45" s="1"/>
  <c r="B39" i="45"/>
  <c r="O38" i="45"/>
  <c r="F38" i="45"/>
  <c r="D38" i="45"/>
  <c r="P38" i="45" s="1"/>
  <c r="B38" i="45"/>
  <c r="O37" i="45"/>
  <c r="F37" i="45"/>
  <c r="D37" i="45"/>
  <c r="P37" i="45" s="1"/>
  <c r="B37" i="45"/>
  <c r="O36" i="45"/>
  <c r="F36" i="45"/>
  <c r="D36" i="45"/>
  <c r="P36" i="45" s="1"/>
  <c r="B36" i="45"/>
  <c r="O35" i="45"/>
  <c r="F35" i="45"/>
  <c r="D35" i="45"/>
  <c r="P35" i="45" s="1"/>
  <c r="B35" i="45"/>
  <c r="O34" i="45"/>
  <c r="F34" i="45"/>
  <c r="D34" i="45"/>
  <c r="P34" i="45" s="1"/>
  <c r="B34" i="45"/>
  <c r="O33" i="45"/>
  <c r="F33" i="45"/>
  <c r="D33" i="45"/>
  <c r="P33" i="45" s="1"/>
  <c r="B33" i="45"/>
  <c r="O32" i="45"/>
  <c r="F32" i="45"/>
  <c r="D32" i="45"/>
  <c r="P32" i="45" s="1"/>
  <c r="B32" i="45"/>
  <c r="O31" i="45"/>
  <c r="F31" i="45"/>
  <c r="D31" i="45"/>
  <c r="P31" i="45" s="1"/>
  <c r="B31" i="45"/>
  <c r="O30" i="45"/>
  <c r="F30" i="45"/>
  <c r="D30" i="45"/>
  <c r="P30" i="45" s="1"/>
  <c r="B30" i="45"/>
  <c r="O29" i="45"/>
  <c r="F29" i="45"/>
  <c r="D29" i="45"/>
  <c r="P29" i="45" s="1"/>
  <c r="B29" i="45"/>
  <c r="O28" i="45"/>
  <c r="F28" i="45"/>
  <c r="D28" i="45"/>
  <c r="P28" i="45" s="1"/>
  <c r="B28" i="45"/>
  <c r="O27" i="45"/>
  <c r="F27" i="45"/>
  <c r="D27" i="45"/>
  <c r="P27" i="45" s="1"/>
  <c r="B27" i="45"/>
  <c r="O26" i="45"/>
  <c r="F26" i="45"/>
  <c r="D26" i="45"/>
  <c r="P26" i="45" s="1"/>
  <c r="B26" i="45"/>
  <c r="O25" i="45"/>
  <c r="F25" i="45"/>
  <c r="D25" i="45"/>
  <c r="P25" i="45" s="1"/>
  <c r="B25" i="45"/>
  <c r="O24" i="45"/>
  <c r="F24" i="45"/>
  <c r="D24" i="45"/>
  <c r="P24" i="45" s="1"/>
  <c r="B24" i="45"/>
  <c r="O23" i="45"/>
  <c r="F23" i="45"/>
  <c r="D23" i="45"/>
  <c r="P23" i="45" s="1"/>
  <c r="B23" i="45"/>
  <c r="O22" i="45"/>
  <c r="F22" i="45"/>
  <c r="D22" i="45"/>
  <c r="P22" i="45" s="1"/>
  <c r="B22" i="45"/>
  <c r="O21" i="45"/>
  <c r="F21" i="45"/>
  <c r="D21" i="45"/>
  <c r="P21" i="45" s="1"/>
  <c r="B21" i="45"/>
  <c r="O20" i="45"/>
  <c r="F20" i="45"/>
  <c r="D20" i="45"/>
  <c r="P20" i="45" s="1"/>
  <c r="B20" i="45"/>
  <c r="O19" i="45"/>
  <c r="F19" i="45"/>
  <c r="D19" i="45"/>
  <c r="P19" i="45" s="1"/>
  <c r="B19" i="45"/>
  <c r="O18" i="45"/>
  <c r="F18" i="45"/>
  <c r="D18" i="45"/>
  <c r="P18" i="45" s="1"/>
  <c r="B18" i="45"/>
  <c r="O17" i="45"/>
  <c r="F17" i="45"/>
  <c r="D17" i="45"/>
  <c r="P17" i="45" s="1"/>
  <c r="B17" i="45"/>
  <c r="O16" i="45"/>
  <c r="F16" i="45"/>
  <c r="D16" i="45"/>
  <c r="P16" i="45" s="1"/>
  <c r="B16" i="45"/>
  <c r="O15" i="45"/>
  <c r="F15" i="45"/>
  <c r="D15" i="45"/>
  <c r="P15" i="45" s="1"/>
  <c r="B15" i="45"/>
  <c r="O14" i="45"/>
  <c r="F14" i="45"/>
  <c r="D14" i="45"/>
  <c r="P14" i="45" s="1"/>
  <c r="B14" i="45"/>
  <c r="O13" i="45"/>
  <c r="F13" i="45"/>
  <c r="D13" i="45"/>
  <c r="P13" i="45" s="1"/>
  <c r="B13" i="45"/>
  <c r="O12" i="45"/>
  <c r="F12" i="45"/>
  <c r="D12" i="45"/>
  <c r="P12" i="45" s="1"/>
  <c r="B12" i="45"/>
  <c r="O11" i="45"/>
  <c r="F11" i="45"/>
  <c r="D11" i="45"/>
  <c r="P11" i="45" s="1"/>
  <c r="B11" i="45"/>
  <c r="O10" i="45"/>
  <c r="F10" i="45"/>
  <c r="D10" i="45"/>
  <c r="P10" i="45" s="1"/>
  <c r="B10" i="45"/>
  <c r="O9" i="45"/>
  <c r="O8" i="45"/>
  <c r="D5" i="45"/>
  <c r="D8" i="45" s="1"/>
  <c r="P8" i="45" s="1"/>
  <c r="H2" i="45"/>
  <c r="G1" i="45"/>
  <c r="O135" i="44"/>
  <c r="F135" i="44"/>
  <c r="D135" i="44"/>
  <c r="P135" i="44" s="1"/>
  <c r="B135" i="44"/>
  <c r="O134" i="44"/>
  <c r="F134" i="44"/>
  <c r="D134" i="44"/>
  <c r="P134" i="44" s="1"/>
  <c r="B134" i="44"/>
  <c r="O133" i="44"/>
  <c r="F133" i="44"/>
  <c r="D133" i="44"/>
  <c r="P133" i="44" s="1"/>
  <c r="B133" i="44"/>
  <c r="O132" i="44"/>
  <c r="F132" i="44"/>
  <c r="D132" i="44"/>
  <c r="P132" i="44" s="1"/>
  <c r="B132" i="44"/>
  <c r="O131" i="44"/>
  <c r="F131" i="44"/>
  <c r="D131" i="44"/>
  <c r="P131" i="44" s="1"/>
  <c r="B131" i="44"/>
  <c r="O130" i="44"/>
  <c r="F130" i="44"/>
  <c r="D130" i="44"/>
  <c r="P130" i="44" s="1"/>
  <c r="B130" i="44"/>
  <c r="O129" i="44"/>
  <c r="F129" i="44"/>
  <c r="D129" i="44"/>
  <c r="P129" i="44" s="1"/>
  <c r="B129" i="44"/>
  <c r="O128" i="44"/>
  <c r="F128" i="44"/>
  <c r="D128" i="44"/>
  <c r="P128" i="44" s="1"/>
  <c r="B128" i="44"/>
  <c r="O127" i="44"/>
  <c r="F127" i="44"/>
  <c r="D127" i="44"/>
  <c r="P127" i="44" s="1"/>
  <c r="B127" i="44"/>
  <c r="O126" i="44"/>
  <c r="F126" i="44"/>
  <c r="D126" i="44"/>
  <c r="P126" i="44" s="1"/>
  <c r="B126" i="44"/>
  <c r="O125" i="44"/>
  <c r="F125" i="44"/>
  <c r="D125" i="44"/>
  <c r="P125" i="44" s="1"/>
  <c r="B125" i="44"/>
  <c r="O124" i="44"/>
  <c r="F124" i="44"/>
  <c r="D124" i="44"/>
  <c r="P124" i="44" s="1"/>
  <c r="B124" i="44"/>
  <c r="O123" i="44"/>
  <c r="F123" i="44"/>
  <c r="D123" i="44"/>
  <c r="P123" i="44" s="1"/>
  <c r="B123" i="44"/>
  <c r="O122" i="44"/>
  <c r="F122" i="44"/>
  <c r="D122" i="44"/>
  <c r="P122" i="44" s="1"/>
  <c r="B122" i="44"/>
  <c r="O121" i="44"/>
  <c r="F121" i="44"/>
  <c r="D121" i="44"/>
  <c r="P121" i="44" s="1"/>
  <c r="B121" i="44"/>
  <c r="O120" i="44"/>
  <c r="F120" i="44"/>
  <c r="D120" i="44"/>
  <c r="P120" i="44" s="1"/>
  <c r="B120" i="44"/>
  <c r="O119" i="44"/>
  <c r="F119" i="44"/>
  <c r="D119" i="44"/>
  <c r="P119" i="44" s="1"/>
  <c r="B119" i="44"/>
  <c r="O118" i="44"/>
  <c r="F118" i="44"/>
  <c r="D118" i="44"/>
  <c r="P118" i="44" s="1"/>
  <c r="B118" i="44"/>
  <c r="O117" i="44"/>
  <c r="F117" i="44"/>
  <c r="D117" i="44"/>
  <c r="P117" i="44" s="1"/>
  <c r="B117" i="44"/>
  <c r="O116" i="44"/>
  <c r="F116" i="44"/>
  <c r="D116" i="44"/>
  <c r="P116" i="44" s="1"/>
  <c r="B116" i="44"/>
  <c r="O115" i="44"/>
  <c r="F115" i="44"/>
  <c r="D115" i="44"/>
  <c r="P115" i="44" s="1"/>
  <c r="B115" i="44"/>
  <c r="O114" i="44"/>
  <c r="F114" i="44"/>
  <c r="D114" i="44"/>
  <c r="P114" i="44" s="1"/>
  <c r="B114" i="44"/>
  <c r="O113" i="44"/>
  <c r="F113" i="44"/>
  <c r="D113" i="44"/>
  <c r="P113" i="44" s="1"/>
  <c r="B113" i="44"/>
  <c r="O112" i="44"/>
  <c r="F112" i="44"/>
  <c r="D112" i="44"/>
  <c r="P112" i="44" s="1"/>
  <c r="B112" i="44"/>
  <c r="O111" i="44"/>
  <c r="F111" i="44"/>
  <c r="D111" i="44"/>
  <c r="P111" i="44" s="1"/>
  <c r="B111" i="44"/>
  <c r="O110" i="44"/>
  <c r="F110" i="44"/>
  <c r="D110" i="44"/>
  <c r="P110" i="44" s="1"/>
  <c r="B110" i="44"/>
  <c r="O109" i="44"/>
  <c r="F109" i="44"/>
  <c r="D109" i="44"/>
  <c r="P109" i="44" s="1"/>
  <c r="B109" i="44"/>
  <c r="O108" i="44"/>
  <c r="F108" i="44"/>
  <c r="D108" i="44"/>
  <c r="P108" i="44" s="1"/>
  <c r="B108" i="44"/>
  <c r="O107" i="44"/>
  <c r="F107" i="44"/>
  <c r="D107" i="44"/>
  <c r="P107" i="44" s="1"/>
  <c r="B107" i="44"/>
  <c r="O106" i="44"/>
  <c r="F106" i="44"/>
  <c r="D106" i="44"/>
  <c r="P106" i="44" s="1"/>
  <c r="B106" i="44"/>
  <c r="O105" i="44"/>
  <c r="F105" i="44"/>
  <c r="D105" i="44"/>
  <c r="P105" i="44" s="1"/>
  <c r="B105" i="44"/>
  <c r="O104" i="44"/>
  <c r="F104" i="44"/>
  <c r="D104" i="44"/>
  <c r="P104" i="44" s="1"/>
  <c r="B104" i="44"/>
  <c r="O103" i="44"/>
  <c r="F103" i="44"/>
  <c r="D103" i="44"/>
  <c r="P103" i="44" s="1"/>
  <c r="B103" i="44"/>
  <c r="O102" i="44"/>
  <c r="F102" i="44"/>
  <c r="D102" i="44"/>
  <c r="P102" i="44" s="1"/>
  <c r="B102" i="44"/>
  <c r="O101" i="44"/>
  <c r="F101" i="44"/>
  <c r="D101" i="44"/>
  <c r="P101" i="44" s="1"/>
  <c r="B101" i="44"/>
  <c r="O100" i="44"/>
  <c r="F100" i="44"/>
  <c r="D100" i="44"/>
  <c r="P100" i="44" s="1"/>
  <c r="B100" i="44"/>
  <c r="O99" i="44"/>
  <c r="F99" i="44"/>
  <c r="D99" i="44"/>
  <c r="P99" i="44" s="1"/>
  <c r="B99" i="44"/>
  <c r="O98" i="44"/>
  <c r="F98" i="44"/>
  <c r="D98" i="44"/>
  <c r="P98" i="44" s="1"/>
  <c r="B98" i="44"/>
  <c r="O97" i="44"/>
  <c r="F97" i="44"/>
  <c r="D97" i="44"/>
  <c r="P97" i="44" s="1"/>
  <c r="B97" i="44"/>
  <c r="O96" i="44"/>
  <c r="F96" i="44"/>
  <c r="D96" i="44"/>
  <c r="P96" i="44" s="1"/>
  <c r="B96" i="44"/>
  <c r="O95" i="44"/>
  <c r="F95" i="44"/>
  <c r="D95" i="44"/>
  <c r="P95" i="44" s="1"/>
  <c r="B95" i="44"/>
  <c r="O94" i="44"/>
  <c r="F94" i="44"/>
  <c r="D94" i="44"/>
  <c r="P94" i="44" s="1"/>
  <c r="B94" i="44"/>
  <c r="O93" i="44"/>
  <c r="F93" i="44"/>
  <c r="D93" i="44"/>
  <c r="P93" i="44" s="1"/>
  <c r="B93" i="44"/>
  <c r="O92" i="44"/>
  <c r="F92" i="44"/>
  <c r="D92" i="44"/>
  <c r="P92" i="44" s="1"/>
  <c r="B92" i="44"/>
  <c r="O91" i="44"/>
  <c r="F91" i="44"/>
  <c r="D91" i="44"/>
  <c r="P91" i="44" s="1"/>
  <c r="B91" i="44"/>
  <c r="O90" i="44"/>
  <c r="F90" i="44"/>
  <c r="D90" i="44"/>
  <c r="P90" i="44" s="1"/>
  <c r="B90" i="44"/>
  <c r="O89" i="44"/>
  <c r="F89" i="44"/>
  <c r="D89" i="44"/>
  <c r="P89" i="44" s="1"/>
  <c r="B89" i="44"/>
  <c r="O88" i="44"/>
  <c r="F88" i="44"/>
  <c r="D88" i="44"/>
  <c r="P88" i="44" s="1"/>
  <c r="B88" i="44"/>
  <c r="O87" i="44"/>
  <c r="F87" i="44"/>
  <c r="D87" i="44"/>
  <c r="P87" i="44" s="1"/>
  <c r="B87" i="44"/>
  <c r="O86" i="44"/>
  <c r="F86" i="44"/>
  <c r="D86" i="44"/>
  <c r="P86" i="44" s="1"/>
  <c r="B86" i="44"/>
  <c r="O85" i="44"/>
  <c r="F85" i="44"/>
  <c r="D85" i="44"/>
  <c r="P85" i="44" s="1"/>
  <c r="B85" i="44"/>
  <c r="O84" i="44"/>
  <c r="F84" i="44"/>
  <c r="D84" i="44"/>
  <c r="P84" i="44" s="1"/>
  <c r="B84" i="44"/>
  <c r="O83" i="44"/>
  <c r="F83" i="44"/>
  <c r="D83" i="44"/>
  <c r="P83" i="44" s="1"/>
  <c r="B83" i="44"/>
  <c r="O82" i="44"/>
  <c r="F82" i="44"/>
  <c r="D82" i="44"/>
  <c r="P82" i="44" s="1"/>
  <c r="B82" i="44"/>
  <c r="O81" i="44"/>
  <c r="F81" i="44"/>
  <c r="D81" i="44"/>
  <c r="P81" i="44" s="1"/>
  <c r="B81" i="44"/>
  <c r="O80" i="44"/>
  <c r="F80" i="44"/>
  <c r="D80" i="44"/>
  <c r="P80" i="44" s="1"/>
  <c r="B80" i="44"/>
  <c r="O79" i="44"/>
  <c r="F79" i="44"/>
  <c r="D79" i="44"/>
  <c r="P79" i="44" s="1"/>
  <c r="B79" i="44"/>
  <c r="O78" i="44"/>
  <c r="F78" i="44"/>
  <c r="D78" i="44"/>
  <c r="P78" i="44" s="1"/>
  <c r="B78" i="44"/>
  <c r="O77" i="44"/>
  <c r="F77" i="44"/>
  <c r="D77" i="44"/>
  <c r="P77" i="44" s="1"/>
  <c r="B77" i="44"/>
  <c r="O76" i="44"/>
  <c r="F76" i="44"/>
  <c r="D76" i="44"/>
  <c r="P76" i="44" s="1"/>
  <c r="B76" i="44"/>
  <c r="O75" i="44"/>
  <c r="F75" i="44"/>
  <c r="D75" i="44"/>
  <c r="P75" i="44" s="1"/>
  <c r="B75" i="44"/>
  <c r="O74" i="44"/>
  <c r="F74" i="44"/>
  <c r="D74" i="44"/>
  <c r="P74" i="44" s="1"/>
  <c r="B74" i="44"/>
  <c r="O73" i="44"/>
  <c r="F73" i="44"/>
  <c r="D73" i="44"/>
  <c r="P73" i="44" s="1"/>
  <c r="B73" i="44"/>
  <c r="O72" i="44"/>
  <c r="F72" i="44"/>
  <c r="D72" i="44"/>
  <c r="P72" i="44" s="1"/>
  <c r="B72" i="44"/>
  <c r="O71" i="44"/>
  <c r="F71" i="44"/>
  <c r="D71" i="44"/>
  <c r="P71" i="44" s="1"/>
  <c r="B71" i="44"/>
  <c r="O70" i="44"/>
  <c r="F70" i="44"/>
  <c r="D70" i="44"/>
  <c r="P70" i="44" s="1"/>
  <c r="B70" i="44"/>
  <c r="O69" i="44"/>
  <c r="F69" i="44"/>
  <c r="D69" i="44"/>
  <c r="P69" i="44" s="1"/>
  <c r="B69" i="44"/>
  <c r="O68" i="44"/>
  <c r="F68" i="44"/>
  <c r="D68" i="44"/>
  <c r="P68" i="44" s="1"/>
  <c r="B68" i="44"/>
  <c r="O67" i="44"/>
  <c r="F67" i="44"/>
  <c r="D67" i="44"/>
  <c r="P67" i="44" s="1"/>
  <c r="B67" i="44"/>
  <c r="O66" i="44"/>
  <c r="F66" i="44"/>
  <c r="D66" i="44"/>
  <c r="P66" i="44" s="1"/>
  <c r="B66" i="44"/>
  <c r="O65" i="44"/>
  <c r="F65" i="44"/>
  <c r="D65" i="44"/>
  <c r="P65" i="44" s="1"/>
  <c r="B65" i="44"/>
  <c r="O64" i="44"/>
  <c r="F64" i="44"/>
  <c r="D64" i="44"/>
  <c r="P64" i="44" s="1"/>
  <c r="B64" i="44"/>
  <c r="O63" i="44"/>
  <c r="F63" i="44"/>
  <c r="D63" i="44"/>
  <c r="P63" i="44" s="1"/>
  <c r="B63" i="44"/>
  <c r="O62" i="44"/>
  <c r="F62" i="44"/>
  <c r="D62" i="44"/>
  <c r="P62" i="44" s="1"/>
  <c r="B62" i="44"/>
  <c r="O61" i="44"/>
  <c r="F61" i="44"/>
  <c r="D61" i="44"/>
  <c r="P61" i="44" s="1"/>
  <c r="B61" i="44"/>
  <c r="O60" i="44"/>
  <c r="F60" i="44"/>
  <c r="D60" i="44"/>
  <c r="P60" i="44" s="1"/>
  <c r="B60" i="44"/>
  <c r="O59" i="44"/>
  <c r="F59" i="44"/>
  <c r="D59" i="44"/>
  <c r="P59" i="44" s="1"/>
  <c r="B59" i="44"/>
  <c r="O58" i="44"/>
  <c r="F58" i="44"/>
  <c r="D58" i="44"/>
  <c r="P58" i="44" s="1"/>
  <c r="B58" i="44"/>
  <c r="O57" i="44"/>
  <c r="F57" i="44"/>
  <c r="D57" i="44"/>
  <c r="P57" i="44" s="1"/>
  <c r="B57" i="44"/>
  <c r="O56" i="44"/>
  <c r="F56" i="44"/>
  <c r="D56" i="44"/>
  <c r="P56" i="44" s="1"/>
  <c r="B56" i="44"/>
  <c r="O55" i="44"/>
  <c r="F55" i="44"/>
  <c r="D55" i="44"/>
  <c r="P55" i="44" s="1"/>
  <c r="B55" i="44"/>
  <c r="O54" i="44"/>
  <c r="F54" i="44"/>
  <c r="D54" i="44"/>
  <c r="P54" i="44" s="1"/>
  <c r="B54" i="44"/>
  <c r="O53" i="44"/>
  <c r="F53" i="44"/>
  <c r="D53" i="44"/>
  <c r="P53" i="44" s="1"/>
  <c r="B53" i="44"/>
  <c r="O52" i="44"/>
  <c r="F52" i="44"/>
  <c r="D52" i="44"/>
  <c r="P52" i="44" s="1"/>
  <c r="B52" i="44"/>
  <c r="O51" i="44"/>
  <c r="F51" i="44"/>
  <c r="D51" i="44"/>
  <c r="P51" i="44" s="1"/>
  <c r="B51" i="44"/>
  <c r="O50" i="44"/>
  <c r="F50" i="44"/>
  <c r="D50" i="44"/>
  <c r="P50" i="44" s="1"/>
  <c r="B50" i="44"/>
  <c r="O49" i="44"/>
  <c r="F49" i="44"/>
  <c r="D49" i="44"/>
  <c r="P49" i="44" s="1"/>
  <c r="B49" i="44"/>
  <c r="O48" i="44"/>
  <c r="F48" i="44"/>
  <c r="D48" i="44"/>
  <c r="P48" i="44" s="1"/>
  <c r="B48" i="44"/>
  <c r="O47" i="44"/>
  <c r="F47" i="44"/>
  <c r="D47" i="44"/>
  <c r="P47" i="44" s="1"/>
  <c r="B47" i="44"/>
  <c r="O46" i="44"/>
  <c r="F46" i="44"/>
  <c r="D46" i="44"/>
  <c r="P46" i="44" s="1"/>
  <c r="B46" i="44"/>
  <c r="O45" i="44"/>
  <c r="F45" i="44"/>
  <c r="D45" i="44"/>
  <c r="P45" i="44" s="1"/>
  <c r="B45" i="44"/>
  <c r="O44" i="44"/>
  <c r="F44" i="44"/>
  <c r="D44" i="44"/>
  <c r="P44" i="44" s="1"/>
  <c r="B44" i="44"/>
  <c r="O43" i="44"/>
  <c r="F43" i="44"/>
  <c r="D43" i="44"/>
  <c r="P43" i="44" s="1"/>
  <c r="B43" i="44"/>
  <c r="O42" i="44"/>
  <c r="F42" i="44"/>
  <c r="D42" i="44"/>
  <c r="P42" i="44" s="1"/>
  <c r="B42" i="44"/>
  <c r="O41" i="44"/>
  <c r="F41" i="44"/>
  <c r="D41" i="44"/>
  <c r="P41" i="44" s="1"/>
  <c r="B41" i="44"/>
  <c r="O40" i="44"/>
  <c r="F40" i="44"/>
  <c r="D40" i="44"/>
  <c r="P40" i="44" s="1"/>
  <c r="B40" i="44"/>
  <c r="O39" i="44"/>
  <c r="F39" i="44"/>
  <c r="D39" i="44"/>
  <c r="P39" i="44" s="1"/>
  <c r="B39" i="44"/>
  <c r="O38" i="44"/>
  <c r="F38" i="44"/>
  <c r="D38" i="44"/>
  <c r="P38" i="44" s="1"/>
  <c r="B38" i="44"/>
  <c r="O37" i="44"/>
  <c r="F37" i="44"/>
  <c r="D37" i="44"/>
  <c r="P37" i="44" s="1"/>
  <c r="B37" i="44"/>
  <c r="O36" i="44"/>
  <c r="F36" i="44"/>
  <c r="D36" i="44"/>
  <c r="P36" i="44" s="1"/>
  <c r="B36" i="44"/>
  <c r="O35" i="44"/>
  <c r="F35" i="44"/>
  <c r="D35" i="44"/>
  <c r="P35" i="44" s="1"/>
  <c r="B35" i="44"/>
  <c r="O34" i="44"/>
  <c r="F34" i="44"/>
  <c r="D34" i="44"/>
  <c r="P34" i="44" s="1"/>
  <c r="B34" i="44"/>
  <c r="O33" i="44"/>
  <c r="F33" i="44"/>
  <c r="D33" i="44"/>
  <c r="P33" i="44" s="1"/>
  <c r="B33" i="44"/>
  <c r="O32" i="44"/>
  <c r="F32" i="44"/>
  <c r="D32" i="44"/>
  <c r="P32" i="44" s="1"/>
  <c r="B32" i="44"/>
  <c r="O31" i="44"/>
  <c r="F31" i="44"/>
  <c r="D31" i="44"/>
  <c r="P31" i="44" s="1"/>
  <c r="B31" i="44"/>
  <c r="O30" i="44"/>
  <c r="F30" i="44"/>
  <c r="D30" i="44"/>
  <c r="P30" i="44" s="1"/>
  <c r="B30" i="44"/>
  <c r="O29" i="44"/>
  <c r="F29" i="44"/>
  <c r="D29" i="44"/>
  <c r="P29" i="44" s="1"/>
  <c r="B29" i="44"/>
  <c r="O28" i="44"/>
  <c r="F28" i="44"/>
  <c r="D28" i="44"/>
  <c r="P28" i="44" s="1"/>
  <c r="B28" i="44"/>
  <c r="O27" i="44"/>
  <c r="F27" i="44"/>
  <c r="D27" i="44"/>
  <c r="P27" i="44" s="1"/>
  <c r="B27" i="44"/>
  <c r="O26" i="44"/>
  <c r="F26" i="44"/>
  <c r="D26" i="44"/>
  <c r="P26" i="44" s="1"/>
  <c r="B26" i="44"/>
  <c r="O25" i="44"/>
  <c r="F25" i="44"/>
  <c r="D25" i="44"/>
  <c r="P25" i="44" s="1"/>
  <c r="B25" i="44"/>
  <c r="O24" i="44"/>
  <c r="F24" i="44"/>
  <c r="D24" i="44"/>
  <c r="P24" i="44" s="1"/>
  <c r="B24" i="44"/>
  <c r="O23" i="44"/>
  <c r="F23" i="44"/>
  <c r="D23" i="44"/>
  <c r="P23" i="44" s="1"/>
  <c r="B23" i="44"/>
  <c r="O22" i="44"/>
  <c r="F22" i="44"/>
  <c r="D22" i="44"/>
  <c r="P22" i="44" s="1"/>
  <c r="B22" i="44"/>
  <c r="O21" i="44"/>
  <c r="F21" i="44"/>
  <c r="D21" i="44"/>
  <c r="P21" i="44" s="1"/>
  <c r="B21" i="44"/>
  <c r="O20" i="44"/>
  <c r="F20" i="44"/>
  <c r="D20" i="44"/>
  <c r="P20" i="44" s="1"/>
  <c r="B20" i="44"/>
  <c r="O19" i="44"/>
  <c r="F19" i="44"/>
  <c r="D19" i="44"/>
  <c r="P19" i="44" s="1"/>
  <c r="B19" i="44"/>
  <c r="O18" i="44"/>
  <c r="F18" i="44"/>
  <c r="D18" i="44"/>
  <c r="P18" i="44" s="1"/>
  <c r="B18" i="44"/>
  <c r="O17" i="44"/>
  <c r="F17" i="44"/>
  <c r="D17" i="44"/>
  <c r="P17" i="44" s="1"/>
  <c r="B17" i="44"/>
  <c r="O16" i="44"/>
  <c r="F16" i="44"/>
  <c r="D16" i="44"/>
  <c r="P16" i="44" s="1"/>
  <c r="B16" i="44"/>
  <c r="O15" i="44"/>
  <c r="F15" i="44"/>
  <c r="D15" i="44"/>
  <c r="P15" i="44" s="1"/>
  <c r="B15" i="44"/>
  <c r="O14" i="44"/>
  <c r="F14" i="44"/>
  <c r="D14" i="44"/>
  <c r="P14" i="44" s="1"/>
  <c r="B14" i="44"/>
  <c r="O13" i="44"/>
  <c r="D13" i="44"/>
  <c r="P13" i="44" s="1"/>
  <c r="O12" i="44"/>
  <c r="F12" i="44"/>
  <c r="D12" i="44"/>
  <c r="P12" i="44" s="1"/>
  <c r="B12" i="44"/>
  <c r="O11" i="44"/>
  <c r="O10" i="44"/>
  <c r="O9" i="44"/>
  <c r="O8" i="44"/>
  <c r="D5" i="44"/>
  <c r="D8" i="44" s="1"/>
  <c r="P8" i="44" s="1"/>
  <c r="H2" i="44"/>
  <c r="G1" i="44"/>
  <c r="O135" i="43"/>
  <c r="F135" i="43"/>
  <c r="D135" i="43"/>
  <c r="P135" i="43" s="1"/>
  <c r="B135" i="43"/>
  <c r="O134" i="43"/>
  <c r="F134" i="43"/>
  <c r="D134" i="43"/>
  <c r="P134" i="43" s="1"/>
  <c r="B134" i="43"/>
  <c r="O133" i="43"/>
  <c r="F133" i="43"/>
  <c r="D133" i="43"/>
  <c r="P133" i="43" s="1"/>
  <c r="B133" i="43"/>
  <c r="O132" i="43"/>
  <c r="F132" i="43"/>
  <c r="D132" i="43"/>
  <c r="P132" i="43" s="1"/>
  <c r="B132" i="43"/>
  <c r="O131" i="43"/>
  <c r="F131" i="43"/>
  <c r="D131" i="43"/>
  <c r="P131" i="43" s="1"/>
  <c r="B131" i="43"/>
  <c r="O130" i="43"/>
  <c r="F130" i="43"/>
  <c r="D130" i="43"/>
  <c r="P130" i="43" s="1"/>
  <c r="B130" i="43"/>
  <c r="O129" i="43"/>
  <c r="F129" i="43"/>
  <c r="D129" i="43"/>
  <c r="P129" i="43" s="1"/>
  <c r="B129" i="43"/>
  <c r="O128" i="43"/>
  <c r="F128" i="43"/>
  <c r="D128" i="43"/>
  <c r="P128" i="43" s="1"/>
  <c r="B128" i="43"/>
  <c r="O127" i="43"/>
  <c r="F127" i="43"/>
  <c r="D127" i="43"/>
  <c r="P127" i="43" s="1"/>
  <c r="B127" i="43"/>
  <c r="O126" i="43"/>
  <c r="F126" i="43"/>
  <c r="D126" i="43"/>
  <c r="P126" i="43" s="1"/>
  <c r="B126" i="43"/>
  <c r="O125" i="43"/>
  <c r="F125" i="43"/>
  <c r="D125" i="43"/>
  <c r="P125" i="43" s="1"/>
  <c r="B125" i="43"/>
  <c r="O124" i="43"/>
  <c r="F124" i="43"/>
  <c r="D124" i="43"/>
  <c r="P124" i="43" s="1"/>
  <c r="B124" i="43"/>
  <c r="O123" i="43"/>
  <c r="F123" i="43"/>
  <c r="D123" i="43"/>
  <c r="P123" i="43" s="1"/>
  <c r="B123" i="43"/>
  <c r="O122" i="43"/>
  <c r="F122" i="43"/>
  <c r="D122" i="43"/>
  <c r="P122" i="43" s="1"/>
  <c r="B122" i="43"/>
  <c r="O121" i="43"/>
  <c r="F121" i="43"/>
  <c r="D121" i="43"/>
  <c r="P121" i="43" s="1"/>
  <c r="B121" i="43"/>
  <c r="O120" i="43"/>
  <c r="F120" i="43"/>
  <c r="D120" i="43"/>
  <c r="P120" i="43" s="1"/>
  <c r="B120" i="43"/>
  <c r="O119" i="43"/>
  <c r="F119" i="43"/>
  <c r="D119" i="43"/>
  <c r="P119" i="43" s="1"/>
  <c r="B119" i="43"/>
  <c r="O118" i="43"/>
  <c r="F118" i="43"/>
  <c r="D118" i="43"/>
  <c r="P118" i="43" s="1"/>
  <c r="B118" i="43"/>
  <c r="O117" i="43"/>
  <c r="F117" i="43"/>
  <c r="D117" i="43"/>
  <c r="P117" i="43" s="1"/>
  <c r="B117" i="43"/>
  <c r="O116" i="43"/>
  <c r="F116" i="43"/>
  <c r="D116" i="43"/>
  <c r="P116" i="43" s="1"/>
  <c r="B116" i="43"/>
  <c r="O115" i="43"/>
  <c r="F115" i="43"/>
  <c r="D115" i="43"/>
  <c r="P115" i="43" s="1"/>
  <c r="B115" i="43"/>
  <c r="O114" i="43"/>
  <c r="F114" i="43"/>
  <c r="D114" i="43"/>
  <c r="P114" i="43" s="1"/>
  <c r="B114" i="43"/>
  <c r="O113" i="43"/>
  <c r="F113" i="43"/>
  <c r="D113" i="43"/>
  <c r="P113" i="43" s="1"/>
  <c r="B113" i="43"/>
  <c r="O112" i="43"/>
  <c r="F112" i="43"/>
  <c r="D112" i="43"/>
  <c r="P112" i="43" s="1"/>
  <c r="B112" i="43"/>
  <c r="O111" i="43"/>
  <c r="F111" i="43"/>
  <c r="D111" i="43"/>
  <c r="P111" i="43" s="1"/>
  <c r="B111" i="43"/>
  <c r="O110" i="43"/>
  <c r="F110" i="43"/>
  <c r="D110" i="43"/>
  <c r="P110" i="43" s="1"/>
  <c r="B110" i="43"/>
  <c r="O109" i="43"/>
  <c r="F109" i="43"/>
  <c r="D109" i="43"/>
  <c r="P109" i="43" s="1"/>
  <c r="B109" i="43"/>
  <c r="O108" i="43"/>
  <c r="F108" i="43"/>
  <c r="D108" i="43"/>
  <c r="P108" i="43" s="1"/>
  <c r="B108" i="43"/>
  <c r="O107" i="43"/>
  <c r="F107" i="43"/>
  <c r="D107" i="43"/>
  <c r="P107" i="43" s="1"/>
  <c r="B107" i="43"/>
  <c r="O106" i="43"/>
  <c r="F106" i="43"/>
  <c r="D106" i="43"/>
  <c r="P106" i="43" s="1"/>
  <c r="B106" i="43"/>
  <c r="O105" i="43"/>
  <c r="F105" i="43"/>
  <c r="D105" i="43"/>
  <c r="P105" i="43" s="1"/>
  <c r="B105" i="43"/>
  <c r="O104" i="43"/>
  <c r="F104" i="43"/>
  <c r="D104" i="43"/>
  <c r="P104" i="43" s="1"/>
  <c r="B104" i="43"/>
  <c r="O103" i="43"/>
  <c r="F103" i="43"/>
  <c r="D103" i="43"/>
  <c r="P103" i="43" s="1"/>
  <c r="B103" i="43"/>
  <c r="O102" i="43"/>
  <c r="F102" i="43"/>
  <c r="D102" i="43"/>
  <c r="P102" i="43" s="1"/>
  <c r="B102" i="43"/>
  <c r="O101" i="43"/>
  <c r="F101" i="43"/>
  <c r="D101" i="43"/>
  <c r="P101" i="43" s="1"/>
  <c r="B101" i="43"/>
  <c r="O100" i="43"/>
  <c r="F100" i="43"/>
  <c r="D100" i="43"/>
  <c r="P100" i="43" s="1"/>
  <c r="B100" i="43"/>
  <c r="O99" i="43"/>
  <c r="F99" i="43"/>
  <c r="D99" i="43"/>
  <c r="P99" i="43" s="1"/>
  <c r="B99" i="43"/>
  <c r="O98" i="43"/>
  <c r="F98" i="43"/>
  <c r="D98" i="43"/>
  <c r="P98" i="43" s="1"/>
  <c r="B98" i="43"/>
  <c r="O97" i="43"/>
  <c r="F97" i="43"/>
  <c r="D97" i="43"/>
  <c r="P97" i="43" s="1"/>
  <c r="B97" i="43"/>
  <c r="O96" i="43"/>
  <c r="F96" i="43"/>
  <c r="D96" i="43"/>
  <c r="P96" i="43" s="1"/>
  <c r="B96" i="43"/>
  <c r="O95" i="43"/>
  <c r="F95" i="43"/>
  <c r="D95" i="43"/>
  <c r="P95" i="43" s="1"/>
  <c r="B95" i="43"/>
  <c r="O94" i="43"/>
  <c r="F94" i="43"/>
  <c r="D94" i="43"/>
  <c r="P94" i="43" s="1"/>
  <c r="B94" i="43"/>
  <c r="O93" i="43"/>
  <c r="F93" i="43"/>
  <c r="D93" i="43"/>
  <c r="P93" i="43" s="1"/>
  <c r="B93" i="43"/>
  <c r="O92" i="43"/>
  <c r="F92" i="43"/>
  <c r="D92" i="43"/>
  <c r="P92" i="43" s="1"/>
  <c r="B92" i="43"/>
  <c r="O91" i="43"/>
  <c r="F91" i="43"/>
  <c r="D91" i="43"/>
  <c r="P91" i="43" s="1"/>
  <c r="B91" i="43"/>
  <c r="O90" i="43"/>
  <c r="F90" i="43"/>
  <c r="D90" i="43"/>
  <c r="P90" i="43" s="1"/>
  <c r="B90" i="43"/>
  <c r="O89" i="43"/>
  <c r="F89" i="43"/>
  <c r="D89" i="43"/>
  <c r="P89" i="43" s="1"/>
  <c r="B89" i="43"/>
  <c r="O88" i="43"/>
  <c r="F88" i="43"/>
  <c r="D88" i="43"/>
  <c r="P88" i="43" s="1"/>
  <c r="B88" i="43"/>
  <c r="O87" i="43"/>
  <c r="F87" i="43"/>
  <c r="D87" i="43"/>
  <c r="P87" i="43" s="1"/>
  <c r="B87" i="43"/>
  <c r="O86" i="43"/>
  <c r="F86" i="43"/>
  <c r="D86" i="43"/>
  <c r="P86" i="43" s="1"/>
  <c r="B86" i="43"/>
  <c r="O85" i="43"/>
  <c r="F85" i="43"/>
  <c r="D85" i="43"/>
  <c r="P85" i="43" s="1"/>
  <c r="B85" i="43"/>
  <c r="O84" i="43"/>
  <c r="F84" i="43"/>
  <c r="D84" i="43"/>
  <c r="P84" i="43" s="1"/>
  <c r="B84" i="43"/>
  <c r="O83" i="43"/>
  <c r="F83" i="43"/>
  <c r="D83" i="43"/>
  <c r="P83" i="43" s="1"/>
  <c r="B83" i="43"/>
  <c r="O82" i="43"/>
  <c r="F82" i="43"/>
  <c r="D82" i="43"/>
  <c r="P82" i="43" s="1"/>
  <c r="B82" i="43"/>
  <c r="O81" i="43"/>
  <c r="F81" i="43"/>
  <c r="D81" i="43"/>
  <c r="P81" i="43" s="1"/>
  <c r="B81" i="43"/>
  <c r="O80" i="43"/>
  <c r="F80" i="43"/>
  <c r="D80" i="43"/>
  <c r="P80" i="43" s="1"/>
  <c r="B80" i="43"/>
  <c r="O79" i="43"/>
  <c r="F79" i="43"/>
  <c r="D79" i="43"/>
  <c r="P79" i="43" s="1"/>
  <c r="B79" i="43"/>
  <c r="O78" i="43"/>
  <c r="F78" i="43"/>
  <c r="D78" i="43"/>
  <c r="P78" i="43" s="1"/>
  <c r="B78" i="43"/>
  <c r="O77" i="43"/>
  <c r="F77" i="43"/>
  <c r="D77" i="43"/>
  <c r="P77" i="43" s="1"/>
  <c r="B77" i="43"/>
  <c r="O76" i="43"/>
  <c r="F76" i="43"/>
  <c r="D76" i="43"/>
  <c r="P76" i="43" s="1"/>
  <c r="B76" i="43"/>
  <c r="O75" i="43"/>
  <c r="F75" i="43"/>
  <c r="D75" i="43"/>
  <c r="P75" i="43" s="1"/>
  <c r="B75" i="43"/>
  <c r="O74" i="43"/>
  <c r="F74" i="43"/>
  <c r="D74" i="43"/>
  <c r="P74" i="43" s="1"/>
  <c r="B74" i="43"/>
  <c r="O73" i="43"/>
  <c r="F73" i="43"/>
  <c r="D73" i="43"/>
  <c r="P73" i="43" s="1"/>
  <c r="B73" i="43"/>
  <c r="O72" i="43"/>
  <c r="F72" i="43"/>
  <c r="D72" i="43"/>
  <c r="P72" i="43" s="1"/>
  <c r="B72" i="43"/>
  <c r="O71" i="43"/>
  <c r="F71" i="43"/>
  <c r="D71" i="43"/>
  <c r="P71" i="43" s="1"/>
  <c r="B71" i="43"/>
  <c r="O70" i="43"/>
  <c r="F70" i="43"/>
  <c r="D70" i="43"/>
  <c r="P70" i="43" s="1"/>
  <c r="B70" i="43"/>
  <c r="O69" i="43"/>
  <c r="F69" i="43"/>
  <c r="D69" i="43"/>
  <c r="P69" i="43" s="1"/>
  <c r="B69" i="43"/>
  <c r="O68" i="43"/>
  <c r="F68" i="43"/>
  <c r="D68" i="43"/>
  <c r="P68" i="43" s="1"/>
  <c r="B68" i="43"/>
  <c r="O67" i="43"/>
  <c r="F67" i="43"/>
  <c r="D67" i="43"/>
  <c r="P67" i="43" s="1"/>
  <c r="B67" i="43"/>
  <c r="O66" i="43"/>
  <c r="F66" i="43"/>
  <c r="D66" i="43"/>
  <c r="P66" i="43" s="1"/>
  <c r="B66" i="43"/>
  <c r="O65" i="43"/>
  <c r="F65" i="43"/>
  <c r="D65" i="43"/>
  <c r="P65" i="43" s="1"/>
  <c r="B65" i="43"/>
  <c r="O64" i="43"/>
  <c r="F64" i="43"/>
  <c r="D64" i="43"/>
  <c r="P64" i="43" s="1"/>
  <c r="B64" i="43"/>
  <c r="O63" i="43"/>
  <c r="F63" i="43"/>
  <c r="D63" i="43"/>
  <c r="P63" i="43" s="1"/>
  <c r="B63" i="43"/>
  <c r="O62" i="43"/>
  <c r="F62" i="43"/>
  <c r="D62" i="43"/>
  <c r="P62" i="43" s="1"/>
  <c r="B62" i="43"/>
  <c r="O61" i="43"/>
  <c r="F61" i="43"/>
  <c r="D61" i="43"/>
  <c r="P61" i="43" s="1"/>
  <c r="B61" i="43"/>
  <c r="O60" i="43"/>
  <c r="F60" i="43"/>
  <c r="D60" i="43"/>
  <c r="P60" i="43" s="1"/>
  <c r="B60" i="43"/>
  <c r="O59" i="43"/>
  <c r="F59" i="43"/>
  <c r="D59" i="43"/>
  <c r="P59" i="43" s="1"/>
  <c r="B59" i="43"/>
  <c r="O58" i="43"/>
  <c r="F58" i="43"/>
  <c r="D58" i="43"/>
  <c r="P58" i="43" s="1"/>
  <c r="B58" i="43"/>
  <c r="O57" i="43"/>
  <c r="F57" i="43"/>
  <c r="D57" i="43"/>
  <c r="P57" i="43" s="1"/>
  <c r="B57" i="43"/>
  <c r="O56" i="43"/>
  <c r="F56" i="43"/>
  <c r="D56" i="43"/>
  <c r="P56" i="43" s="1"/>
  <c r="B56" i="43"/>
  <c r="O55" i="43"/>
  <c r="F55" i="43"/>
  <c r="D55" i="43"/>
  <c r="P55" i="43" s="1"/>
  <c r="B55" i="43"/>
  <c r="O54" i="43"/>
  <c r="F54" i="43"/>
  <c r="D54" i="43"/>
  <c r="P54" i="43" s="1"/>
  <c r="B54" i="43"/>
  <c r="O53" i="43"/>
  <c r="F53" i="43"/>
  <c r="D53" i="43"/>
  <c r="P53" i="43" s="1"/>
  <c r="B53" i="43"/>
  <c r="O52" i="43"/>
  <c r="F52" i="43"/>
  <c r="D52" i="43"/>
  <c r="P52" i="43" s="1"/>
  <c r="B52" i="43"/>
  <c r="O51" i="43"/>
  <c r="F51" i="43"/>
  <c r="D51" i="43"/>
  <c r="P51" i="43" s="1"/>
  <c r="B51" i="43"/>
  <c r="O50" i="43"/>
  <c r="F50" i="43"/>
  <c r="D50" i="43"/>
  <c r="P50" i="43" s="1"/>
  <c r="B50" i="43"/>
  <c r="O49" i="43"/>
  <c r="F49" i="43"/>
  <c r="D49" i="43"/>
  <c r="P49" i="43" s="1"/>
  <c r="B49" i="43"/>
  <c r="O48" i="43"/>
  <c r="F48" i="43"/>
  <c r="D48" i="43"/>
  <c r="P48" i="43" s="1"/>
  <c r="B48" i="43"/>
  <c r="O47" i="43"/>
  <c r="F47" i="43"/>
  <c r="D47" i="43"/>
  <c r="P47" i="43" s="1"/>
  <c r="B47" i="43"/>
  <c r="O46" i="43"/>
  <c r="F46" i="43"/>
  <c r="D46" i="43"/>
  <c r="P46" i="43" s="1"/>
  <c r="B46" i="43"/>
  <c r="O45" i="43"/>
  <c r="F45" i="43"/>
  <c r="D45" i="43"/>
  <c r="P45" i="43" s="1"/>
  <c r="B45" i="43"/>
  <c r="O44" i="43"/>
  <c r="F44" i="43"/>
  <c r="D44" i="43"/>
  <c r="P44" i="43" s="1"/>
  <c r="B44" i="43"/>
  <c r="O43" i="43"/>
  <c r="F43" i="43"/>
  <c r="D43" i="43"/>
  <c r="P43" i="43" s="1"/>
  <c r="B43" i="43"/>
  <c r="O42" i="43"/>
  <c r="F42" i="43"/>
  <c r="D42" i="43"/>
  <c r="P42" i="43" s="1"/>
  <c r="B42" i="43"/>
  <c r="O41" i="43"/>
  <c r="F41" i="43"/>
  <c r="D41" i="43"/>
  <c r="P41" i="43" s="1"/>
  <c r="B41" i="43"/>
  <c r="O40" i="43"/>
  <c r="F40" i="43"/>
  <c r="D40" i="43"/>
  <c r="P40" i="43" s="1"/>
  <c r="B40" i="43"/>
  <c r="O39" i="43"/>
  <c r="F39" i="43"/>
  <c r="D39" i="43"/>
  <c r="P39" i="43" s="1"/>
  <c r="B39" i="43"/>
  <c r="O38" i="43"/>
  <c r="F38" i="43"/>
  <c r="D38" i="43"/>
  <c r="P38" i="43" s="1"/>
  <c r="B38" i="43"/>
  <c r="O37" i="43"/>
  <c r="F37" i="43"/>
  <c r="D37" i="43"/>
  <c r="P37" i="43" s="1"/>
  <c r="B37" i="43"/>
  <c r="O36" i="43"/>
  <c r="F36" i="43"/>
  <c r="D36" i="43"/>
  <c r="P36" i="43" s="1"/>
  <c r="B36" i="43"/>
  <c r="O35" i="43"/>
  <c r="F35" i="43"/>
  <c r="D35" i="43"/>
  <c r="P35" i="43" s="1"/>
  <c r="B35" i="43"/>
  <c r="O34" i="43"/>
  <c r="F34" i="43"/>
  <c r="D34" i="43"/>
  <c r="P34" i="43" s="1"/>
  <c r="B34" i="43"/>
  <c r="O33" i="43"/>
  <c r="F33" i="43"/>
  <c r="D33" i="43"/>
  <c r="P33" i="43" s="1"/>
  <c r="B33" i="43"/>
  <c r="O32" i="43"/>
  <c r="F32" i="43"/>
  <c r="D32" i="43"/>
  <c r="P32" i="43" s="1"/>
  <c r="B32" i="43"/>
  <c r="O31" i="43"/>
  <c r="F31" i="43"/>
  <c r="D31" i="43"/>
  <c r="P31" i="43" s="1"/>
  <c r="B31" i="43"/>
  <c r="O30" i="43"/>
  <c r="F30" i="43"/>
  <c r="D30" i="43"/>
  <c r="P30" i="43" s="1"/>
  <c r="B30" i="43"/>
  <c r="O29" i="43"/>
  <c r="F29" i="43"/>
  <c r="D29" i="43"/>
  <c r="P29" i="43" s="1"/>
  <c r="B29" i="43"/>
  <c r="O28" i="43"/>
  <c r="F28" i="43"/>
  <c r="D28" i="43"/>
  <c r="P28" i="43" s="1"/>
  <c r="B28" i="43"/>
  <c r="O27" i="43"/>
  <c r="F27" i="43"/>
  <c r="D27" i="43"/>
  <c r="P27" i="43" s="1"/>
  <c r="B27" i="43"/>
  <c r="O26" i="43"/>
  <c r="F26" i="43"/>
  <c r="D26" i="43"/>
  <c r="P26" i="43" s="1"/>
  <c r="B26" i="43"/>
  <c r="O25" i="43"/>
  <c r="F25" i="43"/>
  <c r="D25" i="43"/>
  <c r="P25" i="43" s="1"/>
  <c r="B25" i="43"/>
  <c r="O24" i="43"/>
  <c r="F24" i="43"/>
  <c r="D24" i="43"/>
  <c r="P24" i="43" s="1"/>
  <c r="B24" i="43"/>
  <c r="O23" i="43"/>
  <c r="F23" i="43"/>
  <c r="D23" i="43"/>
  <c r="P23" i="43" s="1"/>
  <c r="B23" i="43"/>
  <c r="O22" i="43"/>
  <c r="F22" i="43"/>
  <c r="D22" i="43"/>
  <c r="P22" i="43" s="1"/>
  <c r="B22" i="43"/>
  <c r="O21" i="43"/>
  <c r="F21" i="43"/>
  <c r="D21" i="43"/>
  <c r="P21" i="43" s="1"/>
  <c r="B21" i="43"/>
  <c r="O20" i="43"/>
  <c r="F20" i="43"/>
  <c r="D20" i="43"/>
  <c r="P20" i="43" s="1"/>
  <c r="B20" i="43"/>
  <c r="O19" i="43"/>
  <c r="F19" i="43"/>
  <c r="D19" i="43"/>
  <c r="P19" i="43" s="1"/>
  <c r="B19" i="43"/>
  <c r="O18" i="43"/>
  <c r="F18" i="43"/>
  <c r="D18" i="43"/>
  <c r="P18" i="43" s="1"/>
  <c r="B18" i="43"/>
  <c r="O17" i="43"/>
  <c r="F17" i="43"/>
  <c r="D17" i="43"/>
  <c r="P17" i="43" s="1"/>
  <c r="B17" i="43"/>
  <c r="O16" i="43"/>
  <c r="F16" i="43"/>
  <c r="D16" i="43"/>
  <c r="P16" i="43" s="1"/>
  <c r="B16" i="43"/>
  <c r="O15" i="43"/>
  <c r="F15" i="43"/>
  <c r="D15" i="43"/>
  <c r="P15" i="43" s="1"/>
  <c r="B15" i="43"/>
  <c r="O14" i="43"/>
  <c r="F14" i="43"/>
  <c r="D14" i="43"/>
  <c r="P14" i="43" s="1"/>
  <c r="B14" i="43"/>
  <c r="O13" i="43"/>
  <c r="D13" i="43"/>
  <c r="P13" i="43" s="1"/>
  <c r="O12" i="43"/>
  <c r="O11" i="43"/>
  <c r="O10" i="43"/>
  <c r="O9" i="43"/>
  <c r="O8" i="43"/>
  <c r="D5" i="43"/>
  <c r="D11" i="43" s="1"/>
  <c r="P11" i="43" s="1"/>
  <c r="H2" i="43"/>
  <c r="G1" i="43"/>
  <c r="O135" i="42"/>
  <c r="F135" i="42"/>
  <c r="D135" i="42"/>
  <c r="P135" i="42" s="1"/>
  <c r="B135" i="42"/>
  <c r="O134" i="42"/>
  <c r="F134" i="42"/>
  <c r="D134" i="42"/>
  <c r="P134" i="42" s="1"/>
  <c r="B134" i="42"/>
  <c r="O133" i="42"/>
  <c r="F133" i="42"/>
  <c r="D133" i="42"/>
  <c r="P133" i="42" s="1"/>
  <c r="B133" i="42"/>
  <c r="O132" i="42"/>
  <c r="F132" i="42"/>
  <c r="D132" i="42"/>
  <c r="P132" i="42" s="1"/>
  <c r="B132" i="42"/>
  <c r="O131" i="42"/>
  <c r="F131" i="42"/>
  <c r="D131" i="42"/>
  <c r="P131" i="42" s="1"/>
  <c r="B131" i="42"/>
  <c r="O130" i="42"/>
  <c r="F130" i="42"/>
  <c r="D130" i="42"/>
  <c r="P130" i="42" s="1"/>
  <c r="B130" i="42"/>
  <c r="O129" i="42"/>
  <c r="F129" i="42"/>
  <c r="D129" i="42"/>
  <c r="P129" i="42" s="1"/>
  <c r="B129" i="42"/>
  <c r="O128" i="42"/>
  <c r="F128" i="42"/>
  <c r="D128" i="42"/>
  <c r="P128" i="42" s="1"/>
  <c r="B128" i="42"/>
  <c r="O127" i="42"/>
  <c r="F127" i="42"/>
  <c r="D127" i="42"/>
  <c r="P127" i="42" s="1"/>
  <c r="B127" i="42"/>
  <c r="O126" i="42"/>
  <c r="F126" i="42"/>
  <c r="D126" i="42"/>
  <c r="P126" i="42" s="1"/>
  <c r="B126" i="42"/>
  <c r="O125" i="42"/>
  <c r="F125" i="42"/>
  <c r="D125" i="42"/>
  <c r="P125" i="42" s="1"/>
  <c r="B125" i="42"/>
  <c r="O124" i="42"/>
  <c r="F124" i="42"/>
  <c r="D124" i="42"/>
  <c r="P124" i="42" s="1"/>
  <c r="B124" i="42"/>
  <c r="O123" i="42"/>
  <c r="F123" i="42"/>
  <c r="D123" i="42"/>
  <c r="P123" i="42" s="1"/>
  <c r="B123" i="42"/>
  <c r="O122" i="42"/>
  <c r="F122" i="42"/>
  <c r="D122" i="42"/>
  <c r="P122" i="42" s="1"/>
  <c r="B122" i="42"/>
  <c r="O121" i="42"/>
  <c r="F121" i="42"/>
  <c r="D121" i="42"/>
  <c r="P121" i="42" s="1"/>
  <c r="B121" i="42"/>
  <c r="O120" i="42"/>
  <c r="F120" i="42"/>
  <c r="D120" i="42"/>
  <c r="P120" i="42" s="1"/>
  <c r="B120" i="42"/>
  <c r="O119" i="42"/>
  <c r="F119" i="42"/>
  <c r="D119" i="42"/>
  <c r="P119" i="42" s="1"/>
  <c r="B119" i="42"/>
  <c r="O118" i="42"/>
  <c r="F118" i="42"/>
  <c r="D118" i="42"/>
  <c r="P118" i="42" s="1"/>
  <c r="B118" i="42"/>
  <c r="O117" i="42"/>
  <c r="F117" i="42"/>
  <c r="D117" i="42"/>
  <c r="P117" i="42" s="1"/>
  <c r="B117" i="42"/>
  <c r="O116" i="42"/>
  <c r="F116" i="42"/>
  <c r="D116" i="42"/>
  <c r="P116" i="42" s="1"/>
  <c r="B116" i="42"/>
  <c r="O115" i="42"/>
  <c r="F115" i="42"/>
  <c r="D115" i="42"/>
  <c r="P115" i="42" s="1"/>
  <c r="B115" i="42"/>
  <c r="O114" i="42"/>
  <c r="F114" i="42"/>
  <c r="D114" i="42"/>
  <c r="P114" i="42" s="1"/>
  <c r="B114" i="42"/>
  <c r="O113" i="42"/>
  <c r="F113" i="42"/>
  <c r="D113" i="42"/>
  <c r="P113" i="42" s="1"/>
  <c r="B113" i="42"/>
  <c r="O112" i="42"/>
  <c r="F112" i="42"/>
  <c r="D112" i="42"/>
  <c r="P112" i="42" s="1"/>
  <c r="B112" i="42"/>
  <c r="O111" i="42"/>
  <c r="F111" i="42"/>
  <c r="D111" i="42"/>
  <c r="P111" i="42" s="1"/>
  <c r="B111" i="42"/>
  <c r="O110" i="42"/>
  <c r="F110" i="42"/>
  <c r="D110" i="42"/>
  <c r="P110" i="42" s="1"/>
  <c r="B110" i="42"/>
  <c r="O109" i="42"/>
  <c r="F109" i="42"/>
  <c r="D109" i="42"/>
  <c r="P109" i="42" s="1"/>
  <c r="B109" i="42"/>
  <c r="O108" i="42"/>
  <c r="F108" i="42"/>
  <c r="D108" i="42"/>
  <c r="P108" i="42" s="1"/>
  <c r="B108" i="42"/>
  <c r="O107" i="42"/>
  <c r="F107" i="42"/>
  <c r="D107" i="42"/>
  <c r="P107" i="42" s="1"/>
  <c r="B107" i="42"/>
  <c r="O106" i="42"/>
  <c r="F106" i="42"/>
  <c r="D106" i="42"/>
  <c r="P106" i="42" s="1"/>
  <c r="B106" i="42"/>
  <c r="O105" i="42"/>
  <c r="F105" i="42"/>
  <c r="D105" i="42"/>
  <c r="P105" i="42" s="1"/>
  <c r="B105" i="42"/>
  <c r="O104" i="42"/>
  <c r="F104" i="42"/>
  <c r="D104" i="42"/>
  <c r="P104" i="42" s="1"/>
  <c r="B104" i="42"/>
  <c r="O103" i="42"/>
  <c r="F103" i="42"/>
  <c r="D103" i="42"/>
  <c r="P103" i="42" s="1"/>
  <c r="B103" i="42"/>
  <c r="O102" i="42"/>
  <c r="F102" i="42"/>
  <c r="D102" i="42"/>
  <c r="P102" i="42" s="1"/>
  <c r="B102" i="42"/>
  <c r="O101" i="42"/>
  <c r="F101" i="42"/>
  <c r="D101" i="42"/>
  <c r="P101" i="42" s="1"/>
  <c r="B101" i="42"/>
  <c r="O100" i="42"/>
  <c r="F100" i="42"/>
  <c r="D100" i="42"/>
  <c r="P100" i="42" s="1"/>
  <c r="B100" i="42"/>
  <c r="O99" i="42"/>
  <c r="F99" i="42"/>
  <c r="D99" i="42"/>
  <c r="P99" i="42" s="1"/>
  <c r="B99" i="42"/>
  <c r="O98" i="42"/>
  <c r="F98" i="42"/>
  <c r="D98" i="42"/>
  <c r="P98" i="42" s="1"/>
  <c r="B98" i="42"/>
  <c r="O97" i="42"/>
  <c r="F97" i="42"/>
  <c r="D97" i="42"/>
  <c r="P97" i="42" s="1"/>
  <c r="B97" i="42"/>
  <c r="O96" i="42"/>
  <c r="F96" i="42"/>
  <c r="D96" i="42"/>
  <c r="P96" i="42" s="1"/>
  <c r="B96" i="42"/>
  <c r="O95" i="42"/>
  <c r="F95" i="42"/>
  <c r="D95" i="42"/>
  <c r="P95" i="42" s="1"/>
  <c r="B95" i="42"/>
  <c r="O94" i="42"/>
  <c r="F94" i="42"/>
  <c r="D94" i="42"/>
  <c r="P94" i="42" s="1"/>
  <c r="B94" i="42"/>
  <c r="O93" i="42"/>
  <c r="F93" i="42"/>
  <c r="D93" i="42"/>
  <c r="P93" i="42" s="1"/>
  <c r="B93" i="42"/>
  <c r="O92" i="42"/>
  <c r="F92" i="42"/>
  <c r="D92" i="42"/>
  <c r="P92" i="42" s="1"/>
  <c r="B92" i="42"/>
  <c r="O91" i="42"/>
  <c r="F91" i="42"/>
  <c r="D91" i="42"/>
  <c r="P91" i="42" s="1"/>
  <c r="B91" i="42"/>
  <c r="O90" i="42"/>
  <c r="F90" i="42"/>
  <c r="D90" i="42"/>
  <c r="P90" i="42" s="1"/>
  <c r="B90" i="42"/>
  <c r="O89" i="42"/>
  <c r="F89" i="42"/>
  <c r="D89" i="42"/>
  <c r="P89" i="42" s="1"/>
  <c r="B89" i="42"/>
  <c r="O88" i="42"/>
  <c r="F88" i="42"/>
  <c r="D88" i="42"/>
  <c r="P88" i="42" s="1"/>
  <c r="B88" i="42"/>
  <c r="O87" i="42"/>
  <c r="F87" i="42"/>
  <c r="D87" i="42"/>
  <c r="P87" i="42" s="1"/>
  <c r="B87" i="42"/>
  <c r="O86" i="42"/>
  <c r="F86" i="42"/>
  <c r="D86" i="42"/>
  <c r="P86" i="42" s="1"/>
  <c r="B86" i="42"/>
  <c r="O85" i="42"/>
  <c r="F85" i="42"/>
  <c r="D85" i="42"/>
  <c r="P85" i="42" s="1"/>
  <c r="B85" i="42"/>
  <c r="O84" i="42"/>
  <c r="F84" i="42"/>
  <c r="D84" i="42"/>
  <c r="P84" i="42" s="1"/>
  <c r="B84" i="42"/>
  <c r="O83" i="42"/>
  <c r="F83" i="42"/>
  <c r="D83" i="42"/>
  <c r="P83" i="42" s="1"/>
  <c r="B83" i="42"/>
  <c r="O82" i="42"/>
  <c r="F82" i="42"/>
  <c r="D82" i="42"/>
  <c r="P82" i="42" s="1"/>
  <c r="B82" i="42"/>
  <c r="O81" i="42"/>
  <c r="F81" i="42"/>
  <c r="D81" i="42"/>
  <c r="P81" i="42" s="1"/>
  <c r="B81" i="42"/>
  <c r="O80" i="42"/>
  <c r="F80" i="42"/>
  <c r="D80" i="42"/>
  <c r="P80" i="42" s="1"/>
  <c r="B80" i="42"/>
  <c r="O79" i="42"/>
  <c r="F79" i="42"/>
  <c r="D79" i="42"/>
  <c r="P79" i="42" s="1"/>
  <c r="B79" i="42"/>
  <c r="O78" i="42"/>
  <c r="F78" i="42"/>
  <c r="D78" i="42"/>
  <c r="P78" i="42" s="1"/>
  <c r="B78" i="42"/>
  <c r="O77" i="42"/>
  <c r="F77" i="42"/>
  <c r="D77" i="42"/>
  <c r="P77" i="42" s="1"/>
  <c r="B77" i="42"/>
  <c r="O76" i="42"/>
  <c r="F76" i="42"/>
  <c r="D76" i="42"/>
  <c r="P76" i="42" s="1"/>
  <c r="B76" i="42"/>
  <c r="O75" i="42"/>
  <c r="F75" i="42"/>
  <c r="D75" i="42"/>
  <c r="P75" i="42" s="1"/>
  <c r="B75" i="42"/>
  <c r="O74" i="42"/>
  <c r="F74" i="42"/>
  <c r="D74" i="42"/>
  <c r="P74" i="42" s="1"/>
  <c r="B74" i="42"/>
  <c r="O73" i="42"/>
  <c r="F73" i="42"/>
  <c r="D73" i="42"/>
  <c r="P73" i="42" s="1"/>
  <c r="B73" i="42"/>
  <c r="O72" i="42"/>
  <c r="F72" i="42"/>
  <c r="D72" i="42"/>
  <c r="P72" i="42" s="1"/>
  <c r="B72" i="42"/>
  <c r="O71" i="42"/>
  <c r="F71" i="42"/>
  <c r="D71" i="42"/>
  <c r="P71" i="42" s="1"/>
  <c r="B71" i="42"/>
  <c r="O70" i="42"/>
  <c r="F70" i="42"/>
  <c r="D70" i="42"/>
  <c r="P70" i="42" s="1"/>
  <c r="B70" i="42"/>
  <c r="O69" i="42"/>
  <c r="F69" i="42"/>
  <c r="D69" i="42"/>
  <c r="P69" i="42" s="1"/>
  <c r="B69" i="42"/>
  <c r="O68" i="42"/>
  <c r="F68" i="42"/>
  <c r="D68" i="42"/>
  <c r="P68" i="42" s="1"/>
  <c r="B68" i="42"/>
  <c r="O67" i="42"/>
  <c r="F67" i="42"/>
  <c r="D67" i="42"/>
  <c r="P67" i="42" s="1"/>
  <c r="B67" i="42"/>
  <c r="O66" i="42"/>
  <c r="F66" i="42"/>
  <c r="D66" i="42"/>
  <c r="P66" i="42" s="1"/>
  <c r="B66" i="42"/>
  <c r="O65" i="42"/>
  <c r="F65" i="42"/>
  <c r="D65" i="42"/>
  <c r="P65" i="42" s="1"/>
  <c r="B65" i="42"/>
  <c r="O64" i="42"/>
  <c r="F64" i="42"/>
  <c r="D64" i="42"/>
  <c r="P64" i="42" s="1"/>
  <c r="B64" i="42"/>
  <c r="O63" i="42"/>
  <c r="F63" i="42"/>
  <c r="D63" i="42"/>
  <c r="P63" i="42" s="1"/>
  <c r="B63" i="42"/>
  <c r="O62" i="42"/>
  <c r="F62" i="42"/>
  <c r="D62" i="42"/>
  <c r="P62" i="42" s="1"/>
  <c r="B62" i="42"/>
  <c r="O61" i="42"/>
  <c r="F61" i="42"/>
  <c r="D61" i="42"/>
  <c r="P61" i="42" s="1"/>
  <c r="B61" i="42"/>
  <c r="O60" i="42"/>
  <c r="F60" i="42"/>
  <c r="D60" i="42"/>
  <c r="P60" i="42" s="1"/>
  <c r="B60" i="42"/>
  <c r="O59" i="42"/>
  <c r="F59" i="42"/>
  <c r="D59" i="42"/>
  <c r="P59" i="42" s="1"/>
  <c r="B59" i="42"/>
  <c r="O58" i="42"/>
  <c r="F58" i="42"/>
  <c r="D58" i="42"/>
  <c r="P58" i="42" s="1"/>
  <c r="B58" i="42"/>
  <c r="O57" i="42"/>
  <c r="F57" i="42"/>
  <c r="D57" i="42"/>
  <c r="P57" i="42" s="1"/>
  <c r="B57" i="42"/>
  <c r="O56" i="42"/>
  <c r="F56" i="42"/>
  <c r="D56" i="42"/>
  <c r="P56" i="42" s="1"/>
  <c r="B56" i="42"/>
  <c r="O55" i="42"/>
  <c r="F55" i="42"/>
  <c r="D55" i="42"/>
  <c r="P55" i="42" s="1"/>
  <c r="B55" i="42"/>
  <c r="O54" i="42"/>
  <c r="F54" i="42"/>
  <c r="D54" i="42"/>
  <c r="P54" i="42" s="1"/>
  <c r="B54" i="42"/>
  <c r="O53" i="42"/>
  <c r="F53" i="42"/>
  <c r="D53" i="42"/>
  <c r="P53" i="42" s="1"/>
  <c r="B53" i="42"/>
  <c r="O52" i="42"/>
  <c r="F52" i="42"/>
  <c r="D52" i="42"/>
  <c r="P52" i="42" s="1"/>
  <c r="B52" i="42"/>
  <c r="O51" i="42"/>
  <c r="F51" i="42"/>
  <c r="D51" i="42"/>
  <c r="P51" i="42" s="1"/>
  <c r="B51" i="42"/>
  <c r="O50" i="42"/>
  <c r="F50" i="42"/>
  <c r="D50" i="42"/>
  <c r="P50" i="42" s="1"/>
  <c r="B50" i="42"/>
  <c r="O49" i="42"/>
  <c r="F49" i="42"/>
  <c r="D49" i="42"/>
  <c r="P49" i="42" s="1"/>
  <c r="B49" i="42"/>
  <c r="O48" i="42"/>
  <c r="F48" i="42"/>
  <c r="D48" i="42"/>
  <c r="P48" i="42" s="1"/>
  <c r="B48" i="42"/>
  <c r="O47" i="42"/>
  <c r="F47" i="42"/>
  <c r="D47" i="42"/>
  <c r="P47" i="42" s="1"/>
  <c r="B47" i="42"/>
  <c r="O46" i="42"/>
  <c r="F46" i="42"/>
  <c r="D46" i="42"/>
  <c r="P46" i="42" s="1"/>
  <c r="B46" i="42"/>
  <c r="O45" i="42"/>
  <c r="F45" i="42"/>
  <c r="D45" i="42"/>
  <c r="P45" i="42" s="1"/>
  <c r="B45" i="42"/>
  <c r="O44" i="42"/>
  <c r="F44" i="42"/>
  <c r="D44" i="42"/>
  <c r="P44" i="42" s="1"/>
  <c r="B44" i="42"/>
  <c r="O43" i="42"/>
  <c r="F43" i="42"/>
  <c r="D43" i="42"/>
  <c r="P43" i="42" s="1"/>
  <c r="B43" i="42"/>
  <c r="O42" i="42"/>
  <c r="F42" i="42"/>
  <c r="D42" i="42"/>
  <c r="P42" i="42" s="1"/>
  <c r="B42" i="42"/>
  <c r="O41" i="42"/>
  <c r="F41" i="42"/>
  <c r="D41" i="42"/>
  <c r="P41" i="42" s="1"/>
  <c r="B41" i="42"/>
  <c r="O40" i="42"/>
  <c r="F40" i="42"/>
  <c r="D40" i="42"/>
  <c r="P40" i="42" s="1"/>
  <c r="B40" i="42"/>
  <c r="O39" i="42"/>
  <c r="F39" i="42"/>
  <c r="D39" i="42"/>
  <c r="P39" i="42" s="1"/>
  <c r="B39" i="42"/>
  <c r="O38" i="42"/>
  <c r="F38" i="42"/>
  <c r="D38" i="42"/>
  <c r="P38" i="42" s="1"/>
  <c r="B38" i="42"/>
  <c r="O37" i="42"/>
  <c r="F37" i="42"/>
  <c r="D37" i="42"/>
  <c r="P37" i="42" s="1"/>
  <c r="B37" i="42"/>
  <c r="O36" i="42"/>
  <c r="F36" i="42"/>
  <c r="D36" i="42"/>
  <c r="P36" i="42" s="1"/>
  <c r="B36" i="42"/>
  <c r="O35" i="42"/>
  <c r="F35" i="42"/>
  <c r="D35" i="42"/>
  <c r="P35" i="42" s="1"/>
  <c r="B35" i="42"/>
  <c r="O34" i="42"/>
  <c r="F34" i="42"/>
  <c r="D34" i="42"/>
  <c r="P34" i="42" s="1"/>
  <c r="B34" i="42"/>
  <c r="O33" i="42"/>
  <c r="F33" i="42"/>
  <c r="D33" i="42"/>
  <c r="P33" i="42" s="1"/>
  <c r="B33" i="42"/>
  <c r="O32" i="42"/>
  <c r="F32" i="42"/>
  <c r="D32" i="42"/>
  <c r="P32" i="42" s="1"/>
  <c r="B32" i="42"/>
  <c r="O31" i="42"/>
  <c r="F31" i="42"/>
  <c r="D31" i="42"/>
  <c r="P31" i="42" s="1"/>
  <c r="B31" i="42"/>
  <c r="O30" i="42"/>
  <c r="F30" i="42"/>
  <c r="D30" i="42"/>
  <c r="P30" i="42" s="1"/>
  <c r="B30" i="42"/>
  <c r="O29" i="42"/>
  <c r="F29" i="42"/>
  <c r="D29" i="42"/>
  <c r="P29" i="42" s="1"/>
  <c r="B29" i="42"/>
  <c r="O28" i="42"/>
  <c r="F28" i="42"/>
  <c r="D28" i="42"/>
  <c r="P28" i="42" s="1"/>
  <c r="B28" i="42"/>
  <c r="O27" i="42"/>
  <c r="F27" i="42"/>
  <c r="D27" i="42"/>
  <c r="P27" i="42" s="1"/>
  <c r="B27" i="42"/>
  <c r="O26" i="42"/>
  <c r="D26" i="42"/>
  <c r="P26" i="42" s="1"/>
  <c r="O25" i="42"/>
  <c r="O24" i="42"/>
  <c r="O23" i="42"/>
  <c r="O22" i="42"/>
  <c r="O21" i="42"/>
  <c r="O20" i="42"/>
  <c r="O19" i="42"/>
  <c r="O18" i="42"/>
  <c r="O17" i="42"/>
  <c r="O16" i="42"/>
  <c r="O15" i="42"/>
  <c r="O14" i="42"/>
  <c r="O13" i="42"/>
  <c r="O12" i="42"/>
  <c r="O11" i="42"/>
  <c r="O10" i="42"/>
  <c r="O9" i="42"/>
  <c r="O8" i="42"/>
  <c r="D5" i="42"/>
  <c r="D25" i="42" s="1"/>
  <c r="P25" i="42" s="1"/>
  <c r="H2" i="42"/>
  <c r="G1" i="42"/>
  <c r="B8" i="42"/>
  <c r="B8" i="44"/>
  <c r="B8" i="43"/>
  <c r="B8" i="48"/>
  <c r="B8" i="45"/>
  <c r="B8" i="46"/>
  <c r="B8" i="47"/>
  <c r="D11" i="47" l="1"/>
  <c r="P11" i="47" s="1"/>
  <c r="D16" i="47"/>
  <c r="P16" i="47" s="1"/>
  <c r="D17" i="47"/>
  <c r="P17" i="47" s="1"/>
  <c r="D13" i="47"/>
  <c r="P13" i="47" s="1"/>
  <c r="D8" i="46"/>
  <c r="P8" i="46" s="1"/>
  <c r="D11" i="44"/>
  <c r="P11" i="44" s="1"/>
  <c r="D14" i="47"/>
  <c r="P14" i="47" s="1"/>
  <c r="D9" i="43"/>
  <c r="P9" i="43" s="1"/>
  <c r="D10" i="43"/>
  <c r="P10" i="43" s="1"/>
  <c r="D16" i="42"/>
  <c r="P16" i="42" s="1"/>
  <c r="D8" i="42"/>
  <c r="P8" i="42" s="1"/>
  <c r="D9" i="45"/>
  <c r="P9" i="45" s="1"/>
  <c r="J1" i="45" s="1"/>
  <c r="D9" i="44"/>
  <c r="P9" i="44" s="1"/>
  <c r="D12" i="42"/>
  <c r="P12" i="42" s="1"/>
  <c r="D12" i="47"/>
  <c r="P12" i="47" s="1"/>
  <c r="D10" i="47"/>
  <c r="P10" i="47" s="1"/>
  <c r="D9" i="47"/>
  <c r="P9" i="47" s="1"/>
  <c r="D8" i="47"/>
  <c r="P8" i="47" s="1"/>
  <c r="D10" i="44"/>
  <c r="P10" i="44" s="1"/>
  <c r="D20" i="42"/>
  <c r="P20" i="42" s="1"/>
  <c r="D24" i="42"/>
  <c r="P24" i="42" s="1"/>
  <c r="D10" i="48"/>
  <c r="P10" i="48" s="1"/>
  <c r="D11" i="48"/>
  <c r="P11" i="48" s="1"/>
  <c r="D9" i="48"/>
  <c r="P9" i="48" s="1"/>
  <c r="D8" i="43"/>
  <c r="P8" i="43" s="1"/>
  <c r="D12" i="43"/>
  <c r="P12" i="43" s="1"/>
  <c r="D15" i="42"/>
  <c r="P15" i="42" s="1"/>
  <c r="D11" i="42"/>
  <c r="P11" i="42" s="1"/>
  <c r="D19" i="42"/>
  <c r="P19" i="42" s="1"/>
  <c r="D23" i="42"/>
  <c r="P23" i="42" s="1"/>
  <c r="D10" i="42"/>
  <c r="P10" i="42" s="1"/>
  <c r="D14" i="42"/>
  <c r="P14" i="42" s="1"/>
  <c r="D18" i="42"/>
  <c r="P18" i="42" s="1"/>
  <c r="D22" i="42"/>
  <c r="P22" i="42" s="1"/>
  <c r="D9" i="42"/>
  <c r="P9" i="42" s="1"/>
  <c r="D13" i="42"/>
  <c r="P13" i="42" s="1"/>
  <c r="D17" i="42"/>
  <c r="P17" i="42" s="1"/>
  <c r="D21" i="42"/>
  <c r="P21" i="42" s="1"/>
  <c r="I1" i="48"/>
  <c r="I1" i="44"/>
  <c r="F8" i="48"/>
  <c r="I1" i="47"/>
  <c r="I1" i="43"/>
  <c r="I1" i="46"/>
  <c r="F8" i="47"/>
  <c r="F8" i="46"/>
  <c r="I1" i="45"/>
  <c r="F8" i="45"/>
  <c r="F8" i="44"/>
  <c r="F8" i="43"/>
  <c r="I1" i="42"/>
  <c r="F8" i="42"/>
  <c r="J1" i="46"/>
  <c r="F119" i="1"/>
  <c r="F116" i="1"/>
  <c r="B9" i="47"/>
  <c r="B9" i="44"/>
  <c r="B9" i="45"/>
  <c r="B9" i="43"/>
  <c r="B9" i="46"/>
  <c r="B9" i="42"/>
  <c r="B9" i="48"/>
  <c r="J1" i="43" l="1"/>
  <c r="J1" i="47"/>
  <c r="J1" i="44"/>
  <c r="J1" i="48"/>
  <c r="J1" i="42"/>
  <c r="F9" i="42"/>
  <c r="F9" i="47"/>
  <c r="F9" i="43"/>
  <c r="F9" i="44"/>
  <c r="F9" i="46"/>
  <c r="F9" i="48"/>
  <c r="F9" i="45"/>
  <c r="O135" i="38"/>
  <c r="F135" i="38"/>
  <c r="D135" i="38"/>
  <c r="P135" i="38" s="1"/>
  <c r="B135" i="38"/>
  <c r="O134" i="38"/>
  <c r="F134" i="38"/>
  <c r="D134" i="38"/>
  <c r="P134" i="38" s="1"/>
  <c r="B134" i="38"/>
  <c r="O133" i="38"/>
  <c r="F133" i="38"/>
  <c r="D133" i="38"/>
  <c r="P133" i="38" s="1"/>
  <c r="B133" i="38"/>
  <c r="O132" i="38"/>
  <c r="F132" i="38"/>
  <c r="D132" i="38"/>
  <c r="P132" i="38" s="1"/>
  <c r="B132" i="38"/>
  <c r="O131" i="38"/>
  <c r="F131" i="38"/>
  <c r="D131" i="38"/>
  <c r="P131" i="38" s="1"/>
  <c r="B131" i="38"/>
  <c r="O130" i="38"/>
  <c r="F130" i="38"/>
  <c r="D130" i="38"/>
  <c r="P130" i="38" s="1"/>
  <c r="B130" i="38"/>
  <c r="O129" i="38"/>
  <c r="F129" i="38"/>
  <c r="D129" i="38"/>
  <c r="P129" i="38" s="1"/>
  <c r="B129" i="38"/>
  <c r="O128" i="38"/>
  <c r="F128" i="38"/>
  <c r="D128" i="38"/>
  <c r="P128" i="38" s="1"/>
  <c r="B128" i="38"/>
  <c r="O127" i="38"/>
  <c r="F127" i="38"/>
  <c r="D127" i="38"/>
  <c r="P127" i="38" s="1"/>
  <c r="B127" i="38"/>
  <c r="O126" i="38"/>
  <c r="F126" i="38"/>
  <c r="D126" i="38"/>
  <c r="P126" i="38" s="1"/>
  <c r="B126" i="38"/>
  <c r="O125" i="38"/>
  <c r="F125" i="38"/>
  <c r="D125" i="38"/>
  <c r="P125" i="38" s="1"/>
  <c r="B125" i="38"/>
  <c r="O124" i="38"/>
  <c r="F124" i="38"/>
  <c r="D124" i="38"/>
  <c r="P124" i="38" s="1"/>
  <c r="B124" i="38"/>
  <c r="O123" i="38"/>
  <c r="F123" i="38"/>
  <c r="D123" i="38"/>
  <c r="P123" i="38" s="1"/>
  <c r="B123" i="38"/>
  <c r="O122" i="38"/>
  <c r="F122" i="38"/>
  <c r="D122" i="38"/>
  <c r="P122" i="38" s="1"/>
  <c r="B122" i="38"/>
  <c r="O121" i="38"/>
  <c r="F121" i="38"/>
  <c r="D121" i="38"/>
  <c r="P121" i="38" s="1"/>
  <c r="B121" i="38"/>
  <c r="O120" i="38"/>
  <c r="F120" i="38"/>
  <c r="D120" i="38"/>
  <c r="P120" i="38" s="1"/>
  <c r="B120" i="38"/>
  <c r="O119" i="38"/>
  <c r="F119" i="38"/>
  <c r="D119" i="38"/>
  <c r="P119" i="38" s="1"/>
  <c r="B119" i="38"/>
  <c r="O118" i="38"/>
  <c r="F118" i="38"/>
  <c r="D118" i="38"/>
  <c r="P118" i="38" s="1"/>
  <c r="B118" i="38"/>
  <c r="O117" i="38"/>
  <c r="F117" i="38"/>
  <c r="D117" i="38"/>
  <c r="P117" i="38" s="1"/>
  <c r="B117" i="38"/>
  <c r="O116" i="38"/>
  <c r="F116" i="38"/>
  <c r="D116" i="38"/>
  <c r="P116" i="38" s="1"/>
  <c r="B116" i="38"/>
  <c r="O115" i="38"/>
  <c r="F115" i="38"/>
  <c r="D115" i="38"/>
  <c r="P115" i="38" s="1"/>
  <c r="B115" i="38"/>
  <c r="O114" i="38"/>
  <c r="F114" i="38"/>
  <c r="D114" i="38"/>
  <c r="P114" i="38" s="1"/>
  <c r="B114" i="38"/>
  <c r="O113" i="38"/>
  <c r="F113" i="38"/>
  <c r="D113" i="38"/>
  <c r="P113" i="38" s="1"/>
  <c r="B113" i="38"/>
  <c r="O112" i="38"/>
  <c r="F112" i="38"/>
  <c r="D112" i="38"/>
  <c r="P112" i="38" s="1"/>
  <c r="B112" i="38"/>
  <c r="O111" i="38"/>
  <c r="F111" i="38"/>
  <c r="D111" i="38"/>
  <c r="P111" i="38" s="1"/>
  <c r="B111" i="38"/>
  <c r="O110" i="38"/>
  <c r="F110" i="38"/>
  <c r="D110" i="38"/>
  <c r="P110" i="38" s="1"/>
  <c r="B110" i="38"/>
  <c r="O109" i="38"/>
  <c r="F109" i="38"/>
  <c r="D109" i="38"/>
  <c r="P109" i="38" s="1"/>
  <c r="B109" i="38"/>
  <c r="O108" i="38"/>
  <c r="F108" i="38"/>
  <c r="D108" i="38"/>
  <c r="P108" i="38" s="1"/>
  <c r="B108" i="38"/>
  <c r="O107" i="38"/>
  <c r="F107" i="38"/>
  <c r="D107" i="38"/>
  <c r="P107" i="38" s="1"/>
  <c r="B107" i="38"/>
  <c r="O106" i="38"/>
  <c r="F106" i="38"/>
  <c r="D106" i="38"/>
  <c r="P106" i="38" s="1"/>
  <c r="B106" i="38"/>
  <c r="O105" i="38"/>
  <c r="F105" i="38"/>
  <c r="D105" i="38"/>
  <c r="P105" i="38" s="1"/>
  <c r="B105" i="38"/>
  <c r="O104" i="38"/>
  <c r="F104" i="38"/>
  <c r="D104" i="38"/>
  <c r="P104" i="38" s="1"/>
  <c r="B104" i="38"/>
  <c r="O103" i="38"/>
  <c r="F103" i="38"/>
  <c r="D103" i="38"/>
  <c r="P103" i="38" s="1"/>
  <c r="B103" i="38"/>
  <c r="O102" i="38"/>
  <c r="F102" i="38"/>
  <c r="D102" i="38"/>
  <c r="P102" i="38" s="1"/>
  <c r="B102" i="38"/>
  <c r="O101" i="38"/>
  <c r="F101" i="38"/>
  <c r="D101" i="38"/>
  <c r="P101" i="38" s="1"/>
  <c r="B101" i="38"/>
  <c r="O100" i="38"/>
  <c r="F100" i="38"/>
  <c r="D100" i="38"/>
  <c r="P100" i="38" s="1"/>
  <c r="B100" i="38"/>
  <c r="O99" i="38"/>
  <c r="F99" i="38"/>
  <c r="D99" i="38"/>
  <c r="P99" i="38" s="1"/>
  <c r="B99" i="38"/>
  <c r="O98" i="38"/>
  <c r="F98" i="38"/>
  <c r="D98" i="38"/>
  <c r="P98" i="38" s="1"/>
  <c r="B98" i="38"/>
  <c r="O97" i="38"/>
  <c r="F97" i="38"/>
  <c r="D97" i="38"/>
  <c r="P97" i="38" s="1"/>
  <c r="B97" i="38"/>
  <c r="O96" i="38"/>
  <c r="F96" i="38"/>
  <c r="D96" i="38"/>
  <c r="P96" i="38" s="1"/>
  <c r="B96" i="38"/>
  <c r="O95" i="38"/>
  <c r="F95" i="38"/>
  <c r="D95" i="38"/>
  <c r="P95" i="38" s="1"/>
  <c r="B95" i="38"/>
  <c r="O94" i="38"/>
  <c r="F94" i="38"/>
  <c r="D94" i="38"/>
  <c r="P94" i="38" s="1"/>
  <c r="B94" i="38"/>
  <c r="O93" i="38"/>
  <c r="F93" i="38"/>
  <c r="D93" i="38"/>
  <c r="P93" i="38" s="1"/>
  <c r="B93" i="38"/>
  <c r="O92" i="38"/>
  <c r="F92" i="38"/>
  <c r="D92" i="38"/>
  <c r="P92" i="38" s="1"/>
  <c r="B92" i="38"/>
  <c r="O91" i="38"/>
  <c r="F91" i="38"/>
  <c r="D91" i="38"/>
  <c r="P91" i="38" s="1"/>
  <c r="B91" i="38"/>
  <c r="O90" i="38"/>
  <c r="F90" i="38"/>
  <c r="D90" i="38"/>
  <c r="P90" i="38" s="1"/>
  <c r="B90" i="38"/>
  <c r="O89" i="38"/>
  <c r="F89" i="38"/>
  <c r="D89" i="38"/>
  <c r="P89" i="38" s="1"/>
  <c r="B89" i="38"/>
  <c r="O88" i="38"/>
  <c r="F88" i="38"/>
  <c r="D88" i="38"/>
  <c r="P88" i="38" s="1"/>
  <c r="B88" i="38"/>
  <c r="O87" i="38"/>
  <c r="F87" i="38"/>
  <c r="D87" i="38"/>
  <c r="P87" i="38" s="1"/>
  <c r="B87" i="38"/>
  <c r="O86" i="38"/>
  <c r="F86" i="38"/>
  <c r="D86" i="38"/>
  <c r="P86" i="38" s="1"/>
  <c r="B86" i="38"/>
  <c r="O85" i="38"/>
  <c r="F85" i="38"/>
  <c r="D85" i="38"/>
  <c r="P85" i="38" s="1"/>
  <c r="B85" i="38"/>
  <c r="O84" i="38"/>
  <c r="F84" i="38"/>
  <c r="D84" i="38"/>
  <c r="P84" i="38" s="1"/>
  <c r="B84" i="38"/>
  <c r="O83" i="38"/>
  <c r="F83" i="38"/>
  <c r="D83" i="38"/>
  <c r="P83" i="38" s="1"/>
  <c r="B83" i="38"/>
  <c r="O82" i="38"/>
  <c r="F82" i="38"/>
  <c r="D82" i="38"/>
  <c r="P82" i="38" s="1"/>
  <c r="B82" i="38"/>
  <c r="O81" i="38"/>
  <c r="D81" i="38"/>
  <c r="P81" i="38" s="1"/>
  <c r="O80" i="38"/>
  <c r="D80" i="38"/>
  <c r="P80" i="38" s="1"/>
  <c r="O79" i="38"/>
  <c r="O78" i="38"/>
  <c r="O77" i="38"/>
  <c r="O76" i="38"/>
  <c r="O75" i="38"/>
  <c r="O74" i="38"/>
  <c r="O73" i="38"/>
  <c r="O72" i="38"/>
  <c r="O71" i="38"/>
  <c r="O70" i="38"/>
  <c r="O69" i="38"/>
  <c r="O68" i="38"/>
  <c r="O67" i="38"/>
  <c r="O66" i="38"/>
  <c r="O65" i="38"/>
  <c r="O64" i="38"/>
  <c r="O63" i="38"/>
  <c r="O62" i="38"/>
  <c r="O61" i="38"/>
  <c r="O60" i="38"/>
  <c r="O59" i="38"/>
  <c r="O58" i="38"/>
  <c r="O57" i="38"/>
  <c r="O56" i="38"/>
  <c r="O55" i="38"/>
  <c r="O54" i="38"/>
  <c r="O53" i="38"/>
  <c r="O52" i="38"/>
  <c r="O51" i="38"/>
  <c r="O50" i="38"/>
  <c r="O49" i="38"/>
  <c r="O48" i="38"/>
  <c r="O47" i="38"/>
  <c r="O46" i="38"/>
  <c r="O45" i="38"/>
  <c r="O44" i="38"/>
  <c r="O43" i="38"/>
  <c r="O42" i="38"/>
  <c r="O41" i="38"/>
  <c r="O40" i="38"/>
  <c r="O39" i="38"/>
  <c r="O38" i="38"/>
  <c r="O37" i="38"/>
  <c r="O36" i="38"/>
  <c r="O35" i="38"/>
  <c r="O34" i="38"/>
  <c r="O33" i="38"/>
  <c r="O32" i="38"/>
  <c r="O31" i="38"/>
  <c r="O30" i="38"/>
  <c r="O29" i="38"/>
  <c r="O28" i="38"/>
  <c r="O27" i="38"/>
  <c r="O26" i="38"/>
  <c r="O25" i="38"/>
  <c r="O24" i="38"/>
  <c r="O23" i="38"/>
  <c r="O22" i="38"/>
  <c r="O21" i="38"/>
  <c r="O20" i="38"/>
  <c r="O19" i="38"/>
  <c r="O18" i="38"/>
  <c r="O17" i="38"/>
  <c r="O16" i="38"/>
  <c r="O15" i="38"/>
  <c r="O14" i="38"/>
  <c r="O13" i="38"/>
  <c r="O12" i="38"/>
  <c r="O11" i="38"/>
  <c r="O10" i="38"/>
  <c r="O9" i="38"/>
  <c r="O8" i="38"/>
  <c r="D5" i="38"/>
  <c r="D41" i="38" s="1"/>
  <c r="P41" i="38" s="1"/>
  <c r="H2" i="38"/>
  <c r="G1" i="38"/>
  <c r="O135" i="37"/>
  <c r="F135" i="37"/>
  <c r="D135" i="37"/>
  <c r="P135" i="37" s="1"/>
  <c r="B135" i="37"/>
  <c r="O134" i="37"/>
  <c r="F134" i="37"/>
  <c r="D134" i="37"/>
  <c r="P134" i="37" s="1"/>
  <c r="B134" i="37"/>
  <c r="O133" i="37"/>
  <c r="F133" i="37"/>
  <c r="D133" i="37"/>
  <c r="P133" i="37" s="1"/>
  <c r="B133" i="37"/>
  <c r="O132" i="37"/>
  <c r="F132" i="37"/>
  <c r="D132" i="37"/>
  <c r="P132" i="37" s="1"/>
  <c r="B132" i="37"/>
  <c r="O131" i="37"/>
  <c r="F131" i="37"/>
  <c r="D131" i="37"/>
  <c r="P131" i="37" s="1"/>
  <c r="B131" i="37"/>
  <c r="O130" i="37"/>
  <c r="F130" i="37"/>
  <c r="D130" i="37"/>
  <c r="P130" i="37" s="1"/>
  <c r="B130" i="37"/>
  <c r="O129" i="37"/>
  <c r="F129" i="37"/>
  <c r="D129" i="37"/>
  <c r="P129" i="37" s="1"/>
  <c r="B129" i="37"/>
  <c r="O128" i="37"/>
  <c r="F128" i="37"/>
  <c r="D128" i="37"/>
  <c r="P128" i="37" s="1"/>
  <c r="B128" i="37"/>
  <c r="O127" i="37"/>
  <c r="F127" i="37"/>
  <c r="D127" i="37"/>
  <c r="P127" i="37" s="1"/>
  <c r="B127" i="37"/>
  <c r="O126" i="37"/>
  <c r="F126" i="37"/>
  <c r="D126" i="37"/>
  <c r="P126" i="37" s="1"/>
  <c r="B126" i="37"/>
  <c r="O125" i="37"/>
  <c r="F125" i="37"/>
  <c r="D125" i="37"/>
  <c r="P125" i="37" s="1"/>
  <c r="B125" i="37"/>
  <c r="O124" i="37"/>
  <c r="F124" i="37"/>
  <c r="D124" i="37"/>
  <c r="P124" i="37" s="1"/>
  <c r="B124" i="37"/>
  <c r="O123" i="37"/>
  <c r="F123" i="37"/>
  <c r="D123" i="37"/>
  <c r="P123" i="37" s="1"/>
  <c r="B123" i="37"/>
  <c r="O122" i="37"/>
  <c r="F122" i="37"/>
  <c r="D122" i="37"/>
  <c r="P122" i="37" s="1"/>
  <c r="B122" i="37"/>
  <c r="O121" i="37"/>
  <c r="F121" i="37"/>
  <c r="D121" i="37"/>
  <c r="P121" i="37" s="1"/>
  <c r="B121" i="37"/>
  <c r="O120" i="37"/>
  <c r="F120" i="37"/>
  <c r="D120" i="37"/>
  <c r="P120" i="37" s="1"/>
  <c r="B120" i="37"/>
  <c r="O119" i="37"/>
  <c r="F119" i="37"/>
  <c r="D119" i="37"/>
  <c r="P119" i="37" s="1"/>
  <c r="B119" i="37"/>
  <c r="O118" i="37"/>
  <c r="F118" i="37"/>
  <c r="D118" i="37"/>
  <c r="P118" i="37" s="1"/>
  <c r="B118" i="37"/>
  <c r="O117" i="37"/>
  <c r="F117" i="37"/>
  <c r="D117" i="37"/>
  <c r="P117" i="37" s="1"/>
  <c r="B117" i="37"/>
  <c r="O116" i="37"/>
  <c r="F116" i="37"/>
  <c r="D116" i="37"/>
  <c r="P116" i="37" s="1"/>
  <c r="B116" i="37"/>
  <c r="O115" i="37"/>
  <c r="F115" i="37"/>
  <c r="D115" i="37"/>
  <c r="P115" i="37" s="1"/>
  <c r="B115" i="37"/>
  <c r="O114" i="37"/>
  <c r="F114" i="37"/>
  <c r="D114" i="37"/>
  <c r="P114" i="37" s="1"/>
  <c r="B114" i="37"/>
  <c r="O113" i="37"/>
  <c r="F113" i="37"/>
  <c r="D113" i="37"/>
  <c r="P113" i="37" s="1"/>
  <c r="B113" i="37"/>
  <c r="O112" i="37"/>
  <c r="F112" i="37"/>
  <c r="D112" i="37"/>
  <c r="P112" i="37" s="1"/>
  <c r="B112" i="37"/>
  <c r="O111" i="37"/>
  <c r="F111" i="37"/>
  <c r="D111" i="37"/>
  <c r="P111" i="37" s="1"/>
  <c r="B111" i="37"/>
  <c r="O110" i="37"/>
  <c r="F110" i="37"/>
  <c r="D110" i="37"/>
  <c r="P110" i="37" s="1"/>
  <c r="B110" i="37"/>
  <c r="O109" i="37"/>
  <c r="F109" i="37"/>
  <c r="D109" i="37"/>
  <c r="P109" i="37" s="1"/>
  <c r="B109" i="37"/>
  <c r="O108" i="37"/>
  <c r="F108" i="37"/>
  <c r="D108" i="37"/>
  <c r="P108" i="37" s="1"/>
  <c r="B108" i="37"/>
  <c r="O107" i="37"/>
  <c r="F107" i="37"/>
  <c r="D107" i="37"/>
  <c r="P107" i="37" s="1"/>
  <c r="B107" i="37"/>
  <c r="O106" i="37"/>
  <c r="F106" i="37"/>
  <c r="D106" i="37"/>
  <c r="P106" i="37" s="1"/>
  <c r="B106" i="37"/>
  <c r="O105" i="37"/>
  <c r="F105" i="37"/>
  <c r="D105" i="37"/>
  <c r="P105" i="37" s="1"/>
  <c r="B105" i="37"/>
  <c r="O104" i="37"/>
  <c r="F104" i="37"/>
  <c r="D104" i="37"/>
  <c r="P104" i="37" s="1"/>
  <c r="B104" i="37"/>
  <c r="O103" i="37"/>
  <c r="F103" i="37"/>
  <c r="D103" i="37"/>
  <c r="P103" i="37" s="1"/>
  <c r="B103" i="37"/>
  <c r="O102" i="37"/>
  <c r="D102" i="37"/>
  <c r="P102" i="37" s="1"/>
  <c r="O101" i="37"/>
  <c r="D101" i="37"/>
  <c r="P101" i="37" s="1"/>
  <c r="O100" i="37"/>
  <c r="D100" i="37"/>
  <c r="P100" i="37" s="1"/>
  <c r="O99" i="37"/>
  <c r="D99" i="37"/>
  <c r="P99" i="37" s="1"/>
  <c r="O98" i="37"/>
  <c r="D98" i="37"/>
  <c r="P98" i="37" s="1"/>
  <c r="O97" i="37"/>
  <c r="D97" i="37"/>
  <c r="P97" i="37" s="1"/>
  <c r="O96" i="37"/>
  <c r="D96" i="37"/>
  <c r="P96" i="37" s="1"/>
  <c r="O95" i="37"/>
  <c r="D95" i="37"/>
  <c r="P95" i="37" s="1"/>
  <c r="O94" i="37"/>
  <c r="D94" i="37"/>
  <c r="P94" i="37" s="1"/>
  <c r="O93" i="37"/>
  <c r="D93" i="37"/>
  <c r="P93" i="37" s="1"/>
  <c r="O92" i="37"/>
  <c r="D92" i="37"/>
  <c r="P92" i="37" s="1"/>
  <c r="O91" i="37"/>
  <c r="O90" i="37"/>
  <c r="O89" i="37"/>
  <c r="O88" i="37"/>
  <c r="O87" i="37"/>
  <c r="O86" i="37"/>
  <c r="O85" i="37"/>
  <c r="O84" i="37"/>
  <c r="O83" i="37"/>
  <c r="O82" i="37"/>
  <c r="O81" i="37"/>
  <c r="O80" i="37"/>
  <c r="O79" i="37"/>
  <c r="O78" i="37"/>
  <c r="O77" i="37"/>
  <c r="O76" i="37"/>
  <c r="O75" i="37"/>
  <c r="O74" i="37"/>
  <c r="O73" i="37"/>
  <c r="O72" i="37"/>
  <c r="O71" i="37"/>
  <c r="O70" i="37"/>
  <c r="O69" i="37"/>
  <c r="O68" i="37"/>
  <c r="O67" i="37"/>
  <c r="O66" i="37"/>
  <c r="O65" i="37"/>
  <c r="O64" i="37"/>
  <c r="O63" i="37"/>
  <c r="O62" i="37"/>
  <c r="O61" i="37"/>
  <c r="O60" i="37"/>
  <c r="O59" i="37"/>
  <c r="O58" i="37"/>
  <c r="O57" i="37"/>
  <c r="O56" i="37"/>
  <c r="O55" i="37"/>
  <c r="O54" i="37"/>
  <c r="O53" i="37"/>
  <c r="O52" i="37"/>
  <c r="O51" i="37"/>
  <c r="O50" i="37"/>
  <c r="O49" i="37"/>
  <c r="O48" i="37"/>
  <c r="O47" i="37"/>
  <c r="O46" i="37"/>
  <c r="O45" i="37"/>
  <c r="O44" i="37"/>
  <c r="O43" i="37"/>
  <c r="O42" i="37"/>
  <c r="O41" i="37"/>
  <c r="O40" i="37"/>
  <c r="O39" i="37"/>
  <c r="O38" i="37"/>
  <c r="O37" i="37"/>
  <c r="O36" i="37"/>
  <c r="O35" i="37"/>
  <c r="O34" i="37"/>
  <c r="O33" i="37"/>
  <c r="O32" i="37"/>
  <c r="O31" i="37"/>
  <c r="O30" i="37"/>
  <c r="O29" i="37"/>
  <c r="O28" i="37"/>
  <c r="O27" i="37"/>
  <c r="O26" i="37"/>
  <c r="O25" i="37"/>
  <c r="O24" i="37"/>
  <c r="O23" i="37"/>
  <c r="O22" i="37"/>
  <c r="O21" i="37"/>
  <c r="O20" i="37"/>
  <c r="O19" i="37"/>
  <c r="O18" i="37"/>
  <c r="O17" i="37"/>
  <c r="O16" i="37"/>
  <c r="O15" i="37"/>
  <c r="O14" i="37"/>
  <c r="O13" i="37"/>
  <c r="O12" i="37"/>
  <c r="O11" i="37"/>
  <c r="O10" i="37"/>
  <c r="O9" i="37"/>
  <c r="O8" i="37"/>
  <c r="H2" i="37"/>
  <c r="G1" i="37"/>
  <c r="O135" i="35"/>
  <c r="F135" i="35"/>
  <c r="D135" i="35"/>
  <c r="P135" i="35" s="1"/>
  <c r="B135" i="35"/>
  <c r="O134" i="35"/>
  <c r="F134" i="35"/>
  <c r="D134" i="35"/>
  <c r="P134" i="35" s="1"/>
  <c r="B134" i="35"/>
  <c r="O133" i="35"/>
  <c r="F133" i="35"/>
  <c r="D133" i="35"/>
  <c r="P133" i="35" s="1"/>
  <c r="B133" i="35"/>
  <c r="O132" i="35"/>
  <c r="F132" i="35"/>
  <c r="D132" i="35"/>
  <c r="P132" i="35" s="1"/>
  <c r="B132" i="35"/>
  <c r="O131" i="35"/>
  <c r="F131" i="35"/>
  <c r="D131" i="35"/>
  <c r="P131" i="35" s="1"/>
  <c r="B131" i="35"/>
  <c r="O130" i="35"/>
  <c r="F130" i="35"/>
  <c r="D130" i="35"/>
  <c r="P130" i="35" s="1"/>
  <c r="B130" i="35"/>
  <c r="O129" i="35"/>
  <c r="F129" i="35"/>
  <c r="D129" i="35"/>
  <c r="P129" i="35" s="1"/>
  <c r="B129" i="35"/>
  <c r="O128" i="35"/>
  <c r="F128" i="35"/>
  <c r="D128" i="35"/>
  <c r="P128" i="35" s="1"/>
  <c r="B128" i="35"/>
  <c r="O127" i="35"/>
  <c r="F127" i="35"/>
  <c r="D127" i="35"/>
  <c r="P127" i="35" s="1"/>
  <c r="B127" i="35"/>
  <c r="O126" i="35"/>
  <c r="F126" i="35"/>
  <c r="D126" i="35"/>
  <c r="P126" i="35" s="1"/>
  <c r="B126" i="35"/>
  <c r="O125" i="35"/>
  <c r="F125" i="35"/>
  <c r="D125" i="35"/>
  <c r="P125" i="35" s="1"/>
  <c r="B125" i="35"/>
  <c r="O124" i="35"/>
  <c r="F124" i="35"/>
  <c r="D124" i="35"/>
  <c r="P124" i="35" s="1"/>
  <c r="B124" i="35"/>
  <c r="O123" i="35"/>
  <c r="F123" i="35"/>
  <c r="D123" i="35"/>
  <c r="P123" i="35" s="1"/>
  <c r="B123" i="35"/>
  <c r="O122" i="35"/>
  <c r="F122" i="35"/>
  <c r="D122" i="35"/>
  <c r="P122" i="35" s="1"/>
  <c r="B122" i="35"/>
  <c r="O121" i="35"/>
  <c r="F121" i="35"/>
  <c r="D121" i="35"/>
  <c r="P121" i="35" s="1"/>
  <c r="B121" i="35"/>
  <c r="O120" i="35"/>
  <c r="F120" i="35"/>
  <c r="D120" i="35"/>
  <c r="P120" i="35" s="1"/>
  <c r="B120" i="35"/>
  <c r="O119" i="35"/>
  <c r="F119" i="35"/>
  <c r="D119" i="35"/>
  <c r="P119" i="35" s="1"/>
  <c r="B119" i="35"/>
  <c r="O118" i="35"/>
  <c r="F118" i="35"/>
  <c r="D118" i="35"/>
  <c r="P118" i="35" s="1"/>
  <c r="B118" i="35"/>
  <c r="O117" i="35"/>
  <c r="F117" i="35"/>
  <c r="D117" i="35"/>
  <c r="P117" i="35" s="1"/>
  <c r="B117" i="35"/>
  <c r="O116" i="35"/>
  <c r="F116" i="35"/>
  <c r="D116" i="35"/>
  <c r="P116" i="35" s="1"/>
  <c r="B116" i="35"/>
  <c r="O115" i="35"/>
  <c r="F115" i="35"/>
  <c r="D115" i="35"/>
  <c r="P115" i="35" s="1"/>
  <c r="B115" i="35"/>
  <c r="O114" i="35"/>
  <c r="F114" i="35"/>
  <c r="D114" i="35"/>
  <c r="P114" i="35" s="1"/>
  <c r="B114" i="35"/>
  <c r="O113" i="35"/>
  <c r="F113" i="35"/>
  <c r="D113" i="35"/>
  <c r="P113" i="35" s="1"/>
  <c r="B113" i="35"/>
  <c r="O112" i="35"/>
  <c r="F112" i="35"/>
  <c r="D112" i="35"/>
  <c r="P112" i="35" s="1"/>
  <c r="B112" i="35"/>
  <c r="O111" i="35"/>
  <c r="F111" i="35"/>
  <c r="D111" i="35"/>
  <c r="P111" i="35" s="1"/>
  <c r="B111" i="35"/>
  <c r="O110" i="35"/>
  <c r="F110" i="35"/>
  <c r="D110" i="35"/>
  <c r="P110" i="35" s="1"/>
  <c r="B110" i="35"/>
  <c r="O109" i="35"/>
  <c r="F109" i="35"/>
  <c r="D109" i="35"/>
  <c r="P109" i="35" s="1"/>
  <c r="B109" i="35"/>
  <c r="O108" i="35"/>
  <c r="F108" i="35"/>
  <c r="D108" i="35"/>
  <c r="P108" i="35" s="1"/>
  <c r="B108" i="35"/>
  <c r="O107" i="35"/>
  <c r="F107" i="35"/>
  <c r="D107" i="35"/>
  <c r="P107" i="35" s="1"/>
  <c r="B107" i="35"/>
  <c r="O106" i="35"/>
  <c r="F106" i="35"/>
  <c r="D106" i="35"/>
  <c r="P106" i="35" s="1"/>
  <c r="B106" i="35"/>
  <c r="O105" i="35"/>
  <c r="F105" i="35"/>
  <c r="D105" i="35"/>
  <c r="P105" i="35" s="1"/>
  <c r="B105" i="35"/>
  <c r="O104" i="35"/>
  <c r="F104" i="35"/>
  <c r="D104" i="35"/>
  <c r="P104" i="35" s="1"/>
  <c r="B104" i="35"/>
  <c r="O103" i="35"/>
  <c r="F103" i="35"/>
  <c r="D103" i="35"/>
  <c r="P103" i="35" s="1"/>
  <c r="B103" i="35"/>
  <c r="O102" i="35"/>
  <c r="F102" i="35"/>
  <c r="D102" i="35"/>
  <c r="P102" i="35" s="1"/>
  <c r="B102" i="35"/>
  <c r="O101" i="35"/>
  <c r="F101" i="35"/>
  <c r="D101" i="35"/>
  <c r="P101" i="35" s="1"/>
  <c r="B101" i="35"/>
  <c r="O100" i="35"/>
  <c r="F100" i="35"/>
  <c r="D100" i="35"/>
  <c r="P100" i="35" s="1"/>
  <c r="B100" i="35"/>
  <c r="O99" i="35"/>
  <c r="F99" i="35"/>
  <c r="D99" i="35"/>
  <c r="P99" i="35" s="1"/>
  <c r="B99" i="35"/>
  <c r="O98" i="35"/>
  <c r="F98" i="35"/>
  <c r="D98" i="35"/>
  <c r="P98" i="35" s="1"/>
  <c r="B98" i="35"/>
  <c r="O97" i="35"/>
  <c r="F97" i="35"/>
  <c r="D97" i="35"/>
  <c r="P97" i="35" s="1"/>
  <c r="B97" i="35"/>
  <c r="O96" i="35"/>
  <c r="F96" i="35"/>
  <c r="D96" i="35"/>
  <c r="P96" i="35" s="1"/>
  <c r="B96" i="35"/>
  <c r="O95" i="35"/>
  <c r="F95" i="35"/>
  <c r="D95" i="35"/>
  <c r="P95" i="35" s="1"/>
  <c r="B95" i="35"/>
  <c r="O94" i="35"/>
  <c r="F94" i="35"/>
  <c r="D94" i="35"/>
  <c r="P94" i="35" s="1"/>
  <c r="B94" i="35"/>
  <c r="O93" i="35"/>
  <c r="F93" i="35"/>
  <c r="D93" i="35"/>
  <c r="P93" i="35" s="1"/>
  <c r="B93" i="35"/>
  <c r="O92" i="35"/>
  <c r="F92" i="35"/>
  <c r="D92" i="35"/>
  <c r="P92" i="35" s="1"/>
  <c r="B92" i="35"/>
  <c r="O91" i="35"/>
  <c r="F91" i="35"/>
  <c r="D91" i="35"/>
  <c r="P91" i="35" s="1"/>
  <c r="B91" i="35"/>
  <c r="O90" i="35"/>
  <c r="F90" i="35"/>
  <c r="D90" i="35"/>
  <c r="P90" i="35" s="1"/>
  <c r="B90" i="35"/>
  <c r="O89" i="35"/>
  <c r="F89" i="35"/>
  <c r="D89" i="35"/>
  <c r="P89" i="35" s="1"/>
  <c r="B89" i="35"/>
  <c r="O88" i="35"/>
  <c r="F88" i="35"/>
  <c r="D88" i="35"/>
  <c r="P88" i="35" s="1"/>
  <c r="B88" i="35"/>
  <c r="O87" i="35"/>
  <c r="F87" i="35"/>
  <c r="D87" i="35"/>
  <c r="P87" i="35" s="1"/>
  <c r="B87" i="35"/>
  <c r="O86" i="35"/>
  <c r="F86" i="35"/>
  <c r="D86" i="35"/>
  <c r="P86" i="35" s="1"/>
  <c r="B86" i="35"/>
  <c r="O85" i="35"/>
  <c r="F85" i="35"/>
  <c r="D85" i="35"/>
  <c r="P85" i="35" s="1"/>
  <c r="B85" i="35"/>
  <c r="O84" i="35"/>
  <c r="F84" i="35"/>
  <c r="D84" i="35"/>
  <c r="P84" i="35" s="1"/>
  <c r="B84" i="35"/>
  <c r="O83" i="35"/>
  <c r="F83" i="35"/>
  <c r="D83" i="35"/>
  <c r="P83" i="35" s="1"/>
  <c r="B83" i="35"/>
  <c r="O82" i="35"/>
  <c r="F82" i="35"/>
  <c r="D82" i="35"/>
  <c r="P82" i="35" s="1"/>
  <c r="B82" i="35"/>
  <c r="O81" i="35"/>
  <c r="F81" i="35"/>
  <c r="D81" i="35"/>
  <c r="P81" i="35" s="1"/>
  <c r="B81" i="35"/>
  <c r="O80" i="35"/>
  <c r="F80" i="35"/>
  <c r="D80" i="35"/>
  <c r="P80" i="35" s="1"/>
  <c r="B80" i="35"/>
  <c r="O79" i="35"/>
  <c r="F79" i="35"/>
  <c r="D79" i="35"/>
  <c r="P79" i="35" s="1"/>
  <c r="B79" i="35"/>
  <c r="O78" i="35"/>
  <c r="F78" i="35"/>
  <c r="D78" i="35"/>
  <c r="P78" i="35" s="1"/>
  <c r="B78" i="35"/>
  <c r="O77" i="35"/>
  <c r="F77" i="35"/>
  <c r="D77" i="35"/>
  <c r="P77" i="35" s="1"/>
  <c r="B77" i="35"/>
  <c r="O76" i="35"/>
  <c r="F76" i="35"/>
  <c r="D76" i="35"/>
  <c r="P76" i="35" s="1"/>
  <c r="B76" i="35"/>
  <c r="O75" i="35"/>
  <c r="F75" i="35"/>
  <c r="D75" i="35"/>
  <c r="P75" i="35" s="1"/>
  <c r="B75" i="35"/>
  <c r="O74" i="35"/>
  <c r="F74" i="35"/>
  <c r="D74" i="35"/>
  <c r="P74" i="35" s="1"/>
  <c r="B74" i="35"/>
  <c r="O73" i="35"/>
  <c r="F73" i="35"/>
  <c r="D73" i="35"/>
  <c r="P73" i="35" s="1"/>
  <c r="B73" i="35"/>
  <c r="O72" i="35"/>
  <c r="F72" i="35"/>
  <c r="D72" i="35"/>
  <c r="P72" i="35" s="1"/>
  <c r="B72" i="35"/>
  <c r="O71" i="35"/>
  <c r="F71" i="35"/>
  <c r="D71" i="35"/>
  <c r="P71" i="35" s="1"/>
  <c r="B71" i="35"/>
  <c r="O70" i="35"/>
  <c r="F70" i="35"/>
  <c r="D70" i="35"/>
  <c r="P70" i="35" s="1"/>
  <c r="B70" i="35"/>
  <c r="O69" i="35"/>
  <c r="F69" i="35"/>
  <c r="D69" i="35"/>
  <c r="P69" i="35" s="1"/>
  <c r="B69" i="35"/>
  <c r="O68" i="35"/>
  <c r="F68" i="35"/>
  <c r="D68" i="35"/>
  <c r="P68" i="35" s="1"/>
  <c r="B68" i="35"/>
  <c r="O67" i="35"/>
  <c r="F67" i="35"/>
  <c r="D67" i="35"/>
  <c r="P67" i="35" s="1"/>
  <c r="B67" i="35"/>
  <c r="O66" i="35"/>
  <c r="F66" i="35"/>
  <c r="D66" i="35"/>
  <c r="P66" i="35" s="1"/>
  <c r="B66" i="35"/>
  <c r="O65" i="35"/>
  <c r="F65" i="35"/>
  <c r="D65" i="35"/>
  <c r="P65" i="35" s="1"/>
  <c r="B65" i="35"/>
  <c r="O64" i="35"/>
  <c r="F64" i="35"/>
  <c r="D64" i="35"/>
  <c r="P64" i="35" s="1"/>
  <c r="B64" i="35"/>
  <c r="O63" i="35"/>
  <c r="F63" i="35"/>
  <c r="D63" i="35"/>
  <c r="P63" i="35" s="1"/>
  <c r="B63" i="35"/>
  <c r="O62" i="35"/>
  <c r="F62" i="35"/>
  <c r="D62" i="35"/>
  <c r="P62" i="35" s="1"/>
  <c r="B62" i="35"/>
  <c r="O61" i="35"/>
  <c r="F61" i="35"/>
  <c r="D61" i="35"/>
  <c r="P61" i="35" s="1"/>
  <c r="B61" i="35"/>
  <c r="O60" i="35"/>
  <c r="F60" i="35"/>
  <c r="D60" i="35"/>
  <c r="P60" i="35" s="1"/>
  <c r="B60" i="35"/>
  <c r="O59" i="35"/>
  <c r="F59" i="35"/>
  <c r="D59" i="35"/>
  <c r="P59" i="35" s="1"/>
  <c r="B59" i="35"/>
  <c r="O58" i="35"/>
  <c r="F58" i="35"/>
  <c r="D58" i="35"/>
  <c r="P58" i="35" s="1"/>
  <c r="B58" i="35"/>
  <c r="O57" i="35"/>
  <c r="F57" i="35"/>
  <c r="D57" i="35"/>
  <c r="P57" i="35" s="1"/>
  <c r="B57" i="35"/>
  <c r="O56" i="35"/>
  <c r="F56" i="35"/>
  <c r="D56" i="35"/>
  <c r="P56" i="35" s="1"/>
  <c r="B56" i="35"/>
  <c r="O55" i="35"/>
  <c r="F55" i="35"/>
  <c r="D55" i="35"/>
  <c r="P55" i="35" s="1"/>
  <c r="B55" i="35"/>
  <c r="O54" i="35"/>
  <c r="F54" i="35"/>
  <c r="D54" i="35"/>
  <c r="P54" i="35" s="1"/>
  <c r="B54" i="35"/>
  <c r="O53" i="35"/>
  <c r="F53" i="35"/>
  <c r="D53" i="35"/>
  <c r="P53" i="35" s="1"/>
  <c r="B53" i="35"/>
  <c r="O52" i="35"/>
  <c r="F52" i="35"/>
  <c r="D52" i="35"/>
  <c r="P52" i="35" s="1"/>
  <c r="B52" i="35"/>
  <c r="O51" i="35"/>
  <c r="F51" i="35"/>
  <c r="D51" i="35"/>
  <c r="P51" i="35" s="1"/>
  <c r="B51" i="35"/>
  <c r="O50" i="35"/>
  <c r="F50" i="35"/>
  <c r="D50" i="35"/>
  <c r="P50" i="35" s="1"/>
  <c r="B50" i="35"/>
  <c r="O49" i="35"/>
  <c r="F49" i="35"/>
  <c r="D49" i="35"/>
  <c r="P49" i="35" s="1"/>
  <c r="B49" i="35"/>
  <c r="O48" i="35"/>
  <c r="F48" i="35"/>
  <c r="D48" i="35"/>
  <c r="P48" i="35" s="1"/>
  <c r="B48" i="35"/>
  <c r="O47" i="35"/>
  <c r="F47" i="35"/>
  <c r="D47" i="35"/>
  <c r="P47" i="35" s="1"/>
  <c r="B47" i="35"/>
  <c r="O46" i="35"/>
  <c r="F46" i="35"/>
  <c r="D46" i="35"/>
  <c r="P46" i="35" s="1"/>
  <c r="B46" i="35"/>
  <c r="O45" i="35"/>
  <c r="F45" i="35"/>
  <c r="D45" i="35"/>
  <c r="P45" i="35" s="1"/>
  <c r="B45" i="35"/>
  <c r="O44" i="35"/>
  <c r="F44" i="35"/>
  <c r="D44" i="35"/>
  <c r="P44" i="35" s="1"/>
  <c r="B44" i="35"/>
  <c r="O43" i="35"/>
  <c r="F43" i="35"/>
  <c r="D43" i="35"/>
  <c r="P43" i="35" s="1"/>
  <c r="B43" i="35"/>
  <c r="O42" i="35"/>
  <c r="F42" i="35"/>
  <c r="D42" i="35"/>
  <c r="P42" i="35" s="1"/>
  <c r="B42" i="35"/>
  <c r="O41" i="35"/>
  <c r="O40" i="35"/>
  <c r="O39" i="35"/>
  <c r="O38" i="35"/>
  <c r="O37" i="35"/>
  <c r="O36" i="35"/>
  <c r="O35" i="35"/>
  <c r="O34" i="35"/>
  <c r="O33" i="35"/>
  <c r="O32" i="35"/>
  <c r="O31" i="35"/>
  <c r="O30" i="35"/>
  <c r="O29" i="35"/>
  <c r="O28" i="35"/>
  <c r="O27" i="35"/>
  <c r="O26" i="35"/>
  <c r="O25" i="35"/>
  <c r="O24" i="35"/>
  <c r="O23" i="35"/>
  <c r="O22" i="35"/>
  <c r="O21" i="35"/>
  <c r="O20" i="35"/>
  <c r="O19" i="35"/>
  <c r="O18" i="35"/>
  <c r="O17" i="35"/>
  <c r="O16" i="35"/>
  <c r="O15" i="35"/>
  <c r="O14" i="35"/>
  <c r="O13" i="35"/>
  <c r="O12" i="35"/>
  <c r="O11" i="35"/>
  <c r="O10" i="35"/>
  <c r="O9" i="35"/>
  <c r="O8" i="35"/>
  <c r="D5" i="35"/>
  <c r="D18" i="35" s="1"/>
  <c r="P18" i="35" s="1"/>
  <c r="H2" i="35"/>
  <c r="G1" i="35"/>
  <c r="B10" i="42"/>
  <c r="B8" i="35"/>
  <c r="B8" i="37"/>
  <c r="B10" i="44"/>
  <c r="B8" i="38"/>
  <c r="B10" i="47"/>
  <c r="B10" i="43"/>
  <c r="B10" i="48"/>
  <c r="F10" i="47" l="1"/>
  <c r="B13" i="43"/>
  <c r="F10" i="43"/>
  <c r="F10" i="42"/>
  <c r="F10" i="48"/>
  <c r="F10" i="44"/>
  <c r="F13" i="43"/>
  <c r="D30" i="35"/>
  <c r="P30" i="35" s="1"/>
  <c r="D24" i="35"/>
  <c r="P24" i="35" s="1"/>
  <c r="D40" i="35"/>
  <c r="P40" i="35" s="1"/>
  <c r="D20" i="35"/>
  <c r="P20" i="35" s="1"/>
  <c r="D28" i="35"/>
  <c r="P28" i="35" s="1"/>
  <c r="D36" i="35"/>
  <c r="P36" i="35" s="1"/>
  <c r="D22" i="35"/>
  <c r="P22" i="35" s="1"/>
  <c r="D38" i="35"/>
  <c r="P38" i="35" s="1"/>
  <c r="D32" i="35"/>
  <c r="P32" i="35" s="1"/>
  <c r="D26" i="35"/>
  <c r="P26" i="35" s="1"/>
  <c r="D34" i="35"/>
  <c r="P34" i="35" s="1"/>
  <c r="D19" i="35"/>
  <c r="P19" i="35" s="1"/>
  <c r="D21" i="35"/>
  <c r="P21" i="35" s="1"/>
  <c r="D23" i="35"/>
  <c r="P23" i="35" s="1"/>
  <c r="D25" i="35"/>
  <c r="P25" i="35" s="1"/>
  <c r="D27" i="35"/>
  <c r="P27" i="35" s="1"/>
  <c r="D29" i="35"/>
  <c r="P29" i="35" s="1"/>
  <c r="D31" i="35"/>
  <c r="P31" i="35" s="1"/>
  <c r="D33" i="35"/>
  <c r="P33" i="35" s="1"/>
  <c r="D35" i="35"/>
  <c r="P35" i="35" s="1"/>
  <c r="D37" i="35"/>
  <c r="P37" i="35" s="1"/>
  <c r="D39" i="35"/>
  <c r="P39" i="35" s="1"/>
  <c r="D41" i="35"/>
  <c r="P41" i="35" s="1"/>
  <c r="D42" i="38"/>
  <c r="P42" i="38" s="1"/>
  <c r="D44" i="38"/>
  <c r="P44" i="38" s="1"/>
  <c r="D46" i="38"/>
  <c r="P46" i="38" s="1"/>
  <c r="D48" i="38"/>
  <c r="P48" i="38" s="1"/>
  <c r="D50" i="38"/>
  <c r="P50" i="38" s="1"/>
  <c r="D52" i="38"/>
  <c r="P52" i="38" s="1"/>
  <c r="D54" i="38"/>
  <c r="P54" i="38" s="1"/>
  <c r="D56" i="38"/>
  <c r="P56" i="38" s="1"/>
  <c r="D58" i="38"/>
  <c r="P58" i="38" s="1"/>
  <c r="D60" i="38"/>
  <c r="P60" i="38" s="1"/>
  <c r="D62" i="38"/>
  <c r="P62" i="38" s="1"/>
  <c r="D64" i="38"/>
  <c r="P64" i="38" s="1"/>
  <c r="D66" i="38"/>
  <c r="P66" i="38" s="1"/>
  <c r="D68" i="38"/>
  <c r="P68" i="38" s="1"/>
  <c r="D70" i="38"/>
  <c r="P70" i="38" s="1"/>
  <c r="D72" i="38"/>
  <c r="P72" i="38" s="1"/>
  <c r="D74" i="38"/>
  <c r="P74" i="38" s="1"/>
  <c r="D76" i="38"/>
  <c r="P76" i="38" s="1"/>
  <c r="D78" i="38"/>
  <c r="P78" i="38" s="1"/>
  <c r="D43" i="38"/>
  <c r="P43" i="38" s="1"/>
  <c r="D45" i="38"/>
  <c r="P45" i="38" s="1"/>
  <c r="D47" i="38"/>
  <c r="P47" i="38" s="1"/>
  <c r="D49" i="38"/>
  <c r="P49" i="38" s="1"/>
  <c r="D51" i="38"/>
  <c r="P51" i="38" s="1"/>
  <c r="D53" i="38"/>
  <c r="P53" i="38" s="1"/>
  <c r="D55" i="38"/>
  <c r="P55" i="38" s="1"/>
  <c r="D57" i="38"/>
  <c r="P57" i="38" s="1"/>
  <c r="D59" i="38"/>
  <c r="P59" i="38" s="1"/>
  <c r="D61" i="38"/>
  <c r="P61" i="38" s="1"/>
  <c r="D63" i="38"/>
  <c r="P63" i="38" s="1"/>
  <c r="D65" i="38"/>
  <c r="P65" i="38" s="1"/>
  <c r="D67" i="38"/>
  <c r="P67" i="38" s="1"/>
  <c r="D69" i="38"/>
  <c r="P69" i="38" s="1"/>
  <c r="D71" i="38"/>
  <c r="P71" i="38" s="1"/>
  <c r="D73" i="38"/>
  <c r="P73" i="38" s="1"/>
  <c r="D75" i="38"/>
  <c r="P75" i="38" s="1"/>
  <c r="D77" i="38"/>
  <c r="P77" i="38" s="1"/>
  <c r="D79" i="38"/>
  <c r="P79" i="38" s="1"/>
  <c r="I1" i="38"/>
  <c r="I1" i="35"/>
  <c r="D8" i="38"/>
  <c r="P8" i="38" s="1"/>
  <c r="D9" i="38"/>
  <c r="P9" i="38" s="1"/>
  <c r="D10" i="38"/>
  <c r="P10" i="38" s="1"/>
  <c r="D11" i="38"/>
  <c r="P11" i="38" s="1"/>
  <c r="D12" i="38"/>
  <c r="P12" i="38" s="1"/>
  <c r="D13" i="38"/>
  <c r="P13" i="38" s="1"/>
  <c r="D14" i="38"/>
  <c r="P14" i="38" s="1"/>
  <c r="D15" i="38"/>
  <c r="P15" i="38" s="1"/>
  <c r="D16" i="38"/>
  <c r="P16" i="38" s="1"/>
  <c r="D17" i="38"/>
  <c r="P17" i="38" s="1"/>
  <c r="D18" i="38"/>
  <c r="P18" i="38" s="1"/>
  <c r="D19" i="38"/>
  <c r="P19" i="38" s="1"/>
  <c r="D20" i="38"/>
  <c r="P20" i="38" s="1"/>
  <c r="D21" i="38"/>
  <c r="P21" i="38" s="1"/>
  <c r="D22" i="38"/>
  <c r="P22" i="38" s="1"/>
  <c r="D23" i="38"/>
  <c r="P23" i="38" s="1"/>
  <c r="D24" i="38"/>
  <c r="P24" i="38" s="1"/>
  <c r="D25" i="38"/>
  <c r="P25" i="38" s="1"/>
  <c r="D26" i="38"/>
  <c r="P26" i="38" s="1"/>
  <c r="D27" i="38"/>
  <c r="P27" i="38" s="1"/>
  <c r="D28" i="38"/>
  <c r="P28" i="38" s="1"/>
  <c r="D29" i="38"/>
  <c r="P29" i="38" s="1"/>
  <c r="D30" i="38"/>
  <c r="P30" i="38" s="1"/>
  <c r="D31" i="38"/>
  <c r="P31" i="38" s="1"/>
  <c r="D32" i="38"/>
  <c r="P32" i="38" s="1"/>
  <c r="D33" i="38"/>
  <c r="P33" i="38" s="1"/>
  <c r="D34" i="38"/>
  <c r="P34" i="38" s="1"/>
  <c r="D8" i="35"/>
  <c r="P8" i="35" s="1"/>
  <c r="D9" i="35"/>
  <c r="P9" i="35" s="1"/>
  <c r="D10" i="35"/>
  <c r="P10" i="35" s="1"/>
  <c r="D11" i="35"/>
  <c r="P11" i="35" s="1"/>
  <c r="D12" i="35"/>
  <c r="P12" i="35" s="1"/>
  <c r="D13" i="35"/>
  <c r="P13" i="35" s="1"/>
  <c r="D14" i="35"/>
  <c r="P14" i="35" s="1"/>
  <c r="D15" i="35"/>
  <c r="P15" i="35" s="1"/>
  <c r="D16" i="35"/>
  <c r="P16" i="35" s="1"/>
  <c r="D17" i="35"/>
  <c r="P17" i="35" s="1"/>
  <c r="D35" i="38"/>
  <c r="P35" i="38" s="1"/>
  <c r="D36" i="38"/>
  <c r="P36" i="38" s="1"/>
  <c r="D37" i="38"/>
  <c r="P37" i="38" s="1"/>
  <c r="D38" i="38"/>
  <c r="P38" i="38" s="1"/>
  <c r="D39" i="38"/>
  <c r="P39" i="38" s="1"/>
  <c r="D40" i="38"/>
  <c r="P40" i="38" s="1"/>
  <c r="F8" i="35"/>
  <c r="F8" i="38"/>
  <c r="I1" i="37"/>
  <c r="D5" i="37"/>
  <c r="F8" i="37"/>
  <c r="AJ12" i="9"/>
  <c r="AJ15" i="9"/>
  <c r="AJ18" i="9"/>
  <c r="AJ21" i="9"/>
  <c r="AJ24" i="9"/>
  <c r="AJ27" i="9"/>
  <c r="AJ30" i="9"/>
  <c r="AJ33" i="9"/>
  <c r="AJ36" i="9"/>
  <c r="AJ39" i="9"/>
  <c r="AJ42" i="9"/>
  <c r="AJ45" i="9"/>
  <c r="AJ48" i="9"/>
  <c r="AJ51" i="9"/>
  <c r="AJ54" i="9"/>
  <c r="A168" i="9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105" i="9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04" i="9"/>
  <c r="Z294" i="9"/>
  <c r="Z293" i="9"/>
  <c r="B18" i="47"/>
  <c r="B19" i="47"/>
  <c r="B20" i="47"/>
  <c r="B21" i="47"/>
  <c r="B22" i="47"/>
  <c r="B9" i="38"/>
  <c r="B9" i="37"/>
  <c r="B11" i="44"/>
  <c r="B11" i="42"/>
  <c r="B9" i="35"/>
  <c r="B11" i="47"/>
  <c r="B11" i="48"/>
  <c r="B11" i="43"/>
  <c r="B13" i="44" l="1"/>
  <c r="F13" i="44"/>
  <c r="F11" i="47"/>
  <c r="F11" i="43"/>
  <c r="F11" i="42"/>
  <c r="F11" i="48"/>
  <c r="F11" i="44"/>
  <c r="F22" i="47"/>
  <c r="F21" i="47"/>
  <c r="F20" i="47"/>
  <c r="F19" i="47"/>
  <c r="F18" i="47"/>
  <c r="D91" i="37"/>
  <c r="P91" i="37" s="1"/>
  <c r="D89" i="37"/>
  <c r="P89" i="37" s="1"/>
  <c r="D87" i="37"/>
  <c r="P87" i="37" s="1"/>
  <c r="D85" i="37"/>
  <c r="P85" i="37" s="1"/>
  <c r="D83" i="37"/>
  <c r="P83" i="37" s="1"/>
  <c r="D81" i="37"/>
  <c r="P81" i="37" s="1"/>
  <c r="D79" i="37"/>
  <c r="P79" i="37" s="1"/>
  <c r="D77" i="37"/>
  <c r="P77" i="37" s="1"/>
  <c r="D75" i="37"/>
  <c r="P75" i="37" s="1"/>
  <c r="D73" i="37"/>
  <c r="P73" i="37" s="1"/>
  <c r="D71" i="37"/>
  <c r="P71" i="37" s="1"/>
  <c r="D69" i="37"/>
  <c r="P69" i="37" s="1"/>
  <c r="D67" i="37"/>
  <c r="P67" i="37" s="1"/>
  <c r="D65" i="37"/>
  <c r="P65" i="37" s="1"/>
  <c r="D63" i="37"/>
  <c r="P63" i="37" s="1"/>
  <c r="D61" i="37"/>
  <c r="P61" i="37" s="1"/>
  <c r="D59" i="37"/>
  <c r="P59" i="37" s="1"/>
  <c r="D57" i="37"/>
  <c r="P57" i="37" s="1"/>
  <c r="D55" i="37"/>
  <c r="P55" i="37" s="1"/>
  <c r="D53" i="37"/>
  <c r="P53" i="37" s="1"/>
  <c r="D51" i="37"/>
  <c r="P51" i="37" s="1"/>
  <c r="D49" i="37"/>
  <c r="P49" i="37" s="1"/>
  <c r="D47" i="37"/>
  <c r="P47" i="37" s="1"/>
  <c r="D45" i="37"/>
  <c r="P45" i="37" s="1"/>
  <c r="D90" i="37"/>
  <c r="P90" i="37" s="1"/>
  <c r="D88" i="37"/>
  <c r="P88" i="37" s="1"/>
  <c r="D86" i="37"/>
  <c r="P86" i="37" s="1"/>
  <c r="D84" i="37"/>
  <c r="P84" i="37" s="1"/>
  <c r="D82" i="37"/>
  <c r="P82" i="37" s="1"/>
  <c r="D80" i="37"/>
  <c r="P80" i="37" s="1"/>
  <c r="D78" i="37"/>
  <c r="P78" i="37" s="1"/>
  <c r="D76" i="37"/>
  <c r="P76" i="37" s="1"/>
  <c r="D74" i="37"/>
  <c r="P74" i="37" s="1"/>
  <c r="D72" i="37"/>
  <c r="P72" i="37" s="1"/>
  <c r="D70" i="37"/>
  <c r="P70" i="37" s="1"/>
  <c r="D68" i="37"/>
  <c r="P68" i="37" s="1"/>
  <c r="D66" i="37"/>
  <c r="P66" i="37" s="1"/>
  <c r="D64" i="37"/>
  <c r="P64" i="37" s="1"/>
  <c r="D62" i="37"/>
  <c r="P62" i="37" s="1"/>
  <c r="D60" i="37"/>
  <c r="P60" i="37" s="1"/>
  <c r="D58" i="37"/>
  <c r="P58" i="37" s="1"/>
  <c r="D56" i="37"/>
  <c r="P56" i="37" s="1"/>
  <c r="D54" i="37"/>
  <c r="P54" i="37" s="1"/>
  <c r="D52" i="37"/>
  <c r="P52" i="37" s="1"/>
  <c r="D50" i="37"/>
  <c r="P50" i="37" s="1"/>
  <c r="D48" i="37"/>
  <c r="P48" i="37" s="1"/>
  <c r="D46" i="37"/>
  <c r="P46" i="37" s="1"/>
  <c r="D44" i="37"/>
  <c r="P44" i="37" s="1"/>
  <c r="F9" i="37"/>
  <c r="F9" i="38"/>
  <c r="F9" i="35"/>
  <c r="J1" i="35"/>
  <c r="J1" i="38"/>
  <c r="D43" i="37"/>
  <c r="P43" i="37" s="1"/>
  <c r="D42" i="37"/>
  <c r="P42" i="37" s="1"/>
  <c r="D40" i="37"/>
  <c r="P40" i="37" s="1"/>
  <c r="D41" i="37"/>
  <c r="P41" i="37" s="1"/>
  <c r="D39" i="37"/>
  <c r="P39" i="37" s="1"/>
  <c r="D38" i="37"/>
  <c r="P38" i="37" s="1"/>
  <c r="D37" i="37"/>
  <c r="P37" i="37" s="1"/>
  <c r="D36" i="37"/>
  <c r="P36" i="37" s="1"/>
  <c r="D35" i="37"/>
  <c r="P35" i="37" s="1"/>
  <c r="D34" i="37"/>
  <c r="P34" i="37" s="1"/>
  <c r="A294" i="9"/>
  <c r="AE292" i="9"/>
  <c r="Z292" i="9"/>
  <c r="B12" i="43"/>
  <c r="B12" i="47"/>
  <c r="B10" i="37"/>
  <c r="B10" i="35"/>
  <c r="B12" i="42"/>
  <c r="B10" i="38"/>
  <c r="F12" i="47" l="1"/>
  <c r="F12" i="42"/>
  <c r="F12" i="43"/>
  <c r="F10" i="38"/>
  <c r="F10" i="37"/>
  <c r="F10" i="35"/>
  <c r="A296" i="9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E294" i="9"/>
  <c r="E294" i="9" s="1"/>
  <c r="AA294" i="9" s="1"/>
  <c r="AE291" i="9"/>
  <c r="Z291" i="9"/>
  <c r="B11" i="35"/>
  <c r="B11" i="38"/>
  <c r="B11" i="37"/>
  <c r="B13" i="42"/>
  <c r="B13" i="47"/>
  <c r="F13" i="47" l="1"/>
  <c r="F13" i="42"/>
  <c r="F11" i="38"/>
  <c r="F11" i="37"/>
  <c r="F11" i="35"/>
  <c r="E291" i="9"/>
  <c r="Z290" i="9"/>
  <c r="B12" i="35"/>
  <c r="B14" i="42"/>
  <c r="B12" i="38"/>
  <c r="B14" i="47"/>
  <c r="B12" i="37"/>
  <c r="F14" i="47" l="1"/>
  <c r="F14" i="42"/>
  <c r="F12" i="38"/>
  <c r="F12" i="37"/>
  <c r="F12" i="35"/>
  <c r="AA291" i="9"/>
  <c r="Z289" i="9"/>
  <c r="B13" i="35"/>
  <c r="B13" i="38"/>
  <c r="B13" i="37"/>
  <c r="B15" i="42"/>
  <c r="B15" i="47"/>
  <c r="F15" i="47" l="1"/>
  <c r="F15" i="42"/>
  <c r="F13" i="38"/>
  <c r="F13" i="35"/>
  <c r="F13" i="37"/>
  <c r="AE288" i="9"/>
  <c r="Z288" i="9"/>
  <c r="B14" i="35"/>
  <c r="B16" i="47"/>
  <c r="B14" i="37"/>
  <c r="B14" i="38"/>
  <c r="B16" i="42"/>
  <c r="F16" i="47" l="1"/>
  <c r="F16" i="42"/>
  <c r="F14" i="38"/>
  <c r="F14" i="35"/>
  <c r="F14" i="37"/>
  <c r="E288" i="9"/>
  <c r="AE287" i="9"/>
  <c r="Z287" i="9"/>
  <c r="B80" i="38"/>
  <c r="B81" i="38" s="1"/>
  <c r="B15" i="35"/>
  <c r="B15" i="38"/>
  <c r="B17" i="47"/>
  <c r="B15" i="37"/>
  <c r="B17" i="42"/>
  <c r="F17" i="47" l="1"/>
  <c r="F17" i="42"/>
  <c r="F15" i="38"/>
  <c r="F15" i="35"/>
  <c r="F15" i="37"/>
  <c r="F81" i="38"/>
  <c r="F80" i="38"/>
  <c r="AA288" i="9"/>
  <c r="E287" i="9"/>
  <c r="AE286" i="9"/>
  <c r="Z286" i="9"/>
  <c r="B16" i="35"/>
  <c r="B16" i="37"/>
  <c r="B18" i="42"/>
  <c r="B16" i="38"/>
  <c r="F18" i="42" l="1"/>
  <c r="F16" i="38"/>
  <c r="F16" i="35"/>
  <c r="F16" i="37"/>
  <c r="AA287" i="9"/>
  <c r="E286" i="9"/>
  <c r="AE285" i="9"/>
  <c r="Z285" i="9"/>
  <c r="B17" i="35"/>
  <c r="B17" i="38"/>
  <c r="B19" i="42"/>
  <c r="B17" i="37"/>
  <c r="F19" i="42" l="1"/>
  <c r="F17" i="38"/>
  <c r="F17" i="35"/>
  <c r="F17" i="37"/>
  <c r="AA286" i="9"/>
  <c r="E285" i="9"/>
  <c r="AE284" i="9"/>
  <c r="Z284" i="9"/>
  <c r="B18" i="35"/>
  <c r="B25" i="38"/>
  <c r="B18" i="37"/>
  <c r="B20" i="42"/>
  <c r="B18" i="38"/>
  <c r="F20" i="42" l="1"/>
  <c r="F18" i="38"/>
  <c r="F25" i="38"/>
  <c r="F18" i="35"/>
  <c r="F18" i="37"/>
  <c r="AA285" i="9"/>
  <c r="E284" i="9"/>
  <c r="AE283" i="9"/>
  <c r="Z283" i="9"/>
  <c r="B19" i="35"/>
  <c r="B26" i="38"/>
  <c r="B27" i="38"/>
  <c r="B28" i="38"/>
  <c r="B29" i="38"/>
  <c r="B30" i="38"/>
  <c r="B31" i="38"/>
  <c r="B32" i="38"/>
  <c r="B19" i="38"/>
  <c r="B21" i="42"/>
  <c r="B19" i="37"/>
  <c r="F21" i="42" l="1"/>
  <c r="F19" i="38"/>
  <c r="F29" i="38"/>
  <c r="F28" i="38"/>
  <c r="F27" i="38"/>
  <c r="F26" i="38"/>
  <c r="F32" i="38"/>
  <c r="F31" i="38"/>
  <c r="F30" i="38"/>
  <c r="F19" i="35"/>
  <c r="F19" i="37"/>
  <c r="AA284" i="9"/>
  <c r="E283" i="9"/>
  <c r="AE282" i="9"/>
  <c r="Z282" i="9"/>
  <c r="B20" i="35"/>
  <c r="B33" i="38"/>
  <c r="B34" i="38"/>
  <c r="B23" i="38"/>
  <c r="B24" i="38"/>
  <c r="B20" i="37"/>
  <c r="B20" i="38"/>
  <c r="B22" i="42"/>
  <c r="F22" i="42" l="1"/>
  <c r="F20" i="38"/>
  <c r="F23" i="38"/>
  <c r="F24" i="38"/>
  <c r="F33" i="38"/>
  <c r="F34" i="38"/>
  <c r="F20" i="35"/>
  <c r="F20" i="37"/>
  <c r="AA283" i="9"/>
  <c r="E282" i="9"/>
  <c r="AE281" i="9"/>
  <c r="Z281" i="9"/>
  <c r="B21" i="35"/>
  <c r="B22" i="35" s="1"/>
  <c r="B35" i="38"/>
  <c r="B36" i="38"/>
  <c r="B37" i="38"/>
  <c r="B38" i="38"/>
  <c r="B39" i="38"/>
  <c r="B40" i="38"/>
  <c r="B41" i="38"/>
  <c r="B42" i="38"/>
  <c r="B43" i="38" s="1"/>
  <c r="B21" i="38"/>
  <c r="B23" i="42"/>
  <c r="F23" i="42" l="1"/>
  <c r="F21" i="38"/>
  <c r="F41" i="38"/>
  <c r="F40" i="38"/>
  <c r="F39" i="38"/>
  <c r="F38" i="38"/>
  <c r="F37" i="38"/>
  <c r="F36" i="38"/>
  <c r="F35" i="38"/>
  <c r="F42" i="38"/>
  <c r="F43" i="38"/>
  <c r="F22" i="35"/>
  <c r="F21" i="35"/>
  <c r="AA282" i="9"/>
  <c r="E281" i="9"/>
  <c r="AE280" i="9"/>
  <c r="Z280" i="9"/>
  <c r="B23" i="35"/>
  <c r="B44" i="38"/>
  <c r="B45" i="38"/>
  <c r="B46" i="38"/>
  <c r="B47" i="38"/>
  <c r="B48" i="38"/>
  <c r="B49" i="38"/>
  <c r="B50" i="38"/>
  <c r="B51" i="38" s="1"/>
  <c r="B52" i="38"/>
  <c r="B22" i="38"/>
  <c r="B24" i="42"/>
  <c r="F24" i="42" l="1"/>
  <c r="F22" i="38"/>
  <c r="F44" i="38"/>
  <c r="F45" i="38"/>
  <c r="F46" i="38"/>
  <c r="F23" i="35"/>
  <c r="F47" i="38"/>
  <c r="F52" i="38"/>
  <c r="F51" i="38"/>
  <c r="F50" i="38"/>
  <c r="F49" i="38"/>
  <c r="F48" i="38"/>
  <c r="AA281" i="9"/>
  <c r="E280" i="9"/>
  <c r="AE279" i="9"/>
  <c r="Z279" i="9"/>
  <c r="B24" i="35"/>
  <c r="B25" i="35" s="1"/>
  <c r="B53" i="38"/>
  <c r="B26" i="35"/>
  <c r="B54" i="38"/>
  <c r="B55" i="38" s="1"/>
  <c r="B56" i="38"/>
  <c r="B25" i="42"/>
  <c r="F25" i="42" l="1"/>
  <c r="F53" i="38"/>
  <c r="F56" i="38"/>
  <c r="F55" i="38"/>
  <c r="F54" i="38"/>
  <c r="F25" i="35"/>
  <c r="F24" i="35"/>
  <c r="F26" i="35"/>
  <c r="AA280" i="9"/>
  <c r="E279" i="9"/>
  <c r="AE278" i="9"/>
  <c r="Z278" i="9"/>
  <c r="B27" i="35"/>
  <c r="B57" i="38"/>
  <c r="B28" i="35"/>
  <c r="B58" i="38"/>
  <c r="B29" i="35"/>
  <c r="B30" i="35"/>
  <c r="B31" i="35"/>
  <c r="B59" i="38"/>
  <c r="B60" i="38" s="1"/>
  <c r="B26" i="42"/>
  <c r="F26" i="42" l="1"/>
  <c r="F57" i="38"/>
  <c r="F28" i="35"/>
  <c r="F27" i="35"/>
  <c r="F58" i="38"/>
  <c r="F60" i="38"/>
  <c r="F59" i="38"/>
  <c r="F29" i="35"/>
  <c r="F31" i="35"/>
  <c r="F30" i="35"/>
  <c r="AA279" i="9"/>
  <c r="E278" i="9"/>
  <c r="AE277" i="9"/>
  <c r="Z277" i="9"/>
  <c r="B32" i="35"/>
  <c r="B61" i="38"/>
  <c r="B62" i="38" s="1"/>
  <c r="B33" i="35"/>
  <c r="B34" i="35" s="1"/>
  <c r="F32" i="35" l="1"/>
  <c r="F62" i="38"/>
  <c r="F61" i="38"/>
  <c r="F34" i="35"/>
  <c r="F33" i="35"/>
  <c r="AA278" i="9"/>
  <c r="AE276" i="9"/>
  <c r="Z276" i="9"/>
  <c r="B35" i="35"/>
  <c r="B63" i="38"/>
  <c r="B36" i="35"/>
  <c r="B37" i="35" s="1"/>
  <c r="B64" i="38"/>
  <c r="F63" i="38" l="1"/>
  <c r="F35" i="35"/>
  <c r="F36" i="35"/>
  <c r="F64" i="38"/>
  <c r="F37" i="35"/>
  <c r="E276" i="9"/>
  <c r="AE275" i="9"/>
  <c r="Z275" i="9"/>
  <c r="B38" i="35"/>
  <c r="B65" i="38"/>
  <c r="B39" i="35"/>
  <c r="B40" i="35"/>
  <c r="B66" i="38"/>
  <c r="B67" i="38"/>
  <c r="B68" i="38"/>
  <c r="B69" i="38"/>
  <c r="B70" i="38" s="1"/>
  <c r="F67" i="38" l="1"/>
  <c r="F66" i="38"/>
  <c r="F65" i="38"/>
  <c r="F38" i="35"/>
  <c r="F70" i="38"/>
  <c r="F69" i="38"/>
  <c r="F39" i="35"/>
  <c r="F68" i="38"/>
  <c r="F40" i="35"/>
  <c r="AA276" i="9"/>
  <c r="E275" i="9"/>
  <c r="AE274" i="9"/>
  <c r="Z274" i="9"/>
  <c r="B41" i="35"/>
  <c r="B71" i="38"/>
  <c r="B72" i="38"/>
  <c r="B73" i="38"/>
  <c r="B74" i="38" s="1"/>
  <c r="F71" i="38" l="1"/>
  <c r="F73" i="38"/>
  <c r="F72" i="38"/>
  <c r="F74" i="38"/>
  <c r="F41" i="35"/>
  <c r="AA275" i="9"/>
  <c r="E274" i="9"/>
  <c r="AE273" i="9"/>
  <c r="Z273" i="9"/>
  <c r="B75" i="38"/>
  <c r="B76" i="38"/>
  <c r="B77" i="38"/>
  <c r="B78" i="38" s="1"/>
  <c r="F75" i="38" l="1"/>
  <c r="F76" i="38"/>
  <c r="F77" i="38"/>
  <c r="F78" i="38"/>
  <c r="AA274" i="9"/>
  <c r="AE272" i="9"/>
  <c r="Z272" i="9"/>
  <c r="B79" i="38"/>
  <c r="F79" i="38" l="1"/>
  <c r="E272" i="9"/>
  <c r="Z271" i="9"/>
  <c r="AA272" i="9" l="1"/>
  <c r="AE270" i="9"/>
  <c r="Z270" i="9"/>
  <c r="E270" i="9" l="1"/>
  <c r="AE269" i="9"/>
  <c r="Z269" i="9"/>
  <c r="AA270" i="9" l="1"/>
  <c r="E269" i="9"/>
  <c r="Z268" i="9"/>
  <c r="AA269" i="9" l="1"/>
  <c r="Z267" i="9"/>
  <c r="AE266" i="9" l="1"/>
  <c r="Z266" i="9"/>
  <c r="E266" i="9" l="1"/>
  <c r="AE265" i="9"/>
  <c r="Z265" i="9"/>
  <c r="AA266" i="9" l="1"/>
  <c r="AE264" i="9"/>
  <c r="Z264" i="9"/>
  <c r="E264" i="9" l="1"/>
  <c r="AE263" i="9"/>
  <c r="Z263" i="9"/>
  <c r="AA264" i="9" l="1"/>
  <c r="E263" i="9"/>
  <c r="AE262" i="9"/>
  <c r="Z262" i="9"/>
  <c r="AA263" i="9" l="1"/>
  <c r="Z261" i="9"/>
  <c r="AE260" i="9" l="1"/>
  <c r="Z260" i="9"/>
  <c r="AE259" i="9" l="1"/>
  <c r="Z259" i="9"/>
  <c r="E259" i="9" l="1"/>
  <c r="Z258" i="9"/>
  <c r="AA259" i="9" l="1"/>
  <c r="Z257" i="9"/>
  <c r="AE256" i="9" l="1"/>
  <c r="Z256" i="9"/>
  <c r="E256" i="9" l="1"/>
  <c r="AE255" i="9"/>
  <c r="Z255" i="9"/>
  <c r="AA256" i="9" l="1"/>
  <c r="E255" i="9"/>
  <c r="AE254" i="9"/>
  <c r="Z254" i="9"/>
  <c r="AA255" i="9" l="1"/>
  <c r="E254" i="9"/>
  <c r="AE253" i="9"/>
  <c r="Z253" i="9"/>
  <c r="AA254" i="9" l="1"/>
  <c r="AE252" i="9"/>
  <c r="Z252" i="9"/>
  <c r="E252" i="9" l="1"/>
  <c r="AE251" i="9"/>
  <c r="Z251" i="9"/>
  <c r="AA252" i="9" l="1"/>
  <c r="E251" i="9"/>
  <c r="AE250" i="9"/>
  <c r="Z250" i="9"/>
  <c r="AA251" i="9" l="1"/>
  <c r="E250" i="9"/>
  <c r="AE249" i="9"/>
  <c r="Z249" i="9"/>
  <c r="AA250" i="9" l="1"/>
  <c r="AE248" i="9"/>
  <c r="Z248" i="9"/>
  <c r="E248" i="9" l="1"/>
  <c r="AE247" i="9"/>
  <c r="Z247" i="9"/>
  <c r="AA248" i="9" l="1"/>
  <c r="E247" i="9"/>
  <c r="AE246" i="9"/>
  <c r="Z246" i="9"/>
  <c r="AA247" i="9" l="1"/>
  <c r="E246" i="9"/>
  <c r="AE245" i="9"/>
  <c r="Z245" i="9"/>
  <c r="AA246" i="9" l="1"/>
  <c r="AE244" i="9"/>
  <c r="Z244" i="9"/>
  <c r="E244" i="9" l="1"/>
  <c r="AE243" i="9"/>
  <c r="Z243" i="9"/>
  <c r="AA244" i="9" l="1"/>
  <c r="E243" i="9"/>
  <c r="AE242" i="9"/>
  <c r="Z242" i="9"/>
  <c r="AA243" i="9" l="1"/>
  <c r="E242" i="9"/>
  <c r="AE241" i="9"/>
  <c r="Z241" i="9"/>
  <c r="AA242" i="9" l="1"/>
  <c r="E241" i="9"/>
  <c r="AE240" i="9"/>
  <c r="Z240" i="9"/>
  <c r="AA241" i="9" l="1"/>
  <c r="E240" i="9"/>
  <c r="Z239" i="9"/>
  <c r="AA240" i="9" l="1"/>
  <c r="AE238" i="9"/>
  <c r="Z238" i="9"/>
  <c r="E238" i="9" l="1"/>
  <c r="AE237" i="9"/>
  <c r="Z237" i="9"/>
  <c r="AA238" i="9" l="1"/>
  <c r="Z236" i="9"/>
  <c r="Z235" i="9" l="1"/>
  <c r="AE234" i="9" l="1"/>
  <c r="Z234" i="9"/>
  <c r="E234" i="9" l="1"/>
  <c r="AE233" i="9"/>
  <c r="Z233" i="9"/>
  <c r="AA234" i="9" l="1"/>
  <c r="AE232" i="9"/>
  <c r="Z232" i="9"/>
  <c r="E232" i="9" l="1"/>
  <c r="AE231" i="9"/>
  <c r="Z231" i="9"/>
  <c r="AA232" i="9" l="1"/>
  <c r="E231" i="9"/>
  <c r="AE358" i="9"/>
  <c r="E358" i="9" s="1"/>
  <c r="Z358" i="9"/>
  <c r="Z357" i="9"/>
  <c r="AA231" i="9" l="1"/>
  <c r="AA358" i="9"/>
  <c r="AE356" i="9"/>
  <c r="Z356" i="9"/>
  <c r="E356" i="9" l="1"/>
  <c r="AE355" i="9"/>
  <c r="Z355" i="9"/>
  <c r="AA356" i="9" l="1"/>
  <c r="E355" i="9"/>
  <c r="Z354" i="9"/>
  <c r="AA355" i="9" l="1"/>
  <c r="Z353" i="9"/>
  <c r="AE352" i="9" l="1"/>
  <c r="Z352" i="9"/>
  <c r="E352" i="9" l="1"/>
  <c r="AE351" i="9"/>
  <c r="Z351" i="9"/>
  <c r="AA352" i="9" l="1"/>
  <c r="E351" i="9"/>
  <c r="AE350" i="9"/>
  <c r="Z350" i="9"/>
  <c r="AA351" i="9" l="1"/>
  <c r="E350" i="9"/>
  <c r="AE349" i="9"/>
  <c r="Z349" i="9"/>
  <c r="AA350" i="9" l="1"/>
  <c r="E349" i="9"/>
  <c r="AE348" i="9"/>
  <c r="Z348" i="9"/>
  <c r="AA349" i="9" l="1"/>
  <c r="E348" i="9"/>
  <c r="AE347" i="9"/>
  <c r="Z347" i="9"/>
  <c r="AA348" i="9" l="1"/>
  <c r="E347" i="9"/>
  <c r="AE346" i="9"/>
  <c r="Z346" i="9"/>
  <c r="AA347" i="9" l="1"/>
  <c r="E346" i="9"/>
  <c r="AE345" i="9"/>
  <c r="Z345" i="9"/>
  <c r="AA346" i="9" l="1"/>
  <c r="E345" i="9"/>
  <c r="AE344" i="9"/>
  <c r="Z344" i="9"/>
  <c r="AA345" i="9" l="1"/>
  <c r="E344" i="9"/>
  <c r="AE343" i="9"/>
  <c r="Z343" i="9"/>
  <c r="AA344" i="9" l="1"/>
  <c r="E343" i="9"/>
  <c r="AE342" i="9"/>
  <c r="Z342" i="9"/>
  <c r="AA343" i="9" l="1"/>
  <c r="E342" i="9"/>
  <c r="AE341" i="9"/>
  <c r="Z341" i="9"/>
  <c r="AA342" i="9" l="1"/>
  <c r="E341" i="9"/>
  <c r="AE340" i="9"/>
  <c r="Z340" i="9"/>
  <c r="AA341" i="9" l="1"/>
  <c r="E340" i="9"/>
  <c r="AE339" i="9"/>
  <c r="Z339" i="9"/>
  <c r="AA340" i="9" l="1"/>
  <c r="E339" i="9"/>
  <c r="AE338" i="9"/>
  <c r="Z338" i="9"/>
  <c r="AA339" i="9" l="1"/>
  <c r="E338" i="9"/>
  <c r="AE337" i="9"/>
  <c r="Z337" i="9"/>
  <c r="AA338" i="9" l="1"/>
  <c r="E337" i="9"/>
  <c r="Z336" i="9"/>
  <c r="AA337" i="9" l="1"/>
  <c r="Z335" i="9"/>
  <c r="AE334" i="9" l="1"/>
  <c r="Z334" i="9"/>
  <c r="E334" i="9" l="1"/>
  <c r="AE333" i="9"/>
  <c r="Z333" i="9"/>
  <c r="AA334" i="9" l="1"/>
  <c r="E333" i="9"/>
  <c r="Z332" i="9"/>
  <c r="AA333" i="9" l="1"/>
  <c r="Z331" i="9"/>
  <c r="Z330" i="9" l="1"/>
  <c r="AE329" i="9" l="1"/>
  <c r="Z329" i="9"/>
  <c r="E329" i="9" l="1"/>
  <c r="AE328" i="9"/>
  <c r="Z328" i="9"/>
  <c r="AA329" i="9" l="1"/>
  <c r="E328" i="9"/>
  <c r="AE327" i="9"/>
  <c r="Z327" i="9"/>
  <c r="AA328" i="9" l="1"/>
  <c r="E327" i="9"/>
  <c r="AE326" i="9"/>
  <c r="Z326" i="9"/>
  <c r="AA327" i="9" l="1"/>
  <c r="E326" i="9"/>
  <c r="Z325" i="9"/>
  <c r="AA326" i="9" l="1"/>
  <c r="AE324" i="9"/>
  <c r="Z324" i="9"/>
  <c r="E324" i="9" l="1"/>
  <c r="AE323" i="9"/>
  <c r="Z323" i="9"/>
  <c r="AA324" i="9" l="1"/>
  <c r="E323" i="9"/>
  <c r="Z322" i="9"/>
  <c r="AA323" i="9" l="1"/>
  <c r="Z321" i="9"/>
  <c r="AE320" i="9" l="1"/>
  <c r="Z320" i="9"/>
  <c r="E320" i="9" l="1"/>
  <c r="AE319" i="9"/>
  <c r="Z319" i="9"/>
  <c r="AA320" i="9" l="1"/>
  <c r="E319" i="9"/>
  <c r="AE318" i="9"/>
  <c r="Z318" i="9"/>
  <c r="AA319" i="9" l="1"/>
  <c r="E318" i="9"/>
  <c r="AE317" i="9"/>
  <c r="Z317" i="9"/>
  <c r="AA318" i="9" l="1"/>
  <c r="E317" i="9"/>
  <c r="AE316" i="9"/>
  <c r="Z316" i="9"/>
  <c r="AA317" i="9" l="1"/>
  <c r="E316" i="9"/>
  <c r="AE315" i="9"/>
  <c r="Z315" i="9"/>
  <c r="AA316" i="9" l="1"/>
  <c r="E315" i="9"/>
  <c r="AE314" i="9"/>
  <c r="Z314" i="9"/>
  <c r="AA315" i="9" l="1"/>
  <c r="E314" i="9"/>
  <c r="AE313" i="9"/>
  <c r="Z313" i="9"/>
  <c r="AA314" i="9" l="1"/>
  <c r="E313" i="9"/>
  <c r="AE312" i="9"/>
  <c r="Z312" i="9"/>
  <c r="AA313" i="9" l="1"/>
  <c r="E312" i="9"/>
  <c r="AE311" i="9"/>
  <c r="Z311" i="9"/>
  <c r="AA312" i="9" l="1"/>
  <c r="E311" i="9"/>
  <c r="AE310" i="9"/>
  <c r="Z310" i="9"/>
  <c r="AA311" i="9" l="1"/>
  <c r="E310" i="9"/>
  <c r="AE309" i="9"/>
  <c r="Z309" i="9"/>
  <c r="AA310" i="9" l="1"/>
  <c r="E309" i="9"/>
  <c r="AE308" i="9"/>
  <c r="Z308" i="9"/>
  <c r="AA309" i="9" l="1"/>
  <c r="E308" i="9"/>
  <c r="AE307" i="9"/>
  <c r="Z307" i="9"/>
  <c r="AA308" i="9" l="1"/>
  <c r="E307" i="9"/>
  <c r="AE306" i="9"/>
  <c r="Z306" i="9"/>
  <c r="AA307" i="9" l="1"/>
  <c r="E306" i="9"/>
  <c r="AE305" i="9"/>
  <c r="Z305" i="9"/>
  <c r="AA306" i="9" l="1"/>
  <c r="E305" i="9"/>
  <c r="Z304" i="9"/>
  <c r="AA305" i="9" l="1"/>
  <c r="Z303" i="9"/>
  <c r="AE302" i="9" l="1"/>
  <c r="Z302" i="9"/>
  <c r="E302" i="9" l="1"/>
  <c r="AE301" i="9"/>
  <c r="Z301" i="9"/>
  <c r="AA302" i="9" l="1"/>
  <c r="E301" i="9"/>
  <c r="Z300" i="9"/>
  <c r="AA301" i="9" l="1"/>
  <c r="Z299" i="9"/>
  <c r="Z298" i="9" l="1"/>
  <c r="AE297" i="9" l="1"/>
  <c r="Z297" i="9"/>
  <c r="E297" i="9" l="1"/>
  <c r="AE296" i="9"/>
  <c r="Z296" i="9"/>
  <c r="AA297" i="9" l="1"/>
  <c r="E296" i="9"/>
  <c r="AE295" i="9"/>
  <c r="Z295" i="9"/>
  <c r="AA296" i="9" l="1"/>
  <c r="AE422" i="9"/>
  <c r="Z422" i="9"/>
  <c r="Z421" i="9"/>
  <c r="AE420" i="9" l="1"/>
  <c r="Z420" i="9"/>
  <c r="AE419" i="9" l="1"/>
  <c r="Z419" i="9"/>
  <c r="Z418" i="9" l="1"/>
  <c r="Z417" i="9" l="1"/>
  <c r="AE416" i="9" l="1"/>
  <c r="Z416" i="9"/>
  <c r="AE415" i="9" l="1"/>
  <c r="Z415" i="9"/>
  <c r="AE414" i="9" l="1"/>
  <c r="Z414" i="9"/>
  <c r="AE413" i="9" l="1"/>
  <c r="Z413" i="9"/>
  <c r="AE412" i="9" l="1"/>
  <c r="Z412" i="9"/>
  <c r="AE411" i="9" l="1"/>
  <c r="Z411" i="9"/>
  <c r="AE410" i="9" l="1"/>
  <c r="Z410" i="9"/>
  <c r="AE409" i="9" l="1"/>
  <c r="Z409" i="9"/>
  <c r="AE408" i="9" l="1"/>
  <c r="Z408" i="9"/>
  <c r="AE407" i="9" l="1"/>
  <c r="Z407" i="9"/>
  <c r="AE406" i="9" l="1"/>
  <c r="Z406" i="9"/>
  <c r="AE405" i="9" l="1"/>
  <c r="Z405" i="9"/>
  <c r="AE404" i="9" l="1"/>
  <c r="Z404" i="9"/>
  <c r="AE403" i="9" l="1"/>
  <c r="Z403" i="9"/>
  <c r="AE402" i="9" l="1"/>
  <c r="Z402" i="9"/>
  <c r="AE401" i="9" l="1"/>
  <c r="Z401" i="9"/>
  <c r="Z400" i="9" l="1"/>
  <c r="Z399" i="9" l="1"/>
  <c r="AE398" i="9" l="1"/>
  <c r="Z398" i="9"/>
  <c r="AE397" i="9" l="1"/>
  <c r="Z397" i="9"/>
  <c r="Z396" i="9" l="1"/>
  <c r="Z395" i="9" l="1"/>
  <c r="Z394" i="9" l="1"/>
  <c r="AE393" i="9" l="1"/>
  <c r="Z393" i="9"/>
  <c r="AE392" i="9" l="1"/>
  <c r="Z392" i="9"/>
  <c r="AE391" i="9" l="1"/>
  <c r="Z391" i="9"/>
  <c r="AE390" i="9" l="1"/>
  <c r="Z390" i="9"/>
  <c r="Z389" i="9" l="1"/>
  <c r="AE388" i="9" l="1"/>
  <c r="Z388" i="9"/>
  <c r="AE387" i="9" l="1"/>
  <c r="Z387" i="9"/>
  <c r="Z386" i="9" l="1"/>
  <c r="Z385" i="9" l="1"/>
  <c r="AE384" i="9" l="1"/>
  <c r="Z384" i="9"/>
  <c r="AE383" i="9" l="1"/>
  <c r="Z383" i="9"/>
  <c r="AE382" i="9" l="1"/>
  <c r="Z382" i="9"/>
  <c r="AE381" i="9" l="1"/>
  <c r="Z381" i="9"/>
  <c r="AE380" i="9" l="1"/>
  <c r="Z380" i="9"/>
  <c r="AE379" i="9" l="1"/>
  <c r="Z379" i="9"/>
  <c r="AE378" i="9" l="1"/>
  <c r="Z378" i="9"/>
  <c r="AE377" i="9" l="1"/>
  <c r="Z377" i="9"/>
  <c r="AE376" i="9" l="1"/>
  <c r="Z376" i="9"/>
  <c r="AE375" i="9" l="1"/>
  <c r="Z375" i="9"/>
  <c r="AE374" i="9" l="1"/>
  <c r="Z374" i="9"/>
  <c r="AE373" i="9" l="1"/>
  <c r="Z373" i="9"/>
  <c r="AE372" i="9" l="1"/>
  <c r="Z372" i="9"/>
  <c r="AE371" i="9" l="1"/>
  <c r="Z371" i="9"/>
  <c r="AE370" i="9" l="1"/>
  <c r="Z370" i="9"/>
  <c r="AE369" i="9" l="1"/>
  <c r="Z369" i="9"/>
  <c r="Z368" i="9" l="1"/>
  <c r="Z367" i="9" l="1"/>
  <c r="AE366" i="9" l="1"/>
  <c r="Z366" i="9"/>
  <c r="AE365" i="9" l="1"/>
  <c r="Z365" i="9"/>
  <c r="Z364" i="9" l="1"/>
  <c r="Z363" i="9" l="1"/>
  <c r="Z362" i="9" l="1"/>
  <c r="AE361" i="9" l="1"/>
  <c r="Z361" i="9"/>
  <c r="AE360" i="9" l="1"/>
  <c r="Z360" i="9"/>
  <c r="AE359" i="9" l="1"/>
  <c r="Z359" i="9"/>
  <c r="AE486" i="9" l="1"/>
  <c r="Z486" i="9"/>
  <c r="Z485" i="9"/>
  <c r="AE484" i="9" l="1"/>
  <c r="Z484" i="9"/>
  <c r="AE483" i="9" l="1"/>
  <c r="Z483" i="9"/>
  <c r="Z482" i="9" l="1"/>
  <c r="Z481" i="9" l="1"/>
  <c r="AE480" i="9" l="1"/>
  <c r="Z480" i="9"/>
  <c r="AE479" i="9" l="1"/>
  <c r="Z479" i="9"/>
  <c r="AE478" i="9" l="1"/>
  <c r="Z478" i="9"/>
  <c r="AE477" i="9" l="1"/>
  <c r="Z477" i="9"/>
  <c r="AE476" i="9" l="1"/>
  <c r="Z476" i="9"/>
  <c r="AE475" i="9" l="1"/>
  <c r="Z475" i="9"/>
  <c r="AE474" i="9" l="1"/>
  <c r="Z474" i="9"/>
  <c r="AE473" i="9" l="1"/>
  <c r="Z473" i="9"/>
  <c r="AE472" i="9" l="1"/>
  <c r="Z472" i="9"/>
  <c r="AE471" i="9" l="1"/>
  <c r="Z471" i="9"/>
  <c r="AE470" i="9" l="1"/>
  <c r="Z470" i="9"/>
  <c r="AE469" i="9" l="1"/>
  <c r="Z469" i="9"/>
  <c r="AE468" i="9" l="1"/>
  <c r="Z468" i="9"/>
  <c r="AE467" i="9" l="1"/>
  <c r="Z467" i="9"/>
  <c r="AE466" i="9" l="1"/>
  <c r="Z466" i="9"/>
  <c r="AE465" i="9" l="1"/>
  <c r="Z465" i="9"/>
  <c r="Z464" i="9" l="1"/>
  <c r="Z463" i="9" l="1"/>
  <c r="AE462" i="9" l="1"/>
  <c r="Z462" i="9"/>
  <c r="AE461" i="9" l="1"/>
  <c r="Z461" i="9"/>
  <c r="Z460" i="9" l="1"/>
  <c r="Z459" i="9" l="1"/>
  <c r="Z458" i="9" l="1"/>
  <c r="Z457" i="9" l="1"/>
  <c r="AE456" i="9" l="1"/>
  <c r="Z456" i="9"/>
  <c r="AE455" i="9" l="1"/>
  <c r="Z455" i="9"/>
  <c r="AE454" i="9" l="1"/>
  <c r="Z454" i="9"/>
  <c r="Z453" i="9" l="1"/>
  <c r="AE452" i="9" l="1"/>
  <c r="Z452" i="9"/>
  <c r="AE451" i="9" l="1"/>
  <c r="Z451" i="9"/>
  <c r="Z450" i="9" l="1"/>
  <c r="Z449" i="9" l="1"/>
  <c r="AE448" i="9" l="1"/>
  <c r="Z448" i="9"/>
  <c r="AE447" i="9" l="1"/>
  <c r="Z447" i="9"/>
  <c r="AE446" i="9" l="1"/>
  <c r="Z446" i="9"/>
  <c r="AE445" i="9" l="1"/>
  <c r="Z445" i="9"/>
  <c r="AE444" i="9" l="1"/>
  <c r="Z444" i="9"/>
  <c r="AE443" i="9" l="1"/>
  <c r="Z443" i="9"/>
  <c r="AE442" i="9" l="1"/>
  <c r="Z442" i="9"/>
  <c r="AE441" i="9" l="1"/>
  <c r="Z441" i="9"/>
  <c r="AE440" i="9" l="1"/>
  <c r="Z440" i="9"/>
  <c r="AE439" i="9" l="1"/>
  <c r="Z439" i="9"/>
  <c r="AE438" i="9" l="1"/>
  <c r="Z438" i="9"/>
  <c r="AE437" i="9" l="1"/>
  <c r="Z437" i="9"/>
  <c r="AE436" i="9" l="1"/>
  <c r="Z436" i="9"/>
  <c r="AE435" i="9" l="1"/>
  <c r="Z435" i="9"/>
  <c r="AE434" i="9" l="1"/>
  <c r="Z434" i="9"/>
  <c r="AE433" i="9" l="1"/>
  <c r="Z433" i="9"/>
  <c r="Z432" i="9" l="1"/>
  <c r="Z431" i="9" l="1"/>
  <c r="AE430" i="9" l="1"/>
  <c r="Z430" i="9"/>
  <c r="AE429" i="9" l="1"/>
  <c r="Z429" i="9"/>
  <c r="Z428" i="9" l="1"/>
  <c r="Z427" i="9" l="1"/>
  <c r="Z426" i="9" l="1"/>
  <c r="Z425" i="9" l="1"/>
  <c r="AE424" i="9" l="1"/>
  <c r="Z424" i="9"/>
  <c r="AE423" i="9" l="1"/>
  <c r="Z423" i="9"/>
  <c r="AE550" i="9" l="1"/>
  <c r="Z550" i="9"/>
  <c r="Z549" i="9"/>
  <c r="AE548" i="9" l="1"/>
  <c r="Z548" i="9"/>
  <c r="AE547" i="9" l="1"/>
  <c r="Z547" i="9"/>
  <c r="Z546" i="9" l="1"/>
  <c r="Z545" i="9" l="1"/>
  <c r="AE544" i="9" l="1"/>
  <c r="Z544" i="9"/>
  <c r="AE543" i="9" l="1"/>
  <c r="Z543" i="9"/>
  <c r="AE542" i="9" l="1"/>
  <c r="Z542" i="9"/>
  <c r="AE541" i="9" l="1"/>
  <c r="Z541" i="9"/>
  <c r="AE540" i="9" l="1"/>
  <c r="Z540" i="9"/>
  <c r="AE539" i="9" l="1"/>
  <c r="Z539" i="9"/>
  <c r="AE538" i="9" l="1"/>
  <c r="Z538" i="9"/>
  <c r="AE537" i="9" l="1"/>
  <c r="Z537" i="9"/>
  <c r="AE536" i="9" l="1"/>
  <c r="Z536" i="9"/>
  <c r="AE535" i="9" l="1"/>
  <c r="Z535" i="9"/>
  <c r="AE534" i="9" l="1"/>
  <c r="Z534" i="9"/>
  <c r="AE533" i="9" l="1"/>
  <c r="Z533" i="9"/>
  <c r="AE532" i="9" l="1"/>
  <c r="Z532" i="9"/>
  <c r="AE531" i="9" l="1"/>
  <c r="Z531" i="9"/>
  <c r="AE530" i="9" l="1"/>
  <c r="Z530" i="9"/>
  <c r="AE529" i="9" l="1"/>
  <c r="Z529" i="9"/>
  <c r="Z528" i="9" l="1"/>
  <c r="Z527" i="9" l="1"/>
  <c r="AE526" i="9" l="1"/>
  <c r="Z526" i="9"/>
  <c r="AE525" i="9" l="1"/>
  <c r="Z525" i="9"/>
  <c r="Z524" i="9" l="1"/>
  <c r="Z523" i="9" l="1"/>
  <c r="Z522" i="9" l="1"/>
  <c r="Z521" i="9" l="1"/>
  <c r="AE520" i="9" l="1"/>
  <c r="Z520" i="9"/>
  <c r="AE519" i="9" l="1"/>
  <c r="Z519" i="9"/>
  <c r="AE518" i="9" l="1"/>
  <c r="Z518" i="9"/>
  <c r="Z517" i="9" l="1"/>
  <c r="AE516" i="9" l="1"/>
  <c r="Z516" i="9"/>
  <c r="AE515" i="9" l="1"/>
  <c r="Z515" i="9"/>
  <c r="Z514" i="9" l="1"/>
  <c r="Z513" i="9" l="1"/>
  <c r="AE512" i="9" l="1"/>
  <c r="Z512" i="9"/>
  <c r="AE511" i="9" l="1"/>
  <c r="Z511" i="9"/>
  <c r="AE510" i="9" l="1"/>
  <c r="Z510" i="9"/>
  <c r="AE509" i="9" l="1"/>
  <c r="Z509" i="9"/>
  <c r="AE508" i="9" l="1"/>
  <c r="Z508" i="9"/>
  <c r="AE507" i="9" l="1"/>
  <c r="Z507" i="9"/>
  <c r="AE506" i="9" l="1"/>
  <c r="Z506" i="9"/>
  <c r="AE505" i="9" l="1"/>
  <c r="Z505" i="9"/>
  <c r="AE504" i="9" l="1"/>
  <c r="Z504" i="9"/>
  <c r="AE503" i="9" l="1"/>
  <c r="Z503" i="9"/>
  <c r="AE502" i="9" l="1"/>
  <c r="Z502" i="9"/>
  <c r="AE501" i="9" l="1"/>
  <c r="Z501" i="9"/>
  <c r="AE500" i="9" l="1"/>
  <c r="Z500" i="9"/>
  <c r="AE499" i="9" l="1"/>
  <c r="Z499" i="9"/>
  <c r="AE498" i="9" l="1"/>
  <c r="Z498" i="9"/>
  <c r="AE497" i="9" l="1"/>
  <c r="Z497" i="9"/>
  <c r="Z496" i="9" l="1"/>
  <c r="Z495" i="9" l="1"/>
  <c r="AE494" i="9" l="1"/>
  <c r="Z494" i="9"/>
  <c r="AE493" i="9" l="1"/>
  <c r="Z493" i="9"/>
  <c r="Z492" i="9" l="1"/>
  <c r="Z491" i="9" l="1"/>
  <c r="Z490" i="9" l="1"/>
  <c r="Z489" i="9" l="1"/>
  <c r="AE488" i="9" l="1"/>
  <c r="Z488" i="9"/>
  <c r="AE487" i="9" l="1"/>
  <c r="Z487" i="9"/>
  <c r="AE614" i="9" l="1"/>
  <c r="Z614" i="9"/>
  <c r="Z613" i="9"/>
  <c r="AE612" i="9" l="1"/>
  <c r="Z612" i="9"/>
  <c r="AE611" i="9" l="1"/>
  <c r="Z611" i="9"/>
  <c r="Z610" i="9" l="1"/>
  <c r="Z609" i="9" l="1"/>
  <c r="AE608" i="9" l="1"/>
  <c r="Z608" i="9"/>
  <c r="AE607" i="9" l="1"/>
  <c r="Z607" i="9"/>
  <c r="AE606" i="9" l="1"/>
  <c r="Z606" i="9"/>
  <c r="AE605" i="9" l="1"/>
  <c r="Z605" i="9"/>
  <c r="AE604" i="9" l="1"/>
  <c r="Z604" i="9"/>
  <c r="AE603" i="9" l="1"/>
  <c r="Z603" i="9"/>
  <c r="AE602" i="9" l="1"/>
  <c r="Z602" i="9"/>
  <c r="AE601" i="9" l="1"/>
  <c r="Z601" i="9"/>
  <c r="AE600" i="9" l="1"/>
  <c r="Z600" i="9"/>
  <c r="AE599" i="9" l="1"/>
  <c r="Z599" i="9"/>
  <c r="AE598" i="9" l="1"/>
  <c r="Z598" i="9"/>
  <c r="AE597" i="9" l="1"/>
  <c r="Z597" i="9"/>
  <c r="AE596" i="9" l="1"/>
  <c r="Z596" i="9"/>
  <c r="AE595" i="9" l="1"/>
  <c r="Z595" i="9"/>
  <c r="AE594" i="9" l="1"/>
  <c r="Z594" i="9"/>
  <c r="AE593" i="9" l="1"/>
  <c r="Z593" i="9"/>
  <c r="Z592" i="9" l="1"/>
  <c r="Z591" i="9" l="1"/>
  <c r="AE590" i="9" l="1"/>
  <c r="Z590" i="9"/>
  <c r="AE589" i="9" l="1"/>
  <c r="Z589" i="9"/>
  <c r="Z588" i="9" l="1"/>
  <c r="Z587" i="9" l="1"/>
  <c r="Z586" i="9" l="1"/>
  <c r="AE585" i="9" l="1"/>
  <c r="Z585" i="9"/>
  <c r="AE584" i="9" l="1"/>
  <c r="Z584" i="9"/>
  <c r="AE583" i="9" l="1"/>
  <c r="Z583" i="9"/>
  <c r="AE582" i="9" l="1"/>
  <c r="Z582" i="9"/>
  <c r="Z581" i="9" l="1"/>
  <c r="AE580" i="9" l="1"/>
  <c r="Z580" i="9"/>
  <c r="AE579" i="9" l="1"/>
  <c r="Z579" i="9"/>
  <c r="Z578" i="9" l="1"/>
  <c r="Z577" i="9" l="1"/>
  <c r="AE576" i="9" l="1"/>
  <c r="Z576" i="9"/>
  <c r="AE575" i="9" l="1"/>
  <c r="Z575" i="9"/>
  <c r="AE574" i="9" l="1"/>
  <c r="Z574" i="9"/>
  <c r="AE573" i="9" l="1"/>
  <c r="Z573" i="9"/>
  <c r="AE572" i="9" l="1"/>
  <c r="Z572" i="9"/>
  <c r="AE571" i="9" l="1"/>
  <c r="Z571" i="9"/>
  <c r="AE570" i="9" l="1"/>
  <c r="Z570" i="9"/>
  <c r="AE569" i="9" l="1"/>
  <c r="Z569" i="9"/>
  <c r="AE568" i="9" l="1"/>
  <c r="Z568" i="9"/>
  <c r="AE567" i="9" l="1"/>
  <c r="Z567" i="9"/>
  <c r="AE566" i="9" l="1"/>
  <c r="Z566" i="9"/>
  <c r="AE565" i="9" l="1"/>
  <c r="Z565" i="9"/>
  <c r="AE564" i="9" l="1"/>
  <c r="Z564" i="9"/>
  <c r="AE563" i="9" l="1"/>
  <c r="Z563" i="9"/>
  <c r="AE562" i="9" l="1"/>
  <c r="Z562" i="9"/>
  <c r="AE561" i="9" l="1"/>
  <c r="Z561" i="9"/>
  <c r="Z560" i="9" l="1"/>
  <c r="Z559" i="9" l="1"/>
  <c r="AE558" i="9" l="1"/>
  <c r="Z558" i="9"/>
  <c r="AE557" i="9" l="1"/>
  <c r="Z557" i="9"/>
  <c r="Z556" i="9" l="1"/>
  <c r="Z555" i="9" l="1"/>
  <c r="Z554" i="9" l="1"/>
  <c r="AE553" i="9" l="1"/>
  <c r="Z553" i="9"/>
  <c r="AE552" i="9" l="1"/>
  <c r="Z552" i="9"/>
  <c r="AE551" i="9" l="1"/>
  <c r="Z551" i="9"/>
  <c r="AE489" i="9" l="1"/>
  <c r="AE521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22" i="9"/>
  <c r="AE123" i="9"/>
  <c r="AE124" i="9"/>
  <c r="AE125" i="9"/>
  <c r="AE126" i="9"/>
  <c r="AE127" i="9"/>
  <c r="AE128" i="9"/>
  <c r="AE129" i="9"/>
  <c r="AE130" i="9"/>
  <c r="AE131" i="9"/>
  <c r="AE132" i="9"/>
  <c r="AE133" i="9"/>
  <c r="AE134" i="9"/>
  <c r="AE135" i="9"/>
  <c r="AE136" i="9"/>
  <c r="AE137" i="9"/>
  <c r="AE138" i="9"/>
  <c r="AE235" i="9" s="1"/>
  <c r="AE139" i="9"/>
  <c r="AE267" i="9" s="1"/>
  <c r="AE140" i="9"/>
  <c r="AE141" i="9"/>
  <c r="AE142" i="9"/>
  <c r="AE143" i="9"/>
  <c r="AE144" i="9"/>
  <c r="AE145" i="9"/>
  <c r="AE146" i="9"/>
  <c r="AE147" i="9"/>
  <c r="AE148" i="9"/>
  <c r="AE149" i="9"/>
  <c r="AE150" i="9"/>
  <c r="AE151" i="9"/>
  <c r="AE152" i="9"/>
  <c r="AE153" i="9"/>
  <c r="AE154" i="9"/>
  <c r="AE155" i="9"/>
  <c r="AE156" i="9"/>
  <c r="AE157" i="9"/>
  <c r="AE158" i="9"/>
  <c r="AE159" i="9"/>
  <c r="AE160" i="9"/>
  <c r="AE161" i="9"/>
  <c r="AE162" i="9"/>
  <c r="AE163" i="9"/>
  <c r="AE164" i="9"/>
  <c r="AE165" i="9"/>
  <c r="AE166" i="9"/>
  <c r="AE167" i="9"/>
  <c r="AE168" i="9"/>
  <c r="AE169" i="9"/>
  <c r="AE170" i="9"/>
  <c r="AE171" i="9"/>
  <c r="AE172" i="9"/>
  <c r="AE173" i="9"/>
  <c r="AE174" i="9"/>
  <c r="AE175" i="9"/>
  <c r="AE176" i="9"/>
  <c r="AE177" i="9"/>
  <c r="AE178" i="9"/>
  <c r="AE179" i="9"/>
  <c r="AE180" i="9"/>
  <c r="AE181" i="9"/>
  <c r="AE182" i="9"/>
  <c r="AE183" i="9"/>
  <c r="AE184" i="9"/>
  <c r="AE185" i="9"/>
  <c r="AE186" i="9"/>
  <c r="AE187" i="9"/>
  <c r="AE188" i="9"/>
  <c r="AE189" i="9"/>
  <c r="AE190" i="9"/>
  <c r="AE191" i="9"/>
  <c r="AE192" i="9"/>
  <c r="AE193" i="9"/>
  <c r="AE194" i="9"/>
  <c r="AE195" i="9"/>
  <c r="AE196" i="9"/>
  <c r="AE197" i="9"/>
  <c r="AE198" i="9"/>
  <c r="AE199" i="9"/>
  <c r="AE200" i="9"/>
  <c r="AE201" i="9"/>
  <c r="AE202" i="9"/>
  <c r="AE203" i="9"/>
  <c r="AE204" i="9"/>
  <c r="AE205" i="9"/>
  <c r="AE206" i="9"/>
  <c r="AE207" i="9"/>
  <c r="AE208" i="9"/>
  <c r="AE209" i="9"/>
  <c r="AE210" i="9"/>
  <c r="AE211" i="9"/>
  <c r="AE212" i="9"/>
  <c r="AE213" i="9"/>
  <c r="AE214" i="9"/>
  <c r="AE215" i="9"/>
  <c r="AE216" i="9"/>
  <c r="AE217" i="9"/>
  <c r="AE218" i="9"/>
  <c r="AE219" i="9"/>
  <c r="AE220" i="9"/>
  <c r="AE221" i="9"/>
  <c r="AE222" i="9"/>
  <c r="AE223" i="9"/>
  <c r="AE224" i="9"/>
  <c r="AE225" i="9"/>
  <c r="AE226" i="9"/>
  <c r="AE227" i="9"/>
  <c r="AE228" i="9"/>
  <c r="AE229" i="9"/>
  <c r="AE230" i="9"/>
  <c r="AE103" i="9"/>
  <c r="AE298" i="9"/>
  <c r="AE330" i="9"/>
  <c r="AE425" i="9"/>
  <c r="AE457" i="9"/>
  <c r="Z230" i="9"/>
  <c r="Z229" i="9"/>
  <c r="AE299" i="9" l="1"/>
  <c r="AE331" i="9"/>
  <c r="E330" i="9"/>
  <c r="AA330" i="9" s="1"/>
  <c r="AE458" i="9"/>
  <c r="AE394" i="9"/>
  <c r="AE459" i="9"/>
  <c r="AE395" i="9"/>
  <c r="AE426" i="9"/>
  <c r="AE362" i="9"/>
  <c r="AE427" i="9"/>
  <c r="AE363" i="9"/>
  <c r="AE554" i="9"/>
  <c r="AE490" i="9"/>
  <c r="AE491" i="9"/>
  <c r="AE586" i="9"/>
  <c r="AE522" i="9"/>
  <c r="AE587" i="9"/>
  <c r="AE523" i="9"/>
  <c r="Z228" i="9"/>
  <c r="E299" i="9" l="1"/>
  <c r="AA299" i="9" s="1"/>
  <c r="E331" i="9"/>
  <c r="AA331" i="9" s="1"/>
  <c r="Z227" i="9"/>
  <c r="Z226" i="9" l="1"/>
  <c r="Z225" i="9" l="1"/>
  <c r="Z224" i="9" l="1"/>
  <c r="Z223" i="9" l="1"/>
  <c r="Z222" i="9" l="1"/>
  <c r="Z221" i="9" l="1"/>
  <c r="Z220" i="9" l="1"/>
  <c r="Z219" i="9" l="1"/>
  <c r="Z218" i="9" l="1"/>
  <c r="Z217" i="9" l="1"/>
  <c r="Z216" i="9" l="1"/>
  <c r="Z215" i="9" l="1"/>
  <c r="Z214" i="9" l="1"/>
  <c r="Z213" i="9" l="1"/>
  <c r="Z212" i="9" l="1"/>
  <c r="Z211" i="9" l="1"/>
  <c r="Z210" i="9" l="1"/>
  <c r="Z209" i="9" l="1"/>
  <c r="Z208" i="9" l="1"/>
  <c r="Z207" i="9" l="1"/>
  <c r="Z206" i="9" l="1"/>
  <c r="Z205" i="9" l="1"/>
  <c r="Z204" i="9" l="1"/>
  <c r="Z203" i="9" l="1"/>
  <c r="Z202" i="9" l="1"/>
  <c r="Z201" i="9" l="1"/>
  <c r="Z200" i="9" l="1"/>
  <c r="Z199" i="9" l="1"/>
  <c r="Z198" i="9" l="1"/>
  <c r="Z197" i="9" l="1"/>
  <c r="Z196" i="9" l="1"/>
  <c r="Z195" i="9" l="1"/>
  <c r="Z194" i="9" l="1"/>
  <c r="Z193" i="9" l="1"/>
  <c r="Z192" i="9" l="1"/>
  <c r="Z191" i="9" l="1"/>
  <c r="Z190" i="9" l="1"/>
  <c r="Z189" i="9" l="1"/>
  <c r="Z188" i="9" l="1"/>
  <c r="Z187" i="9" l="1"/>
  <c r="Z186" i="9" l="1"/>
  <c r="Z185" i="9" l="1"/>
  <c r="Z184" i="9" l="1"/>
  <c r="Z183" i="9" l="1"/>
  <c r="Z182" i="9" l="1"/>
  <c r="Z181" i="9"/>
  <c r="Z180" i="9"/>
  <c r="Z179" i="9"/>
  <c r="Z178" i="9"/>
  <c r="Z177" i="9"/>
  <c r="Z176" i="9"/>
  <c r="Z175" i="9" l="1"/>
  <c r="Z174" i="9" l="1"/>
  <c r="Z173" i="9"/>
  <c r="Z172" i="9"/>
  <c r="Z171" i="9"/>
  <c r="Z170" i="9"/>
  <c r="Z169" i="9"/>
  <c r="Z168" i="9"/>
  <c r="Z167" i="9" l="1"/>
  <c r="Z142" i="9"/>
  <c r="AE336" i="9" s="1"/>
  <c r="AE555" i="9" s="1"/>
  <c r="Z141" i="9"/>
  <c r="AE304" i="9" s="1"/>
  <c r="Z140" i="9"/>
  <c r="Z139" i="9"/>
  <c r="Z138" i="9"/>
  <c r="Z137" i="9"/>
  <c r="Z136" i="9"/>
  <c r="Z135" i="9"/>
  <c r="Z150" i="9"/>
  <c r="Z149" i="9"/>
  <c r="Z148" i="9"/>
  <c r="Z147" i="9"/>
  <c r="Z146" i="9"/>
  <c r="Z145" i="9"/>
  <c r="Z144" i="9"/>
  <c r="Z143" i="9"/>
  <c r="Z120" i="9"/>
  <c r="Z118" i="9"/>
  <c r="Z117" i="9"/>
  <c r="Z116" i="9"/>
  <c r="Z115" i="9"/>
  <c r="Z114" i="9"/>
  <c r="Z113" i="9"/>
  <c r="Z112" i="9"/>
  <c r="Z111" i="9"/>
  <c r="E336" i="9" l="1"/>
  <c r="AA336" i="9" s="1"/>
  <c r="E304" i="9"/>
  <c r="AA304" i="9" s="1"/>
  <c r="AE464" i="9"/>
  <c r="AE400" i="9"/>
  <c r="AE432" i="9"/>
  <c r="AE368" i="9"/>
  <c r="AE592" i="9"/>
  <c r="AE528" i="9"/>
  <c r="AE560" i="9"/>
  <c r="AE496" i="9"/>
  <c r="Z126" i="9"/>
  <c r="Z125" i="9"/>
  <c r="Z124" i="9"/>
  <c r="Z123" i="9"/>
  <c r="Z122" i="9"/>
  <c r="Z121" i="9"/>
  <c r="Z119" i="9"/>
  <c r="M15" i="9" l="1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D15" i="9"/>
  <c r="E15" i="9"/>
  <c r="F15" i="9"/>
  <c r="G15" i="9"/>
  <c r="H15" i="9"/>
  <c r="I15" i="9"/>
  <c r="J15" i="9"/>
  <c r="K15" i="9"/>
  <c r="L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Y39" i="9"/>
  <c r="Z39" i="9"/>
  <c r="AA39" i="9"/>
  <c r="AB39" i="9"/>
  <c r="AC39" i="9"/>
  <c r="AD39" i="9"/>
  <c r="AE39" i="9"/>
  <c r="AF39" i="9"/>
  <c r="AG39" i="9"/>
  <c r="AH39" i="9"/>
  <c r="AI39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U9" i="9"/>
  <c r="T9" i="9"/>
  <c r="S9" i="9"/>
  <c r="R9" i="9"/>
  <c r="Q9" i="9"/>
  <c r="P9" i="9"/>
  <c r="O9" i="9"/>
  <c r="N9" i="9"/>
  <c r="M9" i="9"/>
  <c r="L9" i="9"/>
  <c r="AO349" i="1"/>
  <c r="AN349" i="1"/>
  <c r="AM349" i="1"/>
  <c r="AL349" i="1"/>
  <c r="AK349" i="1"/>
  <c r="AJ349" i="1"/>
  <c r="AI349" i="1"/>
  <c r="AH349" i="1"/>
  <c r="AO347" i="1"/>
  <c r="AN347" i="1"/>
  <c r="AM347" i="1"/>
  <c r="AL347" i="1"/>
  <c r="AK347" i="1"/>
  <c r="AJ347" i="1"/>
  <c r="AI347" i="1"/>
  <c r="AH347" i="1"/>
  <c r="AO346" i="1"/>
  <c r="AN346" i="1"/>
  <c r="AM346" i="1"/>
  <c r="AL346" i="1"/>
  <c r="AK346" i="1"/>
  <c r="AJ346" i="1"/>
  <c r="AI346" i="1"/>
  <c r="AH346" i="1"/>
  <c r="AO344" i="1"/>
  <c r="AN344" i="1"/>
  <c r="AM344" i="1"/>
  <c r="AL344" i="1"/>
  <c r="AK344" i="1"/>
  <c r="AJ344" i="1"/>
  <c r="AI344" i="1"/>
  <c r="AH344" i="1"/>
  <c r="AO343" i="1"/>
  <c r="AN343" i="1"/>
  <c r="AM343" i="1"/>
  <c r="AL343" i="1"/>
  <c r="AK343" i="1"/>
  <c r="AJ343" i="1"/>
  <c r="AI343" i="1"/>
  <c r="AH343" i="1"/>
  <c r="AO341" i="1"/>
  <c r="AN341" i="1"/>
  <c r="AM341" i="1"/>
  <c r="AL341" i="1"/>
  <c r="AK341" i="1"/>
  <c r="AJ341" i="1"/>
  <c r="AI341" i="1"/>
  <c r="AH341" i="1"/>
  <c r="AO340" i="1"/>
  <c r="AN340" i="1"/>
  <c r="AM340" i="1"/>
  <c r="AL340" i="1"/>
  <c r="AK340" i="1"/>
  <c r="AJ340" i="1"/>
  <c r="AI340" i="1"/>
  <c r="AH340" i="1"/>
  <c r="AO338" i="1"/>
  <c r="AN338" i="1"/>
  <c r="AM338" i="1"/>
  <c r="AL338" i="1"/>
  <c r="AK338" i="1"/>
  <c r="AJ338" i="1"/>
  <c r="AI338" i="1"/>
  <c r="AH338" i="1"/>
  <c r="AO337" i="1"/>
  <c r="AN337" i="1"/>
  <c r="AM337" i="1"/>
  <c r="AL337" i="1"/>
  <c r="AK337" i="1"/>
  <c r="AJ337" i="1"/>
  <c r="AI337" i="1"/>
  <c r="AH337" i="1"/>
  <c r="AO335" i="1"/>
  <c r="AN335" i="1"/>
  <c r="AM335" i="1"/>
  <c r="AL335" i="1"/>
  <c r="AK335" i="1"/>
  <c r="AJ335" i="1"/>
  <c r="AI335" i="1"/>
  <c r="AH335" i="1"/>
  <c r="AO334" i="1"/>
  <c r="AN334" i="1"/>
  <c r="AM334" i="1"/>
  <c r="AL334" i="1"/>
  <c r="AK334" i="1"/>
  <c r="AJ334" i="1"/>
  <c r="AI334" i="1"/>
  <c r="AH334" i="1"/>
  <c r="AO332" i="1"/>
  <c r="AN332" i="1"/>
  <c r="AM332" i="1"/>
  <c r="AL332" i="1"/>
  <c r="AK332" i="1"/>
  <c r="AJ332" i="1"/>
  <c r="AI332" i="1"/>
  <c r="AH332" i="1"/>
  <c r="AO331" i="1"/>
  <c r="AN331" i="1"/>
  <c r="AM331" i="1"/>
  <c r="AL331" i="1"/>
  <c r="AK331" i="1"/>
  <c r="AJ331" i="1"/>
  <c r="AI331" i="1"/>
  <c r="AH331" i="1"/>
  <c r="AO329" i="1"/>
  <c r="AN329" i="1"/>
  <c r="AM329" i="1"/>
  <c r="AL329" i="1"/>
  <c r="AK329" i="1"/>
  <c r="AJ329" i="1"/>
  <c r="AI329" i="1"/>
  <c r="AH329" i="1"/>
  <c r="AO328" i="1"/>
  <c r="AN328" i="1"/>
  <c r="AM328" i="1"/>
  <c r="AL328" i="1"/>
  <c r="AK328" i="1"/>
  <c r="AJ328" i="1"/>
  <c r="AI328" i="1"/>
  <c r="AH328" i="1"/>
  <c r="AO326" i="1"/>
  <c r="AN326" i="1"/>
  <c r="AM326" i="1"/>
  <c r="AL326" i="1"/>
  <c r="AK326" i="1"/>
  <c r="AJ326" i="1"/>
  <c r="AI326" i="1"/>
  <c r="AH326" i="1"/>
  <c r="AO325" i="1"/>
  <c r="AN325" i="1"/>
  <c r="AM325" i="1"/>
  <c r="AL325" i="1"/>
  <c r="AK325" i="1"/>
  <c r="AJ325" i="1"/>
  <c r="AI325" i="1"/>
  <c r="AO323" i="1"/>
  <c r="AN323" i="1"/>
  <c r="AM323" i="1"/>
  <c r="AL323" i="1"/>
  <c r="AK323" i="1"/>
  <c r="AJ323" i="1"/>
  <c r="AI323" i="1"/>
  <c r="AH323" i="1"/>
  <c r="AO322" i="1"/>
  <c r="AN322" i="1"/>
  <c r="AM322" i="1"/>
  <c r="AL322" i="1"/>
  <c r="AK322" i="1"/>
  <c r="AJ322" i="1"/>
  <c r="AI322" i="1"/>
  <c r="AH322" i="1"/>
  <c r="AO320" i="1"/>
  <c r="AN320" i="1"/>
  <c r="AM320" i="1"/>
  <c r="AL320" i="1"/>
  <c r="AK320" i="1"/>
  <c r="AJ320" i="1"/>
  <c r="AI320" i="1"/>
  <c r="AH320" i="1"/>
  <c r="AO319" i="1"/>
  <c r="AN319" i="1"/>
  <c r="AM319" i="1"/>
  <c r="AL319" i="1"/>
  <c r="AK319" i="1"/>
  <c r="AJ319" i="1"/>
  <c r="AI319" i="1"/>
  <c r="AH319" i="1"/>
  <c r="AO317" i="1"/>
  <c r="AN317" i="1"/>
  <c r="AM317" i="1"/>
  <c r="AL317" i="1"/>
  <c r="AK317" i="1"/>
  <c r="AJ317" i="1"/>
  <c r="AI317" i="1"/>
  <c r="AH317" i="1"/>
  <c r="AO316" i="1"/>
  <c r="AN316" i="1"/>
  <c r="AM316" i="1"/>
  <c r="AL316" i="1"/>
  <c r="AK316" i="1"/>
  <c r="AJ316" i="1"/>
  <c r="AI316" i="1"/>
  <c r="AH316" i="1"/>
  <c r="AO314" i="1"/>
  <c r="AN314" i="1"/>
  <c r="AM314" i="1"/>
  <c r="AL314" i="1"/>
  <c r="AK314" i="1"/>
  <c r="AJ314" i="1"/>
  <c r="AI314" i="1"/>
  <c r="AH314" i="1"/>
  <c r="AO313" i="1"/>
  <c r="AN313" i="1"/>
  <c r="AM313" i="1"/>
  <c r="AL313" i="1"/>
  <c r="AK313" i="1"/>
  <c r="AJ313" i="1"/>
  <c r="AI313" i="1"/>
  <c r="AH313" i="1"/>
  <c r="AO311" i="1"/>
  <c r="AN311" i="1"/>
  <c r="AM311" i="1"/>
  <c r="AL311" i="1"/>
  <c r="AK311" i="1"/>
  <c r="AJ311" i="1"/>
  <c r="AI311" i="1"/>
  <c r="AH311" i="1"/>
  <c r="AO310" i="1"/>
  <c r="AN310" i="1"/>
  <c r="AM310" i="1"/>
  <c r="AL310" i="1"/>
  <c r="AK310" i="1"/>
  <c r="AJ310" i="1"/>
  <c r="AI310" i="1"/>
  <c r="AH310" i="1"/>
  <c r="AO308" i="1"/>
  <c r="AN308" i="1"/>
  <c r="AM308" i="1"/>
  <c r="AL308" i="1"/>
  <c r="AK308" i="1"/>
  <c r="AJ308" i="1"/>
  <c r="AI308" i="1"/>
  <c r="AH308" i="1"/>
  <c r="AO307" i="1"/>
  <c r="AN307" i="1"/>
  <c r="AM307" i="1"/>
  <c r="AL307" i="1"/>
  <c r="AK307" i="1"/>
  <c r="AJ307" i="1"/>
  <c r="AI307" i="1"/>
  <c r="AH307" i="1"/>
  <c r="AO305" i="1"/>
  <c r="AN305" i="1"/>
  <c r="AM305" i="1"/>
  <c r="AL305" i="1"/>
  <c r="AK305" i="1"/>
  <c r="AJ305" i="1"/>
  <c r="AI305" i="1"/>
  <c r="AH305" i="1"/>
  <c r="AO304" i="1"/>
  <c r="AN304" i="1"/>
  <c r="AM304" i="1"/>
  <c r="AL304" i="1"/>
  <c r="AK304" i="1"/>
  <c r="AJ304" i="1"/>
  <c r="AI304" i="1"/>
  <c r="AH304" i="1"/>
  <c r="AO302" i="1"/>
  <c r="AN302" i="1"/>
  <c r="AM302" i="1"/>
  <c r="AL302" i="1"/>
  <c r="AK302" i="1"/>
  <c r="AJ302" i="1"/>
  <c r="AI302" i="1"/>
  <c r="AH302" i="1"/>
  <c r="AW349" i="1"/>
  <c r="AV349" i="1"/>
  <c r="AU349" i="1"/>
  <c r="AT349" i="1"/>
  <c r="AS349" i="1"/>
  <c r="AR349" i="1"/>
  <c r="AQ349" i="1"/>
  <c r="AP349" i="1"/>
  <c r="AW347" i="1"/>
  <c r="AV347" i="1"/>
  <c r="AU347" i="1"/>
  <c r="AT347" i="1"/>
  <c r="AS347" i="1"/>
  <c r="AR347" i="1"/>
  <c r="AQ347" i="1"/>
  <c r="AP347" i="1"/>
  <c r="AW346" i="1"/>
  <c r="AV346" i="1"/>
  <c r="AU346" i="1"/>
  <c r="AT346" i="1"/>
  <c r="AS346" i="1"/>
  <c r="AR346" i="1"/>
  <c r="AQ346" i="1"/>
  <c r="AP346" i="1"/>
  <c r="AW344" i="1"/>
  <c r="AV344" i="1"/>
  <c r="AU344" i="1"/>
  <c r="AT344" i="1"/>
  <c r="AS344" i="1"/>
  <c r="AR344" i="1"/>
  <c r="AQ344" i="1"/>
  <c r="AP344" i="1"/>
  <c r="AW343" i="1"/>
  <c r="AV343" i="1"/>
  <c r="AU343" i="1"/>
  <c r="AT343" i="1"/>
  <c r="AS343" i="1"/>
  <c r="AR343" i="1"/>
  <c r="AQ343" i="1"/>
  <c r="AP343" i="1"/>
  <c r="AW341" i="1"/>
  <c r="AV341" i="1"/>
  <c r="AU341" i="1"/>
  <c r="AT341" i="1"/>
  <c r="AS341" i="1"/>
  <c r="AR341" i="1"/>
  <c r="AQ341" i="1"/>
  <c r="AP341" i="1"/>
  <c r="AW340" i="1"/>
  <c r="AV340" i="1"/>
  <c r="AU340" i="1"/>
  <c r="AT340" i="1"/>
  <c r="AS340" i="1"/>
  <c r="AR340" i="1"/>
  <c r="AQ340" i="1"/>
  <c r="AP340" i="1"/>
  <c r="AW338" i="1"/>
  <c r="AV338" i="1"/>
  <c r="AU338" i="1"/>
  <c r="AT338" i="1"/>
  <c r="AS338" i="1"/>
  <c r="AR338" i="1"/>
  <c r="AQ338" i="1"/>
  <c r="AP338" i="1"/>
  <c r="AW337" i="1"/>
  <c r="AV337" i="1"/>
  <c r="AU337" i="1"/>
  <c r="AT337" i="1"/>
  <c r="AS337" i="1"/>
  <c r="AR337" i="1"/>
  <c r="AQ337" i="1"/>
  <c r="AP337" i="1"/>
  <c r="AW335" i="1"/>
  <c r="AV335" i="1"/>
  <c r="AU335" i="1"/>
  <c r="AT335" i="1"/>
  <c r="AS335" i="1"/>
  <c r="AR335" i="1"/>
  <c r="AQ335" i="1"/>
  <c r="AP335" i="1"/>
  <c r="AW334" i="1"/>
  <c r="AV334" i="1"/>
  <c r="AU334" i="1"/>
  <c r="AT334" i="1"/>
  <c r="AS334" i="1"/>
  <c r="AR334" i="1"/>
  <c r="AQ334" i="1"/>
  <c r="AP334" i="1"/>
  <c r="AW332" i="1"/>
  <c r="AV332" i="1"/>
  <c r="AU332" i="1"/>
  <c r="AT332" i="1"/>
  <c r="AS332" i="1"/>
  <c r="AR332" i="1"/>
  <c r="AQ332" i="1"/>
  <c r="AP332" i="1"/>
  <c r="AW331" i="1"/>
  <c r="AV331" i="1"/>
  <c r="AU331" i="1"/>
  <c r="AT331" i="1"/>
  <c r="AS331" i="1"/>
  <c r="AR331" i="1"/>
  <c r="AQ331" i="1"/>
  <c r="AP331" i="1"/>
  <c r="AW329" i="1"/>
  <c r="AV329" i="1"/>
  <c r="AU329" i="1"/>
  <c r="AT329" i="1"/>
  <c r="AS329" i="1"/>
  <c r="AR329" i="1"/>
  <c r="AQ329" i="1"/>
  <c r="AP329" i="1"/>
  <c r="AW328" i="1"/>
  <c r="AV328" i="1"/>
  <c r="AU328" i="1"/>
  <c r="AT328" i="1"/>
  <c r="AS328" i="1"/>
  <c r="AR328" i="1"/>
  <c r="AQ328" i="1"/>
  <c r="AP328" i="1"/>
  <c r="AW326" i="1"/>
  <c r="AV326" i="1"/>
  <c r="AU326" i="1"/>
  <c r="AT326" i="1"/>
  <c r="AS326" i="1"/>
  <c r="AR326" i="1"/>
  <c r="AQ326" i="1"/>
  <c r="AP326" i="1"/>
  <c r="AW325" i="1"/>
  <c r="AV325" i="1"/>
  <c r="AU325" i="1"/>
  <c r="AT325" i="1"/>
  <c r="AS325" i="1"/>
  <c r="AR325" i="1"/>
  <c r="AQ325" i="1"/>
  <c r="AP325" i="1"/>
  <c r="AW323" i="1"/>
  <c r="AV323" i="1"/>
  <c r="AU323" i="1"/>
  <c r="AT323" i="1"/>
  <c r="AS323" i="1"/>
  <c r="AR323" i="1"/>
  <c r="AQ323" i="1"/>
  <c r="AP323" i="1"/>
  <c r="AW322" i="1"/>
  <c r="AV322" i="1"/>
  <c r="AU322" i="1"/>
  <c r="AT322" i="1"/>
  <c r="AS322" i="1"/>
  <c r="AR322" i="1"/>
  <c r="AQ322" i="1"/>
  <c r="AP322" i="1"/>
  <c r="AW320" i="1"/>
  <c r="AV320" i="1"/>
  <c r="AU320" i="1"/>
  <c r="AT320" i="1"/>
  <c r="AS320" i="1"/>
  <c r="AR320" i="1"/>
  <c r="AQ320" i="1"/>
  <c r="AP320" i="1"/>
  <c r="AW319" i="1"/>
  <c r="AV319" i="1"/>
  <c r="AU319" i="1"/>
  <c r="AT319" i="1"/>
  <c r="AS319" i="1"/>
  <c r="AR319" i="1"/>
  <c r="AQ319" i="1"/>
  <c r="AP319" i="1"/>
  <c r="AW317" i="1"/>
  <c r="AV317" i="1"/>
  <c r="AU317" i="1"/>
  <c r="AT317" i="1"/>
  <c r="AS317" i="1"/>
  <c r="AR317" i="1"/>
  <c r="AQ317" i="1"/>
  <c r="AP317" i="1"/>
  <c r="AW316" i="1"/>
  <c r="AV316" i="1"/>
  <c r="AU316" i="1"/>
  <c r="AT316" i="1"/>
  <c r="AS316" i="1"/>
  <c r="AR316" i="1"/>
  <c r="AQ316" i="1"/>
  <c r="AP316" i="1"/>
  <c r="AW314" i="1"/>
  <c r="AV314" i="1"/>
  <c r="AU314" i="1"/>
  <c r="AT314" i="1"/>
  <c r="AS314" i="1"/>
  <c r="AR314" i="1"/>
  <c r="AQ314" i="1"/>
  <c r="AP314" i="1"/>
  <c r="AW313" i="1"/>
  <c r="AV313" i="1"/>
  <c r="AU313" i="1"/>
  <c r="AT313" i="1"/>
  <c r="AS313" i="1"/>
  <c r="AR313" i="1"/>
  <c r="AQ313" i="1"/>
  <c r="AP313" i="1"/>
  <c r="AW311" i="1"/>
  <c r="AV311" i="1"/>
  <c r="AU311" i="1"/>
  <c r="AT311" i="1"/>
  <c r="AS311" i="1"/>
  <c r="AR311" i="1"/>
  <c r="AQ311" i="1"/>
  <c r="AP311" i="1"/>
  <c r="AW310" i="1"/>
  <c r="AV310" i="1"/>
  <c r="AU310" i="1"/>
  <c r="AT310" i="1"/>
  <c r="AS310" i="1"/>
  <c r="AR310" i="1"/>
  <c r="AQ310" i="1"/>
  <c r="AP310" i="1"/>
  <c r="AW308" i="1"/>
  <c r="AV308" i="1"/>
  <c r="AU308" i="1"/>
  <c r="AT308" i="1"/>
  <c r="AS308" i="1"/>
  <c r="AR308" i="1"/>
  <c r="AQ308" i="1"/>
  <c r="AP308" i="1"/>
  <c r="AW307" i="1"/>
  <c r="AV307" i="1"/>
  <c r="AU307" i="1"/>
  <c r="AT307" i="1"/>
  <c r="AS307" i="1"/>
  <c r="AR307" i="1"/>
  <c r="AQ307" i="1"/>
  <c r="AP307" i="1"/>
  <c r="AW305" i="1"/>
  <c r="AV305" i="1"/>
  <c r="AU305" i="1"/>
  <c r="AT305" i="1"/>
  <c r="AS305" i="1"/>
  <c r="AR305" i="1"/>
  <c r="AQ305" i="1"/>
  <c r="AP305" i="1"/>
  <c r="AW304" i="1"/>
  <c r="AV304" i="1"/>
  <c r="AT304" i="1"/>
  <c r="AS304" i="1"/>
  <c r="AR304" i="1"/>
  <c r="AQ304" i="1"/>
  <c r="AP304" i="1"/>
  <c r="AW302" i="1"/>
  <c r="AV302" i="1"/>
  <c r="AU302" i="1"/>
  <c r="AT302" i="1"/>
  <c r="AS302" i="1"/>
  <c r="AR302" i="1"/>
  <c r="AQ302" i="1"/>
  <c r="AP302" i="1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BL22" i="9"/>
  <c r="BM22" i="9"/>
  <c r="BN22" i="9"/>
  <c r="BO22" i="9"/>
  <c r="BP22" i="9"/>
  <c r="BQ22" i="9"/>
  <c r="BR22" i="9"/>
  <c r="BS22" i="9"/>
  <c r="BT22" i="9"/>
  <c r="BU22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BB23" i="9"/>
  <c r="BC23" i="9"/>
  <c r="BD23" i="9"/>
  <c r="BE23" i="9"/>
  <c r="BF23" i="9"/>
  <c r="BG23" i="9"/>
  <c r="BH23" i="9"/>
  <c r="BI23" i="9"/>
  <c r="BJ23" i="9"/>
  <c r="BK23" i="9"/>
  <c r="BL23" i="9"/>
  <c r="BM23" i="9"/>
  <c r="BN23" i="9"/>
  <c r="BO23" i="9"/>
  <c r="BP23" i="9"/>
  <c r="BQ23" i="9"/>
  <c r="BR23" i="9"/>
  <c r="BS23" i="9"/>
  <c r="BT23" i="9"/>
  <c r="BU23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BB25" i="9"/>
  <c r="BC25" i="9"/>
  <c r="BD25" i="9"/>
  <c r="BE25" i="9"/>
  <c r="BF25" i="9"/>
  <c r="BG25" i="9"/>
  <c r="BH25" i="9"/>
  <c r="BI25" i="9"/>
  <c r="BJ25" i="9"/>
  <c r="BK25" i="9"/>
  <c r="BL25" i="9"/>
  <c r="BM25" i="9"/>
  <c r="BN25" i="9"/>
  <c r="BO25" i="9"/>
  <c r="BP25" i="9"/>
  <c r="BQ25" i="9"/>
  <c r="BR25" i="9"/>
  <c r="BS25" i="9"/>
  <c r="BT25" i="9"/>
  <c r="BU25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BB26" i="9"/>
  <c r="BC26" i="9"/>
  <c r="BD26" i="9"/>
  <c r="BE26" i="9"/>
  <c r="BF26" i="9"/>
  <c r="BG26" i="9"/>
  <c r="BH26" i="9"/>
  <c r="BI26" i="9"/>
  <c r="BJ26" i="9"/>
  <c r="BK26" i="9"/>
  <c r="BL26" i="9"/>
  <c r="BM26" i="9"/>
  <c r="BN26" i="9"/>
  <c r="BO26" i="9"/>
  <c r="BP26" i="9"/>
  <c r="BQ26" i="9"/>
  <c r="BR26" i="9"/>
  <c r="BS26" i="9"/>
  <c r="BT26" i="9"/>
  <c r="BU26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BC29" i="9"/>
  <c r="BD29" i="9"/>
  <c r="BE29" i="9"/>
  <c r="BF29" i="9"/>
  <c r="BG29" i="9"/>
  <c r="BH29" i="9"/>
  <c r="BI29" i="9"/>
  <c r="BJ29" i="9"/>
  <c r="BK29" i="9"/>
  <c r="BL29" i="9"/>
  <c r="BM29" i="9"/>
  <c r="BN29" i="9"/>
  <c r="BO29" i="9"/>
  <c r="BP29" i="9"/>
  <c r="BQ29" i="9"/>
  <c r="BR29" i="9"/>
  <c r="BS29" i="9"/>
  <c r="BT29" i="9"/>
  <c r="BU29" i="9"/>
  <c r="AP31" i="9"/>
  <c r="AQ31" i="9"/>
  <c r="AR31" i="9"/>
  <c r="AS31" i="9"/>
  <c r="AT31" i="9"/>
  <c r="AU31" i="9"/>
  <c r="AV31" i="9"/>
  <c r="AW31" i="9"/>
  <c r="AX31" i="9"/>
  <c r="AY31" i="9"/>
  <c r="AZ31" i="9"/>
  <c r="BA31" i="9"/>
  <c r="BB31" i="9"/>
  <c r="BC31" i="9"/>
  <c r="BD31" i="9"/>
  <c r="BE31" i="9"/>
  <c r="BF31" i="9"/>
  <c r="BG31" i="9"/>
  <c r="BH31" i="9"/>
  <c r="BI31" i="9"/>
  <c r="BJ31" i="9"/>
  <c r="BK31" i="9"/>
  <c r="BL31" i="9"/>
  <c r="BM31" i="9"/>
  <c r="BN31" i="9"/>
  <c r="BO31" i="9"/>
  <c r="BP31" i="9"/>
  <c r="BQ31" i="9"/>
  <c r="BR31" i="9"/>
  <c r="BS31" i="9"/>
  <c r="BT31" i="9"/>
  <c r="BU31" i="9"/>
  <c r="AP32" i="9"/>
  <c r="AQ32" i="9"/>
  <c r="AR32" i="9"/>
  <c r="AS32" i="9"/>
  <c r="AT32" i="9"/>
  <c r="AU32" i="9"/>
  <c r="AV32" i="9"/>
  <c r="AW32" i="9"/>
  <c r="AX32" i="9"/>
  <c r="AY32" i="9"/>
  <c r="AZ32" i="9"/>
  <c r="BA32" i="9"/>
  <c r="BB32" i="9"/>
  <c r="BC32" i="9"/>
  <c r="BD32" i="9"/>
  <c r="BE32" i="9"/>
  <c r="BF32" i="9"/>
  <c r="BG32" i="9"/>
  <c r="BH32" i="9"/>
  <c r="BI32" i="9"/>
  <c r="BJ32" i="9"/>
  <c r="BK32" i="9"/>
  <c r="BL32" i="9"/>
  <c r="BM32" i="9"/>
  <c r="BN32" i="9"/>
  <c r="BO32" i="9"/>
  <c r="BP32" i="9"/>
  <c r="BQ32" i="9"/>
  <c r="BR32" i="9"/>
  <c r="BS32" i="9"/>
  <c r="BT32" i="9"/>
  <c r="BU32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AP35" i="9"/>
  <c r="AQ35" i="9"/>
  <c r="AR35" i="9"/>
  <c r="AS35" i="9"/>
  <c r="AT35" i="9"/>
  <c r="AU35" i="9"/>
  <c r="AV35" i="9"/>
  <c r="AW35" i="9"/>
  <c r="AX35" i="9"/>
  <c r="AY35" i="9"/>
  <c r="AZ35" i="9"/>
  <c r="BA35" i="9"/>
  <c r="BB35" i="9"/>
  <c r="BC35" i="9"/>
  <c r="BD35" i="9"/>
  <c r="BE35" i="9"/>
  <c r="BF35" i="9"/>
  <c r="BG35" i="9"/>
  <c r="BH35" i="9"/>
  <c r="BI35" i="9"/>
  <c r="BJ35" i="9"/>
  <c r="BK35" i="9"/>
  <c r="BL35" i="9"/>
  <c r="BM35" i="9"/>
  <c r="BN35" i="9"/>
  <c r="BO35" i="9"/>
  <c r="BP35" i="9"/>
  <c r="BQ35" i="9"/>
  <c r="BR35" i="9"/>
  <c r="BS35" i="9"/>
  <c r="BT35" i="9"/>
  <c r="BU35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BJ37" i="9"/>
  <c r="BK37" i="9"/>
  <c r="BL37" i="9"/>
  <c r="BM37" i="9"/>
  <c r="BN37" i="9"/>
  <c r="BO37" i="9"/>
  <c r="BP37" i="9"/>
  <c r="BQ37" i="9"/>
  <c r="BR37" i="9"/>
  <c r="BS37" i="9"/>
  <c r="BT37" i="9"/>
  <c r="BU37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BJ38" i="9"/>
  <c r="BK38" i="9"/>
  <c r="BL38" i="9"/>
  <c r="BM38" i="9"/>
  <c r="BN38" i="9"/>
  <c r="BO38" i="9"/>
  <c r="BP38" i="9"/>
  <c r="BQ38" i="9"/>
  <c r="BR38" i="9"/>
  <c r="BS38" i="9"/>
  <c r="BT38" i="9"/>
  <c r="BU38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BJ40" i="9"/>
  <c r="BK40" i="9"/>
  <c r="BL40" i="9"/>
  <c r="BM40" i="9"/>
  <c r="BN40" i="9"/>
  <c r="BO40" i="9"/>
  <c r="BP40" i="9"/>
  <c r="BQ40" i="9"/>
  <c r="BR40" i="9"/>
  <c r="BS40" i="9"/>
  <c r="BT40" i="9"/>
  <c r="BU40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BJ41" i="9"/>
  <c r="BK41" i="9"/>
  <c r="BL41" i="9"/>
  <c r="BM41" i="9"/>
  <c r="BN41" i="9"/>
  <c r="BO41" i="9"/>
  <c r="BP41" i="9"/>
  <c r="BQ41" i="9"/>
  <c r="BR41" i="9"/>
  <c r="BS41" i="9"/>
  <c r="BT41" i="9"/>
  <c r="BU41" i="9"/>
  <c r="AP43" i="9"/>
  <c r="AQ43" i="9"/>
  <c r="AR43" i="9"/>
  <c r="AS43" i="9"/>
  <c r="AT43" i="9"/>
  <c r="AU43" i="9"/>
  <c r="AV43" i="9"/>
  <c r="AW43" i="9"/>
  <c r="AX43" i="9"/>
  <c r="AY43" i="9"/>
  <c r="AZ43" i="9"/>
  <c r="BA43" i="9"/>
  <c r="BB43" i="9"/>
  <c r="BC43" i="9"/>
  <c r="BD43" i="9"/>
  <c r="BE43" i="9"/>
  <c r="BF43" i="9"/>
  <c r="BG43" i="9"/>
  <c r="BH43" i="9"/>
  <c r="BI43" i="9"/>
  <c r="BJ43" i="9"/>
  <c r="BK43" i="9"/>
  <c r="BL43" i="9"/>
  <c r="BM43" i="9"/>
  <c r="BN43" i="9"/>
  <c r="BO43" i="9"/>
  <c r="BP43" i="9"/>
  <c r="BQ43" i="9"/>
  <c r="BR43" i="9"/>
  <c r="BS43" i="9"/>
  <c r="BT43" i="9"/>
  <c r="BU43" i="9"/>
  <c r="AP44" i="9"/>
  <c r="AQ44" i="9"/>
  <c r="AR44" i="9"/>
  <c r="AS44" i="9"/>
  <c r="AT44" i="9"/>
  <c r="AU44" i="9"/>
  <c r="AV44" i="9"/>
  <c r="AW44" i="9"/>
  <c r="AX44" i="9"/>
  <c r="AY44" i="9"/>
  <c r="AZ44" i="9"/>
  <c r="BA44" i="9"/>
  <c r="BB44" i="9"/>
  <c r="BC44" i="9"/>
  <c r="BD44" i="9"/>
  <c r="BE44" i="9"/>
  <c r="BF44" i="9"/>
  <c r="BG44" i="9"/>
  <c r="BH44" i="9"/>
  <c r="BI44" i="9"/>
  <c r="BJ44" i="9"/>
  <c r="BK44" i="9"/>
  <c r="BL44" i="9"/>
  <c r="BM44" i="9"/>
  <c r="BN44" i="9"/>
  <c r="BO44" i="9"/>
  <c r="BP44" i="9"/>
  <c r="BQ44" i="9"/>
  <c r="BR44" i="9"/>
  <c r="BS44" i="9"/>
  <c r="BT44" i="9"/>
  <c r="BU44" i="9"/>
  <c r="AP46" i="9"/>
  <c r="AQ46" i="9"/>
  <c r="AR46" i="9"/>
  <c r="AS46" i="9"/>
  <c r="AT46" i="9"/>
  <c r="AU46" i="9"/>
  <c r="AV46" i="9"/>
  <c r="AW46" i="9"/>
  <c r="AX46" i="9"/>
  <c r="AY46" i="9"/>
  <c r="AZ46" i="9"/>
  <c r="BA46" i="9"/>
  <c r="BB46" i="9"/>
  <c r="BC46" i="9"/>
  <c r="BD46" i="9"/>
  <c r="BE46" i="9"/>
  <c r="BF46" i="9"/>
  <c r="BG46" i="9"/>
  <c r="BH46" i="9"/>
  <c r="BI46" i="9"/>
  <c r="BJ46" i="9"/>
  <c r="BK46" i="9"/>
  <c r="BL46" i="9"/>
  <c r="BM46" i="9"/>
  <c r="BN46" i="9"/>
  <c r="BO46" i="9"/>
  <c r="BP46" i="9"/>
  <c r="BQ46" i="9"/>
  <c r="BR46" i="9"/>
  <c r="BS46" i="9"/>
  <c r="BT46" i="9"/>
  <c r="BU46" i="9"/>
  <c r="AP47" i="9"/>
  <c r="AQ47" i="9"/>
  <c r="AR47" i="9"/>
  <c r="AS47" i="9"/>
  <c r="AT47" i="9"/>
  <c r="AU47" i="9"/>
  <c r="AV47" i="9"/>
  <c r="AW47" i="9"/>
  <c r="AX47" i="9"/>
  <c r="AY47" i="9"/>
  <c r="AZ47" i="9"/>
  <c r="BA47" i="9"/>
  <c r="BB47" i="9"/>
  <c r="BC47" i="9"/>
  <c r="BD47" i="9"/>
  <c r="BE47" i="9"/>
  <c r="BF47" i="9"/>
  <c r="BG47" i="9"/>
  <c r="BH47" i="9"/>
  <c r="BI47" i="9"/>
  <c r="BJ47" i="9"/>
  <c r="BK47" i="9"/>
  <c r="BL47" i="9"/>
  <c r="BM47" i="9"/>
  <c r="BN47" i="9"/>
  <c r="BO47" i="9"/>
  <c r="BP47" i="9"/>
  <c r="BQ47" i="9"/>
  <c r="BR47" i="9"/>
  <c r="BS47" i="9"/>
  <c r="BT47" i="9"/>
  <c r="BU47" i="9"/>
  <c r="AP49" i="9"/>
  <c r="AQ49" i="9"/>
  <c r="AR49" i="9"/>
  <c r="AS49" i="9"/>
  <c r="AT49" i="9"/>
  <c r="AU49" i="9"/>
  <c r="AV49" i="9"/>
  <c r="AW49" i="9"/>
  <c r="AX49" i="9"/>
  <c r="AY49" i="9"/>
  <c r="AZ49" i="9"/>
  <c r="BA49" i="9"/>
  <c r="BB49" i="9"/>
  <c r="BC49" i="9"/>
  <c r="BD49" i="9"/>
  <c r="BE49" i="9"/>
  <c r="BF49" i="9"/>
  <c r="BG49" i="9"/>
  <c r="BH49" i="9"/>
  <c r="BI49" i="9"/>
  <c r="BJ49" i="9"/>
  <c r="BK49" i="9"/>
  <c r="BL49" i="9"/>
  <c r="BM49" i="9"/>
  <c r="BN49" i="9"/>
  <c r="BO49" i="9"/>
  <c r="BP49" i="9"/>
  <c r="BQ49" i="9"/>
  <c r="BR49" i="9"/>
  <c r="BS49" i="9"/>
  <c r="BT49" i="9"/>
  <c r="BU49" i="9"/>
  <c r="AP50" i="9"/>
  <c r="AQ50" i="9"/>
  <c r="AR50" i="9"/>
  <c r="AS50" i="9"/>
  <c r="AT50" i="9"/>
  <c r="AU50" i="9"/>
  <c r="AV50" i="9"/>
  <c r="AW50" i="9"/>
  <c r="AX50" i="9"/>
  <c r="AY50" i="9"/>
  <c r="AZ50" i="9"/>
  <c r="BA50" i="9"/>
  <c r="BB50" i="9"/>
  <c r="BC50" i="9"/>
  <c r="BD50" i="9"/>
  <c r="BE50" i="9"/>
  <c r="BF50" i="9"/>
  <c r="BG50" i="9"/>
  <c r="BH50" i="9"/>
  <c r="BI50" i="9"/>
  <c r="BJ50" i="9"/>
  <c r="BK50" i="9"/>
  <c r="BL50" i="9"/>
  <c r="BM50" i="9"/>
  <c r="BN50" i="9"/>
  <c r="BO50" i="9"/>
  <c r="BP50" i="9"/>
  <c r="BQ50" i="9"/>
  <c r="BR50" i="9"/>
  <c r="BS50" i="9"/>
  <c r="BT50" i="9"/>
  <c r="BU50" i="9"/>
  <c r="AP52" i="9"/>
  <c r="AQ52" i="9"/>
  <c r="AR52" i="9"/>
  <c r="AS52" i="9"/>
  <c r="AT52" i="9"/>
  <c r="AU52" i="9"/>
  <c r="AV52" i="9"/>
  <c r="AW52" i="9"/>
  <c r="AX52" i="9"/>
  <c r="AY52" i="9"/>
  <c r="AZ52" i="9"/>
  <c r="BA52" i="9"/>
  <c r="BB52" i="9"/>
  <c r="BC52" i="9"/>
  <c r="BD52" i="9"/>
  <c r="BE52" i="9"/>
  <c r="BF52" i="9"/>
  <c r="BG52" i="9"/>
  <c r="BH52" i="9"/>
  <c r="BI52" i="9"/>
  <c r="BJ52" i="9"/>
  <c r="BK52" i="9"/>
  <c r="BL52" i="9"/>
  <c r="BM52" i="9"/>
  <c r="BN52" i="9"/>
  <c r="BO52" i="9"/>
  <c r="BP52" i="9"/>
  <c r="BQ52" i="9"/>
  <c r="BR52" i="9"/>
  <c r="BS52" i="9"/>
  <c r="BT52" i="9"/>
  <c r="BU52" i="9"/>
  <c r="AP53" i="9"/>
  <c r="AQ53" i="9"/>
  <c r="AR53" i="9"/>
  <c r="AS53" i="9"/>
  <c r="AT53" i="9"/>
  <c r="AU53" i="9"/>
  <c r="AV53" i="9"/>
  <c r="AW53" i="9"/>
  <c r="AX53" i="9"/>
  <c r="AY53" i="9"/>
  <c r="AZ53" i="9"/>
  <c r="BA53" i="9"/>
  <c r="BB53" i="9"/>
  <c r="BC53" i="9"/>
  <c r="BD53" i="9"/>
  <c r="BE53" i="9"/>
  <c r="BF53" i="9"/>
  <c r="BG53" i="9"/>
  <c r="BH53" i="9"/>
  <c r="BI53" i="9"/>
  <c r="BJ53" i="9"/>
  <c r="BK53" i="9"/>
  <c r="BL53" i="9"/>
  <c r="BM53" i="9"/>
  <c r="BN53" i="9"/>
  <c r="BO53" i="9"/>
  <c r="BP53" i="9"/>
  <c r="BQ53" i="9"/>
  <c r="BR53" i="9"/>
  <c r="BS53" i="9"/>
  <c r="BT53" i="9"/>
  <c r="BU53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AP56" i="9"/>
  <c r="AQ56" i="9"/>
  <c r="AR56" i="9"/>
  <c r="AS56" i="9"/>
  <c r="AT56" i="9"/>
  <c r="AU56" i="9"/>
  <c r="AV56" i="9"/>
  <c r="AW56" i="9"/>
  <c r="AX56" i="9"/>
  <c r="AY56" i="9"/>
  <c r="AZ56" i="9"/>
  <c r="BA56" i="9"/>
  <c r="BB56" i="9"/>
  <c r="BC56" i="9"/>
  <c r="BD56" i="9"/>
  <c r="BE56" i="9"/>
  <c r="BF56" i="9"/>
  <c r="BG56" i="9"/>
  <c r="BH56" i="9"/>
  <c r="BI56" i="9"/>
  <c r="BJ56" i="9"/>
  <c r="BK56" i="9"/>
  <c r="BL56" i="9"/>
  <c r="BM56" i="9"/>
  <c r="BN56" i="9"/>
  <c r="BO56" i="9"/>
  <c r="BP56" i="9"/>
  <c r="BQ56" i="9"/>
  <c r="BR56" i="9"/>
  <c r="BS56" i="9"/>
  <c r="BT56" i="9"/>
  <c r="BU56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AJ9" i="9"/>
  <c r="B9" i="9"/>
  <c r="AD548" i="9" l="1"/>
  <c r="AD516" i="9"/>
  <c r="AD456" i="9"/>
  <c r="AD424" i="9"/>
  <c r="AD484" i="9"/>
  <c r="AD452" i="9"/>
  <c r="AD392" i="9"/>
  <c r="AD360" i="9"/>
  <c r="AD394" i="9"/>
  <c r="AD362" i="9"/>
  <c r="AD402" i="9"/>
  <c r="AD370" i="9"/>
  <c r="AD404" i="9"/>
  <c r="AD372" i="9"/>
  <c r="AD406" i="9"/>
  <c r="AD374" i="9"/>
  <c r="AD408" i="9"/>
  <c r="AD376" i="9"/>
  <c r="AD420" i="9"/>
  <c r="AD388" i="9"/>
  <c r="AD328" i="9"/>
  <c r="AD296" i="9"/>
  <c r="AD298" i="9"/>
  <c r="E298" i="9" s="1"/>
  <c r="AA298" i="9" s="1"/>
  <c r="AD330" i="9"/>
  <c r="AD348" i="9"/>
  <c r="AD316" i="9"/>
  <c r="AD350" i="9"/>
  <c r="AD318" i="9"/>
  <c r="AD352" i="9"/>
  <c r="AD320" i="9"/>
  <c r="AD356" i="9"/>
  <c r="AD324" i="9"/>
  <c r="AD264" i="9"/>
  <c r="AD232" i="9"/>
  <c r="AD266" i="9"/>
  <c r="AD234" i="9"/>
  <c r="AD282" i="9"/>
  <c r="AD250" i="9"/>
  <c r="AD284" i="9"/>
  <c r="AD252" i="9"/>
  <c r="AD287" i="9"/>
  <c r="AD255" i="9"/>
  <c r="AD291" i="9"/>
  <c r="AD259" i="9"/>
  <c r="AD519" i="9"/>
  <c r="AD487" i="9"/>
  <c r="AD547" i="9"/>
  <c r="AD515" i="9"/>
  <c r="AD455" i="9"/>
  <c r="AD423" i="9"/>
  <c r="AD457" i="9"/>
  <c r="AD425" i="9"/>
  <c r="AD483" i="9"/>
  <c r="AD451" i="9"/>
  <c r="AD391" i="9"/>
  <c r="AD359" i="9"/>
  <c r="AD393" i="9"/>
  <c r="AD361" i="9"/>
  <c r="AD395" i="9"/>
  <c r="AD363" i="9"/>
  <c r="AD403" i="9"/>
  <c r="AD371" i="9"/>
  <c r="AD405" i="9"/>
  <c r="AD373" i="9"/>
  <c r="AD407" i="9"/>
  <c r="AD375" i="9"/>
  <c r="AD329" i="9"/>
  <c r="AD297" i="9"/>
  <c r="AD299" i="9"/>
  <c r="AD331" i="9"/>
  <c r="AD349" i="9"/>
  <c r="AD317" i="9"/>
  <c r="AD351" i="9"/>
  <c r="AD319" i="9"/>
  <c r="AD263" i="9"/>
  <c r="AD231" i="9"/>
  <c r="AD283" i="9"/>
  <c r="AD251" i="9"/>
  <c r="AD286" i="9"/>
  <c r="AD254" i="9"/>
  <c r="AD288" i="9"/>
  <c r="AD256" i="9"/>
  <c r="AD550" i="9"/>
  <c r="AD518" i="9"/>
  <c r="AD486" i="9"/>
  <c r="AD454" i="9"/>
  <c r="AD422" i="9"/>
  <c r="AD390" i="9"/>
  <c r="AD358" i="9"/>
  <c r="AD326" i="9"/>
  <c r="AD347" i="9"/>
  <c r="AD315" i="9"/>
  <c r="AD327" i="9"/>
  <c r="AD295" i="9"/>
  <c r="AD270" i="9"/>
  <c r="AD238" i="9"/>
  <c r="AD272" i="9"/>
  <c r="AD240" i="9"/>
  <c r="AD274" i="9"/>
  <c r="AD242" i="9"/>
  <c r="AD276" i="9"/>
  <c r="AD244" i="9"/>
  <c r="AD278" i="9"/>
  <c r="AD246" i="9"/>
  <c r="AD280" i="9"/>
  <c r="AD248" i="9"/>
  <c r="AD275" i="9"/>
  <c r="AD243" i="9"/>
  <c r="AD279" i="9"/>
  <c r="AD247" i="9"/>
  <c r="AD398" i="9"/>
  <c r="AD366" i="9"/>
  <c r="AD368" i="9"/>
  <c r="AD400" i="9"/>
  <c r="AD397" i="9"/>
  <c r="AD365" i="9"/>
  <c r="AD334" i="9"/>
  <c r="AD302" i="9"/>
  <c r="AD304" i="9"/>
  <c r="AD336" i="9"/>
  <c r="AD338" i="9"/>
  <c r="AD306" i="9"/>
  <c r="AD340" i="9"/>
  <c r="AD308" i="9"/>
  <c r="AD342" i="9"/>
  <c r="AD310" i="9"/>
  <c r="AD344" i="9"/>
  <c r="AD312" i="9"/>
  <c r="AD337" i="9"/>
  <c r="AD305" i="9"/>
  <c r="AD341" i="9"/>
  <c r="AD309" i="9"/>
  <c r="AD343" i="9"/>
  <c r="AD311" i="9"/>
  <c r="AD345" i="9"/>
  <c r="AD313" i="9"/>
  <c r="AD462" i="9"/>
  <c r="AD430" i="9"/>
  <c r="AD432" i="9"/>
  <c r="AD464" i="9"/>
  <c r="AD468" i="9"/>
  <c r="AD436" i="9"/>
  <c r="AD470" i="9"/>
  <c r="AD438" i="9"/>
  <c r="AD472" i="9"/>
  <c r="AD440" i="9"/>
  <c r="AD478" i="9"/>
  <c r="AD446" i="9"/>
  <c r="AD480" i="9"/>
  <c r="AD448" i="9"/>
  <c r="AD461" i="9"/>
  <c r="AD429" i="9"/>
  <c r="AD465" i="9"/>
  <c r="AD433" i="9"/>
  <c r="AD467" i="9"/>
  <c r="AD435" i="9"/>
  <c r="AD469" i="9"/>
  <c r="AD437" i="9"/>
  <c r="AD471" i="9"/>
  <c r="AD439" i="9"/>
  <c r="AD473" i="9"/>
  <c r="AD441" i="9"/>
  <c r="AD475" i="9"/>
  <c r="AD443" i="9"/>
  <c r="AD477" i="9"/>
  <c r="AD445" i="9"/>
  <c r="AD479" i="9"/>
  <c r="AD447" i="9"/>
  <c r="AD490" i="9"/>
  <c r="AD522" i="9"/>
  <c r="AD526" i="9"/>
  <c r="AD494" i="9"/>
  <c r="AD496" i="9"/>
  <c r="AD528" i="9"/>
  <c r="AD530" i="9"/>
  <c r="AD498" i="9"/>
  <c r="AD534" i="9"/>
  <c r="AD502" i="9"/>
  <c r="AD536" i="9"/>
  <c r="AD504" i="9"/>
  <c r="AD538" i="9"/>
  <c r="AD506" i="9"/>
  <c r="AD540" i="9"/>
  <c r="AD508" i="9"/>
  <c r="AD542" i="9"/>
  <c r="AD510" i="9"/>
  <c r="AD521" i="9"/>
  <c r="AD489" i="9"/>
  <c r="AD525" i="9"/>
  <c r="AD493" i="9"/>
  <c r="AD529" i="9"/>
  <c r="AD497" i="9"/>
  <c r="AD531" i="9"/>
  <c r="AD499" i="9"/>
  <c r="AD533" i="9"/>
  <c r="AD501" i="9"/>
  <c r="AD535" i="9"/>
  <c r="AD503" i="9"/>
  <c r="AD537" i="9"/>
  <c r="AD505" i="9"/>
  <c r="AD539" i="9"/>
  <c r="AD507" i="9"/>
  <c r="AD543" i="9"/>
  <c r="AD511" i="9"/>
  <c r="AD584" i="9"/>
  <c r="AD552" i="9"/>
  <c r="AD554" i="9"/>
  <c r="AD586" i="9"/>
  <c r="AD560" i="9"/>
  <c r="AD592" i="9"/>
  <c r="AD594" i="9"/>
  <c r="AD562" i="9"/>
  <c r="AD596" i="9"/>
  <c r="AD564" i="9"/>
  <c r="AD600" i="9"/>
  <c r="AD568" i="9"/>
  <c r="AD602" i="9"/>
  <c r="AD570" i="9"/>
  <c r="AD604" i="9"/>
  <c r="AD572" i="9"/>
  <c r="AD608" i="9"/>
  <c r="AD576" i="9"/>
  <c r="AD612" i="9"/>
  <c r="AD580" i="9"/>
  <c r="AD585" i="9"/>
  <c r="AD553" i="9"/>
  <c r="AD589" i="9"/>
  <c r="AD557" i="9"/>
  <c r="AD593" i="9"/>
  <c r="AD561" i="9"/>
  <c r="AD595" i="9"/>
  <c r="AD563" i="9"/>
  <c r="AD597" i="9"/>
  <c r="AD565" i="9"/>
  <c r="AD601" i="9"/>
  <c r="AD569" i="9"/>
  <c r="AD603" i="9"/>
  <c r="AD571" i="9"/>
  <c r="AD605" i="9"/>
  <c r="AD573" i="9"/>
  <c r="AD611" i="9"/>
  <c r="AD579" i="9"/>
  <c r="AD410" i="9"/>
  <c r="AD378" i="9"/>
  <c r="AD412" i="9"/>
  <c r="AD380" i="9"/>
  <c r="AD414" i="9"/>
  <c r="AD382" i="9"/>
  <c r="AD416" i="9"/>
  <c r="AD384" i="9"/>
  <c r="AD409" i="9"/>
  <c r="AD377" i="9"/>
  <c r="AD413" i="9"/>
  <c r="AD381" i="9"/>
  <c r="AD415" i="9"/>
  <c r="AD383" i="9"/>
  <c r="AD419" i="9"/>
  <c r="AD387" i="9"/>
  <c r="AD520" i="9"/>
  <c r="AD488" i="9"/>
  <c r="AD265" i="9"/>
  <c r="E265" i="9" s="1"/>
  <c r="AA265" i="9" s="1"/>
  <c r="AD233" i="9"/>
  <c r="E233" i="9" s="1"/>
  <c r="AA233" i="9" s="1"/>
  <c r="AD458" i="9"/>
  <c r="AD426" i="9"/>
  <c r="AD235" i="9"/>
  <c r="E235" i="9" s="1"/>
  <c r="AA235" i="9" s="1"/>
  <c r="AD267" i="9"/>
  <c r="E267" i="9" s="1"/>
  <c r="AA267" i="9" s="1"/>
  <c r="AD333" i="9"/>
  <c r="AD301" i="9"/>
  <c r="AD590" i="9"/>
  <c r="AD558" i="9"/>
  <c r="AD583" i="9"/>
  <c r="AD551" i="9"/>
  <c r="AD269" i="9"/>
  <c r="AD237" i="9"/>
  <c r="E237" i="9" s="1"/>
  <c r="AA237" i="9" s="1"/>
  <c r="AD273" i="9"/>
  <c r="E273" i="9" s="1"/>
  <c r="AA273" i="9" s="1"/>
  <c r="AD241" i="9"/>
  <c r="AD401" i="9"/>
  <c r="AD369" i="9"/>
  <c r="AD466" i="9"/>
  <c r="AD434" i="9"/>
  <c r="AD339" i="9"/>
  <c r="AD307" i="9"/>
  <c r="AD532" i="9"/>
  <c r="AD500" i="9"/>
  <c r="AD277" i="9"/>
  <c r="AD245" i="9"/>
  <c r="AD598" i="9"/>
  <c r="AD566" i="9"/>
  <c r="AD599" i="9"/>
  <c r="AD567" i="9"/>
  <c r="AD346" i="9"/>
  <c r="AD314" i="9"/>
  <c r="AD411" i="9"/>
  <c r="AD379" i="9"/>
  <c r="AD476" i="9"/>
  <c r="AD444" i="9"/>
  <c r="AD541" i="9"/>
  <c r="AD509" i="9"/>
  <c r="AD474" i="9"/>
  <c r="AD442" i="9"/>
  <c r="AD281" i="9"/>
  <c r="AD249" i="9"/>
  <c r="AD285" i="9"/>
  <c r="AD253" i="9"/>
  <c r="E253" i="9" s="1"/>
  <c r="AA253" i="9" s="1"/>
  <c r="AD606" i="9"/>
  <c r="AD574" i="9"/>
  <c r="AD607" i="9"/>
  <c r="AD575" i="9"/>
  <c r="AD544" i="9"/>
  <c r="AD512" i="9"/>
  <c r="AD355" i="9"/>
  <c r="AD323" i="9"/>
  <c r="AD292" i="9"/>
  <c r="AD260" i="9"/>
  <c r="AD294" i="9"/>
  <c r="AD262" i="9"/>
  <c r="AD614" i="9"/>
  <c r="AD582" i="9"/>
  <c r="AD126" i="9"/>
  <c r="AD158" i="9"/>
  <c r="AD124" i="9"/>
  <c r="AD156" i="9"/>
  <c r="AD122" i="9"/>
  <c r="AD154" i="9"/>
  <c r="AD120" i="9"/>
  <c r="AD152" i="9"/>
  <c r="AD118" i="9"/>
  <c r="AD150" i="9"/>
  <c r="AD116" i="9"/>
  <c r="AD148" i="9"/>
  <c r="AD114" i="9"/>
  <c r="AD146" i="9"/>
  <c r="AD112" i="9"/>
  <c r="AD144" i="9"/>
  <c r="AD110" i="9"/>
  <c r="AD142" i="9"/>
  <c r="AD108" i="9"/>
  <c r="AD140" i="9"/>
  <c r="AD106" i="9"/>
  <c r="AD138" i="9"/>
  <c r="AE236" i="9" s="1"/>
  <c r="AD104" i="9"/>
  <c r="AD136" i="9"/>
  <c r="AD167" i="9"/>
  <c r="E167" i="9" s="1"/>
  <c r="AA167" i="9" s="1"/>
  <c r="AD199" i="9"/>
  <c r="E199" i="9" s="1"/>
  <c r="AA199" i="9" s="1"/>
  <c r="AD169" i="9"/>
  <c r="E169" i="9" s="1"/>
  <c r="AA169" i="9" s="1"/>
  <c r="AD201" i="9"/>
  <c r="E201" i="9" s="1"/>
  <c r="AA201" i="9" s="1"/>
  <c r="AD171" i="9"/>
  <c r="E171" i="9" s="1"/>
  <c r="AA171" i="9" s="1"/>
  <c r="AD203" i="9"/>
  <c r="E203" i="9" s="1"/>
  <c r="AA203" i="9" s="1"/>
  <c r="AD173" i="9"/>
  <c r="E173" i="9" s="1"/>
  <c r="AA173" i="9" s="1"/>
  <c r="AD205" i="9"/>
  <c r="E205" i="9" s="1"/>
  <c r="AA205" i="9" s="1"/>
  <c r="AD175" i="9"/>
  <c r="E175" i="9" s="1"/>
  <c r="AA175" i="9" s="1"/>
  <c r="AD207" i="9"/>
  <c r="E207" i="9" s="1"/>
  <c r="AA207" i="9" s="1"/>
  <c r="AD177" i="9"/>
  <c r="E177" i="9" s="1"/>
  <c r="AA177" i="9" s="1"/>
  <c r="AD209" i="9"/>
  <c r="E209" i="9" s="1"/>
  <c r="AA209" i="9" s="1"/>
  <c r="AD179" i="9"/>
  <c r="E179" i="9" s="1"/>
  <c r="AA179" i="9" s="1"/>
  <c r="AD211" i="9"/>
  <c r="E211" i="9" s="1"/>
  <c r="AA211" i="9" s="1"/>
  <c r="AD181" i="9"/>
  <c r="E181" i="9" s="1"/>
  <c r="AA181" i="9" s="1"/>
  <c r="AD213" i="9"/>
  <c r="E213" i="9" s="1"/>
  <c r="AA213" i="9" s="1"/>
  <c r="AD183" i="9"/>
  <c r="E183" i="9" s="1"/>
  <c r="AA183" i="9" s="1"/>
  <c r="AD215" i="9"/>
  <c r="E215" i="9" s="1"/>
  <c r="AA215" i="9" s="1"/>
  <c r="AD185" i="9"/>
  <c r="E185" i="9" s="1"/>
  <c r="AA185" i="9" s="1"/>
  <c r="AD217" i="9"/>
  <c r="E217" i="9" s="1"/>
  <c r="AA217" i="9" s="1"/>
  <c r="AD187" i="9"/>
  <c r="E187" i="9" s="1"/>
  <c r="AA187" i="9" s="1"/>
  <c r="AD219" i="9"/>
  <c r="E219" i="9" s="1"/>
  <c r="AA219" i="9" s="1"/>
  <c r="AD189" i="9"/>
  <c r="E189" i="9" s="1"/>
  <c r="AA189" i="9" s="1"/>
  <c r="AD221" i="9"/>
  <c r="E221" i="9" s="1"/>
  <c r="AA221" i="9" s="1"/>
  <c r="AD191" i="9"/>
  <c r="E191" i="9" s="1"/>
  <c r="AA191" i="9" s="1"/>
  <c r="AD223" i="9"/>
  <c r="E223" i="9" s="1"/>
  <c r="AA223" i="9" s="1"/>
  <c r="AD193" i="9"/>
  <c r="E193" i="9" s="1"/>
  <c r="AA193" i="9" s="1"/>
  <c r="AD225" i="9"/>
  <c r="E225" i="9" s="1"/>
  <c r="AA225" i="9" s="1"/>
  <c r="AD195" i="9"/>
  <c r="E195" i="9" s="1"/>
  <c r="AA195" i="9" s="1"/>
  <c r="AD227" i="9"/>
  <c r="E227" i="9" s="1"/>
  <c r="AA227" i="9" s="1"/>
  <c r="AD197" i="9"/>
  <c r="E197" i="9" s="1"/>
  <c r="AA197" i="9" s="1"/>
  <c r="AD229" i="9"/>
  <c r="E229" i="9" s="1"/>
  <c r="AA229" i="9" s="1"/>
  <c r="AD125" i="9"/>
  <c r="AD157" i="9"/>
  <c r="AD123" i="9"/>
  <c r="AD155" i="9"/>
  <c r="AD121" i="9"/>
  <c r="AD153" i="9"/>
  <c r="AD119" i="9"/>
  <c r="AD151" i="9"/>
  <c r="AD117" i="9"/>
  <c r="AD149" i="9"/>
  <c r="AD115" i="9"/>
  <c r="AD147" i="9"/>
  <c r="AD113" i="9"/>
  <c r="AD145" i="9"/>
  <c r="AD111" i="9"/>
  <c r="AD143" i="9"/>
  <c r="AD109" i="9"/>
  <c r="AD141" i="9"/>
  <c r="AD107" i="9"/>
  <c r="AD139" i="9"/>
  <c r="AE268" i="9" s="1"/>
  <c r="AD105" i="9"/>
  <c r="AD137" i="9"/>
  <c r="AD135" i="9"/>
  <c r="AD103" i="9"/>
  <c r="AD168" i="9"/>
  <c r="E168" i="9" s="1"/>
  <c r="AA168" i="9" s="1"/>
  <c r="AD200" i="9"/>
  <c r="E200" i="9" s="1"/>
  <c r="AA200" i="9" s="1"/>
  <c r="AD170" i="9"/>
  <c r="E170" i="9" s="1"/>
  <c r="AA170" i="9" s="1"/>
  <c r="AD202" i="9"/>
  <c r="E202" i="9" s="1"/>
  <c r="AA202" i="9" s="1"/>
  <c r="AD172" i="9"/>
  <c r="E172" i="9" s="1"/>
  <c r="AA172" i="9" s="1"/>
  <c r="AD204" i="9"/>
  <c r="E204" i="9" s="1"/>
  <c r="AA204" i="9" s="1"/>
  <c r="AD174" i="9"/>
  <c r="E174" i="9" s="1"/>
  <c r="AA174" i="9" s="1"/>
  <c r="AD206" i="9"/>
  <c r="E206" i="9" s="1"/>
  <c r="AA206" i="9" s="1"/>
  <c r="AD176" i="9"/>
  <c r="E176" i="9" s="1"/>
  <c r="AA176" i="9" s="1"/>
  <c r="AD208" i="9"/>
  <c r="E208" i="9" s="1"/>
  <c r="AA208" i="9" s="1"/>
  <c r="AD178" i="9"/>
  <c r="E178" i="9" s="1"/>
  <c r="AA178" i="9" s="1"/>
  <c r="AD210" i="9"/>
  <c r="E210" i="9" s="1"/>
  <c r="AA210" i="9" s="1"/>
  <c r="AD180" i="9"/>
  <c r="E180" i="9" s="1"/>
  <c r="AA180" i="9" s="1"/>
  <c r="AD212" i="9"/>
  <c r="E212" i="9" s="1"/>
  <c r="AA212" i="9" s="1"/>
  <c r="AD182" i="9"/>
  <c r="E182" i="9" s="1"/>
  <c r="AA182" i="9" s="1"/>
  <c r="AD214" i="9"/>
  <c r="E214" i="9" s="1"/>
  <c r="AA214" i="9" s="1"/>
  <c r="AD184" i="9"/>
  <c r="E184" i="9" s="1"/>
  <c r="AA184" i="9" s="1"/>
  <c r="AD216" i="9"/>
  <c r="E216" i="9" s="1"/>
  <c r="AA216" i="9" s="1"/>
  <c r="AD186" i="9"/>
  <c r="E186" i="9" s="1"/>
  <c r="AA186" i="9" s="1"/>
  <c r="AD218" i="9"/>
  <c r="E218" i="9" s="1"/>
  <c r="AA218" i="9" s="1"/>
  <c r="AD188" i="9"/>
  <c r="E188" i="9" s="1"/>
  <c r="AA188" i="9" s="1"/>
  <c r="AD220" i="9"/>
  <c r="E220" i="9" s="1"/>
  <c r="AA220" i="9" s="1"/>
  <c r="AD190" i="9"/>
  <c r="E190" i="9" s="1"/>
  <c r="AA190" i="9" s="1"/>
  <c r="AD222" i="9"/>
  <c r="E222" i="9" s="1"/>
  <c r="AA222" i="9" s="1"/>
  <c r="AD192" i="9"/>
  <c r="E192" i="9" s="1"/>
  <c r="AA192" i="9" s="1"/>
  <c r="AD224" i="9"/>
  <c r="E224" i="9" s="1"/>
  <c r="AA224" i="9" s="1"/>
  <c r="AD194" i="9"/>
  <c r="E194" i="9" s="1"/>
  <c r="AA194" i="9" s="1"/>
  <c r="AD226" i="9"/>
  <c r="E226" i="9" s="1"/>
  <c r="AA226" i="9" s="1"/>
  <c r="AD196" i="9"/>
  <c r="E196" i="9" s="1"/>
  <c r="AA196" i="9" s="1"/>
  <c r="AD228" i="9"/>
  <c r="E228" i="9" s="1"/>
  <c r="AA228" i="9" s="1"/>
  <c r="AD198" i="9"/>
  <c r="E198" i="9" s="1"/>
  <c r="AA198" i="9" s="1"/>
  <c r="AD230" i="9"/>
  <c r="E230" i="9" s="1"/>
  <c r="AA230" i="9" s="1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O9" i="27"/>
  <c r="D6" i="27"/>
  <c r="D136" i="27" s="1"/>
  <c r="P136" i="27" s="1"/>
  <c r="H2" i="27"/>
  <c r="G1" i="27"/>
  <c r="F103" i="1"/>
  <c r="F104" i="1"/>
  <c r="F106" i="1"/>
  <c r="F107" i="1"/>
  <c r="F108" i="1"/>
  <c r="F109" i="1"/>
  <c r="F110" i="1"/>
  <c r="F111" i="1"/>
  <c r="F112" i="1"/>
  <c r="F113" i="1"/>
  <c r="F114" i="1"/>
  <c r="F115" i="1"/>
  <c r="F117" i="1"/>
  <c r="F118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02" i="1"/>
  <c r="I104" i="1"/>
  <c r="C2" i="1"/>
  <c r="B6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F73" i="1"/>
  <c r="I101" i="1"/>
  <c r="I102" i="1"/>
  <c r="I103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Z302" i="1"/>
  <c r="AA302" i="1"/>
  <c r="AB302" i="1"/>
  <c r="AC302" i="1"/>
  <c r="AD302" i="1"/>
  <c r="AE302" i="1"/>
  <c r="AF302" i="1"/>
  <c r="AG302" i="1"/>
  <c r="AX302" i="1"/>
  <c r="AY302" i="1"/>
  <c r="AZ302" i="1"/>
  <c r="BA302" i="1"/>
  <c r="BB302" i="1"/>
  <c r="BC302" i="1"/>
  <c r="BD302" i="1"/>
  <c r="BE302" i="1"/>
  <c r="Z304" i="1"/>
  <c r="AA304" i="1"/>
  <c r="AB304" i="1"/>
  <c r="AC304" i="1"/>
  <c r="AD304" i="1"/>
  <c r="AE304" i="1"/>
  <c r="AF304" i="1"/>
  <c r="AG304" i="1"/>
  <c r="AX304" i="1"/>
  <c r="AY304" i="1"/>
  <c r="AZ304" i="1"/>
  <c r="BA304" i="1"/>
  <c r="BB304" i="1"/>
  <c r="BC304" i="1"/>
  <c r="BD304" i="1"/>
  <c r="BE304" i="1"/>
  <c r="Z305" i="1"/>
  <c r="AA305" i="1"/>
  <c r="AB305" i="1"/>
  <c r="AC305" i="1"/>
  <c r="AD305" i="1"/>
  <c r="AE305" i="1"/>
  <c r="AF305" i="1"/>
  <c r="AG305" i="1"/>
  <c r="AX305" i="1"/>
  <c r="AY305" i="1"/>
  <c r="AZ305" i="1"/>
  <c r="BA305" i="1"/>
  <c r="BB305" i="1"/>
  <c r="BC305" i="1"/>
  <c r="BD305" i="1"/>
  <c r="BE305" i="1"/>
  <c r="Z307" i="1"/>
  <c r="AA307" i="1"/>
  <c r="AB307" i="1"/>
  <c r="AC307" i="1"/>
  <c r="AD307" i="1"/>
  <c r="AE307" i="1"/>
  <c r="AF307" i="1"/>
  <c r="AG307" i="1"/>
  <c r="AX307" i="1"/>
  <c r="AY307" i="1"/>
  <c r="AZ307" i="1"/>
  <c r="BA307" i="1"/>
  <c r="BB307" i="1"/>
  <c r="BC307" i="1"/>
  <c r="BD307" i="1"/>
  <c r="BE307" i="1"/>
  <c r="Z308" i="1"/>
  <c r="AA308" i="1"/>
  <c r="AB308" i="1"/>
  <c r="AC308" i="1"/>
  <c r="AD308" i="1"/>
  <c r="AE308" i="1"/>
  <c r="AF308" i="1"/>
  <c r="AG308" i="1"/>
  <c r="AX308" i="1"/>
  <c r="AY308" i="1"/>
  <c r="AZ308" i="1"/>
  <c r="BA308" i="1"/>
  <c r="BB308" i="1"/>
  <c r="BC308" i="1"/>
  <c r="BD308" i="1"/>
  <c r="BE308" i="1"/>
  <c r="Z310" i="1"/>
  <c r="AA310" i="1"/>
  <c r="AB310" i="1"/>
  <c r="AC310" i="1"/>
  <c r="AD310" i="1"/>
  <c r="AE310" i="1"/>
  <c r="AF310" i="1"/>
  <c r="AG310" i="1"/>
  <c r="AX310" i="1"/>
  <c r="AY310" i="1"/>
  <c r="AZ310" i="1"/>
  <c r="BA310" i="1"/>
  <c r="BB310" i="1"/>
  <c r="BC310" i="1"/>
  <c r="BD310" i="1"/>
  <c r="BE310" i="1"/>
  <c r="Z311" i="1"/>
  <c r="AA311" i="1"/>
  <c r="AB311" i="1"/>
  <c r="AC311" i="1"/>
  <c r="AD311" i="1"/>
  <c r="AE311" i="1"/>
  <c r="AF311" i="1"/>
  <c r="AG311" i="1"/>
  <c r="AX311" i="1"/>
  <c r="AY311" i="1"/>
  <c r="AZ311" i="1"/>
  <c r="BA311" i="1"/>
  <c r="BB311" i="1"/>
  <c r="BC311" i="1"/>
  <c r="BD311" i="1"/>
  <c r="BE311" i="1"/>
  <c r="Z313" i="1"/>
  <c r="AA313" i="1"/>
  <c r="AB313" i="1"/>
  <c r="AC313" i="1"/>
  <c r="AD313" i="1"/>
  <c r="AE313" i="1"/>
  <c r="AF313" i="1"/>
  <c r="AG313" i="1"/>
  <c r="AX313" i="1"/>
  <c r="AY313" i="1"/>
  <c r="AZ313" i="1"/>
  <c r="BA313" i="1"/>
  <c r="BB313" i="1"/>
  <c r="BC313" i="1"/>
  <c r="BD313" i="1"/>
  <c r="BE313" i="1"/>
  <c r="Z314" i="1"/>
  <c r="AA314" i="1"/>
  <c r="AB314" i="1"/>
  <c r="AC314" i="1"/>
  <c r="AD314" i="1"/>
  <c r="AE314" i="1"/>
  <c r="AF314" i="1"/>
  <c r="AG314" i="1"/>
  <c r="AX314" i="1"/>
  <c r="AY314" i="1"/>
  <c r="AZ314" i="1"/>
  <c r="BA314" i="1"/>
  <c r="BB314" i="1"/>
  <c r="BC314" i="1"/>
  <c r="BD314" i="1"/>
  <c r="BE314" i="1"/>
  <c r="Z316" i="1"/>
  <c r="AA316" i="1"/>
  <c r="AB316" i="1"/>
  <c r="AC316" i="1"/>
  <c r="AD316" i="1"/>
  <c r="AE316" i="1"/>
  <c r="AF316" i="1"/>
  <c r="AG316" i="1"/>
  <c r="AX316" i="1"/>
  <c r="AY316" i="1"/>
  <c r="AZ316" i="1"/>
  <c r="BA316" i="1"/>
  <c r="BB316" i="1"/>
  <c r="BC316" i="1"/>
  <c r="BD316" i="1"/>
  <c r="BE316" i="1"/>
  <c r="Z317" i="1"/>
  <c r="AA317" i="1"/>
  <c r="AB317" i="1"/>
  <c r="AC317" i="1"/>
  <c r="AD317" i="1"/>
  <c r="AE317" i="1"/>
  <c r="AF317" i="1"/>
  <c r="AG317" i="1"/>
  <c r="AX317" i="1"/>
  <c r="AY317" i="1"/>
  <c r="AZ317" i="1"/>
  <c r="BA317" i="1"/>
  <c r="BB317" i="1"/>
  <c r="BC317" i="1"/>
  <c r="BD317" i="1"/>
  <c r="BE317" i="1"/>
  <c r="Z319" i="1"/>
  <c r="AA319" i="1"/>
  <c r="AB319" i="1"/>
  <c r="AC319" i="1"/>
  <c r="AD319" i="1"/>
  <c r="AE319" i="1"/>
  <c r="AF319" i="1"/>
  <c r="AG319" i="1"/>
  <c r="AX319" i="1"/>
  <c r="AY319" i="1"/>
  <c r="AZ319" i="1"/>
  <c r="BA319" i="1"/>
  <c r="BB319" i="1"/>
  <c r="BC319" i="1"/>
  <c r="BD319" i="1"/>
  <c r="BE319" i="1"/>
  <c r="Z320" i="1"/>
  <c r="AA320" i="1"/>
  <c r="AB320" i="1"/>
  <c r="AC320" i="1"/>
  <c r="AD320" i="1"/>
  <c r="AE320" i="1"/>
  <c r="AF320" i="1"/>
  <c r="AG320" i="1"/>
  <c r="AX320" i="1"/>
  <c r="AY320" i="1"/>
  <c r="AZ320" i="1"/>
  <c r="BA320" i="1"/>
  <c r="BB320" i="1"/>
  <c r="BC320" i="1"/>
  <c r="BD320" i="1"/>
  <c r="BE320" i="1"/>
  <c r="Z322" i="1"/>
  <c r="AA322" i="1"/>
  <c r="AB322" i="1"/>
  <c r="AC322" i="1"/>
  <c r="AD322" i="1"/>
  <c r="AE322" i="1"/>
  <c r="AF322" i="1"/>
  <c r="AG322" i="1"/>
  <c r="AX322" i="1"/>
  <c r="AY322" i="1"/>
  <c r="AZ322" i="1"/>
  <c r="BA322" i="1"/>
  <c r="BB322" i="1"/>
  <c r="BC322" i="1"/>
  <c r="BD322" i="1"/>
  <c r="BE322" i="1"/>
  <c r="Z323" i="1"/>
  <c r="AA323" i="1"/>
  <c r="AB323" i="1"/>
  <c r="AC323" i="1"/>
  <c r="AD323" i="1"/>
  <c r="AE323" i="1"/>
  <c r="AF323" i="1"/>
  <c r="AG323" i="1"/>
  <c r="AX323" i="1"/>
  <c r="AY323" i="1"/>
  <c r="AZ323" i="1"/>
  <c r="BA323" i="1"/>
  <c r="BB323" i="1"/>
  <c r="BC323" i="1"/>
  <c r="BD323" i="1"/>
  <c r="BE323" i="1"/>
  <c r="Z325" i="1"/>
  <c r="AA325" i="1"/>
  <c r="AB325" i="1"/>
  <c r="AC325" i="1"/>
  <c r="AD325" i="1"/>
  <c r="AE325" i="1"/>
  <c r="AF325" i="1"/>
  <c r="AG325" i="1"/>
  <c r="AX325" i="1"/>
  <c r="AY325" i="1"/>
  <c r="AZ325" i="1"/>
  <c r="BA325" i="1"/>
  <c r="BB325" i="1"/>
  <c r="BC325" i="1"/>
  <c r="BD325" i="1"/>
  <c r="BE325" i="1"/>
  <c r="Z326" i="1"/>
  <c r="AA326" i="1"/>
  <c r="AB326" i="1"/>
  <c r="AC326" i="1"/>
  <c r="AD326" i="1"/>
  <c r="AE326" i="1"/>
  <c r="AF326" i="1"/>
  <c r="AG326" i="1"/>
  <c r="AX326" i="1"/>
  <c r="AY326" i="1"/>
  <c r="AZ326" i="1"/>
  <c r="BA326" i="1"/>
  <c r="BB326" i="1"/>
  <c r="BC326" i="1"/>
  <c r="BD326" i="1"/>
  <c r="BE326" i="1"/>
  <c r="Z328" i="1"/>
  <c r="AA328" i="1"/>
  <c r="AB328" i="1"/>
  <c r="AC328" i="1"/>
  <c r="AD328" i="1"/>
  <c r="AE328" i="1"/>
  <c r="AF328" i="1"/>
  <c r="AG328" i="1"/>
  <c r="AX328" i="1"/>
  <c r="AY328" i="1"/>
  <c r="AZ328" i="1"/>
  <c r="BA328" i="1"/>
  <c r="BB328" i="1"/>
  <c r="BC328" i="1"/>
  <c r="BD328" i="1"/>
  <c r="BE328" i="1"/>
  <c r="Z329" i="1"/>
  <c r="AA329" i="1"/>
  <c r="AB329" i="1"/>
  <c r="AC329" i="1"/>
  <c r="AD329" i="1"/>
  <c r="AE329" i="1"/>
  <c r="AF329" i="1"/>
  <c r="AG329" i="1"/>
  <c r="AX329" i="1"/>
  <c r="AY329" i="1"/>
  <c r="AZ329" i="1"/>
  <c r="BA329" i="1"/>
  <c r="BB329" i="1"/>
  <c r="BC329" i="1"/>
  <c r="BD329" i="1"/>
  <c r="BE329" i="1"/>
  <c r="Z331" i="1"/>
  <c r="AA331" i="1"/>
  <c r="AB331" i="1"/>
  <c r="AC331" i="1"/>
  <c r="AD331" i="1"/>
  <c r="AE331" i="1"/>
  <c r="AF331" i="1"/>
  <c r="AG331" i="1"/>
  <c r="AX331" i="1"/>
  <c r="AY331" i="1"/>
  <c r="AZ331" i="1"/>
  <c r="BA331" i="1"/>
  <c r="BB331" i="1"/>
  <c r="BC331" i="1"/>
  <c r="BD331" i="1"/>
  <c r="BE331" i="1"/>
  <c r="Z332" i="1"/>
  <c r="AA332" i="1"/>
  <c r="AB332" i="1"/>
  <c r="AC332" i="1"/>
  <c r="AD332" i="1"/>
  <c r="AE332" i="1"/>
  <c r="AF332" i="1"/>
  <c r="AG332" i="1"/>
  <c r="AX332" i="1"/>
  <c r="AY332" i="1"/>
  <c r="AZ332" i="1"/>
  <c r="BA332" i="1"/>
  <c r="BB332" i="1"/>
  <c r="BC332" i="1"/>
  <c r="BD332" i="1"/>
  <c r="BE332" i="1"/>
  <c r="Z334" i="1"/>
  <c r="AA334" i="1"/>
  <c r="AB334" i="1"/>
  <c r="AC334" i="1"/>
  <c r="AD334" i="1"/>
  <c r="AE334" i="1"/>
  <c r="AF334" i="1"/>
  <c r="AG334" i="1"/>
  <c r="AX334" i="1"/>
  <c r="AY334" i="1"/>
  <c r="AZ334" i="1"/>
  <c r="BA334" i="1"/>
  <c r="BB334" i="1"/>
  <c r="BC334" i="1"/>
  <c r="BD334" i="1"/>
  <c r="BE334" i="1"/>
  <c r="Z335" i="1"/>
  <c r="AA335" i="1"/>
  <c r="AB335" i="1"/>
  <c r="AC335" i="1"/>
  <c r="AD335" i="1"/>
  <c r="AE335" i="1"/>
  <c r="AF335" i="1"/>
  <c r="AG335" i="1"/>
  <c r="AX335" i="1"/>
  <c r="AY335" i="1"/>
  <c r="AZ335" i="1"/>
  <c r="BA335" i="1"/>
  <c r="BB335" i="1"/>
  <c r="BC335" i="1"/>
  <c r="BD335" i="1"/>
  <c r="BE335" i="1"/>
  <c r="Z337" i="1"/>
  <c r="AA337" i="1"/>
  <c r="AB337" i="1"/>
  <c r="AC337" i="1"/>
  <c r="AD337" i="1"/>
  <c r="AE337" i="1"/>
  <c r="AF337" i="1"/>
  <c r="AG337" i="1"/>
  <c r="AX337" i="1"/>
  <c r="AY337" i="1"/>
  <c r="AZ337" i="1"/>
  <c r="BA337" i="1"/>
  <c r="BB337" i="1"/>
  <c r="BC337" i="1"/>
  <c r="BD337" i="1"/>
  <c r="BE337" i="1"/>
  <c r="Z338" i="1"/>
  <c r="AA338" i="1"/>
  <c r="AB338" i="1"/>
  <c r="AC338" i="1"/>
  <c r="AD338" i="1"/>
  <c r="AE338" i="1"/>
  <c r="AF338" i="1"/>
  <c r="AG338" i="1"/>
  <c r="AX338" i="1"/>
  <c r="AY338" i="1"/>
  <c r="AZ338" i="1"/>
  <c r="BA338" i="1"/>
  <c r="BB338" i="1"/>
  <c r="BC338" i="1"/>
  <c r="BD338" i="1"/>
  <c r="BE338" i="1"/>
  <c r="Z340" i="1"/>
  <c r="AA340" i="1"/>
  <c r="AB340" i="1"/>
  <c r="AC340" i="1"/>
  <c r="AD340" i="1"/>
  <c r="AE340" i="1"/>
  <c r="AF340" i="1"/>
  <c r="AG340" i="1"/>
  <c r="AX340" i="1"/>
  <c r="AY340" i="1"/>
  <c r="AZ340" i="1"/>
  <c r="BA340" i="1"/>
  <c r="BB340" i="1"/>
  <c r="BC340" i="1"/>
  <c r="BD340" i="1"/>
  <c r="BE340" i="1"/>
  <c r="Z341" i="1"/>
  <c r="AA341" i="1"/>
  <c r="AB341" i="1"/>
  <c r="AC341" i="1"/>
  <c r="AD341" i="1"/>
  <c r="AE341" i="1"/>
  <c r="AF341" i="1"/>
  <c r="AG341" i="1"/>
  <c r="AX341" i="1"/>
  <c r="AY341" i="1"/>
  <c r="AZ341" i="1"/>
  <c r="BA341" i="1"/>
  <c r="BB341" i="1"/>
  <c r="BC341" i="1"/>
  <c r="BD341" i="1"/>
  <c r="BE341" i="1"/>
  <c r="Z343" i="1"/>
  <c r="AA343" i="1"/>
  <c r="AB343" i="1"/>
  <c r="AC343" i="1"/>
  <c r="AD343" i="1"/>
  <c r="AE343" i="1"/>
  <c r="AF343" i="1"/>
  <c r="AG343" i="1"/>
  <c r="AX343" i="1"/>
  <c r="AY343" i="1"/>
  <c r="AZ343" i="1"/>
  <c r="BA343" i="1"/>
  <c r="BB343" i="1"/>
  <c r="BC343" i="1"/>
  <c r="BD343" i="1"/>
  <c r="BE343" i="1"/>
  <c r="Z344" i="1"/>
  <c r="AA344" i="1"/>
  <c r="AB344" i="1"/>
  <c r="AC344" i="1"/>
  <c r="AD344" i="1"/>
  <c r="AE344" i="1"/>
  <c r="AF344" i="1"/>
  <c r="AG344" i="1"/>
  <c r="AX344" i="1"/>
  <c r="AY344" i="1"/>
  <c r="AZ344" i="1"/>
  <c r="BA344" i="1"/>
  <c r="BB344" i="1"/>
  <c r="BC344" i="1"/>
  <c r="BD344" i="1"/>
  <c r="BE344" i="1"/>
  <c r="Z346" i="1"/>
  <c r="AA346" i="1"/>
  <c r="AB346" i="1"/>
  <c r="AC346" i="1"/>
  <c r="AD346" i="1"/>
  <c r="AE346" i="1"/>
  <c r="AF346" i="1"/>
  <c r="AG346" i="1"/>
  <c r="AX346" i="1"/>
  <c r="AY346" i="1"/>
  <c r="AZ346" i="1"/>
  <c r="BA346" i="1"/>
  <c r="BB346" i="1"/>
  <c r="BC346" i="1"/>
  <c r="BD346" i="1"/>
  <c r="BE346" i="1"/>
  <c r="Z347" i="1"/>
  <c r="AA347" i="1"/>
  <c r="AB347" i="1"/>
  <c r="AC347" i="1"/>
  <c r="AD347" i="1"/>
  <c r="AE347" i="1"/>
  <c r="AF347" i="1"/>
  <c r="AG347" i="1"/>
  <c r="AX347" i="1"/>
  <c r="AY347" i="1"/>
  <c r="AZ347" i="1"/>
  <c r="BA347" i="1"/>
  <c r="BB347" i="1"/>
  <c r="BC347" i="1"/>
  <c r="BD347" i="1"/>
  <c r="BE347" i="1"/>
  <c r="Z349" i="1"/>
  <c r="AA349" i="1"/>
  <c r="AB349" i="1"/>
  <c r="AC349" i="1"/>
  <c r="AD349" i="1"/>
  <c r="AE349" i="1"/>
  <c r="AF349" i="1"/>
  <c r="AG349" i="1"/>
  <c r="AX349" i="1"/>
  <c r="AY349" i="1"/>
  <c r="AZ349" i="1"/>
  <c r="BA349" i="1"/>
  <c r="BB349" i="1"/>
  <c r="BC349" i="1"/>
  <c r="BD349" i="1"/>
  <c r="BE349" i="1"/>
  <c r="E1" i="9"/>
  <c r="G2" i="9"/>
  <c r="D9" i="9"/>
  <c r="E9" i="9"/>
  <c r="F9" i="9"/>
  <c r="H9" i="9"/>
  <c r="I9" i="9"/>
  <c r="J9" i="9"/>
  <c r="K9" i="9"/>
  <c r="AP10" i="9"/>
  <c r="E100" i="9"/>
  <c r="Z103" i="9"/>
  <c r="Z104" i="9"/>
  <c r="Z105" i="9"/>
  <c r="Z106" i="9"/>
  <c r="Z107" i="9"/>
  <c r="Z108" i="9"/>
  <c r="Z109" i="9"/>
  <c r="Z110" i="9"/>
  <c r="Z127" i="9"/>
  <c r="Z128" i="9"/>
  <c r="Z129" i="9"/>
  <c r="E129" i="9"/>
  <c r="Z130" i="9"/>
  <c r="Z131" i="9"/>
  <c r="E131" i="9"/>
  <c r="Z132" i="9"/>
  <c r="Z133" i="9"/>
  <c r="E133" i="9"/>
  <c r="Z134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G1" i="4"/>
  <c r="H2" i="4"/>
  <c r="D6" i="4"/>
  <c r="B9" i="4"/>
  <c r="D9" i="4"/>
  <c r="P9" i="4" s="1"/>
  <c r="F9" i="4"/>
  <c r="O9" i="4"/>
  <c r="B10" i="4"/>
  <c r="D10" i="4"/>
  <c r="P10" i="4" s="1"/>
  <c r="F10" i="4"/>
  <c r="O10" i="4"/>
  <c r="B11" i="4"/>
  <c r="D11" i="4"/>
  <c r="P11" i="4" s="1"/>
  <c r="F11" i="4"/>
  <c r="O11" i="4"/>
  <c r="B12" i="4"/>
  <c r="D12" i="4"/>
  <c r="P12" i="4" s="1"/>
  <c r="F12" i="4"/>
  <c r="O12" i="4"/>
  <c r="B13" i="4"/>
  <c r="D13" i="4"/>
  <c r="P13" i="4" s="1"/>
  <c r="F13" i="4"/>
  <c r="O13" i="4"/>
  <c r="B14" i="4"/>
  <c r="D14" i="4"/>
  <c r="P14" i="4" s="1"/>
  <c r="F14" i="4"/>
  <c r="O14" i="4"/>
  <c r="B15" i="4"/>
  <c r="D15" i="4"/>
  <c r="P15" i="4" s="1"/>
  <c r="F15" i="4"/>
  <c r="O15" i="4"/>
  <c r="B16" i="4"/>
  <c r="D16" i="4"/>
  <c r="P16" i="4" s="1"/>
  <c r="F16" i="4"/>
  <c r="O16" i="4"/>
  <c r="B17" i="4"/>
  <c r="D17" i="4"/>
  <c r="P17" i="4" s="1"/>
  <c r="F17" i="4"/>
  <c r="O17" i="4"/>
  <c r="B18" i="4"/>
  <c r="D18" i="4"/>
  <c r="P18" i="4" s="1"/>
  <c r="F18" i="4"/>
  <c r="O18" i="4"/>
  <c r="B19" i="4"/>
  <c r="D19" i="4"/>
  <c r="P19" i="4" s="1"/>
  <c r="F19" i="4"/>
  <c r="O19" i="4"/>
  <c r="B20" i="4"/>
  <c r="D20" i="4"/>
  <c r="P20" i="4" s="1"/>
  <c r="F20" i="4"/>
  <c r="O20" i="4"/>
  <c r="B21" i="4"/>
  <c r="D21" i="4"/>
  <c r="P21" i="4" s="1"/>
  <c r="F21" i="4"/>
  <c r="O21" i="4"/>
  <c r="B22" i="4"/>
  <c r="D22" i="4"/>
  <c r="P22" i="4" s="1"/>
  <c r="F22" i="4"/>
  <c r="O22" i="4"/>
  <c r="B23" i="4"/>
  <c r="D23" i="4"/>
  <c r="P23" i="4" s="1"/>
  <c r="F23" i="4"/>
  <c r="O23" i="4"/>
  <c r="B24" i="4"/>
  <c r="D24" i="4"/>
  <c r="P24" i="4" s="1"/>
  <c r="F24" i="4"/>
  <c r="O24" i="4"/>
  <c r="B25" i="4"/>
  <c r="D25" i="4"/>
  <c r="P25" i="4" s="1"/>
  <c r="F25" i="4"/>
  <c r="O25" i="4"/>
  <c r="B26" i="4"/>
  <c r="D26" i="4"/>
  <c r="P26" i="4" s="1"/>
  <c r="F26" i="4"/>
  <c r="O26" i="4"/>
  <c r="B27" i="4"/>
  <c r="D27" i="4"/>
  <c r="P27" i="4" s="1"/>
  <c r="F27" i="4"/>
  <c r="O27" i="4"/>
  <c r="B28" i="4"/>
  <c r="D28" i="4"/>
  <c r="P28" i="4" s="1"/>
  <c r="F28" i="4"/>
  <c r="O28" i="4"/>
  <c r="B29" i="4"/>
  <c r="D29" i="4"/>
  <c r="P29" i="4" s="1"/>
  <c r="F29" i="4"/>
  <c r="O29" i="4"/>
  <c r="B30" i="4"/>
  <c r="D30" i="4"/>
  <c r="P30" i="4" s="1"/>
  <c r="F30" i="4"/>
  <c r="O30" i="4"/>
  <c r="B31" i="4"/>
  <c r="D31" i="4"/>
  <c r="P31" i="4" s="1"/>
  <c r="F31" i="4"/>
  <c r="O31" i="4"/>
  <c r="B32" i="4"/>
  <c r="D32" i="4"/>
  <c r="P32" i="4" s="1"/>
  <c r="F32" i="4"/>
  <c r="O32" i="4"/>
  <c r="B33" i="4"/>
  <c r="D33" i="4"/>
  <c r="P33" i="4" s="1"/>
  <c r="F33" i="4"/>
  <c r="O33" i="4"/>
  <c r="B34" i="4"/>
  <c r="D34" i="4"/>
  <c r="P34" i="4" s="1"/>
  <c r="F34" i="4"/>
  <c r="O34" i="4"/>
  <c r="B35" i="4"/>
  <c r="D35" i="4"/>
  <c r="P35" i="4" s="1"/>
  <c r="F35" i="4"/>
  <c r="O35" i="4"/>
  <c r="B36" i="4"/>
  <c r="D36" i="4"/>
  <c r="P36" i="4" s="1"/>
  <c r="F36" i="4"/>
  <c r="O36" i="4"/>
  <c r="B37" i="4"/>
  <c r="D37" i="4"/>
  <c r="P37" i="4" s="1"/>
  <c r="F37" i="4"/>
  <c r="O37" i="4"/>
  <c r="B38" i="4"/>
  <c r="D38" i="4"/>
  <c r="P38" i="4" s="1"/>
  <c r="F38" i="4"/>
  <c r="O38" i="4"/>
  <c r="B39" i="4"/>
  <c r="D39" i="4"/>
  <c r="P39" i="4" s="1"/>
  <c r="F39" i="4"/>
  <c r="O39" i="4"/>
  <c r="B40" i="4"/>
  <c r="D40" i="4"/>
  <c r="P40" i="4" s="1"/>
  <c r="F40" i="4"/>
  <c r="O40" i="4"/>
  <c r="B41" i="4"/>
  <c r="D41" i="4"/>
  <c r="P41" i="4" s="1"/>
  <c r="F41" i="4"/>
  <c r="O41" i="4"/>
  <c r="B42" i="4"/>
  <c r="D42" i="4"/>
  <c r="P42" i="4" s="1"/>
  <c r="F42" i="4"/>
  <c r="O42" i="4"/>
  <c r="B43" i="4"/>
  <c r="D43" i="4"/>
  <c r="P43" i="4" s="1"/>
  <c r="F43" i="4"/>
  <c r="O43" i="4"/>
  <c r="B44" i="4"/>
  <c r="D44" i="4"/>
  <c r="P44" i="4" s="1"/>
  <c r="F44" i="4"/>
  <c r="O44" i="4"/>
  <c r="B45" i="4"/>
  <c r="D45" i="4"/>
  <c r="P45" i="4" s="1"/>
  <c r="F45" i="4"/>
  <c r="O45" i="4"/>
  <c r="B46" i="4"/>
  <c r="D46" i="4"/>
  <c r="P46" i="4" s="1"/>
  <c r="F46" i="4"/>
  <c r="O46" i="4"/>
  <c r="B47" i="4"/>
  <c r="D47" i="4"/>
  <c r="P47" i="4" s="1"/>
  <c r="F47" i="4"/>
  <c r="O47" i="4"/>
  <c r="B48" i="4"/>
  <c r="D48" i="4"/>
  <c r="P48" i="4" s="1"/>
  <c r="F48" i="4"/>
  <c r="O48" i="4"/>
  <c r="B49" i="4"/>
  <c r="D49" i="4"/>
  <c r="P49" i="4" s="1"/>
  <c r="F49" i="4"/>
  <c r="O49" i="4"/>
  <c r="B50" i="4"/>
  <c r="D50" i="4"/>
  <c r="P50" i="4" s="1"/>
  <c r="F50" i="4"/>
  <c r="O50" i="4"/>
  <c r="B51" i="4"/>
  <c r="D51" i="4"/>
  <c r="P51" i="4" s="1"/>
  <c r="F51" i="4"/>
  <c r="O51" i="4"/>
  <c r="B52" i="4"/>
  <c r="D52" i="4"/>
  <c r="P52" i="4" s="1"/>
  <c r="F52" i="4"/>
  <c r="O52" i="4"/>
  <c r="B53" i="4"/>
  <c r="D53" i="4"/>
  <c r="P53" i="4" s="1"/>
  <c r="F53" i="4"/>
  <c r="O53" i="4"/>
  <c r="B54" i="4"/>
  <c r="D54" i="4"/>
  <c r="P54" i="4" s="1"/>
  <c r="F54" i="4"/>
  <c r="O54" i="4"/>
  <c r="B55" i="4"/>
  <c r="D55" i="4"/>
  <c r="P55" i="4" s="1"/>
  <c r="F55" i="4"/>
  <c r="O55" i="4"/>
  <c r="B56" i="4"/>
  <c r="D56" i="4"/>
  <c r="P56" i="4" s="1"/>
  <c r="F56" i="4"/>
  <c r="O56" i="4"/>
  <c r="B57" i="4"/>
  <c r="D57" i="4"/>
  <c r="P57" i="4" s="1"/>
  <c r="F57" i="4"/>
  <c r="O57" i="4"/>
  <c r="B58" i="4"/>
  <c r="D58" i="4"/>
  <c r="P58" i="4" s="1"/>
  <c r="F58" i="4"/>
  <c r="O58" i="4"/>
  <c r="B59" i="4"/>
  <c r="D59" i="4"/>
  <c r="P59" i="4" s="1"/>
  <c r="F59" i="4"/>
  <c r="O59" i="4"/>
  <c r="B60" i="4"/>
  <c r="D60" i="4"/>
  <c r="P60" i="4" s="1"/>
  <c r="F60" i="4"/>
  <c r="O60" i="4"/>
  <c r="B61" i="4"/>
  <c r="D61" i="4"/>
  <c r="P61" i="4" s="1"/>
  <c r="F61" i="4"/>
  <c r="O61" i="4"/>
  <c r="B62" i="4"/>
  <c r="D62" i="4"/>
  <c r="P62" i="4" s="1"/>
  <c r="F62" i="4"/>
  <c r="O62" i="4"/>
  <c r="B63" i="4"/>
  <c r="D63" i="4"/>
  <c r="P63" i="4" s="1"/>
  <c r="F63" i="4"/>
  <c r="O63" i="4"/>
  <c r="B64" i="4"/>
  <c r="D64" i="4"/>
  <c r="P64" i="4" s="1"/>
  <c r="F64" i="4"/>
  <c r="O64" i="4"/>
  <c r="B65" i="4"/>
  <c r="D65" i="4"/>
  <c r="P65" i="4" s="1"/>
  <c r="F65" i="4"/>
  <c r="O65" i="4"/>
  <c r="B66" i="4"/>
  <c r="D66" i="4"/>
  <c r="P66" i="4" s="1"/>
  <c r="F66" i="4"/>
  <c r="O66" i="4"/>
  <c r="B67" i="4"/>
  <c r="D67" i="4"/>
  <c r="P67" i="4" s="1"/>
  <c r="F67" i="4"/>
  <c r="O67" i="4"/>
  <c r="B68" i="4"/>
  <c r="D68" i="4"/>
  <c r="P68" i="4" s="1"/>
  <c r="F68" i="4"/>
  <c r="O68" i="4"/>
  <c r="B69" i="4"/>
  <c r="D69" i="4"/>
  <c r="P69" i="4" s="1"/>
  <c r="F69" i="4"/>
  <c r="O69" i="4"/>
  <c r="B70" i="4"/>
  <c r="D70" i="4"/>
  <c r="P70" i="4" s="1"/>
  <c r="F70" i="4"/>
  <c r="O70" i="4"/>
  <c r="B71" i="4"/>
  <c r="D71" i="4"/>
  <c r="P71" i="4" s="1"/>
  <c r="F71" i="4"/>
  <c r="O71" i="4"/>
  <c r="B72" i="4"/>
  <c r="D72" i="4"/>
  <c r="P72" i="4" s="1"/>
  <c r="F72" i="4"/>
  <c r="O72" i="4"/>
  <c r="B73" i="4"/>
  <c r="D73" i="4"/>
  <c r="P73" i="4" s="1"/>
  <c r="F73" i="4"/>
  <c r="O73" i="4"/>
  <c r="B74" i="4"/>
  <c r="D74" i="4"/>
  <c r="P74" i="4" s="1"/>
  <c r="F74" i="4"/>
  <c r="O74" i="4"/>
  <c r="B75" i="4"/>
  <c r="D75" i="4"/>
  <c r="P75" i="4" s="1"/>
  <c r="F75" i="4"/>
  <c r="O75" i="4"/>
  <c r="B76" i="4"/>
  <c r="D76" i="4"/>
  <c r="P76" i="4" s="1"/>
  <c r="F76" i="4"/>
  <c r="O76" i="4"/>
  <c r="B77" i="4"/>
  <c r="D77" i="4"/>
  <c r="P77" i="4" s="1"/>
  <c r="F77" i="4"/>
  <c r="O77" i="4"/>
  <c r="B78" i="4"/>
  <c r="D78" i="4"/>
  <c r="P78" i="4" s="1"/>
  <c r="F78" i="4"/>
  <c r="O78" i="4"/>
  <c r="B79" i="4"/>
  <c r="D79" i="4"/>
  <c r="P79" i="4" s="1"/>
  <c r="F79" i="4"/>
  <c r="O79" i="4"/>
  <c r="B80" i="4"/>
  <c r="D80" i="4"/>
  <c r="P80" i="4" s="1"/>
  <c r="F80" i="4"/>
  <c r="O80" i="4"/>
  <c r="B81" i="4"/>
  <c r="D81" i="4"/>
  <c r="P81" i="4" s="1"/>
  <c r="F81" i="4"/>
  <c r="O81" i="4"/>
  <c r="B82" i="4"/>
  <c r="D82" i="4"/>
  <c r="P82" i="4" s="1"/>
  <c r="F82" i="4"/>
  <c r="O82" i="4"/>
  <c r="B83" i="4"/>
  <c r="D83" i="4"/>
  <c r="P83" i="4" s="1"/>
  <c r="F83" i="4"/>
  <c r="O83" i="4"/>
  <c r="B84" i="4"/>
  <c r="D84" i="4"/>
  <c r="P84" i="4" s="1"/>
  <c r="F84" i="4"/>
  <c r="O84" i="4"/>
  <c r="B85" i="4"/>
  <c r="D85" i="4"/>
  <c r="P85" i="4" s="1"/>
  <c r="F85" i="4"/>
  <c r="O85" i="4"/>
  <c r="B86" i="4"/>
  <c r="D86" i="4"/>
  <c r="P86" i="4" s="1"/>
  <c r="F86" i="4"/>
  <c r="O86" i="4"/>
  <c r="B87" i="4"/>
  <c r="D87" i="4"/>
  <c r="P87" i="4" s="1"/>
  <c r="F87" i="4"/>
  <c r="O87" i="4"/>
  <c r="B88" i="4"/>
  <c r="D88" i="4"/>
  <c r="P88" i="4" s="1"/>
  <c r="F88" i="4"/>
  <c r="O88" i="4"/>
  <c r="B89" i="4"/>
  <c r="D89" i="4"/>
  <c r="P89" i="4" s="1"/>
  <c r="F89" i="4"/>
  <c r="O89" i="4"/>
  <c r="B90" i="4"/>
  <c r="D90" i="4"/>
  <c r="P90" i="4" s="1"/>
  <c r="F90" i="4"/>
  <c r="O90" i="4"/>
  <c r="B91" i="4"/>
  <c r="D91" i="4"/>
  <c r="P91" i="4" s="1"/>
  <c r="F91" i="4"/>
  <c r="O91" i="4"/>
  <c r="B92" i="4"/>
  <c r="D92" i="4"/>
  <c r="P92" i="4" s="1"/>
  <c r="F92" i="4"/>
  <c r="O92" i="4"/>
  <c r="B93" i="4"/>
  <c r="D93" i="4"/>
  <c r="P93" i="4" s="1"/>
  <c r="F93" i="4"/>
  <c r="O93" i="4"/>
  <c r="B94" i="4"/>
  <c r="D94" i="4"/>
  <c r="P94" i="4" s="1"/>
  <c r="F94" i="4"/>
  <c r="O94" i="4"/>
  <c r="B95" i="4"/>
  <c r="D95" i="4"/>
  <c r="P95" i="4" s="1"/>
  <c r="F95" i="4"/>
  <c r="O95" i="4"/>
  <c r="B96" i="4"/>
  <c r="D96" i="4"/>
  <c r="P96" i="4" s="1"/>
  <c r="F96" i="4"/>
  <c r="O96" i="4"/>
  <c r="B97" i="4"/>
  <c r="D97" i="4"/>
  <c r="P97" i="4" s="1"/>
  <c r="F97" i="4"/>
  <c r="O97" i="4"/>
  <c r="B98" i="4"/>
  <c r="D98" i="4"/>
  <c r="P98" i="4" s="1"/>
  <c r="F98" i="4"/>
  <c r="O98" i="4"/>
  <c r="B99" i="4"/>
  <c r="D99" i="4"/>
  <c r="P99" i="4" s="1"/>
  <c r="F99" i="4"/>
  <c r="O99" i="4"/>
  <c r="B100" i="4"/>
  <c r="D100" i="4"/>
  <c r="P100" i="4" s="1"/>
  <c r="F100" i="4"/>
  <c r="O100" i="4"/>
  <c r="B101" i="4"/>
  <c r="D101" i="4"/>
  <c r="P101" i="4" s="1"/>
  <c r="F101" i="4"/>
  <c r="O101" i="4"/>
  <c r="B102" i="4"/>
  <c r="D102" i="4"/>
  <c r="P102" i="4" s="1"/>
  <c r="F102" i="4"/>
  <c r="O102" i="4"/>
  <c r="B103" i="4"/>
  <c r="D103" i="4"/>
  <c r="P103" i="4" s="1"/>
  <c r="F103" i="4"/>
  <c r="O103" i="4"/>
  <c r="B104" i="4"/>
  <c r="D104" i="4"/>
  <c r="P104" i="4" s="1"/>
  <c r="F104" i="4"/>
  <c r="O104" i="4"/>
  <c r="B105" i="4"/>
  <c r="D105" i="4"/>
  <c r="P105" i="4" s="1"/>
  <c r="F105" i="4"/>
  <c r="O105" i="4"/>
  <c r="B106" i="4"/>
  <c r="D106" i="4"/>
  <c r="P106" i="4" s="1"/>
  <c r="F106" i="4"/>
  <c r="O106" i="4"/>
  <c r="B107" i="4"/>
  <c r="D107" i="4"/>
  <c r="P107" i="4" s="1"/>
  <c r="F107" i="4"/>
  <c r="O107" i="4"/>
  <c r="B108" i="4"/>
  <c r="D108" i="4"/>
  <c r="P108" i="4" s="1"/>
  <c r="F108" i="4"/>
  <c r="O108" i="4"/>
  <c r="B109" i="4"/>
  <c r="D109" i="4"/>
  <c r="P109" i="4" s="1"/>
  <c r="F109" i="4"/>
  <c r="O109" i="4"/>
  <c r="B110" i="4"/>
  <c r="D110" i="4"/>
  <c r="P110" i="4" s="1"/>
  <c r="F110" i="4"/>
  <c r="O110" i="4"/>
  <c r="B111" i="4"/>
  <c r="D111" i="4"/>
  <c r="P111" i="4" s="1"/>
  <c r="F111" i="4"/>
  <c r="O111" i="4"/>
  <c r="B112" i="4"/>
  <c r="D112" i="4"/>
  <c r="P112" i="4" s="1"/>
  <c r="F112" i="4"/>
  <c r="O112" i="4"/>
  <c r="B113" i="4"/>
  <c r="D113" i="4"/>
  <c r="P113" i="4" s="1"/>
  <c r="F113" i="4"/>
  <c r="O113" i="4"/>
  <c r="B114" i="4"/>
  <c r="D114" i="4"/>
  <c r="P114" i="4" s="1"/>
  <c r="F114" i="4"/>
  <c r="O114" i="4"/>
  <c r="B115" i="4"/>
  <c r="D115" i="4"/>
  <c r="P115" i="4" s="1"/>
  <c r="F115" i="4"/>
  <c r="O115" i="4"/>
  <c r="B116" i="4"/>
  <c r="D116" i="4"/>
  <c r="P116" i="4" s="1"/>
  <c r="F116" i="4"/>
  <c r="O116" i="4"/>
  <c r="B117" i="4"/>
  <c r="D117" i="4"/>
  <c r="P117" i="4" s="1"/>
  <c r="F117" i="4"/>
  <c r="O117" i="4"/>
  <c r="B118" i="4"/>
  <c r="D118" i="4"/>
  <c r="P118" i="4" s="1"/>
  <c r="F118" i="4"/>
  <c r="O118" i="4"/>
  <c r="B119" i="4"/>
  <c r="D119" i="4"/>
  <c r="P119" i="4" s="1"/>
  <c r="F119" i="4"/>
  <c r="O119" i="4"/>
  <c r="B120" i="4"/>
  <c r="D120" i="4"/>
  <c r="P120" i="4" s="1"/>
  <c r="F120" i="4"/>
  <c r="O120" i="4"/>
  <c r="B121" i="4"/>
  <c r="D121" i="4"/>
  <c r="P121" i="4" s="1"/>
  <c r="F121" i="4"/>
  <c r="O121" i="4"/>
  <c r="B122" i="4"/>
  <c r="D122" i="4"/>
  <c r="P122" i="4" s="1"/>
  <c r="F122" i="4"/>
  <c r="O122" i="4"/>
  <c r="B123" i="4"/>
  <c r="D123" i="4"/>
  <c r="P123" i="4" s="1"/>
  <c r="F123" i="4"/>
  <c r="O123" i="4"/>
  <c r="B124" i="4"/>
  <c r="D124" i="4"/>
  <c r="P124" i="4" s="1"/>
  <c r="F124" i="4"/>
  <c r="O124" i="4"/>
  <c r="B125" i="4"/>
  <c r="D125" i="4"/>
  <c r="P125" i="4" s="1"/>
  <c r="F125" i="4"/>
  <c r="O125" i="4"/>
  <c r="B126" i="4"/>
  <c r="D126" i="4"/>
  <c r="P126" i="4" s="1"/>
  <c r="F126" i="4"/>
  <c r="O126" i="4"/>
  <c r="B127" i="4"/>
  <c r="D127" i="4"/>
  <c r="P127" i="4" s="1"/>
  <c r="F127" i="4"/>
  <c r="O127" i="4"/>
  <c r="B128" i="4"/>
  <c r="D128" i="4"/>
  <c r="P128" i="4" s="1"/>
  <c r="F128" i="4"/>
  <c r="O128" i="4"/>
  <c r="B129" i="4"/>
  <c r="D129" i="4"/>
  <c r="P129" i="4" s="1"/>
  <c r="F129" i="4"/>
  <c r="O129" i="4"/>
  <c r="B130" i="4"/>
  <c r="D130" i="4"/>
  <c r="P130" i="4" s="1"/>
  <c r="F130" i="4"/>
  <c r="O130" i="4"/>
  <c r="B131" i="4"/>
  <c r="D131" i="4"/>
  <c r="P131" i="4" s="1"/>
  <c r="F131" i="4"/>
  <c r="O131" i="4"/>
  <c r="B132" i="4"/>
  <c r="D132" i="4"/>
  <c r="P132" i="4" s="1"/>
  <c r="F132" i="4"/>
  <c r="O132" i="4"/>
  <c r="B133" i="4"/>
  <c r="D133" i="4"/>
  <c r="P133" i="4" s="1"/>
  <c r="F133" i="4"/>
  <c r="O133" i="4"/>
  <c r="B134" i="4"/>
  <c r="D134" i="4"/>
  <c r="P134" i="4" s="1"/>
  <c r="F134" i="4"/>
  <c r="O134" i="4"/>
  <c r="B135" i="4"/>
  <c r="D135" i="4"/>
  <c r="P135" i="4" s="1"/>
  <c r="F135" i="4"/>
  <c r="O135" i="4"/>
  <c r="B136" i="4"/>
  <c r="D136" i="4"/>
  <c r="P136" i="4" s="1"/>
  <c r="F136" i="4"/>
  <c r="O136" i="4"/>
  <c r="G1" i="6"/>
  <c r="H2" i="6"/>
  <c r="D5" i="6"/>
  <c r="B8" i="6"/>
  <c r="D8" i="6"/>
  <c r="P8" i="6" s="1"/>
  <c r="F8" i="6"/>
  <c r="O8" i="6"/>
  <c r="B9" i="6"/>
  <c r="D9" i="6"/>
  <c r="P9" i="6" s="1"/>
  <c r="F9" i="6"/>
  <c r="O9" i="6"/>
  <c r="B10" i="6"/>
  <c r="D10" i="6"/>
  <c r="P10" i="6" s="1"/>
  <c r="F10" i="6"/>
  <c r="O10" i="6"/>
  <c r="B11" i="6"/>
  <c r="D11" i="6"/>
  <c r="P11" i="6" s="1"/>
  <c r="F11" i="6"/>
  <c r="O11" i="6"/>
  <c r="B12" i="6"/>
  <c r="D12" i="6"/>
  <c r="P12" i="6" s="1"/>
  <c r="F12" i="6"/>
  <c r="O12" i="6"/>
  <c r="B13" i="6"/>
  <c r="D13" i="6"/>
  <c r="P13" i="6" s="1"/>
  <c r="F13" i="6"/>
  <c r="O13" i="6"/>
  <c r="B14" i="6"/>
  <c r="D14" i="6"/>
  <c r="P14" i="6" s="1"/>
  <c r="F14" i="6"/>
  <c r="O14" i="6"/>
  <c r="B15" i="6"/>
  <c r="D15" i="6"/>
  <c r="P15" i="6" s="1"/>
  <c r="F15" i="6"/>
  <c r="O15" i="6"/>
  <c r="B16" i="6"/>
  <c r="D16" i="6"/>
  <c r="P16" i="6" s="1"/>
  <c r="F16" i="6"/>
  <c r="O16" i="6"/>
  <c r="B17" i="6"/>
  <c r="D17" i="6"/>
  <c r="P17" i="6" s="1"/>
  <c r="F17" i="6"/>
  <c r="O17" i="6"/>
  <c r="B18" i="6"/>
  <c r="D18" i="6"/>
  <c r="P18" i="6" s="1"/>
  <c r="F18" i="6"/>
  <c r="O18" i="6"/>
  <c r="B19" i="6"/>
  <c r="D19" i="6"/>
  <c r="P19" i="6" s="1"/>
  <c r="F19" i="6"/>
  <c r="O19" i="6"/>
  <c r="B20" i="6"/>
  <c r="D20" i="6"/>
  <c r="P20" i="6" s="1"/>
  <c r="F20" i="6"/>
  <c r="O20" i="6"/>
  <c r="B21" i="6"/>
  <c r="D21" i="6"/>
  <c r="P21" i="6" s="1"/>
  <c r="F21" i="6"/>
  <c r="O21" i="6"/>
  <c r="B22" i="6"/>
  <c r="D22" i="6"/>
  <c r="P22" i="6" s="1"/>
  <c r="F22" i="6"/>
  <c r="O22" i="6"/>
  <c r="B23" i="6"/>
  <c r="D23" i="6"/>
  <c r="P23" i="6" s="1"/>
  <c r="F23" i="6"/>
  <c r="O23" i="6"/>
  <c r="B24" i="6"/>
  <c r="D24" i="6"/>
  <c r="P24" i="6" s="1"/>
  <c r="F24" i="6"/>
  <c r="O24" i="6"/>
  <c r="B25" i="6"/>
  <c r="D25" i="6"/>
  <c r="P25" i="6" s="1"/>
  <c r="F25" i="6"/>
  <c r="O25" i="6"/>
  <c r="B26" i="6"/>
  <c r="D26" i="6"/>
  <c r="P26" i="6" s="1"/>
  <c r="F26" i="6"/>
  <c r="O26" i="6"/>
  <c r="B27" i="6"/>
  <c r="D27" i="6"/>
  <c r="P27" i="6" s="1"/>
  <c r="F27" i="6"/>
  <c r="O27" i="6"/>
  <c r="B28" i="6"/>
  <c r="D28" i="6"/>
  <c r="P28" i="6" s="1"/>
  <c r="F28" i="6"/>
  <c r="O28" i="6"/>
  <c r="B29" i="6"/>
  <c r="D29" i="6"/>
  <c r="P29" i="6" s="1"/>
  <c r="F29" i="6"/>
  <c r="O29" i="6"/>
  <c r="B30" i="6"/>
  <c r="D30" i="6"/>
  <c r="P30" i="6" s="1"/>
  <c r="F30" i="6"/>
  <c r="O30" i="6"/>
  <c r="B31" i="6"/>
  <c r="D31" i="6"/>
  <c r="P31" i="6" s="1"/>
  <c r="F31" i="6"/>
  <c r="O31" i="6"/>
  <c r="B32" i="6"/>
  <c r="D32" i="6"/>
  <c r="P32" i="6" s="1"/>
  <c r="F32" i="6"/>
  <c r="O32" i="6"/>
  <c r="B33" i="6"/>
  <c r="D33" i="6"/>
  <c r="P33" i="6" s="1"/>
  <c r="F33" i="6"/>
  <c r="O33" i="6"/>
  <c r="B34" i="6"/>
  <c r="D34" i="6"/>
  <c r="P34" i="6" s="1"/>
  <c r="F34" i="6"/>
  <c r="O34" i="6"/>
  <c r="B35" i="6"/>
  <c r="D35" i="6"/>
  <c r="P35" i="6" s="1"/>
  <c r="F35" i="6"/>
  <c r="O35" i="6"/>
  <c r="B36" i="6"/>
  <c r="D36" i="6"/>
  <c r="P36" i="6" s="1"/>
  <c r="F36" i="6"/>
  <c r="O36" i="6"/>
  <c r="B37" i="6"/>
  <c r="D37" i="6"/>
  <c r="P37" i="6" s="1"/>
  <c r="F37" i="6"/>
  <c r="O37" i="6"/>
  <c r="B38" i="6"/>
  <c r="D38" i="6"/>
  <c r="P38" i="6" s="1"/>
  <c r="F38" i="6"/>
  <c r="O38" i="6"/>
  <c r="B39" i="6"/>
  <c r="D39" i="6"/>
  <c r="P39" i="6" s="1"/>
  <c r="F39" i="6"/>
  <c r="O39" i="6"/>
  <c r="B40" i="6"/>
  <c r="D40" i="6"/>
  <c r="P40" i="6" s="1"/>
  <c r="F40" i="6"/>
  <c r="O40" i="6"/>
  <c r="B41" i="6"/>
  <c r="D41" i="6"/>
  <c r="P41" i="6" s="1"/>
  <c r="F41" i="6"/>
  <c r="O41" i="6"/>
  <c r="B42" i="6"/>
  <c r="D42" i="6"/>
  <c r="P42" i="6" s="1"/>
  <c r="F42" i="6"/>
  <c r="O42" i="6"/>
  <c r="B43" i="6"/>
  <c r="D43" i="6"/>
  <c r="P43" i="6" s="1"/>
  <c r="F43" i="6"/>
  <c r="O43" i="6"/>
  <c r="B44" i="6"/>
  <c r="D44" i="6"/>
  <c r="P44" i="6" s="1"/>
  <c r="F44" i="6"/>
  <c r="O44" i="6"/>
  <c r="B45" i="6"/>
  <c r="D45" i="6"/>
  <c r="P45" i="6" s="1"/>
  <c r="F45" i="6"/>
  <c r="O45" i="6"/>
  <c r="B46" i="6"/>
  <c r="D46" i="6"/>
  <c r="P46" i="6" s="1"/>
  <c r="F46" i="6"/>
  <c r="O46" i="6"/>
  <c r="B47" i="6"/>
  <c r="D47" i="6"/>
  <c r="P47" i="6" s="1"/>
  <c r="F47" i="6"/>
  <c r="O47" i="6"/>
  <c r="B48" i="6"/>
  <c r="D48" i="6"/>
  <c r="P48" i="6" s="1"/>
  <c r="F48" i="6"/>
  <c r="O48" i="6"/>
  <c r="B49" i="6"/>
  <c r="D49" i="6"/>
  <c r="P49" i="6" s="1"/>
  <c r="F49" i="6"/>
  <c r="O49" i="6"/>
  <c r="B50" i="6"/>
  <c r="D50" i="6"/>
  <c r="P50" i="6" s="1"/>
  <c r="F50" i="6"/>
  <c r="O50" i="6"/>
  <c r="B51" i="6"/>
  <c r="D51" i="6"/>
  <c r="P51" i="6" s="1"/>
  <c r="F51" i="6"/>
  <c r="O51" i="6"/>
  <c r="B52" i="6"/>
  <c r="D52" i="6"/>
  <c r="P52" i="6" s="1"/>
  <c r="F52" i="6"/>
  <c r="O52" i="6"/>
  <c r="B53" i="6"/>
  <c r="D53" i="6"/>
  <c r="P53" i="6" s="1"/>
  <c r="F53" i="6"/>
  <c r="O53" i="6"/>
  <c r="B54" i="6"/>
  <c r="D54" i="6"/>
  <c r="P54" i="6" s="1"/>
  <c r="F54" i="6"/>
  <c r="O54" i="6"/>
  <c r="B55" i="6"/>
  <c r="D55" i="6"/>
  <c r="P55" i="6" s="1"/>
  <c r="F55" i="6"/>
  <c r="O55" i="6"/>
  <c r="B56" i="6"/>
  <c r="D56" i="6"/>
  <c r="P56" i="6" s="1"/>
  <c r="F56" i="6"/>
  <c r="O56" i="6"/>
  <c r="B57" i="6"/>
  <c r="D57" i="6"/>
  <c r="P57" i="6" s="1"/>
  <c r="F57" i="6"/>
  <c r="O57" i="6"/>
  <c r="B58" i="6"/>
  <c r="D58" i="6"/>
  <c r="P58" i="6" s="1"/>
  <c r="F58" i="6"/>
  <c r="O58" i="6"/>
  <c r="B59" i="6"/>
  <c r="D59" i="6"/>
  <c r="P59" i="6" s="1"/>
  <c r="F59" i="6"/>
  <c r="O59" i="6"/>
  <c r="B60" i="6"/>
  <c r="D60" i="6"/>
  <c r="P60" i="6" s="1"/>
  <c r="F60" i="6"/>
  <c r="O60" i="6"/>
  <c r="B61" i="6"/>
  <c r="D61" i="6"/>
  <c r="P61" i="6" s="1"/>
  <c r="F61" i="6"/>
  <c r="O61" i="6"/>
  <c r="B62" i="6"/>
  <c r="D62" i="6"/>
  <c r="P62" i="6" s="1"/>
  <c r="F62" i="6"/>
  <c r="O62" i="6"/>
  <c r="B63" i="6"/>
  <c r="D63" i="6"/>
  <c r="P63" i="6" s="1"/>
  <c r="F63" i="6"/>
  <c r="O63" i="6"/>
  <c r="B64" i="6"/>
  <c r="D64" i="6"/>
  <c r="P64" i="6" s="1"/>
  <c r="F64" i="6"/>
  <c r="O64" i="6"/>
  <c r="B65" i="6"/>
  <c r="D65" i="6"/>
  <c r="P65" i="6" s="1"/>
  <c r="F65" i="6"/>
  <c r="O65" i="6"/>
  <c r="B66" i="6"/>
  <c r="D66" i="6"/>
  <c r="P66" i="6" s="1"/>
  <c r="F66" i="6"/>
  <c r="O66" i="6"/>
  <c r="B67" i="6"/>
  <c r="D67" i="6"/>
  <c r="P67" i="6" s="1"/>
  <c r="F67" i="6"/>
  <c r="O67" i="6"/>
  <c r="B68" i="6"/>
  <c r="D68" i="6"/>
  <c r="P68" i="6" s="1"/>
  <c r="F68" i="6"/>
  <c r="O68" i="6"/>
  <c r="B69" i="6"/>
  <c r="D69" i="6"/>
  <c r="P69" i="6" s="1"/>
  <c r="F69" i="6"/>
  <c r="O69" i="6"/>
  <c r="B70" i="6"/>
  <c r="D70" i="6"/>
  <c r="P70" i="6" s="1"/>
  <c r="F70" i="6"/>
  <c r="O70" i="6"/>
  <c r="B71" i="6"/>
  <c r="D71" i="6"/>
  <c r="P71" i="6" s="1"/>
  <c r="F71" i="6"/>
  <c r="O71" i="6"/>
  <c r="B72" i="6"/>
  <c r="D72" i="6"/>
  <c r="P72" i="6" s="1"/>
  <c r="F72" i="6"/>
  <c r="O72" i="6"/>
  <c r="B73" i="6"/>
  <c r="D73" i="6"/>
  <c r="P73" i="6" s="1"/>
  <c r="F73" i="6"/>
  <c r="O73" i="6"/>
  <c r="B74" i="6"/>
  <c r="D74" i="6"/>
  <c r="P74" i="6" s="1"/>
  <c r="F74" i="6"/>
  <c r="O74" i="6"/>
  <c r="B75" i="6"/>
  <c r="D75" i="6"/>
  <c r="P75" i="6" s="1"/>
  <c r="F75" i="6"/>
  <c r="O75" i="6"/>
  <c r="B76" i="6"/>
  <c r="D76" i="6"/>
  <c r="P76" i="6" s="1"/>
  <c r="F76" i="6"/>
  <c r="O76" i="6"/>
  <c r="B77" i="6"/>
  <c r="D77" i="6"/>
  <c r="P77" i="6" s="1"/>
  <c r="F77" i="6"/>
  <c r="O77" i="6"/>
  <c r="B78" i="6"/>
  <c r="D78" i="6"/>
  <c r="P78" i="6" s="1"/>
  <c r="F78" i="6"/>
  <c r="O78" i="6"/>
  <c r="B79" i="6"/>
  <c r="D79" i="6"/>
  <c r="P79" i="6" s="1"/>
  <c r="F79" i="6"/>
  <c r="O79" i="6"/>
  <c r="B80" i="6"/>
  <c r="D80" i="6"/>
  <c r="P80" i="6" s="1"/>
  <c r="F80" i="6"/>
  <c r="O80" i="6"/>
  <c r="B81" i="6"/>
  <c r="D81" i="6"/>
  <c r="P81" i="6" s="1"/>
  <c r="F81" i="6"/>
  <c r="O81" i="6"/>
  <c r="B82" i="6"/>
  <c r="D82" i="6"/>
  <c r="P82" i="6" s="1"/>
  <c r="F82" i="6"/>
  <c r="O82" i="6"/>
  <c r="B83" i="6"/>
  <c r="D83" i="6"/>
  <c r="P83" i="6" s="1"/>
  <c r="F83" i="6"/>
  <c r="O83" i="6"/>
  <c r="B84" i="6"/>
  <c r="D84" i="6"/>
  <c r="P84" i="6" s="1"/>
  <c r="F84" i="6"/>
  <c r="O84" i="6"/>
  <c r="B85" i="6"/>
  <c r="D85" i="6"/>
  <c r="P85" i="6" s="1"/>
  <c r="F85" i="6"/>
  <c r="O85" i="6"/>
  <c r="B86" i="6"/>
  <c r="D86" i="6"/>
  <c r="P86" i="6" s="1"/>
  <c r="F86" i="6"/>
  <c r="O86" i="6"/>
  <c r="B87" i="6"/>
  <c r="D87" i="6"/>
  <c r="P87" i="6" s="1"/>
  <c r="F87" i="6"/>
  <c r="O87" i="6"/>
  <c r="B88" i="6"/>
  <c r="D88" i="6"/>
  <c r="P88" i="6" s="1"/>
  <c r="F88" i="6"/>
  <c r="O88" i="6"/>
  <c r="B89" i="6"/>
  <c r="D89" i="6"/>
  <c r="P89" i="6" s="1"/>
  <c r="F89" i="6"/>
  <c r="O89" i="6"/>
  <c r="B90" i="6"/>
  <c r="D90" i="6"/>
  <c r="P90" i="6" s="1"/>
  <c r="F90" i="6"/>
  <c r="O90" i="6"/>
  <c r="B91" i="6"/>
  <c r="D91" i="6"/>
  <c r="P91" i="6" s="1"/>
  <c r="F91" i="6"/>
  <c r="O91" i="6"/>
  <c r="B92" i="6"/>
  <c r="D92" i="6"/>
  <c r="P92" i="6" s="1"/>
  <c r="F92" i="6"/>
  <c r="O92" i="6"/>
  <c r="B93" i="6"/>
  <c r="D93" i="6"/>
  <c r="P93" i="6" s="1"/>
  <c r="F93" i="6"/>
  <c r="O93" i="6"/>
  <c r="B94" i="6"/>
  <c r="D94" i="6"/>
  <c r="P94" i="6" s="1"/>
  <c r="F94" i="6"/>
  <c r="O94" i="6"/>
  <c r="B95" i="6"/>
  <c r="D95" i="6"/>
  <c r="P95" i="6" s="1"/>
  <c r="F95" i="6"/>
  <c r="O95" i="6"/>
  <c r="B96" i="6"/>
  <c r="D96" i="6"/>
  <c r="P96" i="6" s="1"/>
  <c r="F96" i="6"/>
  <c r="O96" i="6"/>
  <c r="B97" i="6"/>
  <c r="D97" i="6"/>
  <c r="P97" i="6" s="1"/>
  <c r="F97" i="6"/>
  <c r="O97" i="6"/>
  <c r="B98" i="6"/>
  <c r="D98" i="6"/>
  <c r="P98" i="6" s="1"/>
  <c r="F98" i="6"/>
  <c r="O98" i="6"/>
  <c r="B99" i="6"/>
  <c r="D99" i="6"/>
  <c r="P99" i="6" s="1"/>
  <c r="F99" i="6"/>
  <c r="O99" i="6"/>
  <c r="B100" i="6"/>
  <c r="D100" i="6"/>
  <c r="P100" i="6" s="1"/>
  <c r="F100" i="6"/>
  <c r="O100" i="6"/>
  <c r="B101" i="6"/>
  <c r="D101" i="6"/>
  <c r="P101" i="6" s="1"/>
  <c r="F101" i="6"/>
  <c r="O101" i="6"/>
  <c r="B102" i="6"/>
  <c r="D102" i="6"/>
  <c r="P102" i="6" s="1"/>
  <c r="F102" i="6"/>
  <c r="O102" i="6"/>
  <c r="B103" i="6"/>
  <c r="D103" i="6"/>
  <c r="P103" i="6" s="1"/>
  <c r="F103" i="6"/>
  <c r="O103" i="6"/>
  <c r="B104" i="6"/>
  <c r="D104" i="6"/>
  <c r="P104" i="6" s="1"/>
  <c r="F104" i="6"/>
  <c r="O104" i="6"/>
  <c r="B105" i="6"/>
  <c r="D105" i="6"/>
  <c r="P105" i="6" s="1"/>
  <c r="F105" i="6"/>
  <c r="O105" i="6"/>
  <c r="B106" i="6"/>
  <c r="D106" i="6"/>
  <c r="P106" i="6" s="1"/>
  <c r="F106" i="6"/>
  <c r="O106" i="6"/>
  <c r="B107" i="6"/>
  <c r="D107" i="6"/>
  <c r="P107" i="6" s="1"/>
  <c r="F107" i="6"/>
  <c r="O107" i="6"/>
  <c r="B108" i="6"/>
  <c r="D108" i="6"/>
  <c r="P108" i="6" s="1"/>
  <c r="F108" i="6"/>
  <c r="O108" i="6"/>
  <c r="B109" i="6"/>
  <c r="D109" i="6"/>
  <c r="P109" i="6" s="1"/>
  <c r="F109" i="6"/>
  <c r="O109" i="6"/>
  <c r="B110" i="6"/>
  <c r="D110" i="6"/>
  <c r="P110" i="6" s="1"/>
  <c r="F110" i="6"/>
  <c r="O110" i="6"/>
  <c r="B111" i="6"/>
  <c r="D111" i="6"/>
  <c r="P111" i="6" s="1"/>
  <c r="F111" i="6"/>
  <c r="O111" i="6"/>
  <c r="B112" i="6"/>
  <c r="D112" i="6"/>
  <c r="P112" i="6" s="1"/>
  <c r="F112" i="6"/>
  <c r="O112" i="6"/>
  <c r="B113" i="6"/>
  <c r="D113" i="6"/>
  <c r="P113" i="6" s="1"/>
  <c r="F113" i="6"/>
  <c r="O113" i="6"/>
  <c r="B114" i="6"/>
  <c r="D114" i="6"/>
  <c r="P114" i="6" s="1"/>
  <c r="F114" i="6"/>
  <c r="O114" i="6"/>
  <c r="B115" i="6"/>
  <c r="D115" i="6"/>
  <c r="P115" i="6" s="1"/>
  <c r="F115" i="6"/>
  <c r="O115" i="6"/>
  <c r="B116" i="6"/>
  <c r="D116" i="6"/>
  <c r="P116" i="6" s="1"/>
  <c r="F116" i="6"/>
  <c r="O116" i="6"/>
  <c r="B117" i="6"/>
  <c r="D117" i="6"/>
  <c r="P117" i="6" s="1"/>
  <c r="F117" i="6"/>
  <c r="O117" i="6"/>
  <c r="B118" i="6"/>
  <c r="D118" i="6"/>
  <c r="P118" i="6" s="1"/>
  <c r="F118" i="6"/>
  <c r="O118" i="6"/>
  <c r="B119" i="6"/>
  <c r="D119" i="6"/>
  <c r="P119" i="6" s="1"/>
  <c r="F119" i="6"/>
  <c r="O119" i="6"/>
  <c r="B120" i="6"/>
  <c r="D120" i="6"/>
  <c r="P120" i="6" s="1"/>
  <c r="F120" i="6"/>
  <c r="O120" i="6"/>
  <c r="B121" i="6"/>
  <c r="D121" i="6"/>
  <c r="P121" i="6" s="1"/>
  <c r="F121" i="6"/>
  <c r="O121" i="6"/>
  <c r="B122" i="6"/>
  <c r="D122" i="6"/>
  <c r="P122" i="6" s="1"/>
  <c r="F122" i="6"/>
  <c r="O122" i="6"/>
  <c r="B123" i="6"/>
  <c r="D123" i="6"/>
  <c r="P123" i="6" s="1"/>
  <c r="F123" i="6"/>
  <c r="O123" i="6"/>
  <c r="B124" i="6"/>
  <c r="D124" i="6"/>
  <c r="P124" i="6" s="1"/>
  <c r="F124" i="6"/>
  <c r="O124" i="6"/>
  <c r="B125" i="6"/>
  <c r="D125" i="6"/>
  <c r="P125" i="6" s="1"/>
  <c r="F125" i="6"/>
  <c r="O125" i="6"/>
  <c r="B126" i="6"/>
  <c r="D126" i="6"/>
  <c r="P126" i="6" s="1"/>
  <c r="F126" i="6"/>
  <c r="O126" i="6"/>
  <c r="B127" i="6"/>
  <c r="D127" i="6"/>
  <c r="P127" i="6" s="1"/>
  <c r="F127" i="6"/>
  <c r="O127" i="6"/>
  <c r="B128" i="6"/>
  <c r="D128" i="6"/>
  <c r="P128" i="6" s="1"/>
  <c r="F128" i="6"/>
  <c r="O128" i="6"/>
  <c r="B129" i="6"/>
  <c r="D129" i="6"/>
  <c r="P129" i="6" s="1"/>
  <c r="F129" i="6"/>
  <c r="O129" i="6"/>
  <c r="B130" i="6"/>
  <c r="D130" i="6"/>
  <c r="P130" i="6" s="1"/>
  <c r="F130" i="6"/>
  <c r="O130" i="6"/>
  <c r="B131" i="6"/>
  <c r="D131" i="6"/>
  <c r="P131" i="6" s="1"/>
  <c r="F131" i="6"/>
  <c r="O131" i="6"/>
  <c r="B132" i="6"/>
  <c r="D132" i="6"/>
  <c r="P132" i="6" s="1"/>
  <c r="F132" i="6"/>
  <c r="O132" i="6"/>
  <c r="B133" i="6"/>
  <c r="D133" i="6"/>
  <c r="P133" i="6" s="1"/>
  <c r="F133" i="6"/>
  <c r="O133" i="6"/>
  <c r="B134" i="6"/>
  <c r="D134" i="6"/>
  <c r="P134" i="6" s="1"/>
  <c r="F134" i="6"/>
  <c r="O134" i="6"/>
  <c r="B135" i="6"/>
  <c r="D135" i="6"/>
  <c r="P135" i="6" s="1"/>
  <c r="F135" i="6"/>
  <c r="O135" i="6"/>
  <c r="E1" i="2"/>
  <c r="G2" i="2"/>
  <c r="B9" i="2"/>
  <c r="B103" i="2" s="1"/>
  <c r="D9" i="2"/>
  <c r="AD134" i="2" s="1"/>
  <c r="E9" i="2"/>
  <c r="F9" i="2"/>
  <c r="AD116" i="2" s="1"/>
  <c r="G9" i="2"/>
  <c r="AD131" i="2" s="1"/>
  <c r="H9" i="2"/>
  <c r="AD130" i="2" s="1"/>
  <c r="I9" i="2"/>
  <c r="AD113" i="2" s="1"/>
  <c r="J9" i="2"/>
  <c r="AD112" i="2" s="1"/>
  <c r="K9" i="2"/>
  <c r="AD111" i="2" s="1"/>
  <c r="L9" i="2"/>
  <c r="AD126" i="2" s="1"/>
  <c r="M9" i="2"/>
  <c r="N9" i="2"/>
  <c r="AD108" i="2" s="1"/>
  <c r="O9" i="2"/>
  <c r="AD123" i="2" s="1"/>
  <c r="P9" i="2"/>
  <c r="AD122" i="2" s="1"/>
  <c r="Q9" i="2"/>
  <c r="AD121" i="2" s="1"/>
  <c r="R9" i="2"/>
  <c r="AD104" i="2" s="1"/>
  <c r="S9" i="2"/>
  <c r="AD103" i="2" s="1"/>
  <c r="T9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B12" i="2"/>
  <c r="B135" i="2" s="1"/>
  <c r="D12" i="2"/>
  <c r="AD150" i="2" s="1"/>
  <c r="E12" i="2"/>
  <c r="AD165" i="2" s="1"/>
  <c r="F12" i="2"/>
  <c r="AD148" i="2" s="1"/>
  <c r="G12" i="2"/>
  <c r="AD163" i="2" s="1"/>
  <c r="H12" i="2"/>
  <c r="AD146" i="2" s="1"/>
  <c r="I12" i="2"/>
  <c r="J12" i="2"/>
  <c r="K12" i="2"/>
  <c r="L12" i="2"/>
  <c r="AD142" i="2" s="1"/>
  <c r="M12" i="2"/>
  <c r="AD157" i="2" s="1"/>
  <c r="N12" i="2"/>
  <c r="AD140" i="2" s="1"/>
  <c r="O12" i="2"/>
  <c r="AD139" i="2" s="1"/>
  <c r="P12" i="2"/>
  <c r="AD138" i="2" s="1"/>
  <c r="Q12" i="2"/>
  <c r="AD137" i="2" s="1"/>
  <c r="R12" i="2"/>
  <c r="AD136" i="2" s="1"/>
  <c r="S12" i="2"/>
  <c r="AD135" i="2" s="1"/>
  <c r="T12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B15" i="2"/>
  <c r="B167" i="2" s="1"/>
  <c r="D15" i="2"/>
  <c r="AD182" i="2" s="1"/>
  <c r="E15" i="2"/>
  <c r="AD197" i="2" s="1"/>
  <c r="F15" i="2"/>
  <c r="AD196" i="2" s="1"/>
  <c r="G15" i="2"/>
  <c r="AD179" i="2" s="1"/>
  <c r="H15" i="2"/>
  <c r="AD194" i="2" s="1"/>
  <c r="I15" i="2"/>
  <c r="J15" i="2"/>
  <c r="AD192" i="2" s="1"/>
  <c r="K15" i="2"/>
  <c r="L15" i="2"/>
  <c r="AD190" i="2" s="1"/>
  <c r="M15" i="2"/>
  <c r="AD173" i="2" s="1"/>
  <c r="N15" i="2"/>
  <c r="AD172" i="2" s="1"/>
  <c r="O15" i="2"/>
  <c r="AD171" i="2" s="1"/>
  <c r="P15" i="2"/>
  <c r="AD186" i="2" s="1"/>
  <c r="Q15" i="2"/>
  <c r="R15" i="2"/>
  <c r="AD184" i="2" s="1"/>
  <c r="S15" i="2"/>
  <c r="AD183" i="2" s="1"/>
  <c r="T15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B18" i="2"/>
  <c r="B199" i="2" s="1"/>
  <c r="D18" i="2"/>
  <c r="AD214" i="2" s="1"/>
  <c r="E18" i="2"/>
  <c r="AD213" i="2" s="1"/>
  <c r="F18" i="2"/>
  <c r="AD228" i="2" s="1"/>
  <c r="G18" i="2"/>
  <c r="H18" i="2"/>
  <c r="I18" i="2"/>
  <c r="AD209" i="2" s="1"/>
  <c r="J18" i="2"/>
  <c r="AD224" i="2" s="1"/>
  <c r="K18" i="2"/>
  <c r="AD207" i="2" s="1"/>
  <c r="L18" i="2"/>
  <c r="AD206" i="2" s="1"/>
  <c r="M18" i="2"/>
  <c r="AD205" i="2" s="1"/>
  <c r="N18" i="2"/>
  <c r="AD220" i="2" s="1"/>
  <c r="O18" i="2"/>
  <c r="P18" i="2"/>
  <c r="AD218" i="2" s="1"/>
  <c r="Q18" i="2"/>
  <c r="AD217" i="2" s="1"/>
  <c r="R18" i="2"/>
  <c r="AD216" i="2" s="1"/>
  <c r="S18" i="2"/>
  <c r="AD215" i="2" s="1"/>
  <c r="T18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B21" i="2"/>
  <c r="B231" i="2" s="1"/>
  <c r="D21" i="2"/>
  <c r="AD246" i="2" s="1"/>
  <c r="E21" i="2"/>
  <c r="F21" i="2"/>
  <c r="AD260" i="2" s="1"/>
  <c r="G21" i="2"/>
  <c r="AD243" i="2" s="1"/>
  <c r="H21" i="2"/>
  <c r="AD258" i="2" s="1"/>
  <c r="I21" i="2"/>
  <c r="AD241" i="2" s="1"/>
  <c r="J21" i="2"/>
  <c r="AD256" i="2" s="1"/>
  <c r="K21" i="2"/>
  <c r="AD239" i="2" s="1"/>
  <c r="L21" i="2"/>
  <c r="AD254" i="2" s="1"/>
  <c r="M21" i="2"/>
  <c r="N21" i="2"/>
  <c r="AD252" i="2" s="1"/>
  <c r="O21" i="2"/>
  <c r="AD251" i="2" s="1"/>
  <c r="P21" i="2"/>
  <c r="AD250" i="2" s="1"/>
  <c r="Q21" i="2"/>
  <c r="AD249" i="2" s="1"/>
  <c r="R21" i="2"/>
  <c r="AD232" i="2" s="1"/>
  <c r="S21" i="2"/>
  <c r="AD231" i="2" s="1"/>
  <c r="T21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B24" i="2"/>
  <c r="B263" i="2" s="1"/>
  <c r="D24" i="2"/>
  <c r="AD278" i="2" s="1"/>
  <c r="E24" i="2"/>
  <c r="AD277" i="2" s="1"/>
  <c r="F24" i="2"/>
  <c r="AD292" i="2" s="1"/>
  <c r="G24" i="2"/>
  <c r="AD275" i="2" s="1"/>
  <c r="H24" i="2"/>
  <c r="AD274" i="2" s="1"/>
  <c r="I24" i="2"/>
  <c r="AD273" i="2" s="1"/>
  <c r="J24" i="2"/>
  <c r="AD288" i="2" s="1"/>
  <c r="K24" i="2"/>
  <c r="L24" i="2"/>
  <c r="AD286" i="2" s="1"/>
  <c r="M24" i="2"/>
  <c r="N24" i="2"/>
  <c r="AD284" i="2" s="1"/>
  <c r="O24" i="2"/>
  <c r="AD283" i="2" s="1"/>
  <c r="P24" i="2"/>
  <c r="AD266" i="2" s="1"/>
  <c r="Q24" i="2"/>
  <c r="AD265" i="2" s="1"/>
  <c r="R24" i="2"/>
  <c r="AD280" i="2" s="1"/>
  <c r="S24" i="2"/>
  <c r="T24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B27" i="2"/>
  <c r="B295" i="2" s="1"/>
  <c r="D27" i="2"/>
  <c r="AD310" i="2" s="1"/>
  <c r="E27" i="2"/>
  <c r="AD325" i="2" s="1"/>
  <c r="F27" i="2"/>
  <c r="AD308" i="2" s="1"/>
  <c r="G27" i="2"/>
  <c r="AD307" i="2" s="1"/>
  <c r="H27" i="2"/>
  <c r="AD322" i="2" s="1"/>
  <c r="I27" i="2"/>
  <c r="J27" i="2"/>
  <c r="AD320" i="2" s="1"/>
  <c r="K27" i="2"/>
  <c r="L27" i="2"/>
  <c r="AD318" i="2" s="1"/>
  <c r="M27" i="2"/>
  <c r="AD301" i="2" s="1"/>
  <c r="N27" i="2"/>
  <c r="AD300" i="2" s="1"/>
  <c r="O27" i="2"/>
  <c r="AD299" i="2" s="1"/>
  <c r="P27" i="2"/>
  <c r="AD314" i="2" s="1"/>
  <c r="Q27" i="2"/>
  <c r="R27" i="2"/>
  <c r="AD312" i="2" s="1"/>
  <c r="S27" i="2"/>
  <c r="AD295" i="2" s="1"/>
  <c r="T27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B30" i="2"/>
  <c r="B327" i="2" s="1"/>
  <c r="D30" i="2"/>
  <c r="AD342" i="2" s="1"/>
  <c r="E30" i="2"/>
  <c r="AD341" i="2" s="1"/>
  <c r="F30" i="2"/>
  <c r="AD356" i="2" s="1"/>
  <c r="G30" i="2"/>
  <c r="H30" i="2"/>
  <c r="AD354" i="2" s="1"/>
  <c r="I30" i="2"/>
  <c r="AD337" i="2" s="1"/>
  <c r="J30" i="2"/>
  <c r="AD352" i="2" s="1"/>
  <c r="K30" i="2"/>
  <c r="AD335" i="2" s="1"/>
  <c r="L30" i="2"/>
  <c r="AD334" i="2" s="1"/>
  <c r="M30" i="2"/>
  <c r="AD333" i="2" s="1"/>
  <c r="N30" i="2"/>
  <c r="AD348" i="2" s="1"/>
  <c r="O30" i="2"/>
  <c r="P30" i="2"/>
  <c r="Q30" i="2"/>
  <c r="AD345" i="2" s="1"/>
  <c r="R30" i="2"/>
  <c r="AD344" i="2" s="1"/>
  <c r="S30" i="2"/>
  <c r="AD343" i="2" s="1"/>
  <c r="T30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B33" i="2"/>
  <c r="B359" i="2" s="1"/>
  <c r="D33" i="2"/>
  <c r="AD374" i="2" s="1"/>
  <c r="E33" i="2"/>
  <c r="F33" i="2"/>
  <c r="AD388" i="2" s="1"/>
  <c r="G33" i="2"/>
  <c r="AD371" i="2" s="1"/>
  <c r="H33" i="2"/>
  <c r="AD386" i="2" s="1"/>
  <c r="I33" i="2"/>
  <c r="AD369" i="2" s="1"/>
  <c r="J33" i="2"/>
  <c r="AD368" i="2" s="1"/>
  <c r="K33" i="2"/>
  <c r="AD367" i="2" s="1"/>
  <c r="L33" i="2"/>
  <c r="AD382" i="2" s="1"/>
  <c r="M33" i="2"/>
  <c r="N33" i="2"/>
  <c r="AD380" i="2" s="1"/>
  <c r="O33" i="2"/>
  <c r="AD379" i="2" s="1"/>
  <c r="P33" i="2"/>
  <c r="AD378" i="2" s="1"/>
  <c r="Q33" i="2"/>
  <c r="AD377" i="2" s="1"/>
  <c r="R33" i="2"/>
  <c r="AD376" i="2" s="1"/>
  <c r="S33" i="2"/>
  <c r="AD359" i="2" s="1"/>
  <c r="T33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B36" i="2"/>
  <c r="B391" i="2" s="1"/>
  <c r="D36" i="2"/>
  <c r="AD406" i="2" s="1"/>
  <c r="E36" i="2"/>
  <c r="AD405" i="2" s="1"/>
  <c r="F36" i="2"/>
  <c r="AD404" i="2" s="1"/>
  <c r="G36" i="2"/>
  <c r="AD419" i="2" s="1"/>
  <c r="H36" i="2"/>
  <c r="AD402" i="2" s="1"/>
  <c r="I36" i="2"/>
  <c r="AD401" i="2" s="1"/>
  <c r="J36" i="2"/>
  <c r="AD416" i="2" s="1"/>
  <c r="K36" i="2"/>
  <c r="L36" i="2"/>
  <c r="AD414" i="2" s="1"/>
  <c r="M36" i="2"/>
  <c r="N36" i="2"/>
  <c r="AD412" i="2" s="1"/>
  <c r="O36" i="2"/>
  <c r="AD395" i="2" s="1"/>
  <c r="P36" i="2"/>
  <c r="AD410" i="2" s="1"/>
  <c r="Q36" i="2"/>
  <c r="AD409" i="2" s="1"/>
  <c r="R36" i="2"/>
  <c r="AD408" i="2" s="1"/>
  <c r="S36" i="2"/>
  <c r="T36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B39" i="2"/>
  <c r="B423" i="2" s="1"/>
  <c r="D39" i="2"/>
  <c r="AD438" i="2" s="1"/>
  <c r="E39" i="2"/>
  <c r="AD437" i="2" s="1"/>
  <c r="F39" i="2"/>
  <c r="AD436" i="2" s="1"/>
  <c r="G39" i="2"/>
  <c r="AD451" i="2" s="1"/>
  <c r="H39" i="2"/>
  <c r="AD434" i="2" s="1"/>
  <c r="I39" i="2"/>
  <c r="J39" i="2"/>
  <c r="AD432" i="2" s="1"/>
  <c r="K39" i="2"/>
  <c r="AD431" i="2" s="1"/>
  <c r="L39" i="2"/>
  <c r="AD430" i="2" s="1"/>
  <c r="M39" i="2"/>
  <c r="AD429" i="2" s="1"/>
  <c r="N39" i="2"/>
  <c r="AD428" i="2" s="1"/>
  <c r="O39" i="2"/>
  <c r="AD427" i="2" s="1"/>
  <c r="P39" i="2"/>
  <c r="AD426" i="2" s="1"/>
  <c r="Q39" i="2"/>
  <c r="R39" i="2"/>
  <c r="AD424" i="2" s="1"/>
  <c r="S39" i="2"/>
  <c r="AD439" i="2" s="1"/>
  <c r="T39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B42" i="2"/>
  <c r="B455" i="2" s="1"/>
  <c r="B468" i="2" s="1"/>
  <c r="D42" i="2"/>
  <c r="AD470" i="2" s="1"/>
  <c r="E42" i="2"/>
  <c r="AD469" i="2" s="1"/>
  <c r="F42" i="2"/>
  <c r="AD468" i="2" s="1"/>
  <c r="G42" i="2"/>
  <c r="H42" i="2"/>
  <c r="AD466" i="2" s="1"/>
  <c r="I42" i="2"/>
  <c r="J42" i="2"/>
  <c r="AD464" i="2" s="1"/>
  <c r="K42" i="2"/>
  <c r="AD463" i="2" s="1"/>
  <c r="L42" i="2"/>
  <c r="AD462" i="2" s="1"/>
  <c r="M42" i="2"/>
  <c r="AD477" i="2" s="1"/>
  <c r="N42" i="2"/>
  <c r="AD460" i="2" s="1"/>
  <c r="O42" i="2"/>
  <c r="P42" i="2"/>
  <c r="AD458" i="2" s="1"/>
  <c r="Q42" i="2"/>
  <c r="AD457" i="2" s="1"/>
  <c r="R42" i="2"/>
  <c r="AD456" i="2" s="1"/>
  <c r="S42" i="2"/>
  <c r="AD471" i="2" s="1"/>
  <c r="T42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B487" i="2" s="1"/>
  <c r="D45" i="2"/>
  <c r="AD502" i="2" s="1"/>
  <c r="E45" i="2"/>
  <c r="F45" i="2"/>
  <c r="AD500" i="2" s="1"/>
  <c r="G45" i="2"/>
  <c r="AD499" i="2" s="1"/>
  <c r="H45" i="2"/>
  <c r="AD498" i="2" s="1"/>
  <c r="I45" i="2"/>
  <c r="AD497" i="2" s="1"/>
  <c r="J45" i="2"/>
  <c r="AD496" i="2" s="1"/>
  <c r="K45" i="2"/>
  <c r="AD495" i="2" s="1"/>
  <c r="L45" i="2"/>
  <c r="AD494" i="2" s="1"/>
  <c r="M45" i="2"/>
  <c r="N45" i="2"/>
  <c r="AD492" i="2" s="1"/>
  <c r="O45" i="2"/>
  <c r="P45" i="2"/>
  <c r="AD490" i="2" s="1"/>
  <c r="Q45" i="2"/>
  <c r="AD489" i="2" s="1"/>
  <c r="R45" i="2"/>
  <c r="AD488" i="2" s="1"/>
  <c r="S45" i="2"/>
  <c r="AD487" i="2" s="1"/>
  <c r="T45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B519" i="2" s="1"/>
  <c r="D48" i="2"/>
  <c r="AD534" i="2" s="1"/>
  <c r="E48" i="2"/>
  <c r="AD533" i="2" s="1"/>
  <c r="F48" i="2"/>
  <c r="AD532" i="2" s="1"/>
  <c r="G48" i="2"/>
  <c r="AD547" i="2" s="1"/>
  <c r="H48" i="2"/>
  <c r="AD530" i="2" s="1"/>
  <c r="I48" i="2"/>
  <c r="AD545" i="2" s="1"/>
  <c r="J48" i="2"/>
  <c r="AD528" i="2" s="1"/>
  <c r="K48" i="2"/>
  <c r="L48" i="2"/>
  <c r="AD526" i="2" s="1"/>
  <c r="M48" i="2"/>
  <c r="N48" i="2"/>
  <c r="AD524" i="2" s="1"/>
  <c r="O48" i="2"/>
  <c r="AD523" i="2" s="1"/>
  <c r="P48" i="2"/>
  <c r="AD522" i="2" s="1"/>
  <c r="Q48" i="2"/>
  <c r="AD537" i="2" s="1"/>
  <c r="R48" i="2"/>
  <c r="AD520" i="2" s="1"/>
  <c r="S48" i="2"/>
  <c r="T48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B551" i="2" s="1"/>
  <c r="D51" i="2"/>
  <c r="AD566" i="2" s="1"/>
  <c r="E51" i="2"/>
  <c r="AD581" i="2" s="1"/>
  <c r="F51" i="2"/>
  <c r="AD564" i="2" s="1"/>
  <c r="G51" i="2"/>
  <c r="AD563" i="2" s="1"/>
  <c r="H51" i="2"/>
  <c r="AD562" i="2" s="1"/>
  <c r="I51" i="2"/>
  <c r="J51" i="2"/>
  <c r="AD560" i="2" s="1"/>
  <c r="K51" i="2"/>
  <c r="AD575" i="2" s="1"/>
  <c r="L51" i="2"/>
  <c r="AD558" i="2" s="1"/>
  <c r="M51" i="2"/>
  <c r="AD557" i="2" s="1"/>
  <c r="N51" i="2"/>
  <c r="AD556" i="2" s="1"/>
  <c r="O51" i="2"/>
  <c r="AD571" i="2" s="1"/>
  <c r="P51" i="2"/>
  <c r="AD554" i="2" s="1"/>
  <c r="Q51" i="2"/>
  <c r="R51" i="2"/>
  <c r="AD552" i="2" s="1"/>
  <c r="S51" i="2"/>
  <c r="AD567" i="2" s="1"/>
  <c r="T51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B54" i="2"/>
  <c r="B583" i="2" s="1"/>
  <c r="D54" i="2"/>
  <c r="AD598" i="2" s="1"/>
  <c r="E54" i="2"/>
  <c r="AD597" i="2" s="1"/>
  <c r="F54" i="2"/>
  <c r="AD596" i="2" s="1"/>
  <c r="G54" i="2"/>
  <c r="H54" i="2"/>
  <c r="AD594" i="2" s="1"/>
  <c r="I54" i="2"/>
  <c r="AD609" i="2" s="1"/>
  <c r="J54" i="2"/>
  <c r="AD592" i="2" s="1"/>
  <c r="K54" i="2"/>
  <c r="AD591" i="2" s="1"/>
  <c r="L54" i="2"/>
  <c r="AD606" i="2" s="1"/>
  <c r="M54" i="2"/>
  <c r="AD589" i="2" s="1"/>
  <c r="N54" i="2"/>
  <c r="AD604" i="2" s="1"/>
  <c r="O54" i="2"/>
  <c r="P54" i="2"/>
  <c r="AD586" i="2" s="1"/>
  <c r="Q54" i="2"/>
  <c r="AD585" i="2" s="1"/>
  <c r="R54" i="2"/>
  <c r="AD584" i="2" s="1"/>
  <c r="S54" i="2"/>
  <c r="AD599" i="2" s="1"/>
  <c r="T54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E100" i="2"/>
  <c r="Z103" i="2"/>
  <c r="AE103" i="2"/>
  <c r="E103" i="2" s="1"/>
  <c r="Z104" i="2"/>
  <c r="AE104" i="2"/>
  <c r="E104" i="2" s="1"/>
  <c r="Z105" i="2"/>
  <c r="AD105" i="2"/>
  <c r="AE105" i="2"/>
  <c r="E105" i="2" s="1"/>
  <c r="Z106" i="2"/>
  <c r="AE106" i="2"/>
  <c r="E106" i="2" s="1"/>
  <c r="Z107" i="2"/>
  <c r="AE107" i="2"/>
  <c r="E107" i="2" s="1"/>
  <c r="Z108" i="2"/>
  <c r="AE108" i="2"/>
  <c r="E108" i="2" s="1"/>
  <c r="Z109" i="2"/>
  <c r="AD109" i="2"/>
  <c r="AE109" i="2"/>
  <c r="E109" i="2" s="1"/>
  <c r="Z110" i="2"/>
  <c r="AE110" i="2"/>
  <c r="E110" i="2" s="1"/>
  <c r="Z111" i="2"/>
  <c r="AE111" i="2"/>
  <c r="E111" i="2" s="1"/>
  <c r="Z112" i="2"/>
  <c r="AE112" i="2"/>
  <c r="E112" i="2" s="1"/>
  <c r="Z113" i="2"/>
  <c r="AE113" i="2"/>
  <c r="E113" i="2" s="1"/>
  <c r="Z114" i="2"/>
  <c r="AD114" i="2"/>
  <c r="AE114" i="2"/>
  <c r="E114" i="2" s="1"/>
  <c r="Z115" i="2"/>
  <c r="AE115" i="2"/>
  <c r="E115" i="2" s="1"/>
  <c r="Z116" i="2"/>
  <c r="AE116" i="2"/>
  <c r="E116" i="2" s="1"/>
  <c r="Z117" i="2"/>
  <c r="AD117" i="2"/>
  <c r="AE117" i="2"/>
  <c r="E117" i="2" s="1"/>
  <c r="Z118" i="2"/>
  <c r="AE118" i="2"/>
  <c r="E118" i="2" s="1"/>
  <c r="Z119" i="2"/>
  <c r="AE119" i="2"/>
  <c r="E119" i="2" s="1"/>
  <c r="Z120" i="2"/>
  <c r="AE120" i="2"/>
  <c r="E120" i="2" s="1"/>
  <c r="Z121" i="2"/>
  <c r="AE121" i="2"/>
  <c r="E121" i="2" s="1"/>
  <c r="Z122" i="2"/>
  <c r="AE122" i="2"/>
  <c r="E122" i="2" s="1"/>
  <c r="Z123" i="2"/>
  <c r="AE123" i="2"/>
  <c r="E123" i="2" s="1"/>
  <c r="Z124" i="2"/>
  <c r="AE124" i="2"/>
  <c r="E124" i="2" s="1"/>
  <c r="Z125" i="2"/>
  <c r="AD125" i="2"/>
  <c r="AE125" i="2"/>
  <c r="E125" i="2" s="1"/>
  <c r="Z126" i="2"/>
  <c r="AE126" i="2"/>
  <c r="E126" i="2" s="1"/>
  <c r="Z127" i="2"/>
  <c r="AE127" i="2"/>
  <c r="E127" i="2" s="1"/>
  <c r="Z128" i="2"/>
  <c r="AE128" i="2"/>
  <c r="E128" i="2" s="1"/>
  <c r="Z129" i="2"/>
  <c r="AE129" i="2"/>
  <c r="E129" i="2" s="1"/>
  <c r="Z130" i="2"/>
  <c r="AE130" i="2"/>
  <c r="E130" i="2" s="1"/>
  <c r="Z131" i="2"/>
  <c r="AE131" i="2"/>
  <c r="E131" i="2" s="1"/>
  <c r="Z132" i="2"/>
  <c r="AE132" i="2"/>
  <c r="E132" i="2" s="1"/>
  <c r="Z133" i="2"/>
  <c r="AD133" i="2"/>
  <c r="AE133" i="2"/>
  <c r="E133" i="2" s="1"/>
  <c r="Z134" i="2"/>
  <c r="AE134" i="2"/>
  <c r="E134" i="2" s="1"/>
  <c r="Z135" i="2"/>
  <c r="AE135" i="2"/>
  <c r="E135" i="2" s="1"/>
  <c r="Z136" i="2"/>
  <c r="AE136" i="2"/>
  <c r="E136" i="2" s="1"/>
  <c r="Z137" i="2"/>
  <c r="AE137" i="2"/>
  <c r="E137" i="2" s="1"/>
  <c r="Z138" i="2"/>
  <c r="AE138" i="2"/>
  <c r="E138" i="2" s="1"/>
  <c r="Z139" i="2"/>
  <c r="AE139" i="2"/>
  <c r="E139" i="2" s="1"/>
  <c r="Z140" i="2"/>
  <c r="AE140" i="2"/>
  <c r="E140" i="2" s="1"/>
  <c r="Z141" i="2"/>
  <c r="AE141" i="2"/>
  <c r="E141" i="2" s="1"/>
  <c r="Z142" i="2"/>
  <c r="AE142" i="2"/>
  <c r="E142" i="2" s="1"/>
  <c r="Z143" i="2"/>
  <c r="AD143" i="2"/>
  <c r="AE143" i="2"/>
  <c r="E143" i="2" s="1"/>
  <c r="Z144" i="2"/>
  <c r="AD144" i="2"/>
  <c r="AE144" i="2"/>
  <c r="E144" i="2" s="1"/>
  <c r="Z145" i="2"/>
  <c r="AD145" i="2"/>
  <c r="AE145" i="2"/>
  <c r="E145" i="2" s="1"/>
  <c r="Z146" i="2"/>
  <c r="AE146" i="2"/>
  <c r="E146" i="2" s="1"/>
  <c r="Z147" i="2"/>
  <c r="AE147" i="2"/>
  <c r="E147" i="2" s="1"/>
  <c r="Z148" i="2"/>
  <c r="AE148" i="2"/>
  <c r="E148" i="2" s="1"/>
  <c r="Z149" i="2"/>
  <c r="AD149" i="2"/>
  <c r="AE149" i="2"/>
  <c r="E149" i="2" s="1"/>
  <c r="Z150" i="2"/>
  <c r="AE150" i="2"/>
  <c r="E150" i="2" s="1"/>
  <c r="Z151" i="2"/>
  <c r="AE151" i="2"/>
  <c r="E151" i="2" s="1"/>
  <c r="Z152" i="2"/>
  <c r="AE152" i="2"/>
  <c r="E152" i="2" s="1"/>
  <c r="Z153" i="2"/>
  <c r="AE153" i="2"/>
  <c r="E153" i="2" s="1"/>
  <c r="Z154" i="2"/>
  <c r="AE154" i="2"/>
  <c r="E154" i="2" s="1"/>
  <c r="Z155" i="2"/>
  <c r="AE155" i="2"/>
  <c r="E155" i="2" s="1"/>
  <c r="Z156" i="2"/>
  <c r="AE156" i="2"/>
  <c r="E156" i="2" s="1"/>
  <c r="Z157" i="2"/>
  <c r="AE157" i="2"/>
  <c r="E157" i="2" s="1"/>
  <c r="Z158" i="2"/>
  <c r="AD158" i="2"/>
  <c r="AE158" i="2"/>
  <c r="E158" i="2" s="1"/>
  <c r="Z159" i="2"/>
  <c r="AD159" i="2"/>
  <c r="AE159" i="2"/>
  <c r="E159" i="2" s="1"/>
  <c r="Z160" i="2"/>
  <c r="AD160" i="2"/>
  <c r="AE160" i="2"/>
  <c r="E160" i="2" s="1"/>
  <c r="Z161" i="2"/>
  <c r="AD161" i="2"/>
  <c r="AE161" i="2"/>
  <c r="E161" i="2" s="1"/>
  <c r="Z162" i="2"/>
  <c r="AE162" i="2"/>
  <c r="E162" i="2" s="1"/>
  <c r="Z163" i="2"/>
  <c r="AE163" i="2"/>
  <c r="E163" i="2" s="1"/>
  <c r="Z164" i="2"/>
  <c r="AD164" i="2"/>
  <c r="AE164" i="2"/>
  <c r="E164" i="2" s="1"/>
  <c r="Z165" i="2"/>
  <c r="AE165" i="2"/>
  <c r="E165" i="2" s="1"/>
  <c r="Z166" i="2"/>
  <c r="AE166" i="2"/>
  <c r="E166" i="2" s="1"/>
  <c r="Z167" i="2"/>
  <c r="AE167" i="2"/>
  <c r="E167" i="2" s="1"/>
  <c r="Z168" i="2"/>
  <c r="AD168" i="2"/>
  <c r="AE168" i="2"/>
  <c r="E168" i="2" s="1"/>
  <c r="Z169" i="2"/>
  <c r="AD169" i="2"/>
  <c r="AE169" i="2"/>
  <c r="E169" i="2" s="1"/>
  <c r="Z170" i="2"/>
  <c r="AD170" i="2"/>
  <c r="AE170" i="2"/>
  <c r="E170" i="2" s="1"/>
  <c r="Z171" i="2"/>
  <c r="AE171" i="2"/>
  <c r="E171" i="2" s="1"/>
  <c r="Z172" i="2"/>
  <c r="AE172" i="2"/>
  <c r="E172" i="2" s="1"/>
  <c r="Z173" i="2"/>
  <c r="AE173" i="2"/>
  <c r="E173" i="2" s="1"/>
  <c r="Z174" i="2"/>
  <c r="AE174" i="2"/>
  <c r="E174" i="2" s="1"/>
  <c r="Z175" i="2"/>
  <c r="AD175" i="2"/>
  <c r="AE175" i="2"/>
  <c r="E175" i="2" s="1"/>
  <c r="Z176" i="2"/>
  <c r="AE176" i="2"/>
  <c r="E176" i="2" s="1"/>
  <c r="Z177" i="2"/>
  <c r="AD177" i="2"/>
  <c r="AE177" i="2"/>
  <c r="E177" i="2" s="1"/>
  <c r="Z178" i="2"/>
  <c r="AD178" i="2"/>
  <c r="AE178" i="2"/>
  <c r="E178" i="2" s="1"/>
  <c r="Z179" i="2"/>
  <c r="AE179" i="2"/>
  <c r="E179" i="2" s="1"/>
  <c r="Z180" i="2"/>
  <c r="AE180" i="2"/>
  <c r="E180" i="2" s="1"/>
  <c r="Z181" i="2"/>
  <c r="AE181" i="2"/>
  <c r="E181" i="2" s="1"/>
  <c r="Z182" i="2"/>
  <c r="AE182" i="2"/>
  <c r="E182" i="2" s="1"/>
  <c r="Z183" i="2"/>
  <c r="AE183" i="2"/>
  <c r="E183" i="2" s="1"/>
  <c r="Z184" i="2"/>
  <c r="AE184" i="2"/>
  <c r="E184" i="2" s="1"/>
  <c r="Z185" i="2"/>
  <c r="AD185" i="2"/>
  <c r="AE185" i="2"/>
  <c r="E185" i="2" s="1"/>
  <c r="Z186" i="2"/>
  <c r="AE186" i="2"/>
  <c r="E186" i="2" s="1"/>
  <c r="Z187" i="2"/>
  <c r="AE187" i="2"/>
  <c r="E187" i="2" s="1"/>
  <c r="Z188" i="2"/>
  <c r="AE188" i="2"/>
  <c r="E188" i="2" s="1"/>
  <c r="Z189" i="2"/>
  <c r="AE189" i="2"/>
  <c r="E189" i="2" s="1"/>
  <c r="Z190" i="2"/>
  <c r="AE190" i="2"/>
  <c r="E190" i="2" s="1"/>
  <c r="Z191" i="2"/>
  <c r="AD191" i="2"/>
  <c r="AE191" i="2"/>
  <c r="E191" i="2" s="1"/>
  <c r="Z192" i="2"/>
  <c r="AE192" i="2"/>
  <c r="E192" i="2" s="1"/>
  <c r="Z193" i="2"/>
  <c r="AD193" i="2"/>
  <c r="AE193" i="2"/>
  <c r="E193" i="2" s="1"/>
  <c r="Z194" i="2"/>
  <c r="AE194" i="2"/>
  <c r="E194" i="2" s="1"/>
  <c r="Z195" i="2"/>
  <c r="AE195" i="2"/>
  <c r="E195" i="2" s="1"/>
  <c r="Z196" i="2"/>
  <c r="AE196" i="2"/>
  <c r="E196" i="2" s="1"/>
  <c r="Z197" i="2"/>
  <c r="AE197" i="2"/>
  <c r="E197" i="2" s="1"/>
  <c r="Z198" i="2"/>
  <c r="AE198" i="2"/>
  <c r="E198" i="2" s="1"/>
  <c r="Z199" i="2"/>
  <c r="AE199" i="2"/>
  <c r="E199" i="2" s="1"/>
  <c r="Z200" i="2"/>
  <c r="AE200" i="2"/>
  <c r="E200" i="2" s="1"/>
  <c r="Z201" i="2"/>
  <c r="AE201" i="2"/>
  <c r="E201" i="2" s="1"/>
  <c r="Z202" i="2"/>
  <c r="AD202" i="2"/>
  <c r="AE202" i="2"/>
  <c r="E202" i="2" s="1"/>
  <c r="Z203" i="2"/>
  <c r="AD203" i="2"/>
  <c r="AE203" i="2"/>
  <c r="E203" i="2" s="1"/>
  <c r="Z204" i="2"/>
  <c r="AD204" i="2"/>
  <c r="AE204" i="2"/>
  <c r="E204" i="2" s="1"/>
  <c r="Z205" i="2"/>
  <c r="AE205" i="2"/>
  <c r="E205" i="2" s="1"/>
  <c r="Z206" i="2"/>
  <c r="AE206" i="2"/>
  <c r="E206" i="2" s="1"/>
  <c r="Z207" i="2"/>
  <c r="AE207" i="2"/>
  <c r="E207" i="2" s="1"/>
  <c r="Z208" i="2"/>
  <c r="AE208" i="2"/>
  <c r="E208" i="2" s="1"/>
  <c r="Z209" i="2"/>
  <c r="AE209" i="2"/>
  <c r="E209" i="2" s="1"/>
  <c r="Z210" i="2"/>
  <c r="AD210" i="2"/>
  <c r="AE210" i="2"/>
  <c r="E210" i="2" s="1"/>
  <c r="Z211" i="2"/>
  <c r="AD211" i="2"/>
  <c r="AE211" i="2"/>
  <c r="E211" i="2" s="1"/>
  <c r="Z212" i="2"/>
  <c r="AD212" i="2"/>
  <c r="AE212" i="2"/>
  <c r="E212" i="2" s="1"/>
  <c r="Z213" i="2"/>
  <c r="AE213" i="2"/>
  <c r="E213" i="2" s="1"/>
  <c r="Z214" i="2"/>
  <c r="AE214" i="2"/>
  <c r="E214" i="2" s="1"/>
  <c r="Z215" i="2"/>
  <c r="AE215" i="2"/>
  <c r="E215" i="2" s="1"/>
  <c r="Z216" i="2"/>
  <c r="AE216" i="2"/>
  <c r="E216" i="2" s="1"/>
  <c r="Z217" i="2"/>
  <c r="AE217" i="2"/>
  <c r="E217" i="2" s="1"/>
  <c r="Z218" i="2"/>
  <c r="AE218" i="2"/>
  <c r="E218" i="2" s="1"/>
  <c r="Z219" i="2"/>
  <c r="AD219" i="2"/>
  <c r="AE219" i="2"/>
  <c r="E219" i="2" s="1"/>
  <c r="Z220" i="2"/>
  <c r="AE220" i="2"/>
  <c r="E220" i="2" s="1"/>
  <c r="Z221" i="2"/>
  <c r="AE221" i="2"/>
  <c r="E221" i="2" s="1"/>
  <c r="Z222" i="2"/>
  <c r="AE222" i="2"/>
  <c r="E222" i="2" s="1"/>
  <c r="Z223" i="2"/>
  <c r="AD223" i="2"/>
  <c r="AE223" i="2"/>
  <c r="E223" i="2" s="1"/>
  <c r="Z224" i="2"/>
  <c r="AE224" i="2"/>
  <c r="E224" i="2" s="1"/>
  <c r="Z225" i="2"/>
  <c r="AD225" i="2"/>
  <c r="AE225" i="2"/>
  <c r="E225" i="2" s="1"/>
  <c r="Z226" i="2"/>
  <c r="AD226" i="2"/>
  <c r="AE226" i="2"/>
  <c r="E226" i="2" s="1"/>
  <c r="Z227" i="2"/>
  <c r="AD227" i="2"/>
  <c r="AE227" i="2"/>
  <c r="E227" i="2" s="1"/>
  <c r="Z228" i="2"/>
  <c r="AE228" i="2"/>
  <c r="E228" i="2" s="1"/>
  <c r="Z229" i="2"/>
  <c r="AE229" i="2"/>
  <c r="E229" i="2" s="1"/>
  <c r="Z230" i="2"/>
  <c r="AE230" i="2"/>
  <c r="E230" i="2" s="1"/>
  <c r="Z231" i="2"/>
  <c r="AE231" i="2"/>
  <c r="E231" i="2" s="1"/>
  <c r="Z232" i="2"/>
  <c r="AE232" i="2"/>
  <c r="E232" i="2" s="1"/>
  <c r="Z233" i="2"/>
  <c r="AD233" i="2"/>
  <c r="AE233" i="2"/>
  <c r="E233" i="2" s="1"/>
  <c r="Z234" i="2"/>
  <c r="AE234" i="2"/>
  <c r="E234" i="2" s="1"/>
  <c r="Z235" i="2"/>
  <c r="AD235" i="2"/>
  <c r="AE235" i="2"/>
  <c r="E235" i="2" s="1"/>
  <c r="Z236" i="2"/>
  <c r="AD236" i="2"/>
  <c r="AE236" i="2"/>
  <c r="E236" i="2" s="1"/>
  <c r="Z237" i="2"/>
  <c r="AD237" i="2"/>
  <c r="AE237" i="2"/>
  <c r="E237" i="2" s="1"/>
  <c r="Z238" i="2"/>
  <c r="AD238" i="2"/>
  <c r="AE238" i="2"/>
  <c r="E238" i="2" s="1"/>
  <c r="Z239" i="2"/>
  <c r="AE239" i="2"/>
  <c r="E239" i="2" s="1"/>
  <c r="Z240" i="2"/>
  <c r="AE240" i="2"/>
  <c r="E240" i="2" s="1"/>
  <c r="Z241" i="2"/>
  <c r="AE241" i="2"/>
  <c r="E241" i="2" s="1"/>
  <c r="Z242" i="2"/>
  <c r="AE242" i="2"/>
  <c r="E242" i="2" s="1"/>
  <c r="Z243" i="2"/>
  <c r="AE243" i="2"/>
  <c r="E243" i="2" s="1"/>
  <c r="Z244" i="2"/>
  <c r="AE244" i="2"/>
  <c r="E244" i="2" s="1"/>
  <c r="Z245" i="2"/>
  <c r="AD245" i="2"/>
  <c r="AE245" i="2"/>
  <c r="E245" i="2" s="1"/>
  <c r="Z246" i="2"/>
  <c r="AE246" i="2"/>
  <c r="E246" i="2" s="1"/>
  <c r="Z247" i="2"/>
  <c r="AE247" i="2"/>
  <c r="E247" i="2" s="1"/>
  <c r="Z248" i="2"/>
  <c r="AE248" i="2"/>
  <c r="E248" i="2" s="1"/>
  <c r="Z249" i="2"/>
  <c r="AE249" i="2"/>
  <c r="E249" i="2" s="1"/>
  <c r="Z250" i="2"/>
  <c r="AE250" i="2"/>
  <c r="E250" i="2" s="1"/>
  <c r="Z251" i="2"/>
  <c r="AE251" i="2"/>
  <c r="E251" i="2" s="1"/>
  <c r="Z252" i="2"/>
  <c r="AE252" i="2"/>
  <c r="E252" i="2" s="1"/>
  <c r="Z253" i="2"/>
  <c r="AD253" i="2"/>
  <c r="AE253" i="2"/>
  <c r="E253" i="2" s="1"/>
  <c r="Z254" i="2"/>
  <c r="AE254" i="2"/>
  <c r="E254" i="2" s="1"/>
  <c r="Z255" i="2"/>
  <c r="AE255" i="2"/>
  <c r="E255" i="2" s="1"/>
  <c r="Z256" i="2"/>
  <c r="AE256" i="2"/>
  <c r="E256" i="2" s="1"/>
  <c r="Z257" i="2"/>
  <c r="AE257" i="2"/>
  <c r="E257" i="2" s="1"/>
  <c r="Z258" i="2"/>
  <c r="AE258" i="2"/>
  <c r="E258" i="2" s="1"/>
  <c r="Z259" i="2"/>
  <c r="AE259" i="2"/>
  <c r="E259" i="2" s="1"/>
  <c r="Z260" i="2"/>
  <c r="AE260" i="2"/>
  <c r="E260" i="2" s="1"/>
  <c r="Z261" i="2"/>
  <c r="AD261" i="2"/>
  <c r="AE261" i="2"/>
  <c r="E261" i="2" s="1"/>
  <c r="Z262" i="2"/>
  <c r="AE262" i="2"/>
  <c r="E262" i="2" s="1"/>
  <c r="Z263" i="2"/>
  <c r="AD263" i="2"/>
  <c r="AE263" i="2"/>
  <c r="E263" i="2" s="1"/>
  <c r="Z264" i="2"/>
  <c r="AD264" i="2"/>
  <c r="AE264" i="2"/>
  <c r="E264" i="2" s="1"/>
  <c r="Z265" i="2"/>
  <c r="AE265" i="2"/>
  <c r="E265" i="2" s="1"/>
  <c r="Z266" i="2"/>
  <c r="AE266" i="2"/>
  <c r="E266" i="2" s="1"/>
  <c r="Z267" i="2"/>
  <c r="AE267" i="2"/>
  <c r="E267" i="2" s="1"/>
  <c r="Z268" i="2"/>
  <c r="AE268" i="2"/>
  <c r="E268" i="2" s="1"/>
  <c r="Z269" i="2"/>
  <c r="AD269" i="2"/>
  <c r="AE269" i="2"/>
  <c r="E269" i="2" s="1"/>
  <c r="Z270" i="2"/>
  <c r="AD270" i="2"/>
  <c r="AE270" i="2"/>
  <c r="E270" i="2" s="1"/>
  <c r="Z271" i="2"/>
  <c r="AD271" i="2"/>
  <c r="AE271" i="2"/>
  <c r="E271" i="2" s="1"/>
  <c r="Z272" i="2"/>
  <c r="AD272" i="2"/>
  <c r="AE272" i="2"/>
  <c r="E272" i="2" s="1"/>
  <c r="Z273" i="2"/>
  <c r="AE273" i="2"/>
  <c r="E273" i="2" s="1"/>
  <c r="Z274" i="2"/>
  <c r="AE274" i="2"/>
  <c r="E274" i="2" s="1"/>
  <c r="Z275" i="2"/>
  <c r="AE275" i="2"/>
  <c r="E275" i="2" s="1"/>
  <c r="Z276" i="2"/>
  <c r="AE276" i="2"/>
  <c r="E276" i="2" s="1"/>
  <c r="Z277" i="2"/>
  <c r="AE277" i="2"/>
  <c r="E277" i="2" s="1"/>
  <c r="Z278" i="2"/>
  <c r="AE278" i="2"/>
  <c r="E278" i="2" s="1"/>
  <c r="Z279" i="2"/>
  <c r="AD279" i="2"/>
  <c r="AE279" i="2"/>
  <c r="E279" i="2" s="1"/>
  <c r="Z280" i="2"/>
  <c r="AE280" i="2"/>
  <c r="E280" i="2" s="1"/>
  <c r="Z281" i="2"/>
  <c r="AE281" i="2"/>
  <c r="E281" i="2" s="1"/>
  <c r="Z282" i="2"/>
  <c r="AE282" i="2"/>
  <c r="E282" i="2" s="1"/>
  <c r="Z283" i="2"/>
  <c r="AE283" i="2"/>
  <c r="E283" i="2" s="1"/>
  <c r="Z284" i="2"/>
  <c r="AE284" i="2"/>
  <c r="E284" i="2" s="1"/>
  <c r="Z285" i="2"/>
  <c r="AD285" i="2"/>
  <c r="AE285" i="2"/>
  <c r="E285" i="2" s="1"/>
  <c r="Z286" i="2"/>
  <c r="AE286" i="2"/>
  <c r="E286" i="2" s="1"/>
  <c r="Z287" i="2"/>
  <c r="AD287" i="2"/>
  <c r="AE287" i="2"/>
  <c r="E287" i="2" s="1"/>
  <c r="Z288" i="2"/>
  <c r="AE288" i="2"/>
  <c r="E288" i="2" s="1"/>
  <c r="Z289" i="2"/>
  <c r="AE289" i="2"/>
  <c r="E289" i="2" s="1"/>
  <c r="Z290" i="2"/>
  <c r="AE290" i="2"/>
  <c r="E290" i="2" s="1"/>
  <c r="Z291" i="2"/>
  <c r="AE291" i="2"/>
  <c r="E291" i="2" s="1"/>
  <c r="Z292" i="2"/>
  <c r="AE292" i="2"/>
  <c r="E292" i="2" s="1"/>
  <c r="Z293" i="2"/>
  <c r="AE293" i="2"/>
  <c r="E293" i="2" s="1"/>
  <c r="Z294" i="2"/>
  <c r="AE294" i="2"/>
  <c r="E294" i="2" s="1"/>
  <c r="Z295" i="2"/>
  <c r="AE295" i="2"/>
  <c r="E295" i="2" s="1"/>
  <c r="Z296" i="2"/>
  <c r="AE296" i="2"/>
  <c r="E296" i="2" s="1"/>
  <c r="Z297" i="2"/>
  <c r="AD297" i="2"/>
  <c r="AE297" i="2"/>
  <c r="E297" i="2" s="1"/>
  <c r="Z298" i="2"/>
  <c r="AD298" i="2"/>
  <c r="AE298" i="2"/>
  <c r="E298" i="2" s="1"/>
  <c r="Z299" i="2"/>
  <c r="AE299" i="2"/>
  <c r="E299" i="2" s="1"/>
  <c r="Z300" i="2"/>
  <c r="AE300" i="2"/>
  <c r="E300" i="2" s="1"/>
  <c r="Z301" i="2"/>
  <c r="AE301" i="2"/>
  <c r="E301" i="2" s="1"/>
  <c r="Z302" i="2"/>
  <c r="AE302" i="2"/>
  <c r="E302" i="2" s="1"/>
  <c r="Z303" i="2"/>
  <c r="AD303" i="2"/>
  <c r="AE303" i="2"/>
  <c r="E303" i="2" s="1"/>
  <c r="Z304" i="2"/>
  <c r="AE304" i="2"/>
  <c r="E304" i="2" s="1"/>
  <c r="Z305" i="2"/>
  <c r="AD305" i="2"/>
  <c r="AE305" i="2"/>
  <c r="E305" i="2" s="1"/>
  <c r="Z306" i="2"/>
  <c r="AD306" i="2"/>
  <c r="AE306" i="2"/>
  <c r="E306" i="2" s="1"/>
  <c r="Z307" i="2"/>
  <c r="AE307" i="2"/>
  <c r="E307" i="2" s="1"/>
  <c r="Z308" i="2"/>
  <c r="AE308" i="2"/>
  <c r="E308" i="2" s="1"/>
  <c r="Z309" i="2"/>
  <c r="AD309" i="2"/>
  <c r="AE309" i="2"/>
  <c r="E309" i="2" s="1"/>
  <c r="Z310" i="2"/>
  <c r="AE310" i="2"/>
  <c r="E310" i="2" s="1"/>
  <c r="Z311" i="2"/>
  <c r="AE311" i="2"/>
  <c r="E311" i="2" s="1"/>
  <c r="Z312" i="2"/>
  <c r="AE312" i="2"/>
  <c r="E312" i="2" s="1"/>
  <c r="Z313" i="2"/>
  <c r="AD313" i="2"/>
  <c r="AE313" i="2"/>
  <c r="E313" i="2" s="1"/>
  <c r="Z314" i="2"/>
  <c r="AE314" i="2"/>
  <c r="E314" i="2" s="1"/>
  <c r="Z315" i="2"/>
  <c r="AE315" i="2"/>
  <c r="E315" i="2" s="1"/>
  <c r="Z316" i="2"/>
  <c r="AE316" i="2"/>
  <c r="E316" i="2" s="1"/>
  <c r="Z317" i="2"/>
  <c r="AE317" i="2"/>
  <c r="E317" i="2" s="1"/>
  <c r="Z318" i="2"/>
  <c r="AE318" i="2"/>
  <c r="E318" i="2" s="1"/>
  <c r="Z319" i="2"/>
  <c r="AD319" i="2"/>
  <c r="AE319" i="2"/>
  <c r="E319" i="2" s="1"/>
  <c r="Z320" i="2"/>
  <c r="AE320" i="2"/>
  <c r="E320" i="2" s="1"/>
  <c r="Z321" i="2"/>
  <c r="AD321" i="2"/>
  <c r="AE321" i="2"/>
  <c r="E321" i="2" s="1"/>
  <c r="Z322" i="2"/>
  <c r="AE322" i="2"/>
  <c r="E322" i="2" s="1"/>
  <c r="Z323" i="2"/>
  <c r="AE323" i="2"/>
  <c r="E323" i="2" s="1"/>
  <c r="Z324" i="2"/>
  <c r="AE324" i="2"/>
  <c r="E324" i="2" s="1"/>
  <c r="Z325" i="2"/>
  <c r="AE325" i="2"/>
  <c r="E325" i="2" s="1"/>
  <c r="Z326" i="2"/>
  <c r="AE326" i="2"/>
  <c r="E326" i="2" s="1"/>
  <c r="Z327" i="2"/>
  <c r="AE327" i="2"/>
  <c r="E327" i="2" s="1"/>
  <c r="Z328" i="2"/>
  <c r="AE328" i="2"/>
  <c r="E328" i="2" s="1"/>
  <c r="Z329" i="2"/>
  <c r="AD329" i="2"/>
  <c r="AE329" i="2"/>
  <c r="E329" i="2" s="1"/>
  <c r="Z330" i="2"/>
  <c r="AD330" i="2"/>
  <c r="AE330" i="2"/>
  <c r="E330" i="2" s="1"/>
  <c r="Z331" i="2"/>
  <c r="AD331" i="2"/>
  <c r="AE331" i="2"/>
  <c r="E331" i="2" s="1"/>
  <c r="Z332" i="2"/>
  <c r="AD332" i="2"/>
  <c r="AE332" i="2"/>
  <c r="E332" i="2" s="1"/>
  <c r="Z333" i="2"/>
  <c r="AE333" i="2"/>
  <c r="E333" i="2" s="1"/>
  <c r="Z334" i="2"/>
  <c r="AE334" i="2"/>
  <c r="E334" i="2" s="1"/>
  <c r="Z335" i="2"/>
  <c r="AE335" i="2"/>
  <c r="E335" i="2" s="1"/>
  <c r="Z336" i="2"/>
  <c r="AE336" i="2"/>
  <c r="E336" i="2" s="1"/>
  <c r="Z337" i="2"/>
  <c r="AE337" i="2"/>
  <c r="E337" i="2" s="1"/>
  <c r="Z338" i="2"/>
  <c r="AD338" i="2"/>
  <c r="AE338" i="2"/>
  <c r="E338" i="2" s="1"/>
  <c r="Z339" i="2"/>
  <c r="AD339" i="2"/>
  <c r="AE339" i="2"/>
  <c r="E339" i="2" s="1"/>
  <c r="Z340" i="2"/>
  <c r="AD340" i="2"/>
  <c r="AE340" i="2"/>
  <c r="E340" i="2" s="1"/>
  <c r="Z341" i="2"/>
  <c r="AE341" i="2"/>
  <c r="E341" i="2" s="1"/>
  <c r="Z342" i="2"/>
  <c r="AE342" i="2"/>
  <c r="E342" i="2" s="1"/>
  <c r="Z343" i="2"/>
  <c r="AE343" i="2"/>
  <c r="E343" i="2" s="1"/>
  <c r="Z344" i="2"/>
  <c r="AE344" i="2"/>
  <c r="E344" i="2" s="1"/>
  <c r="Z345" i="2"/>
  <c r="AE345" i="2"/>
  <c r="E345" i="2" s="1"/>
  <c r="Z346" i="2"/>
  <c r="AD346" i="2"/>
  <c r="AE346" i="2"/>
  <c r="E346" i="2" s="1"/>
  <c r="Z347" i="2"/>
  <c r="AD347" i="2"/>
  <c r="AE347" i="2"/>
  <c r="E347" i="2" s="1"/>
  <c r="Z348" i="2"/>
  <c r="AE348" i="2"/>
  <c r="E348" i="2" s="1"/>
  <c r="Z349" i="2"/>
  <c r="AE349" i="2"/>
  <c r="E349" i="2" s="1"/>
  <c r="Z350" i="2"/>
  <c r="AE350" i="2"/>
  <c r="E350" i="2" s="1"/>
  <c r="Z351" i="2"/>
  <c r="AE351" i="2"/>
  <c r="E351" i="2" s="1"/>
  <c r="Z352" i="2"/>
  <c r="AE352" i="2"/>
  <c r="E352" i="2" s="1"/>
  <c r="Z353" i="2"/>
  <c r="AD353" i="2"/>
  <c r="AE353" i="2"/>
  <c r="E353" i="2" s="1"/>
  <c r="Z354" i="2"/>
  <c r="AE354" i="2"/>
  <c r="E354" i="2" s="1"/>
  <c r="Z355" i="2"/>
  <c r="AD355" i="2"/>
  <c r="AE355" i="2"/>
  <c r="E355" i="2" s="1"/>
  <c r="Z356" i="2"/>
  <c r="AE356" i="2"/>
  <c r="E356" i="2" s="1"/>
  <c r="Z357" i="2"/>
  <c r="AE357" i="2"/>
  <c r="E357" i="2" s="1"/>
  <c r="Z358" i="2"/>
  <c r="AE358" i="2"/>
  <c r="E358" i="2" s="1"/>
  <c r="Z359" i="2"/>
  <c r="AE359" i="2"/>
  <c r="E359" i="2" s="1"/>
  <c r="Z360" i="2"/>
  <c r="AE360" i="2"/>
  <c r="E360" i="2" s="1"/>
  <c r="Z361" i="2"/>
  <c r="AE361" i="2"/>
  <c r="E361" i="2" s="1"/>
  <c r="Z362" i="2"/>
  <c r="AE362" i="2"/>
  <c r="E362" i="2" s="1"/>
  <c r="Z363" i="2"/>
  <c r="AD363" i="2"/>
  <c r="AE363" i="2"/>
  <c r="E363" i="2" s="1"/>
  <c r="Z364" i="2"/>
  <c r="AE364" i="2"/>
  <c r="E364" i="2" s="1"/>
  <c r="Z365" i="2"/>
  <c r="AD365" i="2"/>
  <c r="AE365" i="2"/>
  <c r="E365" i="2" s="1"/>
  <c r="Z366" i="2"/>
  <c r="AD366" i="2"/>
  <c r="AE366" i="2"/>
  <c r="E366" i="2" s="1"/>
  <c r="Z367" i="2"/>
  <c r="AE367" i="2"/>
  <c r="E367" i="2" s="1"/>
  <c r="Z368" i="2"/>
  <c r="AE368" i="2"/>
  <c r="E368" i="2" s="1"/>
  <c r="Z369" i="2"/>
  <c r="AE369" i="2"/>
  <c r="E369" i="2" s="1"/>
  <c r="Z370" i="2"/>
  <c r="AE370" i="2"/>
  <c r="E370" i="2" s="1"/>
  <c r="Z371" i="2"/>
  <c r="AE371" i="2"/>
  <c r="E371" i="2" s="1"/>
  <c r="Z372" i="2"/>
  <c r="AD372" i="2"/>
  <c r="AE372" i="2"/>
  <c r="E372" i="2" s="1"/>
  <c r="Z373" i="2"/>
  <c r="AD373" i="2"/>
  <c r="AE373" i="2"/>
  <c r="E373" i="2" s="1"/>
  <c r="Z374" i="2"/>
  <c r="AE374" i="2"/>
  <c r="E374" i="2" s="1"/>
  <c r="Z375" i="2"/>
  <c r="AE375" i="2"/>
  <c r="E375" i="2" s="1"/>
  <c r="Z376" i="2"/>
  <c r="AE376" i="2"/>
  <c r="E376" i="2" s="1"/>
  <c r="Z377" i="2"/>
  <c r="AE377" i="2"/>
  <c r="E377" i="2" s="1"/>
  <c r="Z378" i="2"/>
  <c r="AE378" i="2"/>
  <c r="E378" i="2" s="1"/>
  <c r="Z379" i="2"/>
  <c r="AE379" i="2"/>
  <c r="E379" i="2" s="1"/>
  <c r="Z380" i="2"/>
  <c r="AE380" i="2"/>
  <c r="E380" i="2" s="1"/>
  <c r="Z381" i="2"/>
  <c r="AD381" i="2"/>
  <c r="AE381" i="2"/>
  <c r="E381" i="2" s="1"/>
  <c r="Z382" i="2"/>
  <c r="AE382" i="2"/>
  <c r="E382" i="2" s="1"/>
  <c r="Z383" i="2"/>
  <c r="AE383" i="2"/>
  <c r="E383" i="2" s="1"/>
  <c r="Z384" i="2"/>
  <c r="AE384" i="2"/>
  <c r="E384" i="2" s="1"/>
  <c r="Z385" i="2"/>
  <c r="AE385" i="2"/>
  <c r="E385" i="2" s="1"/>
  <c r="Z386" i="2"/>
  <c r="AE386" i="2"/>
  <c r="E386" i="2" s="1"/>
  <c r="Z387" i="2"/>
  <c r="AE387" i="2"/>
  <c r="E387" i="2" s="1"/>
  <c r="Z388" i="2"/>
  <c r="AE388" i="2"/>
  <c r="E388" i="2" s="1"/>
  <c r="Z389" i="2"/>
  <c r="AD389" i="2"/>
  <c r="AE389" i="2"/>
  <c r="E389" i="2" s="1"/>
  <c r="Z390" i="2"/>
  <c r="AE390" i="2"/>
  <c r="E390" i="2" s="1"/>
  <c r="Z391" i="2"/>
  <c r="AD391" i="2"/>
  <c r="AE391" i="2"/>
  <c r="E391" i="2" s="1"/>
  <c r="Z392" i="2"/>
  <c r="AD392" i="2"/>
  <c r="AE392" i="2"/>
  <c r="E392" i="2" s="1"/>
  <c r="Z393" i="2"/>
  <c r="AE393" i="2"/>
  <c r="E393" i="2" s="1"/>
  <c r="Z394" i="2"/>
  <c r="AE394" i="2"/>
  <c r="E394" i="2" s="1"/>
  <c r="Z395" i="2"/>
  <c r="AE395" i="2"/>
  <c r="E395" i="2" s="1"/>
  <c r="Z396" i="2"/>
  <c r="AE396" i="2"/>
  <c r="E396" i="2" s="1"/>
  <c r="Z397" i="2"/>
  <c r="AD397" i="2"/>
  <c r="AE397" i="2"/>
  <c r="E397" i="2" s="1"/>
  <c r="Z398" i="2"/>
  <c r="AD398" i="2"/>
  <c r="AE398" i="2"/>
  <c r="E398" i="2" s="1"/>
  <c r="Z399" i="2"/>
  <c r="AD399" i="2"/>
  <c r="AE399" i="2"/>
  <c r="E399" i="2" s="1"/>
  <c r="Z400" i="2"/>
  <c r="AD400" i="2"/>
  <c r="AE400" i="2"/>
  <c r="E400" i="2" s="1"/>
  <c r="Z401" i="2"/>
  <c r="AE401" i="2"/>
  <c r="E401" i="2" s="1"/>
  <c r="AA401" i="2" s="1"/>
  <c r="Z402" i="2"/>
  <c r="AE402" i="2"/>
  <c r="E402" i="2" s="1"/>
  <c r="Z403" i="2"/>
  <c r="AE403" i="2"/>
  <c r="E403" i="2" s="1"/>
  <c r="AA403" i="2" s="1"/>
  <c r="Z404" i="2"/>
  <c r="AE404" i="2"/>
  <c r="E404" i="2" s="1"/>
  <c r="Z405" i="2"/>
  <c r="AE405" i="2"/>
  <c r="E405" i="2" s="1"/>
  <c r="AA405" i="2" s="1"/>
  <c r="Z406" i="2"/>
  <c r="AE406" i="2"/>
  <c r="E406" i="2" s="1"/>
  <c r="Z407" i="2"/>
  <c r="AD407" i="2"/>
  <c r="AE407" i="2"/>
  <c r="E407" i="2" s="1"/>
  <c r="AA407" i="2" s="1"/>
  <c r="Z408" i="2"/>
  <c r="AE408" i="2"/>
  <c r="E408" i="2" s="1"/>
  <c r="Z409" i="2"/>
  <c r="AE409" i="2"/>
  <c r="E409" i="2" s="1"/>
  <c r="Z410" i="2"/>
  <c r="AE410" i="2"/>
  <c r="E410" i="2" s="1"/>
  <c r="Z411" i="2"/>
  <c r="AE411" i="2"/>
  <c r="E411" i="2" s="1"/>
  <c r="AA411" i="2" s="1"/>
  <c r="Z412" i="2"/>
  <c r="AE412" i="2"/>
  <c r="E412" i="2" s="1"/>
  <c r="Z413" i="2"/>
  <c r="AD413" i="2"/>
  <c r="AE413" i="2"/>
  <c r="E413" i="2" s="1"/>
  <c r="AA413" i="2" s="1"/>
  <c r="Z414" i="2"/>
  <c r="AE414" i="2"/>
  <c r="E414" i="2" s="1"/>
  <c r="Z415" i="2"/>
  <c r="AD415" i="2"/>
  <c r="AE415" i="2"/>
  <c r="E415" i="2" s="1"/>
  <c r="AA415" i="2" s="1"/>
  <c r="Z416" i="2"/>
  <c r="AE416" i="2"/>
  <c r="E416" i="2" s="1"/>
  <c r="Z417" i="2"/>
  <c r="AE417" i="2"/>
  <c r="E417" i="2" s="1"/>
  <c r="AA417" i="2" s="1"/>
  <c r="Z418" i="2"/>
  <c r="AE418" i="2"/>
  <c r="E418" i="2" s="1"/>
  <c r="Z419" i="2"/>
  <c r="AE419" i="2"/>
  <c r="E419" i="2" s="1"/>
  <c r="AA419" i="2" s="1"/>
  <c r="Z420" i="2"/>
  <c r="AD420" i="2"/>
  <c r="AE420" i="2"/>
  <c r="E420" i="2" s="1"/>
  <c r="Z421" i="2"/>
  <c r="AE421" i="2"/>
  <c r="E421" i="2" s="1"/>
  <c r="AA421" i="2" s="1"/>
  <c r="Z422" i="2"/>
  <c r="AE422" i="2"/>
  <c r="E422" i="2" s="1"/>
  <c r="Z423" i="2"/>
  <c r="AD423" i="2"/>
  <c r="AE423" i="2"/>
  <c r="E423" i="2" s="1"/>
  <c r="AA423" i="2" s="1"/>
  <c r="Z424" i="2"/>
  <c r="AE424" i="2"/>
  <c r="E424" i="2" s="1"/>
  <c r="Z425" i="2"/>
  <c r="AD425" i="2"/>
  <c r="AE425" i="2"/>
  <c r="E425" i="2" s="1"/>
  <c r="Z426" i="2"/>
  <c r="AE426" i="2"/>
  <c r="E426" i="2" s="1"/>
  <c r="Z427" i="2"/>
  <c r="AE427" i="2"/>
  <c r="E427" i="2" s="1"/>
  <c r="AA427" i="2" s="1"/>
  <c r="Z428" i="2"/>
  <c r="AE428" i="2"/>
  <c r="E428" i="2" s="1"/>
  <c r="Z429" i="2"/>
  <c r="AE429" i="2"/>
  <c r="E429" i="2" s="1"/>
  <c r="AA429" i="2" s="1"/>
  <c r="Z430" i="2"/>
  <c r="AE430" i="2"/>
  <c r="E430" i="2" s="1"/>
  <c r="Z431" i="2"/>
  <c r="AE431" i="2"/>
  <c r="E431" i="2" s="1"/>
  <c r="AA431" i="2" s="1"/>
  <c r="Z432" i="2"/>
  <c r="AE432" i="2"/>
  <c r="E432" i="2" s="1"/>
  <c r="Z433" i="2"/>
  <c r="AD433" i="2"/>
  <c r="AE433" i="2"/>
  <c r="E433" i="2" s="1"/>
  <c r="AA433" i="2" s="1"/>
  <c r="Z434" i="2"/>
  <c r="AE434" i="2"/>
  <c r="E434" i="2" s="1"/>
  <c r="Z435" i="2"/>
  <c r="AE435" i="2"/>
  <c r="E435" i="2" s="1"/>
  <c r="H435" i="2" s="1"/>
  <c r="I435" i="2" s="1"/>
  <c r="Z436" i="2"/>
  <c r="AE436" i="2"/>
  <c r="E436" i="2" s="1"/>
  <c r="Z437" i="2"/>
  <c r="AE437" i="2"/>
  <c r="E437" i="2" s="1"/>
  <c r="H437" i="2" s="1"/>
  <c r="I437" i="2" s="1"/>
  <c r="Z438" i="2"/>
  <c r="AE438" i="2"/>
  <c r="E438" i="2" s="1"/>
  <c r="Z439" i="2"/>
  <c r="AE439" i="2"/>
  <c r="E439" i="2" s="1"/>
  <c r="H439" i="2" s="1"/>
  <c r="I439" i="2" s="1"/>
  <c r="Z440" i="2"/>
  <c r="AE440" i="2"/>
  <c r="E440" i="2" s="1"/>
  <c r="Z441" i="2"/>
  <c r="AD441" i="2"/>
  <c r="AE441" i="2"/>
  <c r="E441" i="2" s="1"/>
  <c r="H441" i="2" s="1"/>
  <c r="I441" i="2" s="1"/>
  <c r="Z442" i="2"/>
  <c r="AE442" i="2"/>
  <c r="E442" i="2" s="1"/>
  <c r="Z443" i="2"/>
  <c r="AE443" i="2"/>
  <c r="E443" i="2" s="1"/>
  <c r="H443" i="2" s="1"/>
  <c r="I443" i="2" s="1"/>
  <c r="Z444" i="2"/>
  <c r="AE444" i="2"/>
  <c r="E444" i="2" s="1"/>
  <c r="Z445" i="2"/>
  <c r="AE445" i="2"/>
  <c r="E445" i="2" s="1"/>
  <c r="H445" i="2" s="1"/>
  <c r="I445" i="2" s="1"/>
  <c r="Z446" i="2"/>
  <c r="AD446" i="2"/>
  <c r="AE446" i="2"/>
  <c r="E446" i="2" s="1"/>
  <c r="Z447" i="2"/>
  <c r="AE447" i="2"/>
  <c r="E447" i="2" s="1"/>
  <c r="H447" i="2" s="1"/>
  <c r="I447" i="2" s="1"/>
  <c r="Z448" i="2"/>
  <c r="AD448" i="2"/>
  <c r="AE448" i="2"/>
  <c r="E448" i="2" s="1"/>
  <c r="Z449" i="2"/>
  <c r="AD449" i="2"/>
  <c r="AE449" i="2"/>
  <c r="E449" i="2" s="1"/>
  <c r="H449" i="2" s="1"/>
  <c r="I449" i="2" s="1"/>
  <c r="Z450" i="2"/>
  <c r="AD450" i="2"/>
  <c r="AE450" i="2"/>
  <c r="E450" i="2" s="1"/>
  <c r="Z451" i="2"/>
  <c r="AE451" i="2"/>
  <c r="E451" i="2" s="1"/>
  <c r="H451" i="2" s="1"/>
  <c r="I451" i="2" s="1"/>
  <c r="Z452" i="2"/>
  <c r="AE452" i="2"/>
  <c r="E452" i="2" s="1"/>
  <c r="Z453" i="2"/>
  <c r="AE453" i="2"/>
  <c r="E453" i="2" s="1"/>
  <c r="H453" i="2" s="1"/>
  <c r="I453" i="2" s="1"/>
  <c r="Z454" i="2"/>
  <c r="AE454" i="2"/>
  <c r="E454" i="2" s="1"/>
  <c r="Z455" i="2"/>
  <c r="AE455" i="2"/>
  <c r="E455" i="2" s="1"/>
  <c r="H455" i="2" s="1"/>
  <c r="I455" i="2" s="1"/>
  <c r="Z456" i="2"/>
  <c r="AE456" i="2"/>
  <c r="E456" i="2" s="1"/>
  <c r="Z457" i="2"/>
  <c r="AE457" i="2"/>
  <c r="E457" i="2" s="1"/>
  <c r="H457" i="2" s="1"/>
  <c r="I457" i="2" s="1"/>
  <c r="Z458" i="2"/>
  <c r="AE458" i="2"/>
  <c r="E458" i="2" s="1"/>
  <c r="Z459" i="2"/>
  <c r="AD459" i="2"/>
  <c r="AE459" i="2"/>
  <c r="E459" i="2" s="1"/>
  <c r="H459" i="2" s="1"/>
  <c r="I459" i="2" s="1"/>
  <c r="Z460" i="2"/>
  <c r="AE460" i="2"/>
  <c r="E460" i="2" s="1"/>
  <c r="Z461" i="2"/>
  <c r="AE461" i="2"/>
  <c r="E461" i="2" s="1"/>
  <c r="H461" i="2" s="1"/>
  <c r="I461" i="2" s="1"/>
  <c r="Z462" i="2"/>
  <c r="AE462" i="2"/>
  <c r="E462" i="2" s="1"/>
  <c r="Z463" i="2"/>
  <c r="AE463" i="2"/>
  <c r="E463" i="2" s="1"/>
  <c r="H463" i="2" s="1"/>
  <c r="I463" i="2" s="1"/>
  <c r="Z464" i="2"/>
  <c r="AE464" i="2"/>
  <c r="E464" i="2" s="1"/>
  <c r="Z465" i="2"/>
  <c r="AD465" i="2"/>
  <c r="AE465" i="2"/>
  <c r="E465" i="2" s="1"/>
  <c r="H465" i="2" s="1"/>
  <c r="I465" i="2" s="1"/>
  <c r="Z466" i="2"/>
  <c r="AE466" i="2"/>
  <c r="E466" i="2" s="1"/>
  <c r="Z467" i="2"/>
  <c r="AD467" i="2"/>
  <c r="AE467" i="2"/>
  <c r="E467" i="2" s="1"/>
  <c r="H467" i="2" s="1"/>
  <c r="I467" i="2" s="1"/>
  <c r="Z468" i="2"/>
  <c r="AE468" i="2"/>
  <c r="E468" i="2" s="1"/>
  <c r="Z469" i="2"/>
  <c r="AE469" i="2"/>
  <c r="E469" i="2" s="1"/>
  <c r="H469" i="2" s="1"/>
  <c r="I469" i="2" s="1"/>
  <c r="Z470" i="2"/>
  <c r="AE470" i="2"/>
  <c r="E470" i="2" s="1"/>
  <c r="Z471" i="2"/>
  <c r="AE471" i="2"/>
  <c r="E471" i="2" s="1"/>
  <c r="H471" i="2" s="1"/>
  <c r="I471" i="2" s="1"/>
  <c r="Z472" i="2"/>
  <c r="AE472" i="2"/>
  <c r="E472" i="2" s="1"/>
  <c r="Z473" i="2"/>
  <c r="AE473" i="2"/>
  <c r="E473" i="2" s="1"/>
  <c r="H473" i="2" s="1"/>
  <c r="I473" i="2" s="1"/>
  <c r="Z474" i="2"/>
  <c r="AE474" i="2"/>
  <c r="E474" i="2" s="1"/>
  <c r="Z475" i="2"/>
  <c r="AD475" i="2"/>
  <c r="AE475" i="2"/>
  <c r="E475" i="2" s="1"/>
  <c r="H475" i="2" s="1"/>
  <c r="I475" i="2" s="1"/>
  <c r="Z476" i="2"/>
  <c r="AD476" i="2"/>
  <c r="AE476" i="2"/>
  <c r="E476" i="2" s="1"/>
  <c r="Z477" i="2"/>
  <c r="AE477" i="2"/>
  <c r="E477" i="2" s="1"/>
  <c r="H477" i="2" s="1"/>
  <c r="I477" i="2" s="1"/>
  <c r="Z478" i="2"/>
  <c r="AE478" i="2"/>
  <c r="E478" i="2" s="1"/>
  <c r="Z479" i="2"/>
  <c r="AD479" i="2"/>
  <c r="AE479" i="2"/>
  <c r="E479" i="2" s="1"/>
  <c r="H479" i="2" s="1"/>
  <c r="I479" i="2" s="1"/>
  <c r="Z480" i="2"/>
  <c r="AE480" i="2"/>
  <c r="E480" i="2" s="1"/>
  <c r="Z481" i="2"/>
  <c r="AD481" i="2"/>
  <c r="AE481" i="2"/>
  <c r="E481" i="2" s="1"/>
  <c r="H481" i="2" s="1"/>
  <c r="I481" i="2" s="1"/>
  <c r="Z482" i="2"/>
  <c r="AE482" i="2"/>
  <c r="E482" i="2" s="1"/>
  <c r="Z483" i="2"/>
  <c r="AD483" i="2"/>
  <c r="AE483" i="2"/>
  <c r="E483" i="2" s="1"/>
  <c r="H483" i="2" s="1"/>
  <c r="I483" i="2" s="1"/>
  <c r="Z484" i="2"/>
  <c r="AD484" i="2"/>
  <c r="AE484" i="2"/>
  <c r="E484" i="2" s="1"/>
  <c r="Z485" i="2"/>
  <c r="AE485" i="2"/>
  <c r="E485" i="2" s="1"/>
  <c r="H485" i="2" s="1"/>
  <c r="I485" i="2" s="1"/>
  <c r="Z486" i="2"/>
  <c r="AE486" i="2"/>
  <c r="E486" i="2" s="1"/>
  <c r="Z487" i="2"/>
  <c r="AE487" i="2"/>
  <c r="E487" i="2" s="1"/>
  <c r="H487" i="2" s="1"/>
  <c r="I487" i="2" s="1"/>
  <c r="Z488" i="2"/>
  <c r="AE488" i="2"/>
  <c r="E488" i="2" s="1"/>
  <c r="Z489" i="2"/>
  <c r="AE489" i="2"/>
  <c r="E489" i="2" s="1"/>
  <c r="H489" i="2" s="1"/>
  <c r="I489" i="2" s="1"/>
  <c r="Z490" i="2"/>
  <c r="AE490" i="2"/>
  <c r="E490" i="2" s="1"/>
  <c r="Z491" i="2"/>
  <c r="AD491" i="2"/>
  <c r="AE491" i="2"/>
  <c r="E491" i="2" s="1"/>
  <c r="H491" i="2" s="1"/>
  <c r="I491" i="2" s="1"/>
  <c r="Z492" i="2"/>
  <c r="AE492" i="2"/>
  <c r="E492" i="2" s="1"/>
  <c r="Z493" i="2"/>
  <c r="AD493" i="2"/>
  <c r="AE493" i="2"/>
  <c r="E493" i="2" s="1"/>
  <c r="H493" i="2" s="1"/>
  <c r="I493" i="2" s="1"/>
  <c r="Z494" i="2"/>
  <c r="AE494" i="2"/>
  <c r="E494" i="2" s="1"/>
  <c r="Z495" i="2"/>
  <c r="AE495" i="2"/>
  <c r="E495" i="2" s="1"/>
  <c r="H495" i="2" s="1"/>
  <c r="I495" i="2" s="1"/>
  <c r="Z496" i="2"/>
  <c r="AE496" i="2"/>
  <c r="E496" i="2" s="1"/>
  <c r="Z497" i="2"/>
  <c r="AE497" i="2"/>
  <c r="E497" i="2" s="1"/>
  <c r="H497" i="2" s="1"/>
  <c r="I497" i="2" s="1"/>
  <c r="Z498" i="2"/>
  <c r="AE498" i="2"/>
  <c r="E498" i="2" s="1"/>
  <c r="Z499" i="2"/>
  <c r="AE499" i="2"/>
  <c r="E499" i="2" s="1"/>
  <c r="H499" i="2" s="1"/>
  <c r="I499" i="2" s="1"/>
  <c r="Z500" i="2"/>
  <c r="AE500" i="2"/>
  <c r="E500" i="2" s="1"/>
  <c r="Z501" i="2"/>
  <c r="AD501" i="2"/>
  <c r="AE501" i="2"/>
  <c r="E501" i="2" s="1"/>
  <c r="H501" i="2" s="1"/>
  <c r="I501" i="2" s="1"/>
  <c r="Z502" i="2"/>
  <c r="AE502" i="2"/>
  <c r="E502" i="2" s="1"/>
  <c r="Z503" i="2"/>
  <c r="AE503" i="2"/>
  <c r="E503" i="2" s="1"/>
  <c r="H503" i="2" s="1"/>
  <c r="I503" i="2" s="1"/>
  <c r="Z504" i="2"/>
  <c r="AE504" i="2"/>
  <c r="E504" i="2" s="1"/>
  <c r="Z505" i="2"/>
  <c r="AE505" i="2"/>
  <c r="E505" i="2" s="1"/>
  <c r="H505" i="2" s="1"/>
  <c r="I505" i="2" s="1"/>
  <c r="Z506" i="2"/>
  <c r="AE506" i="2"/>
  <c r="E506" i="2" s="1"/>
  <c r="Z507" i="2"/>
  <c r="AD507" i="2"/>
  <c r="AE507" i="2"/>
  <c r="E507" i="2" s="1"/>
  <c r="H507" i="2" s="1"/>
  <c r="I507" i="2" s="1"/>
  <c r="Z508" i="2"/>
  <c r="AE508" i="2"/>
  <c r="E508" i="2" s="1"/>
  <c r="Z509" i="2"/>
  <c r="AD509" i="2"/>
  <c r="AE509" i="2"/>
  <c r="E509" i="2" s="1"/>
  <c r="H509" i="2" s="1"/>
  <c r="I509" i="2" s="1"/>
  <c r="Z510" i="2"/>
  <c r="AD510" i="2"/>
  <c r="AE510" i="2"/>
  <c r="E510" i="2" s="1"/>
  <c r="Z511" i="2"/>
  <c r="AE511" i="2"/>
  <c r="E511" i="2" s="1"/>
  <c r="H511" i="2" s="1"/>
  <c r="I511" i="2" s="1"/>
  <c r="Z512" i="2"/>
  <c r="AE512" i="2"/>
  <c r="E512" i="2" s="1"/>
  <c r="Z513" i="2"/>
  <c r="AD513" i="2"/>
  <c r="AE513" i="2"/>
  <c r="E513" i="2" s="1"/>
  <c r="H513" i="2" s="1"/>
  <c r="I513" i="2" s="1"/>
  <c r="Z514" i="2"/>
  <c r="AE514" i="2"/>
  <c r="E514" i="2" s="1"/>
  <c r="Z515" i="2"/>
  <c r="AD515" i="2"/>
  <c r="AE515" i="2"/>
  <c r="E515" i="2" s="1"/>
  <c r="H515" i="2" s="1"/>
  <c r="I515" i="2" s="1"/>
  <c r="Z516" i="2"/>
  <c r="AE516" i="2"/>
  <c r="E516" i="2" s="1"/>
  <c r="Z517" i="2"/>
  <c r="AD517" i="2"/>
  <c r="AE517" i="2"/>
  <c r="E517" i="2" s="1"/>
  <c r="H517" i="2" s="1"/>
  <c r="I517" i="2" s="1"/>
  <c r="Z518" i="2"/>
  <c r="AE518" i="2"/>
  <c r="E518" i="2" s="1"/>
  <c r="Z519" i="2"/>
  <c r="AD519" i="2"/>
  <c r="AE519" i="2"/>
  <c r="E519" i="2" s="1"/>
  <c r="H519" i="2" s="1"/>
  <c r="I519" i="2" s="1"/>
  <c r="Z520" i="2"/>
  <c r="AE520" i="2"/>
  <c r="E520" i="2" s="1"/>
  <c r="Z521" i="2"/>
  <c r="AE521" i="2"/>
  <c r="E521" i="2" s="1"/>
  <c r="H521" i="2" s="1"/>
  <c r="I521" i="2" s="1"/>
  <c r="Z522" i="2"/>
  <c r="AE522" i="2"/>
  <c r="E522" i="2" s="1"/>
  <c r="Z523" i="2"/>
  <c r="AE523" i="2"/>
  <c r="E523" i="2" s="1"/>
  <c r="H523" i="2" s="1"/>
  <c r="I523" i="2" s="1"/>
  <c r="Z524" i="2"/>
  <c r="AE524" i="2"/>
  <c r="E524" i="2" s="1"/>
  <c r="Z525" i="2"/>
  <c r="AD525" i="2"/>
  <c r="AE525" i="2"/>
  <c r="E525" i="2" s="1"/>
  <c r="H525" i="2" s="1"/>
  <c r="I525" i="2" s="1"/>
  <c r="Z526" i="2"/>
  <c r="AE526" i="2"/>
  <c r="E526" i="2" s="1"/>
  <c r="Z527" i="2"/>
  <c r="AD527" i="2"/>
  <c r="AE527" i="2"/>
  <c r="E527" i="2" s="1"/>
  <c r="H527" i="2" s="1"/>
  <c r="I527" i="2" s="1"/>
  <c r="Z528" i="2"/>
  <c r="AE528" i="2"/>
  <c r="E528" i="2" s="1"/>
  <c r="Z529" i="2"/>
  <c r="AE529" i="2"/>
  <c r="E529" i="2" s="1"/>
  <c r="H529" i="2" s="1"/>
  <c r="I529" i="2" s="1"/>
  <c r="Z530" i="2"/>
  <c r="AE530" i="2"/>
  <c r="E530" i="2" s="1"/>
  <c r="Z531" i="2"/>
  <c r="AE531" i="2"/>
  <c r="E531" i="2" s="1"/>
  <c r="H531" i="2" s="1"/>
  <c r="I531" i="2" s="1"/>
  <c r="Z532" i="2"/>
  <c r="AE532" i="2"/>
  <c r="E532" i="2" s="1"/>
  <c r="Z533" i="2"/>
  <c r="AE533" i="2"/>
  <c r="E533" i="2" s="1"/>
  <c r="H533" i="2" s="1"/>
  <c r="I533" i="2" s="1"/>
  <c r="Z534" i="2"/>
  <c r="AE534" i="2"/>
  <c r="E534" i="2" s="1"/>
  <c r="Z535" i="2"/>
  <c r="AD535" i="2"/>
  <c r="AE535" i="2"/>
  <c r="E535" i="2" s="1"/>
  <c r="H535" i="2" s="1"/>
  <c r="I535" i="2" s="1"/>
  <c r="Z536" i="2"/>
  <c r="AE536" i="2"/>
  <c r="E536" i="2" s="1"/>
  <c r="Z537" i="2"/>
  <c r="AE537" i="2"/>
  <c r="E537" i="2" s="1"/>
  <c r="H537" i="2" s="1"/>
  <c r="I537" i="2" s="1"/>
  <c r="Z538" i="2"/>
  <c r="AE538" i="2"/>
  <c r="E538" i="2" s="1"/>
  <c r="Z539" i="2"/>
  <c r="AE539" i="2"/>
  <c r="E539" i="2" s="1"/>
  <c r="H539" i="2" s="1"/>
  <c r="I539" i="2" s="1"/>
  <c r="Z540" i="2"/>
  <c r="AE540" i="2"/>
  <c r="E540" i="2" s="1"/>
  <c r="Z541" i="2"/>
  <c r="AD541" i="2"/>
  <c r="AE541" i="2"/>
  <c r="E541" i="2" s="1"/>
  <c r="H541" i="2" s="1"/>
  <c r="I541" i="2" s="1"/>
  <c r="Z542" i="2"/>
  <c r="AE542" i="2"/>
  <c r="E542" i="2" s="1"/>
  <c r="Z543" i="2"/>
  <c r="AD543" i="2"/>
  <c r="AE543" i="2"/>
  <c r="E543" i="2" s="1"/>
  <c r="H543" i="2" s="1"/>
  <c r="I543" i="2" s="1"/>
  <c r="Z544" i="2"/>
  <c r="AE544" i="2"/>
  <c r="E544" i="2" s="1"/>
  <c r="Z545" i="2"/>
  <c r="AE545" i="2"/>
  <c r="E545" i="2" s="1"/>
  <c r="H545" i="2" s="1"/>
  <c r="I545" i="2" s="1"/>
  <c r="Z546" i="2"/>
  <c r="AE546" i="2"/>
  <c r="E546" i="2" s="1"/>
  <c r="Z547" i="2"/>
  <c r="AE547" i="2"/>
  <c r="E547" i="2" s="1"/>
  <c r="H547" i="2" s="1"/>
  <c r="I547" i="2" s="1"/>
  <c r="Z548" i="2"/>
  <c r="AE548" i="2"/>
  <c r="E548" i="2" s="1"/>
  <c r="Z549" i="2"/>
  <c r="AE549" i="2"/>
  <c r="E549" i="2" s="1"/>
  <c r="H549" i="2" s="1"/>
  <c r="I549" i="2" s="1"/>
  <c r="Z550" i="2"/>
  <c r="AE550" i="2"/>
  <c r="E550" i="2" s="1"/>
  <c r="Z551" i="2"/>
  <c r="AD551" i="2"/>
  <c r="AE551" i="2"/>
  <c r="E551" i="2" s="1"/>
  <c r="H551" i="2" s="1"/>
  <c r="I551" i="2" s="1"/>
  <c r="Z552" i="2"/>
  <c r="AE552" i="2"/>
  <c r="E552" i="2" s="1"/>
  <c r="Z553" i="2"/>
  <c r="AD553" i="2"/>
  <c r="AE553" i="2"/>
  <c r="E553" i="2" s="1"/>
  <c r="H553" i="2" s="1"/>
  <c r="I553" i="2" s="1"/>
  <c r="Z554" i="2"/>
  <c r="AE554" i="2"/>
  <c r="E554" i="2" s="1"/>
  <c r="Z555" i="2"/>
  <c r="AD555" i="2"/>
  <c r="AE555" i="2"/>
  <c r="E555" i="2" s="1"/>
  <c r="H555" i="2" s="1"/>
  <c r="I555" i="2" s="1"/>
  <c r="Z556" i="2"/>
  <c r="AE556" i="2"/>
  <c r="E556" i="2" s="1"/>
  <c r="Z557" i="2"/>
  <c r="AE557" i="2"/>
  <c r="E557" i="2" s="1"/>
  <c r="H557" i="2" s="1"/>
  <c r="I557" i="2" s="1"/>
  <c r="Z558" i="2"/>
  <c r="AE558" i="2"/>
  <c r="E558" i="2" s="1"/>
  <c r="Z559" i="2"/>
  <c r="AE559" i="2"/>
  <c r="E559" i="2" s="1"/>
  <c r="H559" i="2" s="1"/>
  <c r="I559" i="2" s="1"/>
  <c r="Z560" i="2"/>
  <c r="AE560" i="2"/>
  <c r="E560" i="2" s="1"/>
  <c r="Z561" i="2"/>
  <c r="AD561" i="2"/>
  <c r="AE561" i="2"/>
  <c r="E561" i="2" s="1"/>
  <c r="H561" i="2" s="1"/>
  <c r="I561" i="2" s="1"/>
  <c r="Z562" i="2"/>
  <c r="AE562" i="2"/>
  <c r="E562" i="2" s="1"/>
  <c r="Z563" i="2"/>
  <c r="AE563" i="2"/>
  <c r="E563" i="2" s="1"/>
  <c r="H563" i="2" s="1"/>
  <c r="I563" i="2" s="1"/>
  <c r="Z564" i="2"/>
  <c r="AE564" i="2"/>
  <c r="E564" i="2" s="1"/>
  <c r="Z565" i="2"/>
  <c r="AD565" i="2"/>
  <c r="AE565" i="2"/>
  <c r="E565" i="2" s="1"/>
  <c r="H565" i="2" s="1"/>
  <c r="I565" i="2" s="1"/>
  <c r="Z566" i="2"/>
  <c r="AE566" i="2"/>
  <c r="E566" i="2" s="1"/>
  <c r="Z567" i="2"/>
  <c r="AE567" i="2"/>
  <c r="E567" i="2" s="1"/>
  <c r="H567" i="2" s="1"/>
  <c r="I567" i="2" s="1"/>
  <c r="Z568" i="2"/>
  <c r="AE568" i="2"/>
  <c r="E568" i="2" s="1"/>
  <c r="Z569" i="2"/>
  <c r="AD569" i="2"/>
  <c r="AE569" i="2"/>
  <c r="E569" i="2" s="1"/>
  <c r="H569" i="2" s="1"/>
  <c r="I569" i="2" s="1"/>
  <c r="Z570" i="2"/>
  <c r="AD570" i="2"/>
  <c r="AE570" i="2"/>
  <c r="E570" i="2" s="1"/>
  <c r="Z571" i="2"/>
  <c r="AE571" i="2"/>
  <c r="E571" i="2" s="1"/>
  <c r="H571" i="2" s="1"/>
  <c r="I571" i="2" s="1"/>
  <c r="Z572" i="2"/>
  <c r="AE572" i="2"/>
  <c r="E572" i="2" s="1"/>
  <c r="Z573" i="2"/>
  <c r="AE573" i="2"/>
  <c r="E573" i="2" s="1"/>
  <c r="H573" i="2" s="1"/>
  <c r="I573" i="2" s="1"/>
  <c r="Z574" i="2"/>
  <c r="AD574" i="2"/>
  <c r="AE574" i="2"/>
  <c r="E574" i="2" s="1"/>
  <c r="Z575" i="2"/>
  <c r="AE575" i="2"/>
  <c r="E575" i="2" s="1"/>
  <c r="H575" i="2" s="1"/>
  <c r="I575" i="2" s="1"/>
  <c r="Z576" i="2"/>
  <c r="AD576" i="2"/>
  <c r="AE576" i="2"/>
  <c r="E576" i="2" s="1"/>
  <c r="Z577" i="2"/>
  <c r="AD577" i="2"/>
  <c r="AE577" i="2"/>
  <c r="E577" i="2" s="1"/>
  <c r="H577" i="2" s="1"/>
  <c r="I577" i="2" s="1"/>
  <c r="Z578" i="2"/>
  <c r="AD578" i="2"/>
  <c r="AE578" i="2"/>
  <c r="E578" i="2" s="1"/>
  <c r="Z579" i="2"/>
  <c r="AE579" i="2"/>
  <c r="E579" i="2" s="1"/>
  <c r="H579" i="2" s="1"/>
  <c r="I579" i="2" s="1"/>
  <c r="Z580" i="2"/>
  <c r="AE580" i="2"/>
  <c r="E580" i="2" s="1"/>
  <c r="Z581" i="2"/>
  <c r="AE581" i="2"/>
  <c r="E581" i="2" s="1"/>
  <c r="H581" i="2" s="1"/>
  <c r="I581" i="2" s="1"/>
  <c r="Z582" i="2"/>
  <c r="AE582" i="2"/>
  <c r="E582" i="2" s="1"/>
  <c r="Z583" i="2"/>
  <c r="AE583" i="2"/>
  <c r="E583" i="2" s="1"/>
  <c r="H583" i="2" s="1"/>
  <c r="I583" i="2" s="1"/>
  <c r="Z584" i="2"/>
  <c r="AE584" i="2"/>
  <c r="E584" i="2" s="1"/>
  <c r="Z585" i="2"/>
  <c r="AE585" i="2"/>
  <c r="E585" i="2" s="1"/>
  <c r="H585" i="2" s="1"/>
  <c r="I585" i="2" s="1"/>
  <c r="Z586" i="2"/>
  <c r="AE586" i="2"/>
  <c r="E586" i="2" s="1"/>
  <c r="Z587" i="2"/>
  <c r="AD587" i="2"/>
  <c r="AE587" i="2"/>
  <c r="E587" i="2" s="1"/>
  <c r="H587" i="2" s="1"/>
  <c r="I587" i="2" s="1"/>
  <c r="Z588" i="2"/>
  <c r="AE588" i="2"/>
  <c r="E588" i="2" s="1"/>
  <c r="Z589" i="2"/>
  <c r="AE589" i="2"/>
  <c r="E589" i="2" s="1"/>
  <c r="H589" i="2" s="1"/>
  <c r="I589" i="2" s="1"/>
  <c r="Z590" i="2"/>
  <c r="AE590" i="2"/>
  <c r="E590" i="2" s="1"/>
  <c r="Z591" i="2"/>
  <c r="AE591" i="2"/>
  <c r="E591" i="2" s="1"/>
  <c r="H591" i="2" s="1"/>
  <c r="I591" i="2" s="1"/>
  <c r="Z592" i="2"/>
  <c r="AE592" i="2"/>
  <c r="E592" i="2" s="1"/>
  <c r="Z593" i="2"/>
  <c r="AE593" i="2"/>
  <c r="E593" i="2" s="1"/>
  <c r="H593" i="2" s="1"/>
  <c r="I593" i="2" s="1"/>
  <c r="Z594" i="2"/>
  <c r="AE594" i="2"/>
  <c r="E594" i="2" s="1"/>
  <c r="Z595" i="2"/>
  <c r="AD595" i="2"/>
  <c r="AE595" i="2"/>
  <c r="E595" i="2" s="1"/>
  <c r="H595" i="2" s="1"/>
  <c r="I595" i="2" s="1"/>
  <c r="Z596" i="2"/>
  <c r="AE596" i="2"/>
  <c r="E596" i="2" s="1"/>
  <c r="Z597" i="2"/>
  <c r="AE597" i="2"/>
  <c r="E597" i="2" s="1"/>
  <c r="H597" i="2" s="1"/>
  <c r="I597" i="2" s="1"/>
  <c r="Z598" i="2"/>
  <c r="AE598" i="2"/>
  <c r="E598" i="2" s="1"/>
  <c r="Z599" i="2"/>
  <c r="AE599" i="2"/>
  <c r="E599" i="2" s="1"/>
  <c r="H599" i="2" s="1"/>
  <c r="I599" i="2" s="1"/>
  <c r="Z600" i="2"/>
  <c r="AE600" i="2"/>
  <c r="E600" i="2" s="1"/>
  <c r="Z601" i="2"/>
  <c r="AE601" i="2"/>
  <c r="E601" i="2" s="1"/>
  <c r="H601" i="2" s="1"/>
  <c r="I601" i="2" s="1"/>
  <c r="Z602" i="2"/>
  <c r="AD602" i="2"/>
  <c r="AE602" i="2"/>
  <c r="E602" i="2" s="1"/>
  <c r="Z603" i="2"/>
  <c r="AD603" i="2"/>
  <c r="AE603" i="2"/>
  <c r="E603" i="2" s="1"/>
  <c r="H603" i="2" s="1"/>
  <c r="I603" i="2" s="1"/>
  <c r="Z604" i="2"/>
  <c r="AE604" i="2"/>
  <c r="E604" i="2" s="1"/>
  <c r="Z605" i="2"/>
  <c r="AD605" i="2"/>
  <c r="AE605" i="2"/>
  <c r="E605" i="2" s="1"/>
  <c r="H605" i="2" s="1"/>
  <c r="I605" i="2" s="1"/>
  <c r="Z606" i="2"/>
  <c r="AE606" i="2"/>
  <c r="E606" i="2" s="1"/>
  <c r="Z607" i="2"/>
  <c r="AE607" i="2"/>
  <c r="E607" i="2" s="1"/>
  <c r="H607" i="2" s="1"/>
  <c r="I607" i="2" s="1"/>
  <c r="Z608" i="2"/>
  <c r="AD608" i="2"/>
  <c r="AE608" i="2"/>
  <c r="E608" i="2" s="1"/>
  <c r="Z609" i="2"/>
  <c r="AE609" i="2"/>
  <c r="E609" i="2" s="1"/>
  <c r="H609" i="2" s="1"/>
  <c r="I609" i="2" s="1"/>
  <c r="Z610" i="2"/>
  <c r="AE610" i="2"/>
  <c r="E610" i="2" s="1"/>
  <c r="Z611" i="2"/>
  <c r="AD611" i="2"/>
  <c r="AE611" i="2"/>
  <c r="E611" i="2" s="1"/>
  <c r="H611" i="2" s="1"/>
  <c r="I611" i="2" s="1"/>
  <c r="Z612" i="2"/>
  <c r="AE612" i="2"/>
  <c r="E612" i="2" s="1"/>
  <c r="Z613" i="2"/>
  <c r="AD613" i="2"/>
  <c r="AE613" i="2"/>
  <c r="E613" i="2" s="1"/>
  <c r="H613" i="2" s="1"/>
  <c r="I613" i="2" s="1"/>
  <c r="Z614" i="2"/>
  <c r="AE614" i="2"/>
  <c r="E614" i="2" s="1"/>
  <c r="G1" i="5"/>
  <c r="H2" i="5"/>
  <c r="D5" i="5"/>
  <c r="B8" i="5"/>
  <c r="D8" i="5"/>
  <c r="P8" i="5" s="1"/>
  <c r="F8" i="5"/>
  <c r="O8" i="5"/>
  <c r="B9" i="5"/>
  <c r="D9" i="5"/>
  <c r="P9" i="5" s="1"/>
  <c r="F9" i="5"/>
  <c r="O9" i="5"/>
  <c r="B10" i="5"/>
  <c r="D10" i="5"/>
  <c r="P10" i="5" s="1"/>
  <c r="F10" i="5"/>
  <c r="O10" i="5"/>
  <c r="B11" i="5"/>
  <c r="D11" i="5"/>
  <c r="P11" i="5" s="1"/>
  <c r="F11" i="5"/>
  <c r="O11" i="5"/>
  <c r="B12" i="5"/>
  <c r="D12" i="5"/>
  <c r="P12" i="5" s="1"/>
  <c r="F12" i="5"/>
  <c r="O12" i="5"/>
  <c r="B13" i="5"/>
  <c r="D13" i="5"/>
  <c r="P13" i="5" s="1"/>
  <c r="F13" i="5"/>
  <c r="O13" i="5"/>
  <c r="B14" i="5"/>
  <c r="D14" i="5"/>
  <c r="P14" i="5" s="1"/>
  <c r="F14" i="5"/>
  <c r="O14" i="5"/>
  <c r="B15" i="5"/>
  <c r="D15" i="5"/>
  <c r="P15" i="5" s="1"/>
  <c r="F15" i="5"/>
  <c r="O15" i="5"/>
  <c r="B16" i="5"/>
  <c r="D16" i="5"/>
  <c r="P16" i="5" s="1"/>
  <c r="F16" i="5"/>
  <c r="O16" i="5"/>
  <c r="B17" i="5"/>
  <c r="D17" i="5"/>
  <c r="P17" i="5" s="1"/>
  <c r="F17" i="5"/>
  <c r="O17" i="5"/>
  <c r="B18" i="5"/>
  <c r="D18" i="5"/>
  <c r="P18" i="5" s="1"/>
  <c r="F18" i="5"/>
  <c r="O18" i="5"/>
  <c r="B19" i="5"/>
  <c r="D19" i="5"/>
  <c r="P19" i="5" s="1"/>
  <c r="F19" i="5"/>
  <c r="O19" i="5"/>
  <c r="B20" i="5"/>
  <c r="D20" i="5"/>
  <c r="P20" i="5" s="1"/>
  <c r="F20" i="5"/>
  <c r="O20" i="5"/>
  <c r="B21" i="5"/>
  <c r="D21" i="5"/>
  <c r="P21" i="5" s="1"/>
  <c r="F21" i="5"/>
  <c r="O21" i="5"/>
  <c r="B22" i="5"/>
  <c r="D22" i="5"/>
  <c r="P22" i="5" s="1"/>
  <c r="F22" i="5"/>
  <c r="O22" i="5"/>
  <c r="B23" i="5"/>
  <c r="D23" i="5"/>
  <c r="P23" i="5" s="1"/>
  <c r="F23" i="5"/>
  <c r="O23" i="5"/>
  <c r="B24" i="5"/>
  <c r="D24" i="5"/>
  <c r="P24" i="5" s="1"/>
  <c r="F24" i="5"/>
  <c r="O24" i="5"/>
  <c r="B25" i="5"/>
  <c r="D25" i="5"/>
  <c r="P25" i="5" s="1"/>
  <c r="F25" i="5"/>
  <c r="O25" i="5"/>
  <c r="B26" i="5"/>
  <c r="D26" i="5"/>
  <c r="P26" i="5" s="1"/>
  <c r="F26" i="5"/>
  <c r="O26" i="5"/>
  <c r="B27" i="5"/>
  <c r="D27" i="5"/>
  <c r="P27" i="5" s="1"/>
  <c r="F27" i="5"/>
  <c r="O27" i="5"/>
  <c r="B28" i="5"/>
  <c r="D28" i="5"/>
  <c r="P28" i="5" s="1"/>
  <c r="F28" i="5"/>
  <c r="O28" i="5"/>
  <c r="B29" i="5"/>
  <c r="D29" i="5"/>
  <c r="P29" i="5" s="1"/>
  <c r="F29" i="5"/>
  <c r="O29" i="5"/>
  <c r="B30" i="5"/>
  <c r="D30" i="5"/>
  <c r="P30" i="5" s="1"/>
  <c r="F30" i="5"/>
  <c r="O30" i="5"/>
  <c r="B31" i="5"/>
  <c r="D31" i="5"/>
  <c r="P31" i="5" s="1"/>
  <c r="F31" i="5"/>
  <c r="O31" i="5"/>
  <c r="B32" i="5"/>
  <c r="D32" i="5"/>
  <c r="P32" i="5" s="1"/>
  <c r="F32" i="5"/>
  <c r="O32" i="5"/>
  <c r="B33" i="5"/>
  <c r="D33" i="5"/>
  <c r="P33" i="5" s="1"/>
  <c r="F33" i="5"/>
  <c r="O33" i="5"/>
  <c r="B34" i="5"/>
  <c r="D34" i="5"/>
  <c r="P34" i="5" s="1"/>
  <c r="F34" i="5"/>
  <c r="O34" i="5"/>
  <c r="B35" i="5"/>
  <c r="D35" i="5"/>
  <c r="P35" i="5" s="1"/>
  <c r="F35" i="5"/>
  <c r="O35" i="5"/>
  <c r="B36" i="5"/>
  <c r="D36" i="5"/>
  <c r="P36" i="5" s="1"/>
  <c r="F36" i="5"/>
  <c r="O36" i="5"/>
  <c r="B37" i="5"/>
  <c r="D37" i="5"/>
  <c r="P37" i="5" s="1"/>
  <c r="F37" i="5"/>
  <c r="O37" i="5"/>
  <c r="B38" i="5"/>
  <c r="D38" i="5"/>
  <c r="P38" i="5" s="1"/>
  <c r="F38" i="5"/>
  <c r="O38" i="5"/>
  <c r="B39" i="5"/>
  <c r="D39" i="5"/>
  <c r="P39" i="5" s="1"/>
  <c r="F39" i="5"/>
  <c r="O39" i="5"/>
  <c r="B40" i="5"/>
  <c r="D40" i="5"/>
  <c r="P40" i="5" s="1"/>
  <c r="F40" i="5"/>
  <c r="O40" i="5"/>
  <c r="B41" i="5"/>
  <c r="D41" i="5"/>
  <c r="P41" i="5" s="1"/>
  <c r="F41" i="5"/>
  <c r="O41" i="5"/>
  <c r="B42" i="5"/>
  <c r="D42" i="5"/>
  <c r="P42" i="5" s="1"/>
  <c r="F42" i="5"/>
  <c r="O42" i="5"/>
  <c r="B43" i="5"/>
  <c r="D43" i="5"/>
  <c r="P43" i="5" s="1"/>
  <c r="F43" i="5"/>
  <c r="O43" i="5"/>
  <c r="B44" i="5"/>
  <c r="D44" i="5"/>
  <c r="P44" i="5" s="1"/>
  <c r="F44" i="5"/>
  <c r="O44" i="5"/>
  <c r="B45" i="5"/>
  <c r="D45" i="5"/>
  <c r="P45" i="5" s="1"/>
  <c r="F45" i="5"/>
  <c r="O45" i="5"/>
  <c r="B46" i="5"/>
  <c r="D46" i="5"/>
  <c r="P46" i="5" s="1"/>
  <c r="F46" i="5"/>
  <c r="O46" i="5"/>
  <c r="B47" i="5"/>
  <c r="D47" i="5"/>
  <c r="P47" i="5" s="1"/>
  <c r="F47" i="5"/>
  <c r="O47" i="5"/>
  <c r="B48" i="5"/>
  <c r="D48" i="5"/>
  <c r="P48" i="5" s="1"/>
  <c r="F48" i="5"/>
  <c r="O48" i="5"/>
  <c r="B49" i="5"/>
  <c r="D49" i="5"/>
  <c r="P49" i="5" s="1"/>
  <c r="F49" i="5"/>
  <c r="O49" i="5"/>
  <c r="B50" i="5"/>
  <c r="D50" i="5"/>
  <c r="P50" i="5" s="1"/>
  <c r="F50" i="5"/>
  <c r="O50" i="5"/>
  <c r="B51" i="5"/>
  <c r="D51" i="5"/>
  <c r="P51" i="5" s="1"/>
  <c r="F51" i="5"/>
  <c r="O51" i="5"/>
  <c r="B52" i="5"/>
  <c r="D52" i="5"/>
  <c r="P52" i="5" s="1"/>
  <c r="F52" i="5"/>
  <c r="O52" i="5"/>
  <c r="B53" i="5"/>
  <c r="D53" i="5"/>
  <c r="P53" i="5" s="1"/>
  <c r="F53" i="5"/>
  <c r="O53" i="5"/>
  <c r="B54" i="5"/>
  <c r="D54" i="5"/>
  <c r="P54" i="5" s="1"/>
  <c r="F54" i="5"/>
  <c r="O54" i="5"/>
  <c r="B55" i="5"/>
  <c r="D55" i="5"/>
  <c r="P55" i="5" s="1"/>
  <c r="F55" i="5"/>
  <c r="O55" i="5"/>
  <c r="B56" i="5"/>
  <c r="D56" i="5"/>
  <c r="P56" i="5" s="1"/>
  <c r="F56" i="5"/>
  <c r="O56" i="5"/>
  <c r="B57" i="5"/>
  <c r="D57" i="5"/>
  <c r="P57" i="5" s="1"/>
  <c r="F57" i="5"/>
  <c r="O57" i="5"/>
  <c r="B58" i="5"/>
  <c r="D58" i="5"/>
  <c r="P58" i="5" s="1"/>
  <c r="F58" i="5"/>
  <c r="O58" i="5"/>
  <c r="B59" i="5"/>
  <c r="D59" i="5"/>
  <c r="P59" i="5" s="1"/>
  <c r="F59" i="5"/>
  <c r="O59" i="5"/>
  <c r="B60" i="5"/>
  <c r="D60" i="5"/>
  <c r="P60" i="5" s="1"/>
  <c r="F60" i="5"/>
  <c r="O60" i="5"/>
  <c r="B61" i="5"/>
  <c r="D61" i="5"/>
  <c r="P61" i="5" s="1"/>
  <c r="F61" i="5"/>
  <c r="O61" i="5"/>
  <c r="B62" i="5"/>
  <c r="D62" i="5"/>
  <c r="P62" i="5" s="1"/>
  <c r="F62" i="5"/>
  <c r="O62" i="5"/>
  <c r="B63" i="5"/>
  <c r="D63" i="5"/>
  <c r="P63" i="5" s="1"/>
  <c r="F63" i="5"/>
  <c r="O63" i="5"/>
  <c r="B64" i="5"/>
  <c r="D64" i="5"/>
  <c r="P64" i="5" s="1"/>
  <c r="F64" i="5"/>
  <c r="O64" i="5"/>
  <c r="B65" i="5"/>
  <c r="D65" i="5"/>
  <c r="P65" i="5" s="1"/>
  <c r="F65" i="5"/>
  <c r="O65" i="5"/>
  <c r="B66" i="5"/>
  <c r="D66" i="5"/>
  <c r="P66" i="5" s="1"/>
  <c r="F66" i="5"/>
  <c r="O66" i="5"/>
  <c r="B67" i="5"/>
  <c r="D67" i="5"/>
  <c r="P67" i="5" s="1"/>
  <c r="F67" i="5"/>
  <c r="O67" i="5"/>
  <c r="B68" i="5"/>
  <c r="D68" i="5"/>
  <c r="P68" i="5" s="1"/>
  <c r="F68" i="5"/>
  <c r="O68" i="5"/>
  <c r="B69" i="5"/>
  <c r="D69" i="5"/>
  <c r="P69" i="5" s="1"/>
  <c r="F69" i="5"/>
  <c r="O69" i="5"/>
  <c r="B70" i="5"/>
  <c r="D70" i="5"/>
  <c r="P70" i="5" s="1"/>
  <c r="F70" i="5"/>
  <c r="O70" i="5"/>
  <c r="B71" i="5"/>
  <c r="D71" i="5"/>
  <c r="P71" i="5" s="1"/>
  <c r="F71" i="5"/>
  <c r="O71" i="5"/>
  <c r="B72" i="5"/>
  <c r="D72" i="5"/>
  <c r="P72" i="5" s="1"/>
  <c r="F72" i="5"/>
  <c r="O72" i="5"/>
  <c r="B73" i="5"/>
  <c r="D73" i="5"/>
  <c r="P73" i="5" s="1"/>
  <c r="F73" i="5"/>
  <c r="O73" i="5"/>
  <c r="B74" i="5"/>
  <c r="D74" i="5"/>
  <c r="P74" i="5" s="1"/>
  <c r="F74" i="5"/>
  <c r="O74" i="5"/>
  <c r="B75" i="5"/>
  <c r="D75" i="5"/>
  <c r="P75" i="5" s="1"/>
  <c r="F75" i="5"/>
  <c r="O75" i="5"/>
  <c r="B76" i="5"/>
  <c r="D76" i="5"/>
  <c r="P76" i="5" s="1"/>
  <c r="F76" i="5"/>
  <c r="O76" i="5"/>
  <c r="B77" i="5"/>
  <c r="D77" i="5"/>
  <c r="P77" i="5" s="1"/>
  <c r="F77" i="5"/>
  <c r="O77" i="5"/>
  <c r="B78" i="5"/>
  <c r="D78" i="5"/>
  <c r="P78" i="5" s="1"/>
  <c r="F78" i="5"/>
  <c r="O78" i="5"/>
  <c r="B79" i="5"/>
  <c r="D79" i="5"/>
  <c r="P79" i="5" s="1"/>
  <c r="F79" i="5"/>
  <c r="O79" i="5"/>
  <c r="B80" i="5"/>
  <c r="D80" i="5"/>
  <c r="P80" i="5" s="1"/>
  <c r="F80" i="5"/>
  <c r="O80" i="5"/>
  <c r="B81" i="5"/>
  <c r="D81" i="5"/>
  <c r="P81" i="5" s="1"/>
  <c r="F81" i="5"/>
  <c r="O81" i="5"/>
  <c r="B82" i="5"/>
  <c r="D82" i="5"/>
  <c r="P82" i="5" s="1"/>
  <c r="F82" i="5"/>
  <c r="O82" i="5"/>
  <c r="B83" i="5"/>
  <c r="D83" i="5"/>
  <c r="P83" i="5" s="1"/>
  <c r="F83" i="5"/>
  <c r="O83" i="5"/>
  <c r="B84" i="5"/>
  <c r="D84" i="5"/>
  <c r="P84" i="5" s="1"/>
  <c r="F84" i="5"/>
  <c r="O84" i="5"/>
  <c r="B85" i="5"/>
  <c r="D85" i="5"/>
  <c r="P85" i="5" s="1"/>
  <c r="F85" i="5"/>
  <c r="O85" i="5"/>
  <c r="B86" i="5"/>
  <c r="D86" i="5"/>
  <c r="P86" i="5" s="1"/>
  <c r="F86" i="5"/>
  <c r="O86" i="5"/>
  <c r="B87" i="5"/>
  <c r="D87" i="5"/>
  <c r="P87" i="5" s="1"/>
  <c r="F87" i="5"/>
  <c r="O87" i="5"/>
  <c r="B88" i="5"/>
  <c r="D88" i="5"/>
  <c r="P88" i="5" s="1"/>
  <c r="F88" i="5"/>
  <c r="O88" i="5"/>
  <c r="B89" i="5"/>
  <c r="D89" i="5"/>
  <c r="P89" i="5" s="1"/>
  <c r="F89" i="5"/>
  <c r="O89" i="5"/>
  <c r="B90" i="5"/>
  <c r="D90" i="5"/>
  <c r="P90" i="5" s="1"/>
  <c r="F90" i="5"/>
  <c r="O90" i="5"/>
  <c r="B91" i="5"/>
  <c r="D91" i="5"/>
  <c r="P91" i="5" s="1"/>
  <c r="F91" i="5"/>
  <c r="O91" i="5"/>
  <c r="B92" i="5"/>
  <c r="D92" i="5"/>
  <c r="P92" i="5" s="1"/>
  <c r="F92" i="5"/>
  <c r="O92" i="5"/>
  <c r="B93" i="5"/>
  <c r="D93" i="5"/>
  <c r="P93" i="5" s="1"/>
  <c r="F93" i="5"/>
  <c r="O93" i="5"/>
  <c r="B94" i="5"/>
  <c r="D94" i="5"/>
  <c r="P94" i="5" s="1"/>
  <c r="F94" i="5"/>
  <c r="O94" i="5"/>
  <c r="B95" i="5"/>
  <c r="D95" i="5"/>
  <c r="P95" i="5" s="1"/>
  <c r="F95" i="5"/>
  <c r="O95" i="5"/>
  <c r="B96" i="5"/>
  <c r="D96" i="5"/>
  <c r="P96" i="5" s="1"/>
  <c r="F96" i="5"/>
  <c r="O96" i="5"/>
  <c r="B97" i="5"/>
  <c r="D97" i="5"/>
  <c r="P97" i="5" s="1"/>
  <c r="F97" i="5"/>
  <c r="O97" i="5"/>
  <c r="B98" i="5"/>
  <c r="D98" i="5"/>
  <c r="P98" i="5" s="1"/>
  <c r="F98" i="5"/>
  <c r="O98" i="5"/>
  <c r="B99" i="5"/>
  <c r="D99" i="5"/>
  <c r="P99" i="5" s="1"/>
  <c r="F99" i="5"/>
  <c r="O99" i="5"/>
  <c r="B100" i="5"/>
  <c r="D100" i="5"/>
  <c r="P100" i="5" s="1"/>
  <c r="F100" i="5"/>
  <c r="O100" i="5"/>
  <c r="B101" i="5"/>
  <c r="D101" i="5"/>
  <c r="P101" i="5" s="1"/>
  <c r="F101" i="5"/>
  <c r="O101" i="5"/>
  <c r="B102" i="5"/>
  <c r="D102" i="5"/>
  <c r="P102" i="5" s="1"/>
  <c r="F102" i="5"/>
  <c r="O102" i="5"/>
  <c r="B103" i="5"/>
  <c r="D103" i="5"/>
  <c r="P103" i="5" s="1"/>
  <c r="F103" i="5"/>
  <c r="O103" i="5"/>
  <c r="B104" i="5"/>
  <c r="D104" i="5"/>
  <c r="P104" i="5" s="1"/>
  <c r="F104" i="5"/>
  <c r="O104" i="5"/>
  <c r="B105" i="5"/>
  <c r="D105" i="5"/>
  <c r="P105" i="5" s="1"/>
  <c r="F105" i="5"/>
  <c r="O105" i="5"/>
  <c r="B106" i="5"/>
  <c r="D106" i="5"/>
  <c r="P106" i="5" s="1"/>
  <c r="F106" i="5"/>
  <c r="O106" i="5"/>
  <c r="B107" i="5"/>
  <c r="D107" i="5"/>
  <c r="P107" i="5" s="1"/>
  <c r="F107" i="5"/>
  <c r="O107" i="5"/>
  <c r="B108" i="5"/>
  <c r="D108" i="5"/>
  <c r="P108" i="5" s="1"/>
  <c r="F108" i="5"/>
  <c r="O108" i="5"/>
  <c r="B109" i="5"/>
  <c r="D109" i="5"/>
  <c r="P109" i="5" s="1"/>
  <c r="F109" i="5"/>
  <c r="O109" i="5"/>
  <c r="B110" i="5"/>
  <c r="D110" i="5"/>
  <c r="P110" i="5" s="1"/>
  <c r="F110" i="5"/>
  <c r="O110" i="5"/>
  <c r="B111" i="5"/>
  <c r="D111" i="5"/>
  <c r="P111" i="5" s="1"/>
  <c r="F111" i="5"/>
  <c r="O111" i="5"/>
  <c r="B112" i="5"/>
  <c r="D112" i="5"/>
  <c r="P112" i="5" s="1"/>
  <c r="F112" i="5"/>
  <c r="O112" i="5"/>
  <c r="B113" i="5"/>
  <c r="D113" i="5"/>
  <c r="P113" i="5" s="1"/>
  <c r="F113" i="5"/>
  <c r="O113" i="5"/>
  <c r="B114" i="5"/>
  <c r="D114" i="5"/>
  <c r="P114" i="5" s="1"/>
  <c r="F114" i="5"/>
  <c r="O114" i="5"/>
  <c r="B115" i="5"/>
  <c r="D115" i="5"/>
  <c r="P115" i="5" s="1"/>
  <c r="F115" i="5"/>
  <c r="O115" i="5"/>
  <c r="B116" i="5"/>
  <c r="D116" i="5"/>
  <c r="P116" i="5" s="1"/>
  <c r="F116" i="5"/>
  <c r="O116" i="5"/>
  <c r="B117" i="5"/>
  <c r="D117" i="5"/>
  <c r="P117" i="5" s="1"/>
  <c r="F117" i="5"/>
  <c r="O117" i="5"/>
  <c r="B118" i="5"/>
  <c r="D118" i="5"/>
  <c r="P118" i="5" s="1"/>
  <c r="F118" i="5"/>
  <c r="O118" i="5"/>
  <c r="B119" i="5"/>
  <c r="D119" i="5"/>
  <c r="P119" i="5" s="1"/>
  <c r="F119" i="5"/>
  <c r="O119" i="5"/>
  <c r="B120" i="5"/>
  <c r="D120" i="5"/>
  <c r="P120" i="5" s="1"/>
  <c r="F120" i="5"/>
  <c r="O120" i="5"/>
  <c r="B121" i="5"/>
  <c r="D121" i="5"/>
  <c r="P121" i="5" s="1"/>
  <c r="F121" i="5"/>
  <c r="O121" i="5"/>
  <c r="B122" i="5"/>
  <c r="D122" i="5"/>
  <c r="P122" i="5" s="1"/>
  <c r="F122" i="5"/>
  <c r="O122" i="5"/>
  <c r="B123" i="5"/>
  <c r="D123" i="5"/>
  <c r="P123" i="5" s="1"/>
  <c r="F123" i="5"/>
  <c r="O123" i="5"/>
  <c r="B124" i="5"/>
  <c r="D124" i="5"/>
  <c r="P124" i="5" s="1"/>
  <c r="F124" i="5"/>
  <c r="O124" i="5"/>
  <c r="B125" i="5"/>
  <c r="D125" i="5"/>
  <c r="P125" i="5" s="1"/>
  <c r="F125" i="5"/>
  <c r="O125" i="5"/>
  <c r="B126" i="5"/>
  <c r="D126" i="5"/>
  <c r="P126" i="5" s="1"/>
  <c r="F126" i="5"/>
  <c r="O126" i="5"/>
  <c r="B127" i="5"/>
  <c r="D127" i="5"/>
  <c r="P127" i="5" s="1"/>
  <c r="F127" i="5"/>
  <c r="O127" i="5"/>
  <c r="B128" i="5"/>
  <c r="D128" i="5"/>
  <c r="P128" i="5" s="1"/>
  <c r="F128" i="5"/>
  <c r="O128" i="5"/>
  <c r="B129" i="5"/>
  <c r="D129" i="5"/>
  <c r="P129" i="5" s="1"/>
  <c r="F129" i="5"/>
  <c r="O129" i="5"/>
  <c r="B130" i="5"/>
  <c r="D130" i="5"/>
  <c r="P130" i="5" s="1"/>
  <c r="F130" i="5"/>
  <c r="O130" i="5"/>
  <c r="B131" i="5"/>
  <c r="D131" i="5"/>
  <c r="P131" i="5" s="1"/>
  <c r="F131" i="5"/>
  <c r="O131" i="5"/>
  <c r="B132" i="5"/>
  <c r="D132" i="5"/>
  <c r="P132" i="5" s="1"/>
  <c r="F132" i="5"/>
  <c r="O132" i="5"/>
  <c r="B133" i="5"/>
  <c r="D133" i="5"/>
  <c r="P133" i="5" s="1"/>
  <c r="F133" i="5"/>
  <c r="O133" i="5"/>
  <c r="B134" i="5"/>
  <c r="D134" i="5"/>
  <c r="P134" i="5" s="1"/>
  <c r="F134" i="5"/>
  <c r="O134" i="5"/>
  <c r="B135" i="5"/>
  <c r="D135" i="5"/>
  <c r="P135" i="5" s="1"/>
  <c r="F135" i="5"/>
  <c r="O135" i="5"/>
  <c r="D1" i="3"/>
  <c r="F2" i="3"/>
  <c r="D8" i="3"/>
  <c r="AL12" i="3"/>
  <c r="AK12" i="3" s="1"/>
  <c r="AJ12" i="3" s="1"/>
  <c r="AI12" i="3" s="1"/>
  <c r="AH12" i="3" s="1"/>
  <c r="AG12" i="3" s="1"/>
  <c r="AF12" i="3" s="1"/>
  <c r="AE12" i="3" s="1"/>
  <c r="AD12" i="3" s="1"/>
  <c r="AC12" i="3" s="1"/>
  <c r="AB12" i="3" s="1"/>
  <c r="AA12" i="3" s="1"/>
  <c r="Z12" i="3" s="1"/>
  <c r="Y12" i="3" s="1"/>
  <c r="X12" i="3" s="1"/>
  <c r="W12" i="3" s="1"/>
  <c r="V12" i="3" s="1"/>
  <c r="U12" i="3" s="1"/>
  <c r="T12" i="3" s="1"/>
  <c r="S12" i="3" s="1"/>
  <c r="R12" i="3" s="1"/>
  <c r="Q12" i="3" s="1"/>
  <c r="P12" i="3" s="1"/>
  <c r="O12" i="3" s="1"/>
  <c r="N12" i="3" s="1"/>
  <c r="M12" i="3" s="1"/>
  <c r="L12" i="3" s="1"/>
  <c r="K12" i="3" s="1"/>
  <c r="J12" i="3" s="1"/>
  <c r="I12" i="3" s="1"/>
  <c r="H12" i="3" s="1"/>
  <c r="B13" i="3"/>
  <c r="D13" i="3"/>
  <c r="BO13" i="3" s="1"/>
  <c r="E13" i="3"/>
  <c r="G13" i="3"/>
  <c r="BD13" i="3"/>
  <c r="BN13" i="3"/>
  <c r="B14" i="3"/>
  <c r="D14" i="3"/>
  <c r="BO14" i="3" s="1"/>
  <c r="E14" i="3"/>
  <c r="G14" i="3"/>
  <c r="BD14" i="3"/>
  <c r="BN14" i="3"/>
  <c r="B15" i="3"/>
  <c r="D15" i="3"/>
  <c r="BO15" i="3" s="1"/>
  <c r="E15" i="3"/>
  <c r="G15" i="3"/>
  <c r="BD15" i="3"/>
  <c r="BN15" i="3"/>
  <c r="B16" i="3"/>
  <c r="D16" i="3"/>
  <c r="BO16" i="3" s="1"/>
  <c r="E16" i="3"/>
  <c r="G16" i="3"/>
  <c r="BD16" i="3"/>
  <c r="BN16" i="3"/>
  <c r="B17" i="3"/>
  <c r="D17" i="3"/>
  <c r="BO17" i="3" s="1"/>
  <c r="E17" i="3"/>
  <c r="G17" i="3"/>
  <c r="BD17" i="3"/>
  <c r="BN17" i="3"/>
  <c r="B18" i="3"/>
  <c r="D18" i="3"/>
  <c r="BO18" i="3" s="1"/>
  <c r="E18" i="3"/>
  <c r="G18" i="3"/>
  <c r="BD18" i="3"/>
  <c r="BN18" i="3"/>
  <c r="B19" i="3"/>
  <c r="D19" i="3"/>
  <c r="BO19" i="3" s="1"/>
  <c r="E19" i="3"/>
  <c r="G19" i="3"/>
  <c r="BD19" i="3"/>
  <c r="BN19" i="3"/>
  <c r="B20" i="3"/>
  <c r="D20" i="3"/>
  <c r="BO20" i="3" s="1"/>
  <c r="E20" i="3"/>
  <c r="G20" i="3"/>
  <c r="BD20" i="3"/>
  <c r="BN20" i="3"/>
  <c r="B21" i="3"/>
  <c r="D21" i="3"/>
  <c r="BO21" i="3" s="1"/>
  <c r="E21" i="3"/>
  <c r="G21" i="3"/>
  <c r="BD21" i="3"/>
  <c r="BN21" i="3"/>
  <c r="B22" i="3"/>
  <c r="D22" i="3"/>
  <c r="BO22" i="3" s="1"/>
  <c r="E22" i="3"/>
  <c r="G22" i="3"/>
  <c r="BD22" i="3"/>
  <c r="BN22" i="3"/>
  <c r="B23" i="3"/>
  <c r="D23" i="3"/>
  <c r="BO23" i="3" s="1"/>
  <c r="E23" i="3"/>
  <c r="G23" i="3"/>
  <c r="BD23" i="3"/>
  <c r="BN23" i="3"/>
  <c r="B24" i="3"/>
  <c r="D24" i="3"/>
  <c r="BO24" i="3" s="1"/>
  <c r="E24" i="3"/>
  <c r="G24" i="3"/>
  <c r="BD24" i="3"/>
  <c r="BN24" i="3"/>
  <c r="B25" i="3"/>
  <c r="D25" i="3"/>
  <c r="BO25" i="3" s="1"/>
  <c r="E25" i="3"/>
  <c r="G25" i="3"/>
  <c r="BD25" i="3"/>
  <c r="BN25" i="3"/>
  <c r="B26" i="3"/>
  <c r="D26" i="3"/>
  <c r="BO26" i="3" s="1"/>
  <c r="E26" i="3"/>
  <c r="G26" i="3"/>
  <c r="BD26" i="3"/>
  <c r="BN26" i="3"/>
  <c r="B27" i="3"/>
  <c r="D27" i="3"/>
  <c r="BO27" i="3" s="1"/>
  <c r="E27" i="3"/>
  <c r="G27" i="3"/>
  <c r="BD27" i="3"/>
  <c r="BN27" i="3"/>
  <c r="B28" i="3"/>
  <c r="D28" i="3"/>
  <c r="BO28" i="3" s="1"/>
  <c r="E28" i="3"/>
  <c r="G28" i="3"/>
  <c r="BD28" i="3"/>
  <c r="BN28" i="3"/>
  <c r="B29" i="3"/>
  <c r="D29" i="3"/>
  <c r="BO29" i="3" s="1"/>
  <c r="E29" i="3"/>
  <c r="G29" i="3"/>
  <c r="BD29" i="3"/>
  <c r="BN29" i="3"/>
  <c r="B30" i="3"/>
  <c r="D30" i="3"/>
  <c r="BO30" i="3" s="1"/>
  <c r="E30" i="3"/>
  <c r="G30" i="3"/>
  <c r="BD30" i="3"/>
  <c r="BN30" i="3"/>
  <c r="B31" i="3"/>
  <c r="D31" i="3"/>
  <c r="BO31" i="3" s="1"/>
  <c r="E31" i="3"/>
  <c r="G31" i="3"/>
  <c r="BD31" i="3"/>
  <c r="BN31" i="3"/>
  <c r="B32" i="3"/>
  <c r="D32" i="3"/>
  <c r="BO32" i="3" s="1"/>
  <c r="E32" i="3"/>
  <c r="G32" i="3"/>
  <c r="BD32" i="3"/>
  <c r="BN32" i="3"/>
  <c r="B33" i="3"/>
  <c r="D33" i="3"/>
  <c r="BO33" i="3" s="1"/>
  <c r="E33" i="3"/>
  <c r="G33" i="3"/>
  <c r="BD33" i="3"/>
  <c r="BN33" i="3"/>
  <c r="B34" i="3"/>
  <c r="D34" i="3"/>
  <c r="BO34" i="3" s="1"/>
  <c r="E34" i="3"/>
  <c r="G34" i="3"/>
  <c r="BD34" i="3"/>
  <c r="BN34" i="3"/>
  <c r="B35" i="3"/>
  <c r="D35" i="3"/>
  <c r="BO35" i="3" s="1"/>
  <c r="E35" i="3"/>
  <c r="G35" i="3"/>
  <c r="BD35" i="3"/>
  <c r="BN35" i="3"/>
  <c r="B36" i="3"/>
  <c r="D36" i="3"/>
  <c r="BO36" i="3" s="1"/>
  <c r="E36" i="3"/>
  <c r="G36" i="3"/>
  <c r="BD36" i="3"/>
  <c r="BN36" i="3"/>
  <c r="B37" i="3"/>
  <c r="D37" i="3"/>
  <c r="BO37" i="3" s="1"/>
  <c r="E37" i="3"/>
  <c r="G37" i="3"/>
  <c r="BD37" i="3"/>
  <c r="BN37" i="3"/>
  <c r="B38" i="3"/>
  <c r="D38" i="3"/>
  <c r="BO38" i="3" s="1"/>
  <c r="E38" i="3"/>
  <c r="G38" i="3"/>
  <c r="BD38" i="3"/>
  <c r="BN38" i="3"/>
  <c r="B39" i="3"/>
  <c r="D39" i="3"/>
  <c r="BO39" i="3" s="1"/>
  <c r="E39" i="3"/>
  <c r="G39" i="3"/>
  <c r="BD39" i="3"/>
  <c r="BN39" i="3"/>
  <c r="B40" i="3"/>
  <c r="D40" i="3"/>
  <c r="BO40" i="3" s="1"/>
  <c r="E40" i="3"/>
  <c r="G40" i="3"/>
  <c r="BD40" i="3"/>
  <c r="BN40" i="3"/>
  <c r="B41" i="3"/>
  <c r="D41" i="3"/>
  <c r="BO41" i="3" s="1"/>
  <c r="E41" i="3"/>
  <c r="G41" i="3"/>
  <c r="BD41" i="3"/>
  <c r="BN41" i="3"/>
  <c r="B42" i="3"/>
  <c r="D42" i="3"/>
  <c r="BO42" i="3" s="1"/>
  <c r="E42" i="3"/>
  <c r="G42" i="3"/>
  <c r="BD42" i="3"/>
  <c r="BN42" i="3"/>
  <c r="B43" i="3"/>
  <c r="D43" i="3"/>
  <c r="BO43" i="3" s="1"/>
  <c r="E43" i="3"/>
  <c r="G43" i="3"/>
  <c r="BD43" i="3"/>
  <c r="BN43" i="3"/>
  <c r="B44" i="3"/>
  <c r="D44" i="3"/>
  <c r="BO44" i="3" s="1"/>
  <c r="E44" i="3"/>
  <c r="G44" i="3"/>
  <c r="BD44" i="3"/>
  <c r="BN44" i="3"/>
  <c r="B45" i="3"/>
  <c r="D45" i="3"/>
  <c r="BO45" i="3" s="1"/>
  <c r="E45" i="3"/>
  <c r="G45" i="3"/>
  <c r="BD45" i="3"/>
  <c r="BN45" i="3"/>
  <c r="B46" i="3"/>
  <c r="D46" i="3"/>
  <c r="BO46" i="3" s="1"/>
  <c r="E46" i="3"/>
  <c r="G46" i="3"/>
  <c r="BD46" i="3"/>
  <c r="BN46" i="3"/>
  <c r="B47" i="3"/>
  <c r="D47" i="3"/>
  <c r="BO47" i="3" s="1"/>
  <c r="E47" i="3"/>
  <c r="G47" i="3"/>
  <c r="BD47" i="3"/>
  <c r="BN47" i="3"/>
  <c r="B48" i="3"/>
  <c r="D48" i="3"/>
  <c r="BO48" i="3" s="1"/>
  <c r="E48" i="3"/>
  <c r="G48" i="3"/>
  <c r="BD48" i="3"/>
  <c r="BN48" i="3"/>
  <c r="B49" i="3"/>
  <c r="D49" i="3"/>
  <c r="BO49" i="3" s="1"/>
  <c r="E49" i="3"/>
  <c r="G49" i="3"/>
  <c r="BD49" i="3"/>
  <c r="BN49" i="3"/>
  <c r="B50" i="3"/>
  <c r="D50" i="3"/>
  <c r="BO50" i="3" s="1"/>
  <c r="E50" i="3"/>
  <c r="G50" i="3"/>
  <c r="BD50" i="3"/>
  <c r="BN50" i="3"/>
  <c r="B51" i="3"/>
  <c r="D51" i="3"/>
  <c r="BO51" i="3" s="1"/>
  <c r="E51" i="3"/>
  <c r="G51" i="3"/>
  <c r="BD51" i="3"/>
  <c r="BN51" i="3"/>
  <c r="B52" i="3"/>
  <c r="D52" i="3"/>
  <c r="BO52" i="3" s="1"/>
  <c r="E52" i="3"/>
  <c r="G52" i="3"/>
  <c r="BD52" i="3"/>
  <c r="BN52" i="3"/>
  <c r="B53" i="3"/>
  <c r="D53" i="3"/>
  <c r="BO53" i="3" s="1"/>
  <c r="E53" i="3"/>
  <c r="G53" i="3"/>
  <c r="BD53" i="3"/>
  <c r="BN53" i="3"/>
  <c r="B54" i="3"/>
  <c r="D54" i="3"/>
  <c r="BO54" i="3" s="1"/>
  <c r="E54" i="3"/>
  <c r="G54" i="3"/>
  <c r="BD54" i="3"/>
  <c r="BN54" i="3"/>
  <c r="B55" i="3"/>
  <c r="D55" i="3"/>
  <c r="BO55" i="3" s="1"/>
  <c r="E55" i="3"/>
  <c r="G55" i="3"/>
  <c r="BD55" i="3"/>
  <c r="BN55" i="3"/>
  <c r="B56" i="3"/>
  <c r="D56" i="3"/>
  <c r="BO56" i="3" s="1"/>
  <c r="E56" i="3"/>
  <c r="G56" i="3"/>
  <c r="BD56" i="3"/>
  <c r="BN56" i="3"/>
  <c r="B57" i="3"/>
  <c r="D57" i="3"/>
  <c r="BO57" i="3" s="1"/>
  <c r="E57" i="3"/>
  <c r="G57" i="3"/>
  <c r="BD57" i="3"/>
  <c r="BN57" i="3"/>
  <c r="B58" i="3"/>
  <c r="D58" i="3"/>
  <c r="BO58" i="3" s="1"/>
  <c r="E58" i="3"/>
  <c r="G58" i="3"/>
  <c r="BD58" i="3"/>
  <c r="BN58" i="3"/>
  <c r="B59" i="3"/>
  <c r="D59" i="3"/>
  <c r="BO59" i="3" s="1"/>
  <c r="E59" i="3"/>
  <c r="G59" i="3"/>
  <c r="BD59" i="3"/>
  <c r="BN59" i="3"/>
  <c r="B60" i="3"/>
  <c r="D60" i="3"/>
  <c r="BO60" i="3" s="1"/>
  <c r="E60" i="3"/>
  <c r="G60" i="3"/>
  <c r="BD60" i="3"/>
  <c r="BN60" i="3"/>
  <c r="B61" i="3"/>
  <c r="D61" i="3"/>
  <c r="BO61" i="3" s="1"/>
  <c r="E61" i="3"/>
  <c r="G61" i="3"/>
  <c r="BD61" i="3"/>
  <c r="BN61" i="3"/>
  <c r="B62" i="3"/>
  <c r="D62" i="3"/>
  <c r="BO62" i="3" s="1"/>
  <c r="E62" i="3"/>
  <c r="G62" i="3"/>
  <c r="BD62" i="3"/>
  <c r="BN62" i="3"/>
  <c r="B63" i="3"/>
  <c r="D63" i="3"/>
  <c r="BO63" i="3" s="1"/>
  <c r="E63" i="3"/>
  <c r="G63" i="3"/>
  <c r="BD63" i="3"/>
  <c r="BN63" i="3"/>
  <c r="B64" i="3"/>
  <c r="D64" i="3"/>
  <c r="BO64" i="3" s="1"/>
  <c r="E64" i="3"/>
  <c r="G64" i="3"/>
  <c r="BD64" i="3"/>
  <c r="BN64" i="3"/>
  <c r="B65" i="3"/>
  <c r="D65" i="3"/>
  <c r="BO65" i="3" s="1"/>
  <c r="E65" i="3"/>
  <c r="G65" i="3"/>
  <c r="BD65" i="3"/>
  <c r="BN65" i="3"/>
  <c r="B66" i="3"/>
  <c r="D66" i="3"/>
  <c r="BO66" i="3" s="1"/>
  <c r="E66" i="3"/>
  <c r="G66" i="3"/>
  <c r="BD66" i="3"/>
  <c r="BN66" i="3"/>
  <c r="B67" i="3"/>
  <c r="D67" i="3"/>
  <c r="BO67" i="3" s="1"/>
  <c r="E67" i="3"/>
  <c r="G67" i="3"/>
  <c r="BD67" i="3"/>
  <c r="BN67" i="3"/>
  <c r="B68" i="3"/>
  <c r="D68" i="3"/>
  <c r="BO68" i="3" s="1"/>
  <c r="E68" i="3"/>
  <c r="G68" i="3"/>
  <c r="BD68" i="3"/>
  <c r="BN68" i="3"/>
  <c r="B69" i="3"/>
  <c r="D69" i="3"/>
  <c r="BO69" i="3" s="1"/>
  <c r="E69" i="3"/>
  <c r="G69" i="3"/>
  <c r="BD69" i="3"/>
  <c r="BN69" i="3"/>
  <c r="B70" i="3"/>
  <c r="D70" i="3"/>
  <c r="BO70" i="3" s="1"/>
  <c r="E70" i="3"/>
  <c r="G70" i="3"/>
  <c r="BD70" i="3"/>
  <c r="BN70" i="3"/>
  <c r="B71" i="3"/>
  <c r="D71" i="3"/>
  <c r="BO71" i="3" s="1"/>
  <c r="E71" i="3"/>
  <c r="G71" i="3"/>
  <c r="BD71" i="3"/>
  <c r="BN71" i="3"/>
  <c r="B72" i="3"/>
  <c r="D72" i="3"/>
  <c r="BO72" i="3" s="1"/>
  <c r="E72" i="3"/>
  <c r="G72" i="3"/>
  <c r="BD72" i="3"/>
  <c r="BN72" i="3"/>
  <c r="B73" i="3"/>
  <c r="D73" i="3"/>
  <c r="BO73" i="3" s="1"/>
  <c r="E73" i="3"/>
  <c r="G73" i="3"/>
  <c r="BD73" i="3"/>
  <c r="BN73" i="3"/>
  <c r="B74" i="3"/>
  <c r="D74" i="3"/>
  <c r="BO74" i="3" s="1"/>
  <c r="E74" i="3"/>
  <c r="G74" i="3"/>
  <c r="BD74" i="3"/>
  <c r="BN74" i="3"/>
  <c r="B75" i="3"/>
  <c r="D75" i="3"/>
  <c r="BO75" i="3" s="1"/>
  <c r="E75" i="3"/>
  <c r="G75" i="3"/>
  <c r="BD75" i="3"/>
  <c r="BN75" i="3"/>
  <c r="B76" i="3"/>
  <c r="D76" i="3"/>
  <c r="BO76" i="3" s="1"/>
  <c r="E76" i="3"/>
  <c r="G76" i="3"/>
  <c r="BD76" i="3"/>
  <c r="BN76" i="3"/>
  <c r="B77" i="3"/>
  <c r="D77" i="3"/>
  <c r="BO77" i="3" s="1"/>
  <c r="E77" i="3"/>
  <c r="G77" i="3"/>
  <c r="BD77" i="3"/>
  <c r="BN77" i="3"/>
  <c r="B78" i="3"/>
  <c r="D78" i="3"/>
  <c r="BO78" i="3" s="1"/>
  <c r="E78" i="3"/>
  <c r="G78" i="3"/>
  <c r="BD78" i="3"/>
  <c r="BN78" i="3"/>
  <c r="B79" i="3"/>
  <c r="D79" i="3"/>
  <c r="BO79" i="3" s="1"/>
  <c r="E79" i="3"/>
  <c r="G79" i="3"/>
  <c r="BD79" i="3"/>
  <c r="BN79" i="3"/>
  <c r="B80" i="3"/>
  <c r="D80" i="3"/>
  <c r="BO80" i="3" s="1"/>
  <c r="E80" i="3"/>
  <c r="G80" i="3"/>
  <c r="BD80" i="3"/>
  <c r="BN80" i="3"/>
  <c r="B81" i="3"/>
  <c r="D81" i="3"/>
  <c r="BO81" i="3" s="1"/>
  <c r="E81" i="3"/>
  <c r="G81" i="3"/>
  <c r="BD81" i="3"/>
  <c r="BN81" i="3"/>
  <c r="B82" i="3"/>
  <c r="D82" i="3"/>
  <c r="BO82" i="3" s="1"/>
  <c r="E82" i="3"/>
  <c r="G82" i="3"/>
  <c r="BD82" i="3"/>
  <c r="BN82" i="3"/>
  <c r="B83" i="3"/>
  <c r="D83" i="3"/>
  <c r="BO83" i="3" s="1"/>
  <c r="E83" i="3"/>
  <c r="G83" i="3"/>
  <c r="BD83" i="3"/>
  <c r="BN83" i="3"/>
  <c r="B84" i="3"/>
  <c r="D84" i="3"/>
  <c r="BO84" i="3" s="1"/>
  <c r="E84" i="3"/>
  <c r="G84" i="3"/>
  <c r="BD84" i="3"/>
  <c r="BN84" i="3"/>
  <c r="B85" i="3"/>
  <c r="D85" i="3"/>
  <c r="BO85" i="3" s="1"/>
  <c r="E85" i="3"/>
  <c r="G85" i="3"/>
  <c r="BD85" i="3"/>
  <c r="BN85" i="3"/>
  <c r="B86" i="3"/>
  <c r="D86" i="3"/>
  <c r="BO86" i="3" s="1"/>
  <c r="E86" i="3"/>
  <c r="G86" i="3"/>
  <c r="BD86" i="3"/>
  <c r="BN86" i="3"/>
  <c r="B87" i="3"/>
  <c r="D87" i="3"/>
  <c r="BO87" i="3" s="1"/>
  <c r="E87" i="3"/>
  <c r="G87" i="3"/>
  <c r="BD87" i="3"/>
  <c r="BN87" i="3"/>
  <c r="B88" i="3"/>
  <c r="D88" i="3"/>
  <c r="BO88" i="3" s="1"/>
  <c r="E88" i="3"/>
  <c r="G88" i="3"/>
  <c r="BD88" i="3"/>
  <c r="BN88" i="3"/>
  <c r="B89" i="3"/>
  <c r="D89" i="3"/>
  <c r="BO89" i="3" s="1"/>
  <c r="E89" i="3"/>
  <c r="G89" i="3"/>
  <c r="BD89" i="3"/>
  <c r="BN89" i="3"/>
  <c r="B90" i="3"/>
  <c r="D90" i="3"/>
  <c r="BO90" i="3" s="1"/>
  <c r="E90" i="3"/>
  <c r="G90" i="3"/>
  <c r="BD90" i="3"/>
  <c r="BN90" i="3"/>
  <c r="B91" i="3"/>
  <c r="D91" i="3"/>
  <c r="BO91" i="3" s="1"/>
  <c r="E91" i="3"/>
  <c r="G91" i="3"/>
  <c r="BD91" i="3"/>
  <c r="BN91" i="3"/>
  <c r="B92" i="3"/>
  <c r="D92" i="3"/>
  <c r="BO92" i="3" s="1"/>
  <c r="E92" i="3"/>
  <c r="G92" i="3"/>
  <c r="BD92" i="3"/>
  <c r="BN92" i="3"/>
  <c r="B93" i="3"/>
  <c r="D93" i="3"/>
  <c r="BO93" i="3" s="1"/>
  <c r="E93" i="3"/>
  <c r="G93" i="3"/>
  <c r="BD93" i="3"/>
  <c r="BN93" i="3"/>
  <c r="B94" i="3"/>
  <c r="D94" i="3"/>
  <c r="BO94" i="3" s="1"/>
  <c r="E94" i="3"/>
  <c r="G94" i="3"/>
  <c r="BD94" i="3"/>
  <c r="BN94" i="3"/>
  <c r="B95" i="3"/>
  <c r="D95" i="3"/>
  <c r="BO95" i="3" s="1"/>
  <c r="E95" i="3"/>
  <c r="G95" i="3"/>
  <c r="BD95" i="3"/>
  <c r="BN95" i="3"/>
  <c r="B96" i="3"/>
  <c r="D96" i="3"/>
  <c r="BO96" i="3" s="1"/>
  <c r="E96" i="3"/>
  <c r="G96" i="3"/>
  <c r="BD96" i="3"/>
  <c r="BN96" i="3"/>
  <c r="B97" i="3"/>
  <c r="D97" i="3"/>
  <c r="BO97" i="3" s="1"/>
  <c r="E97" i="3"/>
  <c r="G97" i="3"/>
  <c r="BD97" i="3"/>
  <c r="BN97" i="3"/>
  <c r="B98" i="3"/>
  <c r="D98" i="3"/>
  <c r="BO98" i="3" s="1"/>
  <c r="E98" i="3"/>
  <c r="G98" i="3"/>
  <c r="BD98" i="3"/>
  <c r="BN98" i="3"/>
  <c r="B99" i="3"/>
  <c r="D99" i="3"/>
  <c r="BO99" i="3" s="1"/>
  <c r="E99" i="3"/>
  <c r="G99" i="3"/>
  <c r="BD99" i="3"/>
  <c r="BN99" i="3"/>
  <c r="B100" i="3"/>
  <c r="D100" i="3"/>
  <c r="BO100" i="3" s="1"/>
  <c r="E100" i="3"/>
  <c r="G100" i="3"/>
  <c r="BD100" i="3"/>
  <c r="BN100" i="3"/>
  <c r="B101" i="3"/>
  <c r="D101" i="3"/>
  <c r="BO101" i="3" s="1"/>
  <c r="E101" i="3"/>
  <c r="G101" i="3"/>
  <c r="BD101" i="3"/>
  <c r="BN101" i="3"/>
  <c r="B102" i="3"/>
  <c r="D102" i="3"/>
  <c r="BO102" i="3" s="1"/>
  <c r="E102" i="3"/>
  <c r="G102" i="3"/>
  <c r="BD102" i="3"/>
  <c r="BN102" i="3"/>
  <c r="B103" i="3"/>
  <c r="D103" i="3"/>
  <c r="BO103" i="3" s="1"/>
  <c r="E103" i="3"/>
  <c r="G103" i="3"/>
  <c r="BD103" i="3"/>
  <c r="BN103" i="3"/>
  <c r="B104" i="3"/>
  <c r="D104" i="3"/>
  <c r="BO104" i="3" s="1"/>
  <c r="E104" i="3"/>
  <c r="G104" i="3"/>
  <c r="BD104" i="3"/>
  <c r="BN104" i="3"/>
  <c r="B105" i="3"/>
  <c r="D105" i="3"/>
  <c r="BO105" i="3" s="1"/>
  <c r="E105" i="3"/>
  <c r="G105" i="3"/>
  <c r="BD105" i="3"/>
  <c r="BN105" i="3"/>
  <c r="B106" i="3"/>
  <c r="D106" i="3"/>
  <c r="BO106" i="3" s="1"/>
  <c r="E106" i="3"/>
  <c r="G106" i="3"/>
  <c r="BD106" i="3"/>
  <c r="BN106" i="3"/>
  <c r="B107" i="3"/>
  <c r="D107" i="3"/>
  <c r="BO107" i="3" s="1"/>
  <c r="E107" i="3"/>
  <c r="G107" i="3"/>
  <c r="BD107" i="3"/>
  <c r="BN107" i="3"/>
  <c r="B108" i="3"/>
  <c r="D108" i="3"/>
  <c r="BO108" i="3" s="1"/>
  <c r="E108" i="3"/>
  <c r="G108" i="3"/>
  <c r="BD108" i="3"/>
  <c r="BN108" i="3"/>
  <c r="B109" i="3"/>
  <c r="D109" i="3"/>
  <c r="BO109" i="3" s="1"/>
  <c r="E109" i="3"/>
  <c r="G109" i="3"/>
  <c r="BD109" i="3"/>
  <c r="BN109" i="3"/>
  <c r="B110" i="3"/>
  <c r="D110" i="3"/>
  <c r="BO110" i="3" s="1"/>
  <c r="E110" i="3"/>
  <c r="G110" i="3"/>
  <c r="BD110" i="3"/>
  <c r="BN110" i="3"/>
  <c r="B111" i="3"/>
  <c r="D111" i="3"/>
  <c r="BO111" i="3" s="1"/>
  <c r="E111" i="3"/>
  <c r="G111" i="3"/>
  <c r="BD111" i="3"/>
  <c r="BN111" i="3"/>
  <c r="B112" i="3"/>
  <c r="D112" i="3"/>
  <c r="BO112" i="3" s="1"/>
  <c r="E112" i="3"/>
  <c r="G112" i="3"/>
  <c r="BD112" i="3"/>
  <c r="BN112" i="3"/>
  <c r="B113" i="3"/>
  <c r="D113" i="3"/>
  <c r="BO113" i="3" s="1"/>
  <c r="E113" i="3"/>
  <c r="G113" i="3"/>
  <c r="BD113" i="3"/>
  <c r="BN113" i="3"/>
  <c r="B114" i="3"/>
  <c r="D114" i="3"/>
  <c r="BO114" i="3" s="1"/>
  <c r="E114" i="3"/>
  <c r="G114" i="3"/>
  <c r="BD114" i="3"/>
  <c r="BN114" i="3"/>
  <c r="B115" i="3"/>
  <c r="D115" i="3"/>
  <c r="BO115" i="3" s="1"/>
  <c r="E115" i="3"/>
  <c r="G115" i="3"/>
  <c r="BD115" i="3"/>
  <c r="BN115" i="3"/>
  <c r="B116" i="3"/>
  <c r="D116" i="3"/>
  <c r="BO116" i="3" s="1"/>
  <c r="E116" i="3"/>
  <c r="G116" i="3"/>
  <c r="BD116" i="3"/>
  <c r="BN116" i="3"/>
  <c r="B117" i="3"/>
  <c r="D117" i="3"/>
  <c r="BO117" i="3" s="1"/>
  <c r="E117" i="3"/>
  <c r="G117" i="3"/>
  <c r="BD117" i="3"/>
  <c r="BN117" i="3"/>
  <c r="B118" i="3"/>
  <c r="D118" i="3"/>
  <c r="BO118" i="3" s="1"/>
  <c r="E118" i="3"/>
  <c r="G118" i="3"/>
  <c r="BD118" i="3"/>
  <c r="BN118" i="3"/>
  <c r="B119" i="3"/>
  <c r="D119" i="3"/>
  <c r="BO119" i="3" s="1"/>
  <c r="E119" i="3"/>
  <c r="G119" i="3"/>
  <c r="BD119" i="3"/>
  <c r="BN119" i="3"/>
  <c r="B120" i="3"/>
  <c r="D120" i="3"/>
  <c r="BO120" i="3" s="1"/>
  <c r="E120" i="3"/>
  <c r="G120" i="3"/>
  <c r="BD120" i="3"/>
  <c r="BN120" i="3"/>
  <c r="B121" i="3"/>
  <c r="D121" i="3"/>
  <c r="BO121" i="3" s="1"/>
  <c r="E121" i="3"/>
  <c r="G121" i="3"/>
  <c r="BD121" i="3"/>
  <c r="BN121" i="3"/>
  <c r="B122" i="3"/>
  <c r="D122" i="3"/>
  <c r="BO122" i="3" s="1"/>
  <c r="E122" i="3"/>
  <c r="G122" i="3"/>
  <c r="BD122" i="3"/>
  <c r="BN122" i="3"/>
  <c r="B123" i="3"/>
  <c r="D123" i="3"/>
  <c r="BO123" i="3" s="1"/>
  <c r="E123" i="3"/>
  <c r="G123" i="3"/>
  <c r="BD123" i="3"/>
  <c r="BN123" i="3"/>
  <c r="B124" i="3"/>
  <c r="D124" i="3"/>
  <c r="BO124" i="3" s="1"/>
  <c r="E124" i="3"/>
  <c r="G124" i="3"/>
  <c r="BD124" i="3"/>
  <c r="BN124" i="3"/>
  <c r="B125" i="3"/>
  <c r="D125" i="3"/>
  <c r="BO125" i="3" s="1"/>
  <c r="E125" i="3"/>
  <c r="G125" i="3"/>
  <c r="BD125" i="3"/>
  <c r="BN125" i="3"/>
  <c r="B126" i="3"/>
  <c r="D126" i="3"/>
  <c r="BO126" i="3" s="1"/>
  <c r="E126" i="3"/>
  <c r="G126" i="3"/>
  <c r="BD126" i="3"/>
  <c r="BN126" i="3"/>
  <c r="B127" i="3"/>
  <c r="D127" i="3"/>
  <c r="BO127" i="3" s="1"/>
  <c r="E127" i="3"/>
  <c r="G127" i="3"/>
  <c r="BD127" i="3"/>
  <c r="BN127" i="3"/>
  <c r="B128" i="3"/>
  <c r="D128" i="3"/>
  <c r="BO128" i="3" s="1"/>
  <c r="E128" i="3"/>
  <c r="G128" i="3"/>
  <c r="BD128" i="3"/>
  <c r="BN128" i="3"/>
  <c r="B129" i="3"/>
  <c r="D129" i="3"/>
  <c r="BO129" i="3" s="1"/>
  <c r="E129" i="3"/>
  <c r="G129" i="3"/>
  <c r="BD129" i="3"/>
  <c r="BN129" i="3"/>
  <c r="B130" i="3"/>
  <c r="D130" i="3"/>
  <c r="BO130" i="3" s="1"/>
  <c r="E130" i="3"/>
  <c r="G130" i="3"/>
  <c r="BD130" i="3"/>
  <c r="BN130" i="3"/>
  <c r="B131" i="3"/>
  <c r="D131" i="3"/>
  <c r="BO131" i="3" s="1"/>
  <c r="E131" i="3"/>
  <c r="G131" i="3"/>
  <c r="BD131" i="3"/>
  <c r="BN131" i="3"/>
  <c r="B132" i="3"/>
  <c r="D132" i="3"/>
  <c r="BO132" i="3" s="1"/>
  <c r="E132" i="3"/>
  <c r="G132" i="3"/>
  <c r="BD132" i="3"/>
  <c r="BN132" i="3"/>
  <c r="B133" i="3"/>
  <c r="D133" i="3"/>
  <c r="BO133" i="3" s="1"/>
  <c r="E133" i="3"/>
  <c r="G133" i="3"/>
  <c r="BD133" i="3"/>
  <c r="BN133" i="3"/>
  <c r="B134" i="3"/>
  <c r="D134" i="3"/>
  <c r="BO134" i="3" s="1"/>
  <c r="E134" i="3"/>
  <c r="G134" i="3"/>
  <c r="BD134" i="3"/>
  <c r="BN134" i="3"/>
  <c r="B135" i="3"/>
  <c r="D135" i="3"/>
  <c r="BO135" i="3" s="1"/>
  <c r="E135" i="3"/>
  <c r="G135" i="3"/>
  <c r="BD135" i="3"/>
  <c r="BN135" i="3"/>
  <c r="B136" i="3"/>
  <c r="D136" i="3"/>
  <c r="BO136" i="3" s="1"/>
  <c r="E136" i="3"/>
  <c r="G136" i="3"/>
  <c r="BD136" i="3"/>
  <c r="BN136" i="3"/>
  <c r="B137" i="3"/>
  <c r="D137" i="3"/>
  <c r="BO137" i="3" s="1"/>
  <c r="E137" i="3"/>
  <c r="G137" i="3"/>
  <c r="BD137" i="3"/>
  <c r="BN137" i="3"/>
  <c r="B138" i="3"/>
  <c r="D138" i="3"/>
  <c r="BO138" i="3" s="1"/>
  <c r="E138" i="3"/>
  <c r="G138" i="3"/>
  <c r="BD138" i="3"/>
  <c r="BN138" i="3"/>
  <c r="B139" i="3"/>
  <c r="D139" i="3"/>
  <c r="BO139" i="3" s="1"/>
  <c r="E139" i="3"/>
  <c r="G139" i="3"/>
  <c r="BD139" i="3"/>
  <c r="BN139" i="3"/>
  <c r="B140" i="3"/>
  <c r="D140" i="3"/>
  <c r="BO140" i="3" s="1"/>
  <c r="E140" i="3"/>
  <c r="G140" i="3"/>
  <c r="BD140" i="3"/>
  <c r="BN140" i="3"/>
  <c r="B141" i="3"/>
  <c r="D141" i="3"/>
  <c r="BO141" i="3" s="1"/>
  <c r="E141" i="3"/>
  <c r="G141" i="3"/>
  <c r="BD141" i="3"/>
  <c r="BN141" i="3"/>
  <c r="B142" i="3"/>
  <c r="D142" i="3"/>
  <c r="BO142" i="3" s="1"/>
  <c r="E142" i="3"/>
  <c r="G142" i="3"/>
  <c r="BD142" i="3"/>
  <c r="BN142" i="3"/>
  <c r="B143" i="3"/>
  <c r="D143" i="3"/>
  <c r="BO143" i="3" s="1"/>
  <c r="E143" i="3"/>
  <c r="G143" i="3"/>
  <c r="BD143" i="3"/>
  <c r="BN143" i="3"/>
  <c r="B144" i="3"/>
  <c r="D144" i="3"/>
  <c r="BO144" i="3" s="1"/>
  <c r="E144" i="3"/>
  <c r="G144" i="3"/>
  <c r="BD144" i="3"/>
  <c r="BN144" i="3"/>
  <c r="B145" i="3"/>
  <c r="D145" i="3"/>
  <c r="BO145" i="3" s="1"/>
  <c r="E145" i="3"/>
  <c r="G145" i="3"/>
  <c r="BD145" i="3"/>
  <c r="BN145" i="3"/>
  <c r="B146" i="3"/>
  <c r="D146" i="3"/>
  <c r="BO146" i="3" s="1"/>
  <c r="E146" i="3"/>
  <c r="G146" i="3"/>
  <c r="BD146" i="3"/>
  <c r="BN146" i="3"/>
  <c r="B147" i="3"/>
  <c r="D147" i="3"/>
  <c r="BO147" i="3" s="1"/>
  <c r="E147" i="3"/>
  <c r="G147" i="3"/>
  <c r="BD147" i="3"/>
  <c r="BN147" i="3"/>
  <c r="B148" i="3"/>
  <c r="D148" i="3"/>
  <c r="BO148" i="3" s="1"/>
  <c r="E148" i="3"/>
  <c r="G148" i="3"/>
  <c r="BD148" i="3"/>
  <c r="BN148" i="3"/>
  <c r="B149" i="3"/>
  <c r="D149" i="3"/>
  <c r="BO149" i="3" s="1"/>
  <c r="E149" i="3"/>
  <c r="G149" i="3"/>
  <c r="BD149" i="3"/>
  <c r="BN149" i="3"/>
  <c r="B150" i="3"/>
  <c r="D150" i="3"/>
  <c r="BO150" i="3" s="1"/>
  <c r="E150" i="3"/>
  <c r="G150" i="3"/>
  <c r="BD150" i="3"/>
  <c r="BN150" i="3"/>
  <c r="B151" i="3"/>
  <c r="D151" i="3"/>
  <c r="BO151" i="3" s="1"/>
  <c r="E151" i="3"/>
  <c r="G151" i="3"/>
  <c r="BD151" i="3"/>
  <c r="BN151" i="3"/>
  <c r="B152" i="3"/>
  <c r="D152" i="3"/>
  <c r="BO152" i="3" s="1"/>
  <c r="E152" i="3"/>
  <c r="G152" i="3"/>
  <c r="BD152" i="3"/>
  <c r="BN152" i="3"/>
  <c r="B153" i="3"/>
  <c r="D153" i="3"/>
  <c r="BO153" i="3" s="1"/>
  <c r="E153" i="3"/>
  <c r="G153" i="3"/>
  <c r="BD153" i="3"/>
  <c r="BN153" i="3"/>
  <c r="B154" i="3"/>
  <c r="D154" i="3"/>
  <c r="BO154" i="3" s="1"/>
  <c r="E154" i="3"/>
  <c r="G154" i="3"/>
  <c r="BD154" i="3"/>
  <c r="BN154" i="3"/>
  <c r="B155" i="3"/>
  <c r="D155" i="3"/>
  <c r="BO155" i="3" s="1"/>
  <c r="E155" i="3"/>
  <c r="G155" i="3"/>
  <c r="BD155" i="3"/>
  <c r="BN155" i="3"/>
  <c r="B156" i="3"/>
  <c r="D156" i="3"/>
  <c r="BO156" i="3" s="1"/>
  <c r="E156" i="3"/>
  <c r="G156" i="3"/>
  <c r="BD156" i="3"/>
  <c r="BN156" i="3"/>
  <c r="B157" i="3"/>
  <c r="D157" i="3"/>
  <c r="BO157" i="3" s="1"/>
  <c r="E157" i="3"/>
  <c r="G157" i="3"/>
  <c r="BD157" i="3"/>
  <c r="BN157" i="3"/>
  <c r="B158" i="3"/>
  <c r="D158" i="3"/>
  <c r="BO158" i="3" s="1"/>
  <c r="E158" i="3"/>
  <c r="G158" i="3"/>
  <c r="BD158" i="3"/>
  <c r="BN158" i="3"/>
  <c r="B159" i="3"/>
  <c r="D159" i="3"/>
  <c r="BO159" i="3" s="1"/>
  <c r="E159" i="3"/>
  <c r="G159" i="3"/>
  <c r="BD159" i="3"/>
  <c r="BN159" i="3"/>
  <c r="B160" i="3"/>
  <c r="D160" i="3"/>
  <c r="BO160" i="3" s="1"/>
  <c r="E160" i="3"/>
  <c r="G160" i="3"/>
  <c r="BD160" i="3"/>
  <c r="BN160" i="3"/>
  <c r="B161" i="3"/>
  <c r="D161" i="3"/>
  <c r="BO161" i="3" s="1"/>
  <c r="E161" i="3"/>
  <c r="G161" i="3"/>
  <c r="BD161" i="3"/>
  <c r="BN161" i="3"/>
  <c r="B162" i="3"/>
  <c r="D162" i="3"/>
  <c r="BO162" i="3" s="1"/>
  <c r="E162" i="3"/>
  <c r="G162" i="3"/>
  <c r="BD162" i="3"/>
  <c r="BN162" i="3"/>
  <c r="B163" i="3"/>
  <c r="D163" i="3"/>
  <c r="BO163" i="3" s="1"/>
  <c r="E163" i="3"/>
  <c r="G163" i="3"/>
  <c r="BD163" i="3"/>
  <c r="BN163" i="3"/>
  <c r="B164" i="3"/>
  <c r="D164" i="3"/>
  <c r="BO164" i="3" s="1"/>
  <c r="E164" i="3"/>
  <c r="G164" i="3"/>
  <c r="BD164" i="3"/>
  <c r="BN164" i="3"/>
  <c r="B165" i="3"/>
  <c r="D165" i="3"/>
  <c r="BO165" i="3" s="1"/>
  <c r="E165" i="3"/>
  <c r="G165" i="3"/>
  <c r="BD165" i="3"/>
  <c r="BN165" i="3"/>
  <c r="B166" i="3"/>
  <c r="D166" i="3"/>
  <c r="BO166" i="3" s="1"/>
  <c r="E166" i="3"/>
  <c r="G166" i="3"/>
  <c r="BD166" i="3"/>
  <c r="BN166" i="3"/>
  <c r="B167" i="3"/>
  <c r="D167" i="3"/>
  <c r="BO167" i="3" s="1"/>
  <c r="E167" i="3"/>
  <c r="G167" i="3"/>
  <c r="BD167" i="3"/>
  <c r="BN167" i="3"/>
  <c r="B168" i="3"/>
  <c r="D168" i="3"/>
  <c r="BO168" i="3" s="1"/>
  <c r="E168" i="3"/>
  <c r="G168" i="3"/>
  <c r="BD168" i="3"/>
  <c r="BN168" i="3"/>
  <c r="B169" i="3"/>
  <c r="D169" i="3"/>
  <c r="BO169" i="3" s="1"/>
  <c r="E169" i="3"/>
  <c r="G169" i="3"/>
  <c r="BD169" i="3"/>
  <c r="BN169" i="3"/>
  <c r="B170" i="3"/>
  <c r="D170" i="3"/>
  <c r="BO170" i="3" s="1"/>
  <c r="E170" i="3"/>
  <c r="G170" i="3"/>
  <c r="BD170" i="3"/>
  <c r="BN170" i="3"/>
  <c r="B171" i="3"/>
  <c r="D171" i="3"/>
  <c r="BO171" i="3" s="1"/>
  <c r="E171" i="3"/>
  <c r="G171" i="3"/>
  <c r="BD171" i="3"/>
  <c r="BN171" i="3"/>
  <c r="B172" i="3"/>
  <c r="D172" i="3"/>
  <c r="BO172" i="3" s="1"/>
  <c r="E172" i="3"/>
  <c r="G172" i="3"/>
  <c r="BD172" i="3"/>
  <c r="BN172" i="3"/>
  <c r="B173" i="3"/>
  <c r="D173" i="3"/>
  <c r="BO173" i="3" s="1"/>
  <c r="E173" i="3"/>
  <c r="G173" i="3"/>
  <c r="BD173" i="3"/>
  <c r="BN173" i="3"/>
  <c r="B174" i="3"/>
  <c r="D174" i="3"/>
  <c r="BO174" i="3" s="1"/>
  <c r="E174" i="3"/>
  <c r="G174" i="3"/>
  <c r="BD174" i="3"/>
  <c r="BN174" i="3"/>
  <c r="B175" i="3"/>
  <c r="D175" i="3"/>
  <c r="BO175" i="3" s="1"/>
  <c r="E175" i="3"/>
  <c r="G175" i="3"/>
  <c r="BD175" i="3"/>
  <c r="BN175" i="3"/>
  <c r="B176" i="3"/>
  <c r="D176" i="3"/>
  <c r="BO176" i="3" s="1"/>
  <c r="E176" i="3"/>
  <c r="G176" i="3"/>
  <c r="BD176" i="3"/>
  <c r="BN176" i="3"/>
  <c r="B177" i="3"/>
  <c r="D177" i="3"/>
  <c r="BO177" i="3" s="1"/>
  <c r="E177" i="3"/>
  <c r="G177" i="3"/>
  <c r="BD177" i="3"/>
  <c r="BN177" i="3"/>
  <c r="B178" i="3"/>
  <c r="D178" i="3"/>
  <c r="BO178" i="3" s="1"/>
  <c r="E178" i="3"/>
  <c r="G178" i="3"/>
  <c r="BD178" i="3"/>
  <c r="BN178" i="3"/>
  <c r="B179" i="3"/>
  <c r="D179" i="3"/>
  <c r="BO179" i="3" s="1"/>
  <c r="E179" i="3"/>
  <c r="G179" i="3"/>
  <c r="BD179" i="3"/>
  <c r="BN179" i="3"/>
  <c r="B180" i="3"/>
  <c r="D180" i="3"/>
  <c r="BO180" i="3" s="1"/>
  <c r="E180" i="3"/>
  <c r="G180" i="3"/>
  <c r="BD180" i="3"/>
  <c r="BN180" i="3"/>
  <c r="B181" i="3"/>
  <c r="D181" i="3"/>
  <c r="BO181" i="3" s="1"/>
  <c r="E181" i="3"/>
  <c r="G181" i="3"/>
  <c r="BD181" i="3"/>
  <c r="BN181" i="3"/>
  <c r="B182" i="3"/>
  <c r="D182" i="3"/>
  <c r="BO182" i="3" s="1"/>
  <c r="E182" i="3"/>
  <c r="G182" i="3"/>
  <c r="BD182" i="3"/>
  <c r="BN182" i="3"/>
  <c r="B183" i="3"/>
  <c r="D183" i="3"/>
  <c r="BO183" i="3" s="1"/>
  <c r="E183" i="3"/>
  <c r="G183" i="3"/>
  <c r="BD183" i="3"/>
  <c r="BN183" i="3"/>
  <c r="B184" i="3"/>
  <c r="D184" i="3"/>
  <c r="BO184" i="3" s="1"/>
  <c r="E184" i="3"/>
  <c r="G184" i="3"/>
  <c r="BD184" i="3"/>
  <c r="BN184" i="3"/>
  <c r="B185" i="3"/>
  <c r="D185" i="3"/>
  <c r="BO185" i="3" s="1"/>
  <c r="E185" i="3"/>
  <c r="G185" i="3"/>
  <c r="BD185" i="3"/>
  <c r="BN185" i="3"/>
  <c r="B186" i="3"/>
  <c r="D186" i="3"/>
  <c r="BO186" i="3" s="1"/>
  <c r="E186" i="3"/>
  <c r="G186" i="3"/>
  <c r="BD186" i="3"/>
  <c r="BN186" i="3"/>
  <c r="B187" i="3"/>
  <c r="D187" i="3"/>
  <c r="BO187" i="3" s="1"/>
  <c r="E187" i="3"/>
  <c r="G187" i="3"/>
  <c r="BD187" i="3"/>
  <c r="BN187" i="3"/>
  <c r="B188" i="3"/>
  <c r="D188" i="3"/>
  <c r="BO188" i="3" s="1"/>
  <c r="E188" i="3"/>
  <c r="G188" i="3"/>
  <c r="BD188" i="3"/>
  <c r="BN188" i="3"/>
  <c r="B189" i="3"/>
  <c r="D189" i="3"/>
  <c r="BO189" i="3" s="1"/>
  <c r="E189" i="3"/>
  <c r="G189" i="3"/>
  <c r="BD189" i="3"/>
  <c r="BN189" i="3"/>
  <c r="B190" i="3"/>
  <c r="D190" i="3"/>
  <c r="BO190" i="3" s="1"/>
  <c r="E190" i="3"/>
  <c r="G190" i="3"/>
  <c r="BD190" i="3"/>
  <c r="BN190" i="3"/>
  <c r="B191" i="3"/>
  <c r="D191" i="3"/>
  <c r="BO191" i="3" s="1"/>
  <c r="E191" i="3"/>
  <c r="G191" i="3"/>
  <c r="BD191" i="3"/>
  <c r="BN191" i="3"/>
  <c r="B192" i="3"/>
  <c r="D192" i="3"/>
  <c r="BO192" i="3" s="1"/>
  <c r="E192" i="3"/>
  <c r="G192" i="3"/>
  <c r="BD192" i="3"/>
  <c r="BN192" i="3"/>
  <c r="B193" i="3"/>
  <c r="D193" i="3"/>
  <c r="BO193" i="3" s="1"/>
  <c r="E193" i="3"/>
  <c r="G193" i="3"/>
  <c r="BD193" i="3"/>
  <c r="BN193" i="3"/>
  <c r="B194" i="3"/>
  <c r="D194" i="3"/>
  <c r="BO194" i="3" s="1"/>
  <c r="E194" i="3"/>
  <c r="G194" i="3"/>
  <c r="BD194" i="3"/>
  <c r="BN194" i="3"/>
  <c r="B195" i="3"/>
  <c r="D195" i="3"/>
  <c r="BO195" i="3" s="1"/>
  <c r="E195" i="3"/>
  <c r="G195" i="3"/>
  <c r="BD195" i="3"/>
  <c r="BN195" i="3"/>
  <c r="B196" i="3"/>
  <c r="D196" i="3"/>
  <c r="BO196" i="3" s="1"/>
  <c r="E196" i="3"/>
  <c r="G196" i="3"/>
  <c r="BD196" i="3"/>
  <c r="BN196" i="3"/>
  <c r="B197" i="3"/>
  <c r="D197" i="3"/>
  <c r="BO197" i="3" s="1"/>
  <c r="E197" i="3"/>
  <c r="G197" i="3"/>
  <c r="BD197" i="3"/>
  <c r="BN197" i="3"/>
  <c r="B198" i="3"/>
  <c r="D198" i="3"/>
  <c r="BO198" i="3" s="1"/>
  <c r="E198" i="3"/>
  <c r="G198" i="3"/>
  <c r="BD198" i="3"/>
  <c r="BN198" i="3"/>
  <c r="B199" i="3"/>
  <c r="D199" i="3"/>
  <c r="BO199" i="3" s="1"/>
  <c r="E199" i="3"/>
  <c r="G199" i="3"/>
  <c r="BD199" i="3"/>
  <c r="BN199" i="3"/>
  <c r="B200" i="3"/>
  <c r="D200" i="3"/>
  <c r="BO200" i="3" s="1"/>
  <c r="E200" i="3"/>
  <c r="G200" i="3"/>
  <c r="BD200" i="3"/>
  <c r="BN200" i="3"/>
  <c r="B201" i="3"/>
  <c r="D201" i="3"/>
  <c r="BO201" i="3" s="1"/>
  <c r="E201" i="3"/>
  <c r="G201" i="3"/>
  <c r="BD201" i="3"/>
  <c r="BN201" i="3"/>
  <c r="B202" i="3"/>
  <c r="D202" i="3"/>
  <c r="BO202" i="3" s="1"/>
  <c r="E202" i="3"/>
  <c r="G202" i="3"/>
  <c r="BD202" i="3"/>
  <c r="BN202" i="3"/>
  <c r="B203" i="3"/>
  <c r="D203" i="3"/>
  <c r="BO203" i="3" s="1"/>
  <c r="E203" i="3"/>
  <c r="G203" i="3"/>
  <c r="BD203" i="3"/>
  <c r="BN203" i="3"/>
  <c r="B204" i="3"/>
  <c r="D204" i="3"/>
  <c r="BO204" i="3" s="1"/>
  <c r="E204" i="3"/>
  <c r="G204" i="3"/>
  <c r="BD204" i="3"/>
  <c r="BN204" i="3"/>
  <c r="B205" i="3"/>
  <c r="D205" i="3"/>
  <c r="BO205" i="3" s="1"/>
  <c r="E205" i="3"/>
  <c r="G205" i="3"/>
  <c r="BD205" i="3"/>
  <c r="BN205" i="3"/>
  <c r="B206" i="3"/>
  <c r="D206" i="3"/>
  <c r="BO206" i="3" s="1"/>
  <c r="E206" i="3"/>
  <c r="G206" i="3"/>
  <c r="BD206" i="3"/>
  <c r="BN206" i="3"/>
  <c r="B207" i="3"/>
  <c r="D207" i="3"/>
  <c r="BO207" i="3" s="1"/>
  <c r="E207" i="3"/>
  <c r="G207" i="3"/>
  <c r="BD207" i="3"/>
  <c r="BN207" i="3"/>
  <c r="B208" i="3"/>
  <c r="D208" i="3"/>
  <c r="BO208" i="3" s="1"/>
  <c r="E208" i="3"/>
  <c r="G208" i="3"/>
  <c r="BD208" i="3"/>
  <c r="BN208" i="3"/>
  <c r="B209" i="3"/>
  <c r="D209" i="3"/>
  <c r="BO209" i="3" s="1"/>
  <c r="E209" i="3"/>
  <c r="G209" i="3"/>
  <c r="BD209" i="3"/>
  <c r="BN209" i="3"/>
  <c r="B210" i="3"/>
  <c r="D210" i="3"/>
  <c r="BO210" i="3" s="1"/>
  <c r="E210" i="3"/>
  <c r="G210" i="3"/>
  <c r="BD210" i="3"/>
  <c r="BN210" i="3"/>
  <c r="B211" i="3"/>
  <c r="D211" i="3"/>
  <c r="BO211" i="3" s="1"/>
  <c r="E211" i="3"/>
  <c r="G211" i="3"/>
  <c r="BD211" i="3"/>
  <c r="BN211" i="3"/>
  <c r="B212" i="3"/>
  <c r="D212" i="3"/>
  <c r="BO212" i="3" s="1"/>
  <c r="E212" i="3"/>
  <c r="G212" i="3"/>
  <c r="BD212" i="3"/>
  <c r="BN212" i="3"/>
  <c r="B213" i="3"/>
  <c r="D213" i="3"/>
  <c r="BO213" i="3" s="1"/>
  <c r="E213" i="3"/>
  <c r="G213" i="3"/>
  <c r="BD213" i="3"/>
  <c r="BN213" i="3"/>
  <c r="B214" i="3"/>
  <c r="D214" i="3"/>
  <c r="BO214" i="3" s="1"/>
  <c r="E214" i="3"/>
  <c r="G214" i="3"/>
  <c r="BD214" i="3"/>
  <c r="BN214" i="3"/>
  <c r="B215" i="3"/>
  <c r="D215" i="3"/>
  <c r="BO215" i="3" s="1"/>
  <c r="E215" i="3"/>
  <c r="G215" i="3"/>
  <c r="BD215" i="3"/>
  <c r="BN215" i="3"/>
  <c r="B216" i="3"/>
  <c r="D216" i="3"/>
  <c r="BO216" i="3" s="1"/>
  <c r="E216" i="3"/>
  <c r="G216" i="3"/>
  <c r="BD216" i="3"/>
  <c r="BN216" i="3"/>
  <c r="B217" i="3"/>
  <c r="D217" i="3"/>
  <c r="BO217" i="3" s="1"/>
  <c r="E217" i="3"/>
  <c r="G217" i="3"/>
  <c r="BD217" i="3"/>
  <c r="BN217" i="3"/>
  <c r="B218" i="3"/>
  <c r="D218" i="3"/>
  <c r="BO218" i="3" s="1"/>
  <c r="E218" i="3"/>
  <c r="G218" i="3"/>
  <c r="BD218" i="3"/>
  <c r="BN218" i="3"/>
  <c r="B219" i="3"/>
  <c r="D219" i="3"/>
  <c r="BO219" i="3" s="1"/>
  <c r="E219" i="3"/>
  <c r="G219" i="3"/>
  <c r="BD219" i="3"/>
  <c r="BN219" i="3"/>
  <c r="B220" i="3"/>
  <c r="D220" i="3"/>
  <c r="BO220" i="3" s="1"/>
  <c r="E220" i="3"/>
  <c r="G220" i="3"/>
  <c r="BD220" i="3"/>
  <c r="BN220" i="3"/>
  <c r="B221" i="3"/>
  <c r="D221" i="3"/>
  <c r="BO221" i="3" s="1"/>
  <c r="E221" i="3"/>
  <c r="G221" i="3"/>
  <c r="BD221" i="3"/>
  <c r="BN221" i="3"/>
  <c r="B222" i="3"/>
  <c r="D222" i="3"/>
  <c r="BO222" i="3" s="1"/>
  <c r="E222" i="3"/>
  <c r="G222" i="3"/>
  <c r="BD222" i="3"/>
  <c r="BN222" i="3"/>
  <c r="B223" i="3"/>
  <c r="D223" i="3"/>
  <c r="BO223" i="3" s="1"/>
  <c r="E223" i="3"/>
  <c r="G223" i="3"/>
  <c r="BD223" i="3"/>
  <c r="BN223" i="3"/>
  <c r="B224" i="3"/>
  <c r="D224" i="3"/>
  <c r="BO224" i="3" s="1"/>
  <c r="E224" i="3"/>
  <c r="G224" i="3"/>
  <c r="BD224" i="3"/>
  <c r="BN224" i="3"/>
  <c r="B225" i="3"/>
  <c r="D225" i="3"/>
  <c r="BO225" i="3" s="1"/>
  <c r="E225" i="3"/>
  <c r="G225" i="3"/>
  <c r="BD225" i="3"/>
  <c r="BN225" i="3"/>
  <c r="B226" i="3"/>
  <c r="D226" i="3"/>
  <c r="BO226" i="3" s="1"/>
  <c r="E226" i="3"/>
  <c r="G226" i="3"/>
  <c r="BD226" i="3"/>
  <c r="BN226" i="3"/>
  <c r="B227" i="3"/>
  <c r="D227" i="3"/>
  <c r="BO227" i="3" s="1"/>
  <c r="E227" i="3"/>
  <c r="G227" i="3"/>
  <c r="BD227" i="3"/>
  <c r="BN227" i="3"/>
  <c r="B228" i="3"/>
  <c r="D228" i="3"/>
  <c r="BO228" i="3" s="1"/>
  <c r="E228" i="3"/>
  <c r="G228" i="3"/>
  <c r="BD228" i="3"/>
  <c r="BN228" i="3"/>
  <c r="B229" i="3"/>
  <c r="D229" i="3"/>
  <c r="BO229" i="3" s="1"/>
  <c r="E229" i="3"/>
  <c r="G229" i="3"/>
  <c r="BD229" i="3"/>
  <c r="BN229" i="3"/>
  <c r="B230" i="3"/>
  <c r="D230" i="3"/>
  <c r="BO230" i="3" s="1"/>
  <c r="E230" i="3"/>
  <c r="G230" i="3"/>
  <c r="BD230" i="3"/>
  <c r="BN230" i="3"/>
  <c r="B231" i="3"/>
  <c r="D231" i="3"/>
  <c r="BO231" i="3" s="1"/>
  <c r="E231" i="3"/>
  <c r="G231" i="3"/>
  <c r="BD231" i="3"/>
  <c r="BN231" i="3"/>
  <c r="B232" i="3"/>
  <c r="D232" i="3"/>
  <c r="BO232" i="3" s="1"/>
  <c r="E232" i="3"/>
  <c r="G232" i="3"/>
  <c r="BD232" i="3"/>
  <c r="BN232" i="3"/>
  <c r="B233" i="3"/>
  <c r="D233" i="3"/>
  <c r="BO233" i="3" s="1"/>
  <c r="E233" i="3"/>
  <c r="G233" i="3"/>
  <c r="BD233" i="3"/>
  <c r="BN233" i="3"/>
  <c r="B234" i="3"/>
  <c r="D234" i="3"/>
  <c r="BO234" i="3" s="1"/>
  <c r="E234" i="3"/>
  <c r="G234" i="3"/>
  <c r="BD234" i="3"/>
  <c r="BN234" i="3"/>
  <c r="B235" i="3"/>
  <c r="D235" i="3"/>
  <c r="BO235" i="3" s="1"/>
  <c r="E235" i="3"/>
  <c r="G235" i="3"/>
  <c r="BD235" i="3"/>
  <c r="BN235" i="3"/>
  <c r="B236" i="3"/>
  <c r="D236" i="3"/>
  <c r="BO236" i="3" s="1"/>
  <c r="E236" i="3"/>
  <c r="G236" i="3"/>
  <c r="BD236" i="3"/>
  <c r="BN236" i="3"/>
  <c r="B237" i="3"/>
  <c r="D237" i="3"/>
  <c r="BO237" i="3" s="1"/>
  <c r="E237" i="3"/>
  <c r="G237" i="3"/>
  <c r="BD237" i="3"/>
  <c r="BN237" i="3"/>
  <c r="B238" i="3"/>
  <c r="D238" i="3"/>
  <c r="BO238" i="3" s="1"/>
  <c r="E238" i="3"/>
  <c r="G238" i="3"/>
  <c r="BD238" i="3"/>
  <c r="BN238" i="3"/>
  <c r="B239" i="3"/>
  <c r="D239" i="3"/>
  <c r="BO239" i="3" s="1"/>
  <c r="E239" i="3"/>
  <c r="G239" i="3"/>
  <c r="BD239" i="3"/>
  <c r="BN239" i="3"/>
  <c r="B240" i="3"/>
  <c r="D240" i="3"/>
  <c r="BO240" i="3" s="1"/>
  <c r="E240" i="3"/>
  <c r="G240" i="3"/>
  <c r="BD240" i="3"/>
  <c r="BN240" i="3"/>
  <c r="B241" i="3"/>
  <c r="D241" i="3"/>
  <c r="BO241" i="3" s="1"/>
  <c r="E241" i="3"/>
  <c r="G241" i="3"/>
  <c r="BD241" i="3"/>
  <c r="BN241" i="3"/>
  <c r="B242" i="3"/>
  <c r="D242" i="3"/>
  <c r="BO242" i="3" s="1"/>
  <c r="E242" i="3"/>
  <c r="G242" i="3"/>
  <c r="BD242" i="3"/>
  <c r="BN242" i="3"/>
  <c r="B243" i="3"/>
  <c r="D243" i="3"/>
  <c r="BO243" i="3" s="1"/>
  <c r="E243" i="3"/>
  <c r="G243" i="3"/>
  <c r="BD243" i="3"/>
  <c r="BN243" i="3"/>
  <c r="B244" i="3"/>
  <c r="D244" i="3"/>
  <c r="BO244" i="3" s="1"/>
  <c r="E244" i="3"/>
  <c r="G244" i="3"/>
  <c r="BD244" i="3"/>
  <c r="BN244" i="3"/>
  <c r="B245" i="3"/>
  <c r="D245" i="3"/>
  <c r="BO245" i="3" s="1"/>
  <c r="E245" i="3"/>
  <c r="G245" i="3"/>
  <c r="BD245" i="3"/>
  <c r="BN245" i="3"/>
  <c r="B246" i="3"/>
  <c r="D246" i="3"/>
  <c r="BO246" i="3" s="1"/>
  <c r="E246" i="3"/>
  <c r="G246" i="3"/>
  <c r="BD246" i="3"/>
  <c r="BN246" i="3"/>
  <c r="B247" i="3"/>
  <c r="D247" i="3"/>
  <c r="BO247" i="3" s="1"/>
  <c r="E247" i="3"/>
  <c r="G247" i="3"/>
  <c r="BD247" i="3"/>
  <c r="BN247" i="3"/>
  <c r="B248" i="3"/>
  <c r="D248" i="3"/>
  <c r="BO248" i="3" s="1"/>
  <c r="E248" i="3"/>
  <c r="G248" i="3"/>
  <c r="BD248" i="3"/>
  <c r="BN248" i="3"/>
  <c r="B249" i="3"/>
  <c r="D249" i="3"/>
  <c r="BO249" i="3" s="1"/>
  <c r="E249" i="3"/>
  <c r="G249" i="3"/>
  <c r="BD249" i="3"/>
  <c r="BN249" i="3"/>
  <c r="B250" i="3"/>
  <c r="D250" i="3"/>
  <c r="BO250" i="3" s="1"/>
  <c r="E250" i="3"/>
  <c r="G250" i="3"/>
  <c r="BD250" i="3"/>
  <c r="BN250" i="3"/>
  <c r="B251" i="3"/>
  <c r="D251" i="3"/>
  <c r="BO251" i="3" s="1"/>
  <c r="E251" i="3"/>
  <c r="G251" i="3"/>
  <c r="BD251" i="3"/>
  <c r="BN251" i="3"/>
  <c r="B252" i="3"/>
  <c r="D252" i="3"/>
  <c r="BO252" i="3" s="1"/>
  <c r="E252" i="3"/>
  <c r="G252" i="3"/>
  <c r="BD252" i="3"/>
  <c r="BN252" i="3"/>
  <c r="B253" i="3"/>
  <c r="D253" i="3"/>
  <c r="BO253" i="3" s="1"/>
  <c r="E253" i="3"/>
  <c r="G253" i="3"/>
  <c r="BD253" i="3"/>
  <c r="BN253" i="3"/>
  <c r="B254" i="3"/>
  <c r="D254" i="3"/>
  <c r="BO254" i="3" s="1"/>
  <c r="E254" i="3"/>
  <c r="G254" i="3"/>
  <c r="BD254" i="3"/>
  <c r="BN254" i="3"/>
  <c r="B255" i="3"/>
  <c r="D255" i="3"/>
  <c r="BO255" i="3" s="1"/>
  <c r="E255" i="3"/>
  <c r="G255" i="3"/>
  <c r="BD255" i="3"/>
  <c r="BN255" i="3"/>
  <c r="B256" i="3"/>
  <c r="D256" i="3"/>
  <c r="BO256" i="3" s="1"/>
  <c r="E256" i="3"/>
  <c r="G256" i="3"/>
  <c r="BD256" i="3"/>
  <c r="BN256" i="3"/>
  <c r="B257" i="3"/>
  <c r="D257" i="3"/>
  <c r="BO257" i="3" s="1"/>
  <c r="E257" i="3"/>
  <c r="G257" i="3"/>
  <c r="BD257" i="3"/>
  <c r="BN257" i="3"/>
  <c r="B258" i="3"/>
  <c r="D258" i="3"/>
  <c r="BO258" i="3" s="1"/>
  <c r="E258" i="3"/>
  <c r="G258" i="3"/>
  <c r="BD258" i="3"/>
  <c r="BN258" i="3"/>
  <c r="B259" i="3"/>
  <c r="D259" i="3"/>
  <c r="BO259" i="3" s="1"/>
  <c r="E259" i="3"/>
  <c r="G259" i="3"/>
  <c r="BD259" i="3"/>
  <c r="BN259" i="3"/>
  <c r="B260" i="3"/>
  <c r="D260" i="3"/>
  <c r="BO260" i="3" s="1"/>
  <c r="E260" i="3"/>
  <c r="G260" i="3"/>
  <c r="BD260" i="3"/>
  <c r="BN260" i="3"/>
  <c r="B261" i="3"/>
  <c r="D261" i="3"/>
  <c r="BO261" i="3" s="1"/>
  <c r="E261" i="3"/>
  <c r="G261" i="3"/>
  <c r="BD261" i="3"/>
  <c r="BN261" i="3"/>
  <c r="B262" i="3"/>
  <c r="D262" i="3"/>
  <c r="BO262" i="3" s="1"/>
  <c r="E262" i="3"/>
  <c r="G262" i="3"/>
  <c r="BD262" i="3"/>
  <c r="BN262" i="3"/>
  <c r="B263" i="3"/>
  <c r="D263" i="3"/>
  <c r="BO263" i="3" s="1"/>
  <c r="E263" i="3"/>
  <c r="G263" i="3"/>
  <c r="BD263" i="3"/>
  <c r="BN263" i="3"/>
  <c r="B264" i="3"/>
  <c r="D264" i="3"/>
  <c r="BO264" i="3" s="1"/>
  <c r="E264" i="3"/>
  <c r="G264" i="3"/>
  <c r="BD264" i="3"/>
  <c r="BN264" i="3"/>
  <c r="B265" i="3"/>
  <c r="D265" i="3"/>
  <c r="BO265" i="3" s="1"/>
  <c r="E265" i="3"/>
  <c r="G265" i="3"/>
  <c r="BD265" i="3"/>
  <c r="BN265" i="3"/>
  <c r="B266" i="3"/>
  <c r="D266" i="3"/>
  <c r="BO266" i="3" s="1"/>
  <c r="E266" i="3"/>
  <c r="G266" i="3"/>
  <c r="BD266" i="3"/>
  <c r="BN266" i="3"/>
  <c r="B267" i="3"/>
  <c r="D267" i="3"/>
  <c r="BO267" i="3" s="1"/>
  <c r="E267" i="3"/>
  <c r="G267" i="3"/>
  <c r="BD267" i="3"/>
  <c r="BN267" i="3"/>
  <c r="G1" i="8"/>
  <c r="H2" i="8"/>
  <c r="D5" i="8"/>
  <c r="D8" i="8" s="1"/>
  <c r="P8" i="8" s="1"/>
  <c r="O8" i="8"/>
  <c r="O9" i="8"/>
  <c r="D10" i="8"/>
  <c r="P10" i="8" s="1"/>
  <c r="O10" i="8"/>
  <c r="D11" i="8"/>
  <c r="P11" i="8" s="1"/>
  <c r="O11" i="8"/>
  <c r="B12" i="8"/>
  <c r="D12" i="8"/>
  <c r="P12" i="8" s="1"/>
  <c r="F12" i="8"/>
  <c r="O12" i="8"/>
  <c r="B13" i="8"/>
  <c r="D13" i="8"/>
  <c r="P13" i="8" s="1"/>
  <c r="F13" i="8"/>
  <c r="O13" i="8"/>
  <c r="B14" i="8"/>
  <c r="D14" i="8"/>
  <c r="P14" i="8" s="1"/>
  <c r="F14" i="8"/>
  <c r="O14" i="8"/>
  <c r="B15" i="8"/>
  <c r="D15" i="8"/>
  <c r="P15" i="8" s="1"/>
  <c r="F15" i="8"/>
  <c r="O15" i="8"/>
  <c r="B16" i="8"/>
  <c r="D16" i="8"/>
  <c r="P16" i="8" s="1"/>
  <c r="F16" i="8"/>
  <c r="O16" i="8"/>
  <c r="B17" i="8"/>
  <c r="D17" i="8"/>
  <c r="P17" i="8" s="1"/>
  <c r="F17" i="8"/>
  <c r="O17" i="8"/>
  <c r="B18" i="8"/>
  <c r="D18" i="8"/>
  <c r="P18" i="8" s="1"/>
  <c r="F18" i="8"/>
  <c r="O18" i="8"/>
  <c r="B19" i="8"/>
  <c r="D19" i="8"/>
  <c r="P19" i="8" s="1"/>
  <c r="F19" i="8"/>
  <c r="O19" i="8"/>
  <c r="B20" i="8"/>
  <c r="D20" i="8"/>
  <c r="P20" i="8" s="1"/>
  <c r="F20" i="8"/>
  <c r="O20" i="8"/>
  <c r="B21" i="8"/>
  <c r="D21" i="8"/>
  <c r="P21" i="8" s="1"/>
  <c r="F21" i="8"/>
  <c r="O21" i="8"/>
  <c r="B22" i="8"/>
  <c r="D22" i="8"/>
  <c r="P22" i="8" s="1"/>
  <c r="F22" i="8"/>
  <c r="O22" i="8"/>
  <c r="B23" i="8"/>
  <c r="D23" i="8"/>
  <c r="P23" i="8" s="1"/>
  <c r="F23" i="8"/>
  <c r="O23" i="8"/>
  <c r="B24" i="8"/>
  <c r="D24" i="8"/>
  <c r="P24" i="8" s="1"/>
  <c r="F24" i="8"/>
  <c r="O24" i="8"/>
  <c r="B25" i="8"/>
  <c r="D25" i="8"/>
  <c r="P25" i="8" s="1"/>
  <c r="F25" i="8"/>
  <c r="O25" i="8"/>
  <c r="B26" i="8"/>
  <c r="D26" i="8"/>
  <c r="P26" i="8" s="1"/>
  <c r="F26" i="8"/>
  <c r="O26" i="8"/>
  <c r="B27" i="8"/>
  <c r="D27" i="8"/>
  <c r="P27" i="8" s="1"/>
  <c r="F27" i="8"/>
  <c r="O27" i="8"/>
  <c r="B28" i="8"/>
  <c r="D28" i="8"/>
  <c r="P28" i="8" s="1"/>
  <c r="F28" i="8"/>
  <c r="O28" i="8"/>
  <c r="B29" i="8"/>
  <c r="D29" i="8"/>
  <c r="P29" i="8" s="1"/>
  <c r="F29" i="8"/>
  <c r="O29" i="8"/>
  <c r="B30" i="8"/>
  <c r="D30" i="8"/>
  <c r="P30" i="8" s="1"/>
  <c r="F30" i="8"/>
  <c r="O30" i="8"/>
  <c r="B31" i="8"/>
  <c r="D31" i="8"/>
  <c r="P31" i="8" s="1"/>
  <c r="F31" i="8"/>
  <c r="O31" i="8"/>
  <c r="B32" i="8"/>
  <c r="D32" i="8"/>
  <c r="P32" i="8" s="1"/>
  <c r="F32" i="8"/>
  <c r="O32" i="8"/>
  <c r="B33" i="8"/>
  <c r="D33" i="8"/>
  <c r="P33" i="8" s="1"/>
  <c r="F33" i="8"/>
  <c r="O33" i="8"/>
  <c r="B34" i="8"/>
  <c r="D34" i="8"/>
  <c r="P34" i="8" s="1"/>
  <c r="F34" i="8"/>
  <c r="O34" i="8"/>
  <c r="B35" i="8"/>
  <c r="D35" i="8"/>
  <c r="P35" i="8" s="1"/>
  <c r="F35" i="8"/>
  <c r="O35" i="8"/>
  <c r="B36" i="8"/>
  <c r="D36" i="8"/>
  <c r="P36" i="8" s="1"/>
  <c r="F36" i="8"/>
  <c r="O36" i="8"/>
  <c r="B37" i="8"/>
  <c r="D37" i="8"/>
  <c r="P37" i="8" s="1"/>
  <c r="F37" i="8"/>
  <c r="O37" i="8"/>
  <c r="B38" i="8"/>
  <c r="D38" i="8"/>
  <c r="P38" i="8" s="1"/>
  <c r="F38" i="8"/>
  <c r="O38" i="8"/>
  <c r="B39" i="8"/>
  <c r="D39" i="8"/>
  <c r="P39" i="8" s="1"/>
  <c r="F39" i="8"/>
  <c r="O39" i="8"/>
  <c r="B40" i="8"/>
  <c r="D40" i="8"/>
  <c r="P40" i="8" s="1"/>
  <c r="F40" i="8"/>
  <c r="O40" i="8"/>
  <c r="B41" i="8"/>
  <c r="D41" i="8"/>
  <c r="P41" i="8" s="1"/>
  <c r="F41" i="8"/>
  <c r="O41" i="8"/>
  <c r="B42" i="8"/>
  <c r="D42" i="8"/>
  <c r="P42" i="8" s="1"/>
  <c r="F42" i="8"/>
  <c r="O42" i="8"/>
  <c r="B43" i="8"/>
  <c r="D43" i="8"/>
  <c r="P43" i="8" s="1"/>
  <c r="F43" i="8"/>
  <c r="O43" i="8"/>
  <c r="B44" i="8"/>
  <c r="D44" i="8"/>
  <c r="P44" i="8" s="1"/>
  <c r="F44" i="8"/>
  <c r="O44" i="8"/>
  <c r="B45" i="8"/>
  <c r="D45" i="8"/>
  <c r="P45" i="8" s="1"/>
  <c r="F45" i="8"/>
  <c r="O45" i="8"/>
  <c r="B46" i="8"/>
  <c r="D46" i="8"/>
  <c r="P46" i="8" s="1"/>
  <c r="F46" i="8"/>
  <c r="O46" i="8"/>
  <c r="B47" i="8"/>
  <c r="D47" i="8"/>
  <c r="P47" i="8" s="1"/>
  <c r="F47" i="8"/>
  <c r="O47" i="8"/>
  <c r="B48" i="8"/>
  <c r="D48" i="8"/>
  <c r="P48" i="8" s="1"/>
  <c r="F48" i="8"/>
  <c r="O48" i="8"/>
  <c r="B49" i="8"/>
  <c r="D49" i="8"/>
  <c r="P49" i="8" s="1"/>
  <c r="F49" i="8"/>
  <c r="O49" i="8"/>
  <c r="B50" i="8"/>
  <c r="D50" i="8"/>
  <c r="P50" i="8" s="1"/>
  <c r="F50" i="8"/>
  <c r="O50" i="8"/>
  <c r="B51" i="8"/>
  <c r="D51" i="8"/>
  <c r="P51" i="8" s="1"/>
  <c r="F51" i="8"/>
  <c r="O51" i="8"/>
  <c r="B52" i="8"/>
  <c r="D52" i="8"/>
  <c r="P52" i="8" s="1"/>
  <c r="F52" i="8"/>
  <c r="O52" i="8"/>
  <c r="B53" i="8"/>
  <c r="D53" i="8"/>
  <c r="P53" i="8" s="1"/>
  <c r="F53" i="8"/>
  <c r="O53" i="8"/>
  <c r="B54" i="8"/>
  <c r="D54" i="8"/>
  <c r="P54" i="8" s="1"/>
  <c r="F54" i="8"/>
  <c r="O54" i="8"/>
  <c r="B55" i="8"/>
  <c r="D55" i="8"/>
  <c r="P55" i="8" s="1"/>
  <c r="F55" i="8"/>
  <c r="O55" i="8"/>
  <c r="B56" i="8"/>
  <c r="D56" i="8"/>
  <c r="P56" i="8" s="1"/>
  <c r="F56" i="8"/>
  <c r="O56" i="8"/>
  <c r="B57" i="8"/>
  <c r="D57" i="8"/>
  <c r="P57" i="8" s="1"/>
  <c r="F57" i="8"/>
  <c r="O57" i="8"/>
  <c r="B58" i="8"/>
  <c r="D58" i="8"/>
  <c r="P58" i="8" s="1"/>
  <c r="F58" i="8"/>
  <c r="O58" i="8"/>
  <c r="B59" i="8"/>
  <c r="D59" i="8"/>
  <c r="P59" i="8" s="1"/>
  <c r="F59" i="8"/>
  <c r="O59" i="8"/>
  <c r="B60" i="8"/>
  <c r="D60" i="8"/>
  <c r="P60" i="8" s="1"/>
  <c r="F60" i="8"/>
  <c r="O60" i="8"/>
  <c r="B61" i="8"/>
  <c r="D61" i="8"/>
  <c r="P61" i="8" s="1"/>
  <c r="F61" i="8"/>
  <c r="O61" i="8"/>
  <c r="B62" i="8"/>
  <c r="D62" i="8"/>
  <c r="P62" i="8" s="1"/>
  <c r="F62" i="8"/>
  <c r="O62" i="8"/>
  <c r="B63" i="8"/>
  <c r="D63" i="8"/>
  <c r="P63" i="8" s="1"/>
  <c r="F63" i="8"/>
  <c r="O63" i="8"/>
  <c r="B64" i="8"/>
  <c r="D64" i="8"/>
  <c r="P64" i="8" s="1"/>
  <c r="F64" i="8"/>
  <c r="O64" i="8"/>
  <c r="B65" i="8"/>
  <c r="D65" i="8"/>
  <c r="P65" i="8" s="1"/>
  <c r="F65" i="8"/>
  <c r="O65" i="8"/>
  <c r="B66" i="8"/>
  <c r="D66" i="8"/>
  <c r="P66" i="8" s="1"/>
  <c r="F66" i="8"/>
  <c r="O66" i="8"/>
  <c r="B67" i="8"/>
  <c r="D67" i="8"/>
  <c r="P67" i="8" s="1"/>
  <c r="F67" i="8"/>
  <c r="O67" i="8"/>
  <c r="B68" i="8"/>
  <c r="D68" i="8"/>
  <c r="P68" i="8" s="1"/>
  <c r="F68" i="8"/>
  <c r="O68" i="8"/>
  <c r="B69" i="8"/>
  <c r="D69" i="8"/>
  <c r="P69" i="8" s="1"/>
  <c r="F69" i="8"/>
  <c r="O69" i="8"/>
  <c r="B70" i="8"/>
  <c r="D70" i="8"/>
  <c r="P70" i="8" s="1"/>
  <c r="F70" i="8"/>
  <c r="O70" i="8"/>
  <c r="B71" i="8"/>
  <c r="D71" i="8"/>
  <c r="P71" i="8" s="1"/>
  <c r="F71" i="8"/>
  <c r="O71" i="8"/>
  <c r="B72" i="8"/>
  <c r="D72" i="8"/>
  <c r="P72" i="8" s="1"/>
  <c r="F72" i="8"/>
  <c r="O72" i="8"/>
  <c r="B73" i="8"/>
  <c r="D73" i="8"/>
  <c r="P73" i="8" s="1"/>
  <c r="F73" i="8"/>
  <c r="O73" i="8"/>
  <c r="B74" i="8"/>
  <c r="D74" i="8"/>
  <c r="P74" i="8" s="1"/>
  <c r="F74" i="8"/>
  <c r="O74" i="8"/>
  <c r="B75" i="8"/>
  <c r="D75" i="8"/>
  <c r="P75" i="8" s="1"/>
  <c r="F75" i="8"/>
  <c r="O75" i="8"/>
  <c r="B76" i="8"/>
  <c r="D76" i="8"/>
  <c r="P76" i="8" s="1"/>
  <c r="F76" i="8"/>
  <c r="O76" i="8"/>
  <c r="B77" i="8"/>
  <c r="D77" i="8"/>
  <c r="P77" i="8" s="1"/>
  <c r="F77" i="8"/>
  <c r="O77" i="8"/>
  <c r="B78" i="8"/>
  <c r="D78" i="8"/>
  <c r="P78" i="8" s="1"/>
  <c r="F78" i="8"/>
  <c r="O78" i="8"/>
  <c r="B79" i="8"/>
  <c r="D79" i="8"/>
  <c r="P79" i="8" s="1"/>
  <c r="F79" i="8"/>
  <c r="O79" i="8"/>
  <c r="B80" i="8"/>
  <c r="D80" i="8"/>
  <c r="P80" i="8" s="1"/>
  <c r="F80" i="8"/>
  <c r="O80" i="8"/>
  <c r="B81" i="8"/>
  <c r="D81" i="8"/>
  <c r="P81" i="8" s="1"/>
  <c r="F81" i="8"/>
  <c r="O81" i="8"/>
  <c r="B82" i="8"/>
  <c r="D82" i="8"/>
  <c r="P82" i="8" s="1"/>
  <c r="F82" i="8"/>
  <c r="O82" i="8"/>
  <c r="B83" i="8"/>
  <c r="D83" i="8"/>
  <c r="P83" i="8" s="1"/>
  <c r="F83" i="8"/>
  <c r="O83" i="8"/>
  <c r="B84" i="8"/>
  <c r="D84" i="8"/>
  <c r="P84" i="8" s="1"/>
  <c r="F84" i="8"/>
  <c r="O84" i="8"/>
  <c r="B85" i="8"/>
  <c r="D85" i="8"/>
  <c r="P85" i="8" s="1"/>
  <c r="F85" i="8"/>
  <c r="O85" i="8"/>
  <c r="B86" i="8"/>
  <c r="D86" i="8"/>
  <c r="P86" i="8" s="1"/>
  <c r="F86" i="8"/>
  <c r="O86" i="8"/>
  <c r="B87" i="8"/>
  <c r="D87" i="8"/>
  <c r="P87" i="8" s="1"/>
  <c r="F87" i="8"/>
  <c r="O87" i="8"/>
  <c r="B88" i="8"/>
  <c r="D88" i="8"/>
  <c r="P88" i="8" s="1"/>
  <c r="F88" i="8"/>
  <c r="O88" i="8"/>
  <c r="B89" i="8"/>
  <c r="D89" i="8"/>
  <c r="P89" i="8" s="1"/>
  <c r="F89" i="8"/>
  <c r="O89" i="8"/>
  <c r="B90" i="8"/>
  <c r="D90" i="8"/>
  <c r="P90" i="8" s="1"/>
  <c r="F90" i="8"/>
  <c r="O90" i="8"/>
  <c r="B91" i="8"/>
  <c r="D91" i="8"/>
  <c r="P91" i="8" s="1"/>
  <c r="F91" i="8"/>
  <c r="O91" i="8"/>
  <c r="B92" i="8"/>
  <c r="D92" i="8"/>
  <c r="P92" i="8" s="1"/>
  <c r="F92" i="8"/>
  <c r="O92" i="8"/>
  <c r="B93" i="8"/>
  <c r="D93" i="8"/>
  <c r="P93" i="8" s="1"/>
  <c r="F93" i="8"/>
  <c r="O93" i="8"/>
  <c r="B94" i="8"/>
  <c r="D94" i="8"/>
  <c r="P94" i="8" s="1"/>
  <c r="F94" i="8"/>
  <c r="O94" i="8"/>
  <c r="B95" i="8"/>
  <c r="D95" i="8"/>
  <c r="P95" i="8" s="1"/>
  <c r="F95" i="8"/>
  <c r="O95" i="8"/>
  <c r="B96" i="8"/>
  <c r="D96" i="8"/>
  <c r="P96" i="8" s="1"/>
  <c r="F96" i="8"/>
  <c r="O96" i="8"/>
  <c r="B97" i="8"/>
  <c r="D97" i="8"/>
  <c r="P97" i="8" s="1"/>
  <c r="F97" i="8"/>
  <c r="O97" i="8"/>
  <c r="B98" i="8"/>
  <c r="D98" i="8"/>
  <c r="P98" i="8" s="1"/>
  <c r="F98" i="8"/>
  <c r="O98" i="8"/>
  <c r="B99" i="8"/>
  <c r="D99" i="8"/>
  <c r="P99" i="8" s="1"/>
  <c r="F99" i="8"/>
  <c r="O99" i="8"/>
  <c r="B100" i="8"/>
  <c r="D100" i="8"/>
  <c r="P100" i="8" s="1"/>
  <c r="F100" i="8"/>
  <c r="O100" i="8"/>
  <c r="B101" i="8"/>
  <c r="D101" i="8"/>
  <c r="P101" i="8" s="1"/>
  <c r="F101" i="8"/>
  <c r="O101" i="8"/>
  <c r="B102" i="8"/>
  <c r="D102" i="8"/>
  <c r="P102" i="8" s="1"/>
  <c r="F102" i="8"/>
  <c r="O102" i="8"/>
  <c r="B103" i="8"/>
  <c r="D103" i="8"/>
  <c r="P103" i="8" s="1"/>
  <c r="F103" i="8"/>
  <c r="O103" i="8"/>
  <c r="B104" i="8"/>
  <c r="D104" i="8"/>
  <c r="P104" i="8" s="1"/>
  <c r="F104" i="8"/>
  <c r="O104" i="8"/>
  <c r="B105" i="8"/>
  <c r="D105" i="8"/>
  <c r="P105" i="8" s="1"/>
  <c r="F105" i="8"/>
  <c r="O105" i="8"/>
  <c r="B106" i="8"/>
  <c r="D106" i="8"/>
  <c r="P106" i="8" s="1"/>
  <c r="F106" i="8"/>
  <c r="O106" i="8"/>
  <c r="B107" i="8"/>
  <c r="D107" i="8"/>
  <c r="P107" i="8" s="1"/>
  <c r="F107" i="8"/>
  <c r="O107" i="8"/>
  <c r="B108" i="8"/>
  <c r="D108" i="8"/>
  <c r="P108" i="8" s="1"/>
  <c r="F108" i="8"/>
  <c r="O108" i="8"/>
  <c r="B109" i="8"/>
  <c r="D109" i="8"/>
  <c r="P109" i="8" s="1"/>
  <c r="F109" i="8"/>
  <c r="O109" i="8"/>
  <c r="B110" i="8"/>
  <c r="D110" i="8"/>
  <c r="P110" i="8" s="1"/>
  <c r="F110" i="8"/>
  <c r="O110" i="8"/>
  <c r="B111" i="8"/>
  <c r="D111" i="8"/>
  <c r="P111" i="8" s="1"/>
  <c r="F111" i="8"/>
  <c r="O111" i="8"/>
  <c r="B112" i="8"/>
  <c r="D112" i="8"/>
  <c r="P112" i="8" s="1"/>
  <c r="F112" i="8"/>
  <c r="O112" i="8"/>
  <c r="B113" i="8"/>
  <c r="D113" i="8"/>
  <c r="P113" i="8" s="1"/>
  <c r="F113" i="8"/>
  <c r="O113" i="8"/>
  <c r="B114" i="8"/>
  <c r="D114" i="8"/>
  <c r="P114" i="8" s="1"/>
  <c r="F114" i="8"/>
  <c r="O114" i="8"/>
  <c r="B115" i="8"/>
  <c r="D115" i="8"/>
  <c r="P115" i="8" s="1"/>
  <c r="F115" i="8"/>
  <c r="O115" i="8"/>
  <c r="B116" i="8"/>
  <c r="D116" i="8"/>
  <c r="P116" i="8" s="1"/>
  <c r="F116" i="8"/>
  <c r="O116" i="8"/>
  <c r="B117" i="8"/>
  <c r="D117" i="8"/>
  <c r="P117" i="8" s="1"/>
  <c r="F117" i="8"/>
  <c r="O117" i="8"/>
  <c r="B118" i="8"/>
  <c r="D118" i="8"/>
  <c r="P118" i="8" s="1"/>
  <c r="F118" i="8"/>
  <c r="O118" i="8"/>
  <c r="B119" i="8"/>
  <c r="D119" i="8"/>
  <c r="P119" i="8" s="1"/>
  <c r="F119" i="8"/>
  <c r="O119" i="8"/>
  <c r="B120" i="8"/>
  <c r="D120" i="8"/>
  <c r="P120" i="8" s="1"/>
  <c r="F120" i="8"/>
  <c r="O120" i="8"/>
  <c r="B121" i="8"/>
  <c r="D121" i="8"/>
  <c r="P121" i="8" s="1"/>
  <c r="F121" i="8"/>
  <c r="O121" i="8"/>
  <c r="B122" i="8"/>
  <c r="D122" i="8"/>
  <c r="P122" i="8" s="1"/>
  <c r="F122" i="8"/>
  <c r="O122" i="8"/>
  <c r="B123" i="8"/>
  <c r="D123" i="8"/>
  <c r="P123" i="8" s="1"/>
  <c r="F123" i="8"/>
  <c r="O123" i="8"/>
  <c r="B124" i="8"/>
  <c r="D124" i="8"/>
  <c r="P124" i="8" s="1"/>
  <c r="F124" i="8"/>
  <c r="O124" i="8"/>
  <c r="B125" i="8"/>
  <c r="D125" i="8"/>
  <c r="P125" i="8" s="1"/>
  <c r="F125" i="8"/>
  <c r="O125" i="8"/>
  <c r="B126" i="8"/>
  <c r="D126" i="8"/>
  <c r="P126" i="8" s="1"/>
  <c r="F126" i="8"/>
  <c r="O126" i="8"/>
  <c r="B127" i="8"/>
  <c r="D127" i="8"/>
  <c r="P127" i="8" s="1"/>
  <c r="F127" i="8"/>
  <c r="O127" i="8"/>
  <c r="B128" i="8"/>
  <c r="D128" i="8"/>
  <c r="P128" i="8" s="1"/>
  <c r="F128" i="8"/>
  <c r="O128" i="8"/>
  <c r="B129" i="8"/>
  <c r="D129" i="8"/>
  <c r="P129" i="8" s="1"/>
  <c r="F129" i="8"/>
  <c r="O129" i="8"/>
  <c r="B130" i="8"/>
  <c r="D130" i="8"/>
  <c r="P130" i="8" s="1"/>
  <c r="F130" i="8"/>
  <c r="O130" i="8"/>
  <c r="B131" i="8"/>
  <c r="D131" i="8"/>
  <c r="P131" i="8" s="1"/>
  <c r="F131" i="8"/>
  <c r="O131" i="8"/>
  <c r="B132" i="8"/>
  <c r="D132" i="8"/>
  <c r="P132" i="8" s="1"/>
  <c r="F132" i="8"/>
  <c r="O132" i="8"/>
  <c r="B133" i="8"/>
  <c r="D133" i="8"/>
  <c r="P133" i="8" s="1"/>
  <c r="F133" i="8"/>
  <c r="O133" i="8"/>
  <c r="B134" i="8"/>
  <c r="D134" i="8"/>
  <c r="P134" i="8" s="1"/>
  <c r="F134" i="8"/>
  <c r="O134" i="8"/>
  <c r="B135" i="8"/>
  <c r="D135" i="8"/>
  <c r="P135" i="8" s="1"/>
  <c r="F135" i="8"/>
  <c r="O135" i="8"/>
  <c r="D1" i="10"/>
  <c r="F2" i="10"/>
  <c r="D8" i="10"/>
  <c r="D22" i="10" s="1"/>
  <c r="BO22" i="10" s="1"/>
  <c r="AL12" i="10"/>
  <c r="AK12" i="10" s="1"/>
  <c r="AJ12" i="10" s="1"/>
  <c r="AI12" i="10" s="1"/>
  <c r="AH12" i="10" s="1"/>
  <c r="AG12" i="10" s="1"/>
  <c r="AF12" i="10" s="1"/>
  <c r="AE12" i="10" s="1"/>
  <c r="AD12" i="10" s="1"/>
  <c r="AC12" i="10" s="1"/>
  <c r="AB12" i="10" s="1"/>
  <c r="AA12" i="10" s="1"/>
  <c r="Z12" i="10" s="1"/>
  <c r="Y12" i="10" s="1"/>
  <c r="X12" i="10" s="1"/>
  <c r="W12" i="10" s="1"/>
  <c r="V12" i="10" s="1"/>
  <c r="U12" i="10" s="1"/>
  <c r="T12" i="10" s="1"/>
  <c r="S12" i="10" s="1"/>
  <c r="R12" i="10" s="1"/>
  <c r="Q12" i="10" s="1"/>
  <c r="P12" i="10" s="1"/>
  <c r="O12" i="10" s="1"/>
  <c r="N12" i="10" s="1"/>
  <c r="M12" i="10" s="1"/>
  <c r="L12" i="10" s="1"/>
  <c r="K12" i="10" s="1"/>
  <c r="J12" i="10" s="1"/>
  <c r="I12" i="10" s="1"/>
  <c r="H12" i="10" s="1"/>
  <c r="BD23" i="10" s="1"/>
  <c r="G13" i="10"/>
  <c r="BN13" i="10"/>
  <c r="BN14" i="10"/>
  <c r="BN15" i="10"/>
  <c r="BN16" i="10"/>
  <c r="BN17" i="10"/>
  <c r="BN18" i="10"/>
  <c r="BN19" i="10"/>
  <c r="BN20" i="10"/>
  <c r="BN21" i="10"/>
  <c r="G22" i="10"/>
  <c r="BN22" i="10"/>
  <c r="G23" i="10"/>
  <c r="BN23" i="10"/>
  <c r="G24" i="10"/>
  <c r="BN24" i="10"/>
  <c r="G25" i="10"/>
  <c r="BN25" i="10"/>
  <c r="G26" i="10"/>
  <c r="BN26" i="10"/>
  <c r="G27" i="10"/>
  <c r="BN27" i="10"/>
  <c r="G28" i="10"/>
  <c r="BN28" i="10"/>
  <c r="G29" i="10"/>
  <c r="BN29" i="10"/>
  <c r="G30" i="10"/>
  <c r="BN30" i="10"/>
  <c r="G31" i="10"/>
  <c r="BN31" i="10"/>
  <c r="G32" i="10"/>
  <c r="BN32" i="10"/>
  <c r="G33" i="10"/>
  <c r="BN33" i="10"/>
  <c r="G34" i="10"/>
  <c r="BN34" i="10"/>
  <c r="G35" i="10"/>
  <c r="BN35" i="10"/>
  <c r="BN36" i="10"/>
  <c r="G37" i="10"/>
  <c r="BN37" i="10"/>
  <c r="G38" i="10"/>
  <c r="BN38" i="10"/>
  <c r="G39" i="10"/>
  <c r="BN39" i="10"/>
  <c r="G40" i="10"/>
  <c r="BN40" i="10"/>
  <c r="G41" i="10"/>
  <c r="BN41" i="10"/>
  <c r="G42" i="10"/>
  <c r="BN42" i="10"/>
  <c r="G43" i="10"/>
  <c r="BN43" i="10"/>
  <c r="G44" i="10"/>
  <c r="BN44" i="10"/>
  <c r="G45" i="10"/>
  <c r="BN45" i="10"/>
  <c r="G46" i="10"/>
  <c r="BN46" i="10"/>
  <c r="G47" i="10"/>
  <c r="BN47" i="10"/>
  <c r="G48" i="10"/>
  <c r="BN48" i="10"/>
  <c r="G49" i="10"/>
  <c r="BN49" i="10"/>
  <c r="G50" i="10"/>
  <c r="BN50" i="10"/>
  <c r="G51" i="10"/>
  <c r="BN51" i="10"/>
  <c r="G52" i="10"/>
  <c r="BN52" i="10"/>
  <c r="G53" i="10"/>
  <c r="BN53" i="10"/>
  <c r="G54" i="10"/>
  <c r="BN54" i="10"/>
  <c r="G55" i="10"/>
  <c r="BN55" i="10"/>
  <c r="G56" i="10"/>
  <c r="BN56" i="10"/>
  <c r="G57" i="10"/>
  <c r="BN57" i="10"/>
  <c r="G58" i="10"/>
  <c r="BN58" i="10"/>
  <c r="G59" i="10"/>
  <c r="BN59" i="10"/>
  <c r="G60" i="10"/>
  <c r="BN60" i="10"/>
  <c r="G61" i="10"/>
  <c r="BN61" i="10"/>
  <c r="G62" i="10"/>
  <c r="BN62" i="10"/>
  <c r="G63" i="10"/>
  <c r="BN63" i="10"/>
  <c r="G64" i="10"/>
  <c r="BN64" i="10"/>
  <c r="G65" i="10"/>
  <c r="BN65" i="10"/>
  <c r="D66" i="10"/>
  <c r="BO66" i="10" s="1"/>
  <c r="G66" i="10"/>
  <c r="BD66" i="10"/>
  <c r="BN66" i="10"/>
  <c r="B67" i="10"/>
  <c r="D67" i="10"/>
  <c r="BO67" i="10" s="1"/>
  <c r="E67" i="10"/>
  <c r="G67" i="10"/>
  <c r="BD67" i="10"/>
  <c r="BN67" i="10"/>
  <c r="B68" i="10"/>
  <c r="D68" i="10"/>
  <c r="BO68" i="10" s="1"/>
  <c r="E68" i="10"/>
  <c r="G68" i="10"/>
  <c r="BD68" i="10"/>
  <c r="BN68" i="10"/>
  <c r="B69" i="10"/>
  <c r="D69" i="10"/>
  <c r="BO69" i="10" s="1"/>
  <c r="E69" i="10"/>
  <c r="G69" i="10"/>
  <c r="BD69" i="10"/>
  <c r="BN69" i="10"/>
  <c r="B70" i="10"/>
  <c r="D70" i="10"/>
  <c r="BO70" i="10" s="1"/>
  <c r="E70" i="10"/>
  <c r="G70" i="10"/>
  <c r="BD70" i="10"/>
  <c r="BN70" i="10"/>
  <c r="B71" i="10"/>
  <c r="D71" i="10"/>
  <c r="BO71" i="10" s="1"/>
  <c r="E71" i="10"/>
  <c r="G71" i="10"/>
  <c r="BD71" i="10"/>
  <c r="BN71" i="10"/>
  <c r="B72" i="10"/>
  <c r="D72" i="10"/>
  <c r="BO72" i="10" s="1"/>
  <c r="E72" i="10"/>
  <c r="G72" i="10"/>
  <c r="BD72" i="10"/>
  <c r="BN72" i="10"/>
  <c r="B73" i="10"/>
  <c r="D73" i="10"/>
  <c r="BO73" i="10" s="1"/>
  <c r="E73" i="10"/>
  <c r="G73" i="10"/>
  <c r="BD73" i="10"/>
  <c r="BN73" i="10"/>
  <c r="B74" i="10"/>
  <c r="D74" i="10"/>
  <c r="BO74" i="10" s="1"/>
  <c r="E74" i="10"/>
  <c r="G74" i="10"/>
  <c r="BD74" i="10"/>
  <c r="BN74" i="10"/>
  <c r="B75" i="10"/>
  <c r="D75" i="10"/>
  <c r="BO75" i="10" s="1"/>
  <c r="E75" i="10"/>
  <c r="G75" i="10"/>
  <c r="BD75" i="10"/>
  <c r="BN75" i="10"/>
  <c r="B76" i="10"/>
  <c r="D76" i="10"/>
  <c r="BO76" i="10" s="1"/>
  <c r="E76" i="10"/>
  <c r="G76" i="10"/>
  <c r="BD76" i="10"/>
  <c r="BN76" i="10"/>
  <c r="B77" i="10"/>
  <c r="D77" i="10"/>
  <c r="BO77" i="10" s="1"/>
  <c r="E77" i="10"/>
  <c r="G77" i="10"/>
  <c r="BD77" i="10"/>
  <c r="BN77" i="10"/>
  <c r="B78" i="10"/>
  <c r="D78" i="10"/>
  <c r="BO78" i="10" s="1"/>
  <c r="E78" i="10"/>
  <c r="G78" i="10"/>
  <c r="BD78" i="10"/>
  <c r="BN78" i="10"/>
  <c r="B79" i="10"/>
  <c r="D79" i="10"/>
  <c r="BO79" i="10" s="1"/>
  <c r="E79" i="10"/>
  <c r="G79" i="10"/>
  <c r="BD79" i="10"/>
  <c r="BN79" i="10"/>
  <c r="B80" i="10"/>
  <c r="D80" i="10"/>
  <c r="BO80" i="10" s="1"/>
  <c r="E80" i="10"/>
  <c r="G80" i="10"/>
  <c r="BD80" i="10"/>
  <c r="BN80" i="10"/>
  <c r="B81" i="10"/>
  <c r="D81" i="10"/>
  <c r="BO81" i="10" s="1"/>
  <c r="E81" i="10"/>
  <c r="G81" i="10"/>
  <c r="BD81" i="10"/>
  <c r="BN81" i="10"/>
  <c r="B82" i="10"/>
  <c r="D82" i="10"/>
  <c r="BO82" i="10" s="1"/>
  <c r="E82" i="10"/>
  <c r="G82" i="10"/>
  <c r="BD82" i="10"/>
  <c r="BN82" i="10"/>
  <c r="B83" i="10"/>
  <c r="D83" i="10"/>
  <c r="BO83" i="10" s="1"/>
  <c r="E83" i="10"/>
  <c r="G83" i="10"/>
  <c r="BD83" i="10"/>
  <c r="BN83" i="10"/>
  <c r="B84" i="10"/>
  <c r="D84" i="10"/>
  <c r="BO84" i="10" s="1"/>
  <c r="E84" i="10"/>
  <c r="G84" i="10"/>
  <c r="BD84" i="10"/>
  <c r="BN84" i="10"/>
  <c r="B85" i="10"/>
  <c r="D85" i="10"/>
  <c r="BO85" i="10" s="1"/>
  <c r="E85" i="10"/>
  <c r="G85" i="10"/>
  <c r="BD85" i="10"/>
  <c r="BN85" i="10"/>
  <c r="B86" i="10"/>
  <c r="D86" i="10"/>
  <c r="BO86" i="10" s="1"/>
  <c r="E86" i="10"/>
  <c r="G86" i="10"/>
  <c r="BD86" i="10"/>
  <c r="BN86" i="10"/>
  <c r="B87" i="10"/>
  <c r="D87" i="10"/>
  <c r="BO87" i="10" s="1"/>
  <c r="E87" i="10"/>
  <c r="G87" i="10"/>
  <c r="BD87" i="10"/>
  <c r="BN87" i="10"/>
  <c r="B88" i="10"/>
  <c r="D88" i="10"/>
  <c r="BO88" i="10" s="1"/>
  <c r="E88" i="10"/>
  <c r="G88" i="10"/>
  <c r="BD88" i="10"/>
  <c r="BN88" i="10"/>
  <c r="B89" i="10"/>
  <c r="D89" i="10"/>
  <c r="BO89" i="10" s="1"/>
  <c r="E89" i="10"/>
  <c r="G89" i="10"/>
  <c r="BD89" i="10"/>
  <c r="BN89" i="10"/>
  <c r="B90" i="10"/>
  <c r="D90" i="10"/>
  <c r="BO90" i="10" s="1"/>
  <c r="E90" i="10"/>
  <c r="G90" i="10"/>
  <c r="BD90" i="10"/>
  <c r="BN90" i="10"/>
  <c r="B91" i="10"/>
  <c r="D91" i="10"/>
  <c r="BO91" i="10" s="1"/>
  <c r="E91" i="10"/>
  <c r="G91" i="10"/>
  <c r="BD91" i="10"/>
  <c r="BN91" i="10"/>
  <c r="B92" i="10"/>
  <c r="D92" i="10"/>
  <c r="BO92" i="10" s="1"/>
  <c r="E92" i="10"/>
  <c r="G92" i="10"/>
  <c r="BD92" i="10"/>
  <c r="BN92" i="10"/>
  <c r="B93" i="10"/>
  <c r="D93" i="10"/>
  <c r="BO93" i="10" s="1"/>
  <c r="E93" i="10"/>
  <c r="G93" i="10"/>
  <c r="BD93" i="10"/>
  <c r="BN93" i="10"/>
  <c r="B94" i="10"/>
  <c r="D94" i="10"/>
  <c r="BO94" i="10" s="1"/>
  <c r="E94" i="10"/>
  <c r="G94" i="10"/>
  <c r="BD94" i="10"/>
  <c r="BN94" i="10"/>
  <c r="B95" i="10"/>
  <c r="D95" i="10"/>
  <c r="BO95" i="10" s="1"/>
  <c r="E95" i="10"/>
  <c r="G95" i="10"/>
  <c r="BD95" i="10"/>
  <c r="BN95" i="10"/>
  <c r="B96" i="10"/>
  <c r="D96" i="10"/>
  <c r="BO96" i="10" s="1"/>
  <c r="E96" i="10"/>
  <c r="G96" i="10"/>
  <c r="BD96" i="10"/>
  <c r="BN96" i="10"/>
  <c r="B97" i="10"/>
  <c r="D97" i="10"/>
  <c r="BO97" i="10" s="1"/>
  <c r="E97" i="10"/>
  <c r="G97" i="10"/>
  <c r="BD97" i="10"/>
  <c r="BN97" i="10"/>
  <c r="B98" i="10"/>
  <c r="D98" i="10"/>
  <c r="BO98" i="10" s="1"/>
  <c r="E98" i="10"/>
  <c r="G98" i="10"/>
  <c r="BD98" i="10"/>
  <c r="BN98" i="10"/>
  <c r="B99" i="10"/>
  <c r="D99" i="10"/>
  <c r="BO99" i="10" s="1"/>
  <c r="E99" i="10"/>
  <c r="G99" i="10"/>
  <c r="BD99" i="10"/>
  <c r="BN99" i="10"/>
  <c r="B100" i="10"/>
  <c r="D100" i="10"/>
  <c r="BO100" i="10" s="1"/>
  <c r="E100" i="10"/>
  <c r="G100" i="10"/>
  <c r="BD100" i="10"/>
  <c r="BN100" i="10"/>
  <c r="B101" i="10"/>
  <c r="D101" i="10"/>
  <c r="BO101" i="10" s="1"/>
  <c r="E101" i="10"/>
  <c r="G101" i="10"/>
  <c r="BD101" i="10"/>
  <c r="BN101" i="10"/>
  <c r="B102" i="10"/>
  <c r="D102" i="10"/>
  <c r="BO102" i="10" s="1"/>
  <c r="E102" i="10"/>
  <c r="G102" i="10"/>
  <c r="BD102" i="10"/>
  <c r="BN102" i="10"/>
  <c r="B103" i="10"/>
  <c r="D103" i="10"/>
  <c r="BO103" i="10" s="1"/>
  <c r="E103" i="10"/>
  <c r="G103" i="10"/>
  <c r="BD103" i="10"/>
  <c r="BN103" i="10"/>
  <c r="B104" i="10"/>
  <c r="D104" i="10"/>
  <c r="BO104" i="10" s="1"/>
  <c r="E104" i="10"/>
  <c r="G104" i="10"/>
  <c r="BD104" i="10"/>
  <c r="BN104" i="10"/>
  <c r="B105" i="10"/>
  <c r="D105" i="10"/>
  <c r="BO105" i="10" s="1"/>
  <c r="E105" i="10"/>
  <c r="G105" i="10"/>
  <c r="BD105" i="10"/>
  <c r="BN105" i="10"/>
  <c r="B106" i="10"/>
  <c r="D106" i="10"/>
  <c r="BO106" i="10" s="1"/>
  <c r="E106" i="10"/>
  <c r="G106" i="10"/>
  <c r="BD106" i="10"/>
  <c r="BN106" i="10"/>
  <c r="B107" i="10"/>
  <c r="D107" i="10"/>
  <c r="BO107" i="10" s="1"/>
  <c r="E107" i="10"/>
  <c r="G107" i="10"/>
  <c r="BD107" i="10"/>
  <c r="BN107" i="10"/>
  <c r="B108" i="10"/>
  <c r="D108" i="10"/>
  <c r="BO108" i="10" s="1"/>
  <c r="E108" i="10"/>
  <c r="G108" i="10"/>
  <c r="BD108" i="10"/>
  <c r="BN108" i="10"/>
  <c r="B109" i="10"/>
  <c r="D109" i="10"/>
  <c r="BO109" i="10" s="1"/>
  <c r="E109" i="10"/>
  <c r="G109" i="10"/>
  <c r="BD109" i="10"/>
  <c r="BN109" i="10"/>
  <c r="B110" i="10"/>
  <c r="D110" i="10"/>
  <c r="BO110" i="10" s="1"/>
  <c r="E110" i="10"/>
  <c r="G110" i="10"/>
  <c r="BD110" i="10"/>
  <c r="BN110" i="10"/>
  <c r="B111" i="10"/>
  <c r="D111" i="10"/>
  <c r="BO111" i="10" s="1"/>
  <c r="E111" i="10"/>
  <c r="G111" i="10"/>
  <c r="BD111" i="10"/>
  <c r="BN111" i="10"/>
  <c r="B112" i="10"/>
  <c r="D112" i="10"/>
  <c r="BO112" i="10" s="1"/>
  <c r="E112" i="10"/>
  <c r="G112" i="10"/>
  <c r="BD112" i="10"/>
  <c r="BN112" i="10"/>
  <c r="B113" i="10"/>
  <c r="D113" i="10"/>
  <c r="BO113" i="10" s="1"/>
  <c r="E113" i="10"/>
  <c r="G113" i="10"/>
  <c r="BD113" i="10"/>
  <c r="BN113" i="10"/>
  <c r="B114" i="10"/>
  <c r="D114" i="10"/>
  <c r="BO114" i="10" s="1"/>
  <c r="E114" i="10"/>
  <c r="G114" i="10"/>
  <c r="BD114" i="10"/>
  <c r="BN114" i="10"/>
  <c r="B115" i="10"/>
  <c r="D115" i="10"/>
  <c r="BO115" i="10" s="1"/>
  <c r="E115" i="10"/>
  <c r="G115" i="10"/>
  <c r="BD115" i="10"/>
  <c r="BN115" i="10"/>
  <c r="B116" i="10"/>
  <c r="D116" i="10"/>
  <c r="BO116" i="10" s="1"/>
  <c r="E116" i="10"/>
  <c r="G116" i="10"/>
  <c r="BD116" i="10"/>
  <c r="BN116" i="10"/>
  <c r="B117" i="10"/>
  <c r="D117" i="10"/>
  <c r="BO117" i="10" s="1"/>
  <c r="E117" i="10"/>
  <c r="G117" i="10"/>
  <c r="BD117" i="10"/>
  <c r="BN117" i="10"/>
  <c r="B118" i="10"/>
  <c r="D118" i="10"/>
  <c r="BO118" i="10" s="1"/>
  <c r="E118" i="10"/>
  <c r="G118" i="10"/>
  <c r="BD118" i="10"/>
  <c r="BN118" i="10"/>
  <c r="B119" i="10"/>
  <c r="D119" i="10"/>
  <c r="BO119" i="10" s="1"/>
  <c r="E119" i="10"/>
  <c r="G119" i="10"/>
  <c r="BD119" i="10"/>
  <c r="BN119" i="10"/>
  <c r="B120" i="10"/>
  <c r="D120" i="10"/>
  <c r="BO120" i="10" s="1"/>
  <c r="E120" i="10"/>
  <c r="G120" i="10"/>
  <c r="BD120" i="10"/>
  <c r="BN120" i="10"/>
  <c r="B121" i="10"/>
  <c r="D121" i="10"/>
  <c r="BO121" i="10" s="1"/>
  <c r="E121" i="10"/>
  <c r="G121" i="10"/>
  <c r="BD121" i="10"/>
  <c r="BN121" i="10"/>
  <c r="B122" i="10"/>
  <c r="D122" i="10"/>
  <c r="BO122" i="10" s="1"/>
  <c r="E122" i="10"/>
  <c r="G122" i="10"/>
  <c r="BD122" i="10"/>
  <c r="BN122" i="10"/>
  <c r="B123" i="10"/>
  <c r="D123" i="10"/>
  <c r="BO123" i="10" s="1"/>
  <c r="E123" i="10"/>
  <c r="G123" i="10"/>
  <c r="BD123" i="10"/>
  <c r="BN123" i="10"/>
  <c r="B124" i="10"/>
  <c r="D124" i="10"/>
  <c r="BO124" i="10" s="1"/>
  <c r="E124" i="10"/>
  <c r="G124" i="10"/>
  <c r="BD124" i="10"/>
  <c r="BN124" i="10"/>
  <c r="B125" i="10"/>
  <c r="D125" i="10"/>
  <c r="BO125" i="10" s="1"/>
  <c r="E125" i="10"/>
  <c r="G125" i="10"/>
  <c r="BD125" i="10"/>
  <c r="BN125" i="10"/>
  <c r="B126" i="10"/>
  <c r="D126" i="10"/>
  <c r="BO126" i="10" s="1"/>
  <c r="E126" i="10"/>
  <c r="G126" i="10"/>
  <c r="BD126" i="10"/>
  <c r="BN126" i="10"/>
  <c r="B127" i="10"/>
  <c r="D127" i="10"/>
  <c r="BO127" i="10" s="1"/>
  <c r="E127" i="10"/>
  <c r="G127" i="10"/>
  <c r="BD127" i="10"/>
  <c r="BN127" i="10"/>
  <c r="B128" i="10"/>
  <c r="D128" i="10"/>
  <c r="BO128" i="10" s="1"/>
  <c r="E128" i="10"/>
  <c r="G128" i="10"/>
  <c r="BD128" i="10"/>
  <c r="BN128" i="10"/>
  <c r="B129" i="10"/>
  <c r="D129" i="10"/>
  <c r="BO129" i="10" s="1"/>
  <c r="E129" i="10"/>
  <c r="G129" i="10"/>
  <c r="BD129" i="10"/>
  <c r="BN129" i="10"/>
  <c r="B130" i="10"/>
  <c r="D130" i="10"/>
  <c r="BO130" i="10" s="1"/>
  <c r="E130" i="10"/>
  <c r="G130" i="10"/>
  <c r="BD130" i="10"/>
  <c r="BN130" i="10"/>
  <c r="B131" i="10"/>
  <c r="D131" i="10"/>
  <c r="BO131" i="10" s="1"/>
  <c r="E131" i="10"/>
  <c r="G131" i="10"/>
  <c r="BD131" i="10"/>
  <c r="BN131" i="10"/>
  <c r="B132" i="10"/>
  <c r="D132" i="10"/>
  <c r="BO132" i="10" s="1"/>
  <c r="E132" i="10"/>
  <c r="G132" i="10"/>
  <c r="BD132" i="10"/>
  <c r="BN132" i="10"/>
  <c r="B133" i="10"/>
  <c r="D133" i="10"/>
  <c r="BO133" i="10" s="1"/>
  <c r="E133" i="10"/>
  <c r="G133" i="10"/>
  <c r="BD133" i="10"/>
  <c r="BN133" i="10"/>
  <c r="B134" i="10"/>
  <c r="D134" i="10"/>
  <c r="BO134" i="10" s="1"/>
  <c r="E134" i="10"/>
  <c r="G134" i="10"/>
  <c r="BD134" i="10"/>
  <c r="BN134" i="10"/>
  <c r="B135" i="10"/>
  <c r="D135" i="10"/>
  <c r="BO135" i="10" s="1"/>
  <c r="E135" i="10"/>
  <c r="G135" i="10"/>
  <c r="BD135" i="10"/>
  <c r="BN135" i="10"/>
  <c r="B136" i="10"/>
  <c r="D136" i="10"/>
  <c r="BO136" i="10" s="1"/>
  <c r="E136" i="10"/>
  <c r="G136" i="10"/>
  <c r="BD136" i="10"/>
  <c r="BN136" i="10"/>
  <c r="B137" i="10"/>
  <c r="D137" i="10"/>
  <c r="BO137" i="10" s="1"/>
  <c r="E137" i="10"/>
  <c r="G137" i="10"/>
  <c r="BD137" i="10"/>
  <c r="BN137" i="10"/>
  <c r="B138" i="10"/>
  <c r="D138" i="10"/>
  <c r="BO138" i="10" s="1"/>
  <c r="E138" i="10"/>
  <c r="G138" i="10"/>
  <c r="BD138" i="10"/>
  <c r="BN138" i="10"/>
  <c r="B139" i="10"/>
  <c r="D139" i="10"/>
  <c r="BO139" i="10" s="1"/>
  <c r="E139" i="10"/>
  <c r="G139" i="10"/>
  <c r="BD139" i="10"/>
  <c r="BN139" i="10"/>
  <c r="B140" i="10"/>
  <c r="D140" i="10"/>
  <c r="BO140" i="10" s="1"/>
  <c r="E140" i="10"/>
  <c r="G140" i="10"/>
  <c r="BD140" i="10"/>
  <c r="BN140" i="10"/>
  <c r="B141" i="10"/>
  <c r="D141" i="10"/>
  <c r="BO141" i="10" s="1"/>
  <c r="E141" i="10"/>
  <c r="G141" i="10"/>
  <c r="BD141" i="10"/>
  <c r="BN141" i="10"/>
  <c r="B142" i="10"/>
  <c r="D142" i="10"/>
  <c r="BO142" i="10" s="1"/>
  <c r="E142" i="10"/>
  <c r="G142" i="10"/>
  <c r="BD142" i="10"/>
  <c r="BN142" i="10"/>
  <c r="B143" i="10"/>
  <c r="D143" i="10"/>
  <c r="BO143" i="10" s="1"/>
  <c r="E143" i="10"/>
  <c r="G143" i="10"/>
  <c r="BD143" i="10"/>
  <c r="BN143" i="10"/>
  <c r="B144" i="10"/>
  <c r="D144" i="10"/>
  <c r="BO144" i="10" s="1"/>
  <c r="E144" i="10"/>
  <c r="G144" i="10"/>
  <c r="BD144" i="10"/>
  <c r="BN144" i="10"/>
  <c r="B145" i="10"/>
  <c r="D145" i="10"/>
  <c r="BO145" i="10" s="1"/>
  <c r="E145" i="10"/>
  <c r="G145" i="10"/>
  <c r="BD145" i="10"/>
  <c r="BN145" i="10"/>
  <c r="B146" i="10"/>
  <c r="D146" i="10"/>
  <c r="BO146" i="10" s="1"/>
  <c r="E146" i="10"/>
  <c r="G146" i="10"/>
  <c r="BD146" i="10"/>
  <c r="BN146" i="10"/>
  <c r="B147" i="10"/>
  <c r="D147" i="10"/>
  <c r="BO147" i="10" s="1"/>
  <c r="E147" i="10"/>
  <c r="G147" i="10"/>
  <c r="BD147" i="10"/>
  <c r="BN147" i="10"/>
  <c r="B148" i="10"/>
  <c r="D148" i="10"/>
  <c r="BO148" i="10" s="1"/>
  <c r="E148" i="10"/>
  <c r="G148" i="10"/>
  <c r="BD148" i="10"/>
  <c r="BN148" i="10"/>
  <c r="B149" i="10"/>
  <c r="D149" i="10"/>
  <c r="BO149" i="10" s="1"/>
  <c r="E149" i="10"/>
  <c r="G149" i="10"/>
  <c r="BD149" i="10"/>
  <c r="BN149" i="10"/>
  <c r="B150" i="10"/>
  <c r="D150" i="10"/>
  <c r="BO150" i="10" s="1"/>
  <c r="E150" i="10"/>
  <c r="G150" i="10"/>
  <c r="BD150" i="10"/>
  <c r="BN150" i="10"/>
  <c r="B151" i="10"/>
  <c r="D151" i="10"/>
  <c r="BO151" i="10" s="1"/>
  <c r="E151" i="10"/>
  <c r="G151" i="10"/>
  <c r="BD151" i="10"/>
  <c r="BN151" i="10"/>
  <c r="B152" i="10"/>
  <c r="D152" i="10"/>
  <c r="BO152" i="10" s="1"/>
  <c r="E152" i="10"/>
  <c r="G152" i="10"/>
  <c r="BD152" i="10"/>
  <c r="BN152" i="10"/>
  <c r="B153" i="10"/>
  <c r="D153" i="10"/>
  <c r="BO153" i="10" s="1"/>
  <c r="E153" i="10"/>
  <c r="G153" i="10"/>
  <c r="BD153" i="10"/>
  <c r="BN153" i="10"/>
  <c r="B154" i="10"/>
  <c r="D154" i="10"/>
  <c r="BO154" i="10" s="1"/>
  <c r="E154" i="10"/>
  <c r="G154" i="10"/>
  <c r="BD154" i="10"/>
  <c r="BN154" i="10"/>
  <c r="B155" i="10"/>
  <c r="D155" i="10"/>
  <c r="BO155" i="10" s="1"/>
  <c r="E155" i="10"/>
  <c r="G155" i="10"/>
  <c r="BD155" i="10"/>
  <c r="BN155" i="10"/>
  <c r="B156" i="10"/>
  <c r="D156" i="10"/>
  <c r="BO156" i="10" s="1"/>
  <c r="E156" i="10"/>
  <c r="G156" i="10"/>
  <c r="BD156" i="10"/>
  <c r="BN156" i="10"/>
  <c r="B157" i="10"/>
  <c r="D157" i="10"/>
  <c r="BO157" i="10" s="1"/>
  <c r="E157" i="10"/>
  <c r="G157" i="10"/>
  <c r="BD157" i="10"/>
  <c r="BN157" i="10"/>
  <c r="B158" i="10"/>
  <c r="D158" i="10"/>
  <c r="BO158" i="10" s="1"/>
  <c r="E158" i="10"/>
  <c r="G158" i="10"/>
  <c r="BD158" i="10"/>
  <c r="BN158" i="10"/>
  <c r="B159" i="10"/>
  <c r="D159" i="10"/>
  <c r="BO159" i="10" s="1"/>
  <c r="E159" i="10"/>
  <c r="G159" i="10"/>
  <c r="BD159" i="10"/>
  <c r="BN159" i="10"/>
  <c r="B160" i="10"/>
  <c r="D160" i="10"/>
  <c r="BO160" i="10" s="1"/>
  <c r="E160" i="10"/>
  <c r="G160" i="10"/>
  <c r="BD160" i="10"/>
  <c r="BN160" i="10"/>
  <c r="B161" i="10"/>
  <c r="D161" i="10"/>
  <c r="BO161" i="10" s="1"/>
  <c r="E161" i="10"/>
  <c r="G161" i="10"/>
  <c r="BD161" i="10"/>
  <c r="BN161" i="10"/>
  <c r="B162" i="10"/>
  <c r="D162" i="10"/>
  <c r="BO162" i="10" s="1"/>
  <c r="E162" i="10"/>
  <c r="G162" i="10"/>
  <c r="BD162" i="10"/>
  <c r="BN162" i="10"/>
  <c r="B163" i="10"/>
  <c r="D163" i="10"/>
  <c r="BO163" i="10" s="1"/>
  <c r="E163" i="10"/>
  <c r="G163" i="10"/>
  <c r="BD163" i="10"/>
  <c r="BN163" i="10"/>
  <c r="B164" i="10"/>
  <c r="D164" i="10"/>
  <c r="BO164" i="10" s="1"/>
  <c r="E164" i="10"/>
  <c r="G164" i="10"/>
  <c r="BD164" i="10"/>
  <c r="BN164" i="10"/>
  <c r="B165" i="10"/>
  <c r="D165" i="10"/>
  <c r="BO165" i="10" s="1"/>
  <c r="E165" i="10"/>
  <c r="G165" i="10"/>
  <c r="BD165" i="10"/>
  <c r="BN165" i="10"/>
  <c r="B166" i="10"/>
  <c r="D166" i="10"/>
  <c r="BO166" i="10" s="1"/>
  <c r="E166" i="10"/>
  <c r="G166" i="10"/>
  <c r="BD166" i="10"/>
  <c r="BN166" i="10"/>
  <c r="B167" i="10"/>
  <c r="D167" i="10"/>
  <c r="BO167" i="10" s="1"/>
  <c r="E167" i="10"/>
  <c r="G167" i="10"/>
  <c r="BD167" i="10"/>
  <c r="BN167" i="10"/>
  <c r="B168" i="10"/>
  <c r="D168" i="10"/>
  <c r="BO168" i="10" s="1"/>
  <c r="E168" i="10"/>
  <c r="G168" i="10"/>
  <c r="BD168" i="10"/>
  <c r="BN168" i="10"/>
  <c r="B169" i="10"/>
  <c r="D169" i="10"/>
  <c r="BO169" i="10" s="1"/>
  <c r="E169" i="10"/>
  <c r="G169" i="10"/>
  <c r="BD169" i="10"/>
  <c r="BN169" i="10"/>
  <c r="B170" i="10"/>
  <c r="D170" i="10"/>
  <c r="BO170" i="10" s="1"/>
  <c r="E170" i="10"/>
  <c r="G170" i="10"/>
  <c r="BD170" i="10"/>
  <c r="BN170" i="10"/>
  <c r="B171" i="10"/>
  <c r="D171" i="10"/>
  <c r="BO171" i="10" s="1"/>
  <c r="E171" i="10"/>
  <c r="G171" i="10"/>
  <c r="BD171" i="10"/>
  <c r="BN171" i="10"/>
  <c r="B172" i="10"/>
  <c r="D172" i="10"/>
  <c r="BO172" i="10" s="1"/>
  <c r="E172" i="10"/>
  <c r="G172" i="10"/>
  <c r="BD172" i="10"/>
  <c r="BN172" i="10"/>
  <c r="B173" i="10"/>
  <c r="D173" i="10"/>
  <c r="BO173" i="10" s="1"/>
  <c r="E173" i="10"/>
  <c r="G173" i="10"/>
  <c r="BD173" i="10"/>
  <c r="BN173" i="10"/>
  <c r="B174" i="10"/>
  <c r="D174" i="10"/>
  <c r="BO174" i="10" s="1"/>
  <c r="E174" i="10"/>
  <c r="G174" i="10"/>
  <c r="BD174" i="10"/>
  <c r="BN174" i="10"/>
  <c r="B175" i="10"/>
  <c r="D175" i="10"/>
  <c r="BO175" i="10" s="1"/>
  <c r="E175" i="10"/>
  <c r="G175" i="10"/>
  <c r="BD175" i="10"/>
  <c r="BN175" i="10"/>
  <c r="B176" i="10"/>
  <c r="D176" i="10"/>
  <c r="BO176" i="10" s="1"/>
  <c r="E176" i="10"/>
  <c r="G176" i="10"/>
  <c r="BD176" i="10"/>
  <c r="BN176" i="10"/>
  <c r="B177" i="10"/>
  <c r="D177" i="10"/>
  <c r="BO177" i="10" s="1"/>
  <c r="E177" i="10"/>
  <c r="G177" i="10"/>
  <c r="BD177" i="10"/>
  <c r="BN177" i="10"/>
  <c r="B178" i="10"/>
  <c r="D178" i="10"/>
  <c r="BO178" i="10" s="1"/>
  <c r="E178" i="10"/>
  <c r="G178" i="10"/>
  <c r="BD178" i="10"/>
  <c r="BN178" i="10"/>
  <c r="B179" i="10"/>
  <c r="D179" i="10"/>
  <c r="BO179" i="10" s="1"/>
  <c r="E179" i="10"/>
  <c r="G179" i="10"/>
  <c r="BD179" i="10"/>
  <c r="BN179" i="10"/>
  <c r="B180" i="10"/>
  <c r="D180" i="10"/>
  <c r="BO180" i="10" s="1"/>
  <c r="E180" i="10"/>
  <c r="G180" i="10"/>
  <c r="BD180" i="10"/>
  <c r="BN180" i="10"/>
  <c r="B181" i="10"/>
  <c r="D181" i="10"/>
  <c r="BO181" i="10" s="1"/>
  <c r="E181" i="10"/>
  <c r="G181" i="10"/>
  <c r="BD181" i="10"/>
  <c r="BN181" i="10"/>
  <c r="B182" i="10"/>
  <c r="D182" i="10"/>
  <c r="BO182" i="10" s="1"/>
  <c r="E182" i="10"/>
  <c r="G182" i="10"/>
  <c r="BD182" i="10"/>
  <c r="BN182" i="10"/>
  <c r="B183" i="10"/>
  <c r="D183" i="10"/>
  <c r="BO183" i="10" s="1"/>
  <c r="E183" i="10"/>
  <c r="G183" i="10"/>
  <c r="BD183" i="10"/>
  <c r="BN183" i="10"/>
  <c r="B184" i="10"/>
  <c r="D184" i="10"/>
  <c r="BO184" i="10" s="1"/>
  <c r="E184" i="10"/>
  <c r="G184" i="10"/>
  <c r="BD184" i="10"/>
  <c r="BN184" i="10"/>
  <c r="B185" i="10"/>
  <c r="D185" i="10"/>
  <c r="BO185" i="10" s="1"/>
  <c r="E185" i="10"/>
  <c r="G185" i="10"/>
  <c r="BD185" i="10"/>
  <c r="BN185" i="10"/>
  <c r="B186" i="10"/>
  <c r="D186" i="10"/>
  <c r="BO186" i="10" s="1"/>
  <c r="E186" i="10"/>
  <c r="G186" i="10"/>
  <c r="BD186" i="10"/>
  <c r="BN186" i="10"/>
  <c r="B187" i="10"/>
  <c r="D187" i="10"/>
  <c r="BO187" i="10" s="1"/>
  <c r="E187" i="10"/>
  <c r="G187" i="10"/>
  <c r="BD187" i="10"/>
  <c r="BN187" i="10"/>
  <c r="B188" i="10"/>
  <c r="D188" i="10"/>
  <c r="BO188" i="10" s="1"/>
  <c r="E188" i="10"/>
  <c r="G188" i="10"/>
  <c r="BD188" i="10"/>
  <c r="BN188" i="10"/>
  <c r="B189" i="10"/>
  <c r="D189" i="10"/>
  <c r="BO189" i="10" s="1"/>
  <c r="E189" i="10"/>
  <c r="G189" i="10"/>
  <c r="BD189" i="10"/>
  <c r="BN189" i="10"/>
  <c r="B190" i="10"/>
  <c r="D190" i="10"/>
  <c r="BO190" i="10" s="1"/>
  <c r="E190" i="10"/>
  <c r="G190" i="10"/>
  <c r="BD190" i="10"/>
  <c r="BN190" i="10"/>
  <c r="B191" i="10"/>
  <c r="D191" i="10"/>
  <c r="BO191" i="10" s="1"/>
  <c r="E191" i="10"/>
  <c r="G191" i="10"/>
  <c r="BD191" i="10"/>
  <c r="BN191" i="10"/>
  <c r="B192" i="10"/>
  <c r="D192" i="10"/>
  <c r="BO192" i="10" s="1"/>
  <c r="E192" i="10"/>
  <c r="G192" i="10"/>
  <c r="BD192" i="10"/>
  <c r="BN192" i="10"/>
  <c r="B193" i="10"/>
  <c r="D193" i="10"/>
  <c r="BO193" i="10" s="1"/>
  <c r="E193" i="10"/>
  <c r="G193" i="10"/>
  <c r="BD193" i="10"/>
  <c r="BN193" i="10"/>
  <c r="B194" i="10"/>
  <c r="D194" i="10"/>
  <c r="BO194" i="10" s="1"/>
  <c r="E194" i="10"/>
  <c r="G194" i="10"/>
  <c r="BD194" i="10"/>
  <c r="BN194" i="10"/>
  <c r="B195" i="10"/>
  <c r="D195" i="10"/>
  <c r="BO195" i="10" s="1"/>
  <c r="E195" i="10"/>
  <c r="G195" i="10"/>
  <c r="BD195" i="10"/>
  <c r="BN195" i="10"/>
  <c r="B196" i="10"/>
  <c r="D196" i="10"/>
  <c r="BO196" i="10" s="1"/>
  <c r="E196" i="10"/>
  <c r="G196" i="10"/>
  <c r="BD196" i="10"/>
  <c r="BN196" i="10"/>
  <c r="B197" i="10"/>
  <c r="D197" i="10"/>
  <c r="BO197" i="10" s="1"/>
  <c r="E197" i="10"/>
  <c r="G197" i="10"/>
  <c r="BD197" i="10"/>
  <c r="BN197" i="10"/>
  <c r="B198" i="10"/>
  <c r="D198" i="10"/>
  <c r="BO198" i="10" s="1"/>
  <c r="E198" i="10"/>
  <c r="G198" i="10"/>
  <c r="BD198" i="10"/>
  <c r="BN198" i="10"/>
  <c r="B199" i="10"/>
  <c r="D199" i="10"/>
  <c r="BO199" i="10" s="1"/>
  <c r="E199" i="10"/>
  <c r="G199" i="10"/>
  <c r="BD199" i="10"/>
  <c r="BN199" i="10"/>
  <c r="B200" i="10"/>
  <c r="D200" i="10"/>
  <c r="BO200" i="10" s="1"/>
  <c r="E200" i="10"/>
  <c r="G200" i="10"/>
  <c r="BD200" i="10"/>
  <c r="BN200" i="10"/>
  <c r="B201" i="10"/>
  <c r="D201" i="10"/>
  <c r="BO201" i="10" s="1"/>
  <c r="E201" i="10"/>
  <c r="G201" i="10"/>
  <c r="BD201" i="10"/>
  <c r="BN201" i="10"/>
  <c r="B202" i="10"/>
  <c r="D202" i="10"/>
  <c r="BO202" i="10" s="1"/>
  <c r="E202" i="10"/>
  <c r="G202" i="10"/>
  <c r="BD202" i="10"/>
  <c r="BN202" i="10"/>
  <c r="B203" i="10"/>
  <c r="D203" i="10"/>
  <c r="BO203" i="10" s="1"/>
  <c r="E203" i="10"/>
  <c r="G203" i="10"/>
  <c r="BD203" i="10"/>
  <c r="BN203" i="10"/>
  <c r="B204" i="10"/>
  <c r="D204" i="10"/>
  <c r="BO204" i="10" s="1"/>
  <c r="E204" i="10"/>
  <c r="G204" i="10"/>
  <c r="BD204" i="10"/>
  <c r="BN204" i="10"/>
  <c r="B205" i="10"/>
  <c r="D205" i="10"/>
  <c r="BO205" i="10" s="1"/>
  <c r="E205" i="10"/>
  <c r="G205" i="10"/>
  <c r="BD205" i="10"/>
  <c r="BN205" i="10"/>
  <c r="B206" i="10"/>
  <c r="D206" i="10"/>
  <c r="BO206" i="10" s="1"/>
  <c r="E206" i="10"/>
  <c r="G206" i="10"/>
  <c r="BD206" i="10"/>
  <c r="BN206" i="10"/>
  <c r="B207" i="10"/>
  <c r="D207" i="10"/>
  <c r="BO207" i="10" s="1"/>
  <c r="E207" i="10"/>
  <c r="G207" i="10"/>
  <c r="BD207" i="10"/>
  <c r="BN207" i="10"/>
  <c r="B208" i="10"/>
  <c r="D208" i="10"/>
  <c r="BO208" i="10" s="1"/>
  <c r="E208" i="10"/>
  <c r="G208" i="10"/>
  <c r="BD208" i="10"/>
  <c r="BN208" i="10"/>
  <c r="B209" i="10"/>
  <c r="D209" i="10"/>
  <c r="BO209" i="10" s="1"/>
  <c r="E209" i="10"/>
  <c r="G209" i="10"/>
  <c r="BD209" i="10"/>
  <c r="BN209" i="10"/>
  <c r="B210" i="10"/>
  <c r="D210" i="10"/>
  <c r="BO210" i="10" s="1"/>
  <c r="E210" i="10"/>
  <c r="G210" i="10"/>
  <c r="BD210" i="10"/>
  <c r="BN210" i="10"/>
  <c r="B211" i="10"/>
  <c r="D211" i="10"/>
  <c r="BO211" i="10" s="1"/>
  <c r="E211" i="10"/>
  <c r="G211" i="10"/>
  <c r="BD211" i="10"/>
  <c r="BN211" i="10"/>
  <c r="B212" i="10"/>
  <c r="D212" i="10"/>
  <c r="BO212" i="10" s="1"/>
  <c r="E212" i="10"/>
  <c r="G212" i="10"/>
  <c r="BD212" i="10"/>
  <c r="BN212" i="10"/>
  <c r="B213" i="10"/>
  <c r="D213" i="10"/>
  <c r="BO213" i="10" s="1"/>
  <c r="E213" i="10"/>
  <c r="G213" i="10"/>
  <c r="BD213" i="10"/>
  <c r="BN213" i="10"/>
  <c r="B214" i="10"/>
  <c r="D214" i="10"/>
  <c r="BO214" i="10" s="1"/>
  <c r="E214" i="10"/>
  <c r="G214" i="10"/>
  <c r="BD214" i="10"/>
  <c r="BN214" i="10"/>
  <c r="B215" i="10"/>
  <c r="D215" i="10"/>
  <c r="BO215" i="10" s="1"/>
  <c r="E215" i="10"/>
  <c r="G215" i="10"/>
  <c r="BD215" i="10"/>
  <c r="BN215" i="10"/>
  <c r="B216" i="10"/>
  <c r="D216" i="10"/>
  <c r="BO216" i="10" s="1"/>
  <c r="E216" i="10"/>
  <c r="G216" i="10"/>
  <c r="BD216" i="10"/>
  <c r="BN216" i="10"/>
  <c r="B217" i="10"/>
  <c r="D217" i="10"/>
  <c r="BO217" i="10" s="1"/>
  <c r="E217" i="10"/>
  <c r="G217" i="10"/>
  <c r="BD217" i="10"/>
  <c r="BN217" i="10"/>
  <c r="B218" i="10"/>
  <c r="D218" i="10"/>
  <c r="BO218" i="10" s="1"/>
  <c r="E218" i="10"/>
  <c r="G218" i="10"/>
  <c r="BD218" i="10"/>
  <c r="BN218" i="10"/>
  <c r="B219" i="10"/>
  <c r="D219" i="10"/>
  <c r="BO219" i="10" s="1"/>
  <c r="E219" i="10"/>
  <c r="G219" i="10"/>
  <c r="BD219" i="10"/>
  <c r="BN219" i="10"/>
  <c r="B220" i="10"/>
  <c r="D220" i="10"/>
  <c r="BO220" i="10" s="1"/>
  <c r="E220" i="10"/>
  <c r="G220" i="10"/>
  <c r="BD220" i="10"/>
  <c r="BN220" i="10"/>
  <c r="B221" i="10"/>
  <c r="D221" i="10"/>
  <c r="BO221" i="10" s="1"/>
  <c r="E221" i="10"/>
  <c r="G221" i="10"/>
  <c r="BD221" i="10"/>
  <c r="BN221" i="10"/>
  <c r="B222" i="10"/>
  <c r="D222" i="10"/>
  <c r="BO222" i="10" s="1"/>
  <c r="E222" i="10"/>
  <c r="G222" i="10"/>
  <c r="BD222" i="10"/>
  <c r="BN222" i="10"/>
  <c r="B223" i="10"/>
  <c r="D223" i="10"/>
  <c r="BO223" i="10" s="1"/>
  <c r="E223" i="10"/>
  <c r="G223" i="10"/>
  <c r="BD223" i="10"/>
  <c r="BN223" i="10"/>
  <c r="B224" i="10"/>
  <c r="D224" i="10"/>
  <c r="BO224" i="10" s="1"/>
  <c r="E224" i="10"/>
  <c r="G224" i="10"/>
  <c r="BD224" i="10"/>
  <c r="BN224" i="10"/>
  <c r="B225" i="10"/>
  <c r="D225" i="10"/>
  <c r="BO225" i="10" s="1"/>
  <c r="E225" i="10"/>
  <c r="G225" i="10"/>
  <c r="BD225" i="10"/>
  <c r="BN225" i="10"/>
  <c r="B226" i="10"/>
  <c r="D226" i="10"/>
  <c r="BO226" i="10" s="1"/>
  <c r="E226" i="10"/>
  <c r="G226" i="10"/>
  <c r="BD226" i="10"/>
  <c r="BN226" i="10"/>
  <c r="B227" i="10"/>
  <c r="D227" i="10"/>
  <c r="BO227" i="10" s="1"/>
  <c r="E227" i="10"/>
  <c r="G227" i="10"/>
  <c r="BD227" i="10"/>
  <c r="BN227" i="10"/>
  <c r="B228" i="10"/>
  <c r="D228" i="10"/>
  <c r="BO228" i="10" s="1"/>
  <c r="E228" i="10"/>
  <c r="G228" i="10"/>
  <c r="BD228" i="10"/>
  <c r="BN228" i="10"/>
  <c r="B229" i="10"/>
  <c r="D229" i="10"/>
  <c r="BO229" i="10" s="1"/>
  <c r="E229" i="10"/>
  <c r="G229" i="10"/>
  <c r="BD229" i="10"/>
  <c r="BN229" i="10"/>
  <c r="B230" i="10"/>
  <c r="D230" i="10"/>
  <c r="BO230" i="10" s="1"/>
  <c r="E230" i="10"/>
  <c r="G230" i="10"/>
  <c r="BD230" i="10"/>
  <c r="BN230" i="10"/>
  <c r="B231" i="10"/>
  <c r="D231" i="10"/>
  <c r="BO231" i="10" s="1"/>
  <c r="E231" i="10"/>
  <c r="G231" i="10"/>
  <c r="BD231" i="10"/>
  <c r="BN231" i="10"/>
  <c r="B232" i="10"/>
  <c r="D232" i="10"/>
  <c r="BO232" i="10" s="1"/>
  <c r="E232" i="10"/>
  <c r="G232" i="10"/>
  <c r="BD232" i="10"/>
  <c r="BN232" i="10"/>
  <c r="B233" i="10"/>
  <c r="D233" i="10"/>
  <c r="BO233" i="10" s="1"/>
  <c r="E233" i="10"/>
  <c r="G233" i="10"/>
  <c r="BD233" i="10"/>
  <c r="BN233" i="10"/>
  <c r="B234" i="10"/>
  <c r="D234" i="10"/>
  <c r="BO234" i="10" s="1"/>
  <c r="E234" i="10"/>
  <c r="G234" i="10"/>
  <c r="BD234" i="10"/>
  <c r="BN234" i="10"/>
  <c r="B235" i="10"/>
  <c r="D235" i="10"/>
  <c r="BO235" i="10" s="1"/>
  <c r="E235" i="10"/>
  <c r="G235" i="10"/>
  <c r="BD235" i="10"/>
  <c r="BN235" i="10"/>
  <c r="B236" i="10"/>
  <c r="D236" i="10"/>
  <c r="BO236" i="10" s="1"/>
  <c r="E236" i="10"/>
  <c r="G236" i="10"/>
  <c r="BD236" i="10"/>
  <c r="BN236" i="10"/>
  <c r="B237" i="10"/>
  <c r="D237" i="10"/>
  <c r="BO237" i="10" s="1"/>
  <c r="E237" i="10"/>
  <c r="G237" i="10"/>
  <c r="BD237" i="10"/>
  <c r="BN237" i="10"/>
  <c r="B238" i="10"/>
  <c r="D238" i="10"/>
  <c r="BO238" i="10" s="1"/>
  <c r="E238" i="10"/>
  <c r="G238" i="10"/>
  <c r="BD238" i="10"/>
  <c r="BN238" i="10"/>
  <c r="B239" i="10"/>
  <c r="D239" i="10"/>
  <c r="BO239" i="10" s="1"/>
  <c r="E239" i="10"/>
  <c r="G239" i="10"/>
  <c r="BD239" i="10"/>
  <c r="BN239" i="10"/>
  <c r="B240" i="10"/>
  <c r="D240" i="10"/>
  <c r="BO240" i="10" s="1"/>
  <c r="E240" i="10"/>
  <c r="G240" i="10"/>
  <c r="BD240" i="10"/>
  <c r="BN240" i="10"/>
  <c r="B241" i="10"/>
  <c r="D241" i="10"/>
  <c r="BO241" i="10" s="1"/>
  <c r="E241" i="10"/>
  <c r="G241" i="10"/>
  <c r="BD241" i="10"/>
  <c r="BN241" i="10"/>
  <c r="B242" i="10"/>
  <c r="D242" i="10"/>
  <c r="BO242" i="10" s="1"/>
  <c r="E242" i="10"/>
  <c r="G242" i="10"/>
  <c r="BD242" i="10"/>
  <c r="BN242" i="10"/>
  <c r="B243" i="10"/>
  <c r="D243" i="10"/>
  <c r="BO243" i="10" s="1"/>
  <c r="E243" i="10"/>
  <c r="G243" i="10"/>
  <c r="BD243" i="10"/>
  <c r="BN243" i="10"/>
  <c r="B244" i="10"/>
  <c r="D244" i="10"/>
  <c r="BO244" i="10" s="1"/>
  <c r="E244" i="10"/>
  <c r="G244" i="10"/>
  <c r="BD244" i="10"/>
  <c r="BN244" i="10"/>
  <c r="B245" i="10"/>
  <c r="D245" i="10"/>
  <c r="BO245" i="10" s="1"/>
  <c r="E245" i="10"/>
  <c r="G245" i="10"/>
  <c r="BD245" i="10"/>
  <c r="BN245" i="10"/>
  <c r="B246" i="10"/>
  <c r="D246" i="10"/>
  <c r="BO246" i="10" s="1"/>
  <c r="E246" i="10"/>
  <c r="G246" i="10"/>
  <c r="BD246" i="10"/>
  <c r="BN246" i="10"/>
  <c r="B247" i="10"/>
  <c r="D247" i="10"/>
  <c r="BO247" i="10" s="1"/>
  <c r="E247" i="10"/>
  <c r="G247" i="10"/>
  <c r="BD247" i="10"/>
  <c r="BN247" i="10"/>
  <c r="B248" i="10"/>
  <c r="D248" i="10"/>
  <c r="BO248" i="10" s="1"/>
  <c r="E248" i="10"/>
  <c r="G248" i="10"/>
  <c r="BD248" i="10"/>
  <c r="BN248" i="10"/>
  <c r="B249" i="10"/>
  <c r="D249" i="10"/>
  <c r="BO249" i="10" s="1"/>
  <c r="E249" i="10"/>
  <c r="G249" i="10"/>
  <c r="BD249" i="10"/>
  <c r="BN249" i="10"/>
  <c r="B250" i="10"/>
  <c r="D250" i="10"/>
  <c r="BO250" i="10" s="1"/>
  <c r="E250" i="10"/>
  <c r="G250" i="10"/>
  <c r="BD250" i="10"/>
  <c r="BN250" i="10"/>
  <c r="B251" i="10"/>
  <c r="D251" i="10"/>
  <c r="BO251" i="10" s="1"/>
  <c r="E251" i="10"/>
  <c r="G251" i="10"/>
  <c r="BD251" i="10"/>
  <c r="BN251" i="10"/>
  <c r="B252" i="10"/>
  <c r="D252" i="10"/>
  <c r="BO252" i="10" s="1"/>
  <c r="E252" i="10"/>
  <c r="G252" i="10"/>
  <c r="BD252" i="10"/>
  <c r="BN252" i="10"/>
  <c r="B253" i="10"/>
  <c r="D253" i="10"/>
  <c r="BO253" i="10" s="1"/>
  <c r="E253" i="10"/>
  <c r="G253" i="10"/>
  <c r="BD253" i="10"/>
  <c r="BN253" i="10"/>
  <c r="B7" i="1"/>
  <c r="B9" i="27"/>
  <c r="B8" i="8"/>
  <c r="B13" i="10"/>
  <c r="D9" i="8" l="1"/>
  <c r="P9" i="8" s="1"/>
  <c r="J1" i="8" s="1"/>
  <c r="E107" i="9"/>
  <c r="AA107" i="9" s="1"/>
  <c r="E115" i="9"/>
  <c r="AA115" i="9" s="1"/>
  <c r="E104" i="9"/>
  <c r="AA104" i="9" s="1"/>
  <c r="E116" i="9"/>
  <c r="AA116" i="9" s="1"/>
  <c r="E143" i="9"/>
  <c r="AA143" i="9" s="1"/>
  <c r="E136" i="9"/>
  <c r="AA136" i="9" s="1"/>
  <c r="E140" i="9"/>
  <c r="AA140" i="9" s="1"/>
  <c r="E144" i="9"/>
  <c r="AA144" i="9" s="1"/>
  <c r="E148" i="9"/>
  <c r="AA148" i="9" s="1"/>
  <c r="E105" i="9"/>
  <c r="AA105" i="9" s="1"/>
  <c r="E113" i="9"/>
  <c r="AA113" i="9" s="1"/>
  <c r="E117" i="9"/>
  <c r="AA117" i="9" s="1"/>
  <c r="E114" i="9"/>
  <c r="AA114" i="9" s="1"/>
  <c r="E118" i="9"/>
  <c r="AA118" i="9" s="1"/>
  <c r="E137" i="9"/>
  <c r="AA137" i="9" s="1"/>
  <c r="E141" i="9"/>
  <c r="AE325" i="9" s="1"/>
  <c r="E146" i="9"/>
  <c r="AA146" i="9" s="1"/>
  <c r="E150" i="9"/>
  <c r="AA150" i="9" s="1"/>
  <c r="E138" i="9"/>
  <c r="AE261" i="9" s="1"/>
  <c r="E261" i="9" s="1"/>
  <c r="AA261" i="9" s="1"/>
  <c r="E110" i="9"/>
  <c r="AA110" i="9" s="1"/>
  <c r="E139" i="9"/>
  <c r="AE293" i="9" s="1"/>
  <c r="E293" i="9" s="1"/>
  <c r="AA293" i="9" s="1"/>
  <c r="AD107" i="2"/>
  <c r="AD201" i="2"/>
  <c r="AD141" i="2"/>
  <c r="AD151" i="2"/>
  <c r="AD153" i="2"/>
  <c r="AD152" i="2"/>
  <c r="AD118" i="2"/>
  <c r="AD327" i="2"/>
  <c r="AD267" i="2"/>
  <c r="AD403" i="2"/>
  <c r="AD317" i="2"/>
  <c r="AD155" i="2"/>
  <c r="AD583" i="2"/>
  <c r="AD531" i="2"/>
  <c r="AD511" i="2"/>
  <c r="AD505" i="2"/>
  <c r="AD304" i="2"/>
  <c r="AD291" i="2"/>
  <c r="AD455" i="2"/>
  <c r="AD411" i="2"/>
  <c r="AD364" i="2"/>
  <c r="AD361" i="2"/>
  <c r="AD351" i="2"/>
  <c r="AD244" i="2"/>
  <c r="AD181" i="2"/>
  <c r="AD257" i="2"/>
  <c r="AD453" i="2"/>
  <c r="AD385" i="2"/>
  <c r="AD529" i="2"/>
  <c r="AD296" i="2"/>
  <c r="AD189" i="2"/>
  <c r="AD539" i="2"/>
  <c r="AD199" i="2"/>
  <c r="AD147" i="2"/>
  <c r="AD176" i="2"/>
  <c r="AD129" i="2"/>
  <c r="AD593" i="2"/>
  <c r="AD167" i="2"/>
  <c r="AD549" i="2"/>
  <c r="AD276" i="2"/>
  <c r="AD156" i="2"/>
  <c r="AD559" i="2"/>
  <c r="AD508" i="2"/>
  <c r="AD473" i="2"/>
  <c r="AD421" i="2"/>
  <c r="AD336" i="2"/>
  <c r="AD242" i="2"/>
  <c r="AD607" i="2"/>
  <c r="AD601" i="2"/>
  <c r="AD514" i="2"/>
  <c r="AD445" i="2"/>
  <c r="AD396" i="2"/>
  <c r="AD311" i="2"/>
  <c r="AD302" i="2"/>
  <c r="AD293" i="2"/>
  <c r="AD268" i="2"/>
  <c r="AD174" i="2"/>
  <c r="AD115" i="2"/>
  <c r="AD568" i="2"/>
  <c r="AD447" i="2"/>
  <c r="AD506" i="2"/>
  <c r="AD503" i="2"/>
  <c r="AD387" i="2"/>
  <c r="AD362" i="2"/>
  <c r="AD328" i="2"/>
  <c r="AD259" i="2"/>
  <c r="AD234" i="2"/>
  <c r="AD200" i="2"/>
  <c r="AD106" i="2"/>
  <c r="AD516" i="2"/>
  <c r="AD370" i="2"/>
  <c r="AD208" i="2"/>
  <c r="AD573" i="2"/>
  <c r="AD461" i="2"/>
  <c r="D31" i="10"/>
  <c r="BO31" i="10" s="1"/>
  <c r="D27" i="10"/>
  <c r="BO27" i="10" s="1"/>
  <c r="D50" i="10"/>
  <c r="BO50" i="10" s="1"/>
  <c r="D62" i="10"/>
  <c r="BO62" i="10" s="1"/>
  <c r="D59" i="10"/>
  <c r="BO59" i="10" s="1"/>
  <c r="D56" i="10"/>
  <c r="BO56" i="10" s="1"/>
  <c r="D64" i="10"/>
  <c r="BO64" i="10" s="1"/>
  <c r="D61" i="10"/>
  <c r="BO61" i="10" s="1"/>
  <c r="D58" i="10"/>
  <c r="BO58" i="10" s="1"/>
  <c r="D53" i="10"/>
  <c r="BO53" i="10" s="1"/>
  <c r="D38" i="10"/>
  <c r="BO38" i="10" s="1"/>
  <c r="D46" i="10"/>
  <c r="BO46" i="10" s="1"/>
  <c r="D43" i="10"/>
  <c r="BO43" i="10" s="1"/>
  <c r="D40" i="10"/>
  <c r="BO40" i="10" s="1"/>
  <c r="D37" i="10"/>
  <c r="BO37" i="10" s="1"/>
  <c r="D33" i="10"/>
  <c r="BO33" i="10" s="1"/>
  <c r="D54" i="10"/>
  <c r="BO54" i="10" s="1"/>
  <c r="D51" i="10"/>
  <c r="BO51" i="10" s="1"/>
  <c r="D48" i="10"/>
  <c r="BO48" i="10" s="1"/>
  <c r="D45" i="10"/>
  <c r="BO45" i="10" s="1"/>
  <c r="D42" i="10"/>
  <c r="BO42" i="10" s="1"/>
  <c r="D25" i="10"/>
  <c r="BO25" i="10" s="1"/>
  <c r="D65" i="10"/>
  <c r="BO65" i="10" s="1"/>
  <c r="D57" i="10"/>
  <c r="BO57" i="10" s="1"/>
  <c r="D49" i="10"/>
  <c r="BO49" i="10" s="1"/>
  <c r="D41" i="10"/>
  <c r="BO41" i="10" s="1"/>
  <c r="D35" i="10"/>
  <c r="BO35" i="10" s="1"/>
  <c r="D60" i="10"/>
  <c r="BO60" i="10" s="1"/>
  <c r="D52" i="10"/>
  <c r="BO52" i="10" s="1"/>
  <c r="D44" i="10"/>
  <c r="BO44" i="10" s="1"/>
  <c r="D29" i="10"/>
  <c r="BO29" i="10" s="1"/>
  <c r="D63" i="10"/>
  <c r="BO63" i="10" s="1"/>
  <c r="D55" i="10"/>
  <c r="BO55" i="10" s="1"/>
  <c r="D47" i="10"/>
  <c r="BO47" i="10" s="1"/>
  <c r="D39" i="10"/>
  <c r="BO39" i="10" s="1"/>
  <c r="D23" i="10"/>
  <c r="BO23" i="10" s="1"/>
  <c r="BD63" i="10"/>
  <c r="BD57" i="10"/>
  <c r="BD51" i="10"/>
  <c r="BD45" i="10"/>
  <c r="BD39" i="10"/>
  <c r="BD31" i="10"/>
  <c r="BD25" i="10"/>
  <c r="D36" i="10"/>
  <c r="BO36" i="10" s="1"/>
  <c r="D34" i="10"/>
  <c r="BO34" i="10" s="1"/>
  <c r="D32" i="10"/>
  <c r="BO32" i="10" s="1"/>
  <c r="D30" i="10"/>
  <c r="BO30" i="10" s="1"/>
  <c r="D28" i="10"/>
  <c r="BO28" i="10" s="1"/>
  <c r="D26" i="10"/>
  <c r="BO26" i="10" s="1"/>
  <c r="D24" i="10"/>
  <c r="BO24" i="10" s="1"/>
  <c r="BD29" i="10"/>
  <c r="BD64" i="10"/>
  <c r="BD62" i="10"/>
  <c r="BD60" i="10"/>
  <c r="BD58" i="10"/>
  <c r="BD56" i="10"/>
  <c r="BD54" i="10"/>
  <c r="BD52" i="10"/>
  <c r="BD50" i="10"/>
  <c r="BD48" i="10"/>
  <c r="BD46" i="10"/>
  <c r="BD44" i="10"/>
  <c r="BD42" i="10"/>
  <c r="BD40" i="10"/>
  <c r="BD38" i="10"/>
  <c r="BD36" i="10"/>
  <c r="BD65" i="10"/>
  <c r="BD59" i="10"/>
  <c r="BD53" i="10"/>
  <c r="BD47" i="10"/>
  <c r="BD41" i="10"/>
  <c r="BD35" i="10"/>
  <c r="BD27" i="10"/>
  <c r="BD34" i="10"/>
  <c r="BD32" i="10"/>
  <c r="BD30" i="10"/>
  <c r="BD28" i="10"/>
  <c r="BD26" i="10"/>
  <c r="BD24" i="10"/>
  <c r="BD22" i="10"/>
  <c r="D13" i="10"/>
  <c r="BO13" i="10" s="1"/>
  <c r="BD61" i="10"/>
  <c r="BD55" i="10"/>
  <c r="BD49" i="10"/>
  <c r="BD43" i="10"/>
  <c r="BD37" i="10"/>
  <c r="BD33" i="10"/>
  <c r="AD110" i="2"/>
  <c r="AD422" i="2"/>
  <c r="AD166" i="2"/>
  <c r="AD546" i="2"/>
  <c r="AD538" i="2"/>
  <c r="AD384" i="2"/>
  <c r="AD324" i="2"/>
  <c r="AD316" i="2"/>
  <c r="AD248" i="2"/>
  <c r="AD188" i="2"/>
  <c r="AD452" i="2"/>
  <c r="AD444" i="2"/>
  <c r="AD360" i="2"/>
  <c r="AD357" i="2"/>
  <c r="AD349" i="2"/>
  <c r="AD289" i="2"/>
  <c r="AD281" i="2"/>
  <c r="AD240" i="2"/>
  <c r="AD229" i="2"/>
  <c r="AD221" i="2"/>
  <c r="AD180" i="2"/>
  <c r="AD132" i="2"/>
  <c r="AD124" i="2"/>
  <c r="AD600" i="2"/>
  <c r="AD588" i="2"/>
  <c r="AD579" i="2"/>
  <c r="AD544" i="2"/>
  <c r="AD536" i="2"/>
  <c r="AD482" i="2"/>
  <c r="AD474" i="2"/>
  <c r="AD435" i="2"/>
  <c r="AD417" i="2"/>
  <c r="AD393" i="2"/>
  <c r="AD127" i="2"/>
  <c r="AD119" i="2"/>
  <c r="AD590" i="2"/>
  <c r="AD512" i="2"/>
  <c r="AD504" i="2"/>
  <c r="AD485" i="2"/>
  <c r="AD162" i="2"/>
  <c r="AD154" i="2"/>
  <c r="AD612" i="2"/>
  <c r="AD542" i="2"/>
  <c r="AD521" i="2"/>
  <c r="AD480" i="2"/>
  <c r="AD472" i="2"/>
  <c r="AD350" i="2"/>
  <c r="AD290" i="2"/>
  <c r="AD282" i="2"/>
  <c r="AD222" i="2"/>
  <c r="AD580" i="2"/>
  <c r="AD572" i="2"/>
  <c r="AD418" i="2"/>
  <c r="AD394" i="2"/>
  <c r="AD383" i="2"/>
  <c r="AD375" i="2"/>
  <c r="AD323" i="2"/>
  <c r="AD315" i="2"/>
  <c r="AD255" i="2"/>
  <c r="AD247" i="2"/>
  <c r="AD195" i="2"/>
  <c r="AD187" i="2"/>
  <c r="AD128" i="2"/>
  <c r="AD120" i="2"/>
  <c r="AD610" i="2"/>
  <c r="AD548" i="2"/>
  <c r="AD540" i="2"/>
  <c r="AD478" i="2"/>
  <c r="AD443" i="2"/>
  <c r="AD294" i="2"/>
  <c r="AD550" i="2"/>
  <c r="I1" i="27"/>
  <c r="AD262" i="2"/>
  <c r="AD230" i="2"/>
  <c r="AD454" i="2"/>
  <c r="AD390" i="2"/>
  <c r="AD358" i="2"/>
  <c r="AD198" i="2"/>
  <c r="AD326" i="2"/>
  <c r="AD614" i="2"/>
  <c r="AD582" i="2"/>
  <c r="D9" i="27"/>
  <c r="P9" i="27" s="1"/>
  <c r="D10" i="27"/>
  <c r="P10" i="27" s="1"/>
  <c r="D11" i="27"/>
  <c r="P11" i="27" s="1"/>
  <c r="D12" i="27"/>
  <c r="P12" i="27" s="1"/>
  <c r="D13" i="27"/>
  <c r="P13" i="27" s="1"/>
  <c r="D14" i="27"/>
  <c r="P14" i="27" s="1"/>
  <c r="D15" i="27"/>
  <c r="P15" i="27" s="1"/>
  <c r="D16" i="27"/>
  <c r="P16" i="27" s="1"/>
  <c r="D17" i="27"/>
  <c r="P17" i="27" s="1"/>
  <c r="D18" i="27"/>
  <c r="P18" i="27" s="1"/>
  <c r="D19" i="27"/>
  <c r="P19" i="27" s="1"/>
  <c r="D20" i="27"/>
  <c r="P20" i="27" s="1"/>
  <c r="D21" i="27"/>
  <c r="P21" i="27" s="1"/>
  <c r="D22" i="27"/>
  <c r="P22" i="27" s="1"/>
  <c r="D23" i="27"/>
  <c r="P23" i="27" s="1"/>
  <c r="D24" i="27"/>
  <c r="P24" i="27" s="1"/>
  <c r="D25" i="27"/>
  <c r="P25" i="27" s="1"/>
  <c r="D26" i="27"/>
  <c r="P26" i="27" s="1"/>
  <c r="D27" i="27"/>
  <c r="P27" i="27" s="1"/>
  <c r="D28" i="27"/>
  <c r="P28" i="27" s="1"/>
  <c r="D29" i="27"/>
  <c r="P29" i="27" s="1"/>
  <c r="D30" i="27"/>
  <c r="P30" i="27" s="1"/>
  <c r="D31" i="27"/>
  <c r="P31" i="27" s="1"/>
  <c r="D32" i="27"/>
  <c r="P32" i="27" s="1"/>
  <c r="D33" i="27"/>
  <c r="P33" i="27" s="1"/>
  <c r="D34" i="27"/>
  <c r="P34" i="27" s="1"/>
  <c r="D35" i="27"/>
  <c r="P35" i="27" s="1"/>
  <c r="D36" i="27"/>
  <c r="P36" i="27" s="1"/>
  <c r="D37" i="27"/>
  <c r="P37" i="27" s="1"/>
  <c r="D38" i="27"/>
  <c r="P38" i="27" s="1"/>
  <c r="D39" i="27"/>
  <c r="P39" i="27" s="1"/>
  <c r="D40" i="27"/>
  <c r="P40" i="27" s="1"/>
  <c r="D41" i="27"/>
  <c r="P41" i="27" s="1"/>
  <c r="D42" i="27"/>
  <c r="P42" i="27" s="1"/>
  <c r="D43" i="27"/>
  <c r="P43" i="27" s="1"/>
  <c r="D44" i="27"/>
  <c r="P44" i="27" s="1"/>
  <c r="D45" i="27"/>
  <c r="P45" i="27" s="1"/>
  <c r="D46" i="27"/>
  <c r="P46" i="27" s="1"/>
  <c r="D47" i="27"/>
  <c r="P47" i="27" s="1"/>
  <c r="D48" i="27"/>
  <c r="P48" i="27" s="1"/>
  <c r="D49" i="27"/>
  <c r="P49" i="27" s="1"/>
  <c r="D50" i="27"/>
  <c r="P50" i="27" s="1"/>
  <c r="D51" i="27"/>
  <c r="P51" i="27" s="1"/>
  <c r="D52" i="27"/>
  <c r="P52" i="27" s="1"/>
  <c r="D53" i="27"/>
  <c r="P53" i="27" s="1"/>
  <c r="D54" i="27"/>
  <c r="P54" i="27" s="1"/>
  <c r="D55" i="27"/>
  <c r="P55" i="27" s="1"/>
  <c r="D56" i="27"/>
  <c r="P56" i="27" s="1"/>
  <c r="D57" i="27"/>
  <c r="P57" i="27" s="1"/>
  <c r="D58" i="27"/>
  <c r="P58" i="27" s="1"/>
  <c r="D59" i="27"/>
  <c r="P59" i="27" s="1"/>
  <c r="D60" i="27"/>
  <c r="P60" i="27" s="1"/>
  <c r="D61" i="27"/>
  <c r="P61" i="27" s="1"/>
  <c r="D62" i="27"/>
  <c r="P62" i="27" s="1"/>
  <c r="D63" i="27"/>
  <c r="P63" i="27" s="1"/>
  <c r="D64" i="27"/>
  <c r="P64" i="27" s="1"/>
  <c r="D65" i="27"/>
  <c r="P65" i="27" s="1"/>
  <c r="D66" i="27"/>
  <c r="P66" i="27" s="1"/>
  <c r="D67" i="27"/>
  <c r="P67" i="27" s="1"/>
  <c r="D68" i="27"/>
  <c r="P68" i="27" s="1"/>
  <c r="D69" i="27"/>
  <c r="P69" i="27" s="1"/>
  <c r="D70" i="27"/>
  <c r="P70" i="27" s="1"/>
  <c r="D71" i="27"/>
  <c r="P71" i="27" s="1"/>
  <c r="D72" i="27"/>
  <c r="P72" i="27" s="1"/>
  <c r="D73" i="27"/>
  <c r="P73" i="27" s="1"/>
  <c r="D74" i="27"/>
  <c r="P74" i="27" s="1"/>
  <c r="D75" i="27"/>
  <c r="P75" i="27" s="1"/>
  <c r="D76" i="27"/>
  <c r="P76" i="27" s="1"/>
  <c r="D77" i="27"/>
  <c r="P77" i="27" s="1"/>
  <c r="D78" i="27"/>
  <c r="P78" i="27" s="1"/>
  <c r="D79" i="27"/>
  <c r="P79" i="27" s="1"/>
  <c r="D80" i="27"/>
  <c r="P80" i="27" s="1"/>
  <c r="D81" i="27"/>
  <c r="P81" i="27" s="1"/>
  <c r="D82" i="27"/>
  <c r="P82" i="27" s="1"/>
  <c r="D83" i="27"/>
  <c r="P83" i="27" s="1"/>
  <c r="D84" i="27"/>
  <c r="P84" i="27" s="1"/>
  <c r="D85" i="27"/>
  <c r="P85" i="27" s="1"/>
  <c r="D86" i="27"/>
  <c r="P86" i="27" s="1"/>
  <c r="D87" i="27"/>
  <c r="P87" i="27" s="1"/>
  <c r="D88" i="27"/>
  <c r="P88" i="27" s="1"/>
  <c r="D89" i="27"/>
  <c r="P89" i="27" s="1"/>
  <c r="D90" i="27"/>
  <c r="P90" i="27" s="1"/>
  <c r="D91" i="27"/>
  <c r="P91" i="27" s="1"/>
  <c r="D92" i="27"/>
  <c r="P92" i="27" s="1"/>
  <c r="D93" i="27"/>
  <c r="P93" i="27" s="1"/>
  <c r="D94" i="27"/>
  <c r="P94" i="27" s="1"/>
  <c r="D95" i="27"/>
  <c r="P95" i="27" s="1"/>
  <c r="D96" i="27"/>
  <c r="P96" i="27" s="1"/>
  <c r="D97" i="27"/>
  <c r="P97" i="27" s="1"/>
  <c r="D98" i="27"/>
  <c r="P98" i="27" s="1"/>
  <c r="D99" i="27"/>
  <c r="P99" i="27" s="1"/>
  <c r="D100" i="27"/>
  <c r="P100" i="27" s="1"/>
  <c r="D101" i="27"/>
  <c r="P101" i="27" s="1"/>
  <c r="D102" i="27"/>
  <c r="P102" i="27" s="1"/>
  <c r="D103" i="27"/>
  <c r="P103" i="27" s="1"/>
  <c r="D104" i="27"/>
  <c r="P104" i="27" s="1"/>
  <c r="D105" i="27"/>
  <c r="P105" i="27" s="1"/>
  <c r="D106" i="27"/>
  <c r="P106" i="27" s="1"/>
  <c r="D107" i="27"/>
  <c r="P107" i="27" s="1"/>
  <c r="D108" i="27"/>
  <c r="P108" i="27" s="1"/>
  <c r="D109" i="27"/>
  <c r="P109" i="27" s="1"/>
  <c r="D110" i="27"/>
  <c r="P110" i="27" s="1"/>
  <c r="D111" i="27"/>
  <c r="P111" i="27" s="1"/>
  <c r="D112" i="27"/>
  <c r="P112" i="27" s="1"/>
  <c r="D113" i="27"/>
  <c r="P113" i="27" s="1"/>
  <c r="D114" i="27"/>
  <c r="P114" i="27" s="1"/>
  <c r="D115" i="27"/>
  <c r="P115" i="27" s="1"/>
  <c r="D116" i="27"/>
  <c r="P116" i="27" s="1"/>
  <c r="D117" i="27"/>
  <c r="P117" i="27" s="1"/>
  <c r="D118" i="27"/>
  <c r="P118" i="27" s="1"/>
  <c r="D119" i="27"/>
  <c r="P119" i="27" s="1"/>
  <c r="D120" i="27"/>
  <c r="P120" i="27" s="1"/>
  <c r="D121" i="27"/>
  <c r="P121" i="27" s="1"/>
  <c r="D122" i="27"/>
  <c r="P122" i="27" s="1"/>
  <c r="D123" i="27"/>
  <c r="P123" i="27" s="1"/>
  <c r="D124" i="27"/>
  <c r="P124" i="27" s="1"/>
  <c r="D125" i="27"/>
  <c r="P125" i="27" s="1"/>
  <c r="D126" i="27"/>
  <c r="P126" i="27" s="1"/>
  <c r="D127" i="27"/>
  <c r="P127" i="27" s="1"/>
  <c r="D128" i="27"/>
  <c r="P128" i="27" s="1"/>
  <c r="D129" i="27"/>
  <c r="P129" i="27" s="1"/>
  <c r="D130" i="27"/>
  <c r="P130" i="27" s="1"/>
  <c r="D131" i="27"/>
  <c r="P131" i="27" s="1"/>
  <c r="D132" i="27"/>
  <c r="P132" i="27" s="1"/>
  <c r="D133" i="27"/>
  <c r="P133" i="27" s="1"/>
  <c r="D134" i="27"/>
  <c r="P134" i="27" s="1"/>
  <c r="D135" i="27"/>
  <c r="P135" i="27" s="1"/>
  <c r="F9" i="27"/>
  <c r="E109" i="9"/>
  <c r="AA109" i="9" s="1"/>
  <c r="E103" i="9"/>
  <c r="AA103" i="9" s="1"/>
  <c r="E142" i="9"/>
  <c r="AE357" i="9" s="1"/>
  <c r="E357" i="9" s="1"/>
  <c r="AA357" i="9" s="1"/>
  <c r="E262" i="9"/>
  <c r="AA262" i="9" s="1"/>
  <c r="E295" i="9"/>
  <c r="AA295" i="9" s="1"/>
  <c r="E292" i="9"/>
  <c r="AA292" i="9" s="1"/>
  <c r="E277" i="9"/>
  <c r="AA277" i="9" s="1"/>
  <c r="E260" i="9"/>
  <c r="AA260" i="9" s="1"/>
  <c r="E249" i="9"/>
  <c r="AA249" i="9" s="1"/>
  <c r="E245" i="9"/>
  <c r="AA245" i="9" s="1"/>
  <c r="AD459" i="9"/>
  <c r="E459" i="9" s="1"/>
  <c r="AA459" i="9" s="1"/>
  <c r="AD427" i="9"/>
  <c r="E427" i="9" s="1"/>
  <c r="AA427" i="9" s="1"/>
  <c r="AD293" i="9"/>
  <c r="AD261" i="9"/>
  <c r="AD268" i="9"/>
  <c r="AD236" i="9"/>
  <c r="E268" i="9"/>
  <c r="AA268" i="9" s="1"/>
  <c r="AE300" i="9"/>
  <c r="E300" i="9" s="1"/>
  <c r="AA300" i="9" s="1"/>
  <c r="E236" i="9"/>
  <c r="AA236" i="9" s="1"/>
  <c r="AE332" i="9"/>
  <c r="E332" i="9" s="1"/>
  <c r="AA332" i="9" s="1"/>
  <c r="AD357" i="9"/>
  <c r="AD325" i="9"/>
  <c r="AD332" i="9"/>
  <c r="AD300" i="9"/>
  <c r="E135" i="9"/>
  <c r="AA135" i="9" s="1"/>
  <c r="E422" i="9"/>
  <c r="AA422" i="9" s="1"/>
  <c r="E420" i="9"/>
  <c r="AA420" i="9" s="1"/>
  <c r="E419" i="9"/>
  <c r="AA419" i="9" s="1"/>
  <c r="E416" i="9"/>
  <c r="AA416" i="9" s="1"/>
  <c r="E415" i="9"/>
  <c r="AA415" i="9" s="1"/>
  <c r="E414" i="9"/>
  <c r="AA414" i="9" s="1"/>
  <c r="E413" i="9"/>
  <c r="AA413" i="9" s="1"/>
  <c r="E412" i="9"/>
  <c r="AA412" i="9" s="1"/>
  <c r="E411" i="9"/>
  <c r="AA411" i="9" s="1"/>
  <c r="E410" i="9"/>
  <c r="AA410" i="9" s="1"/>
  <c r="E409" i="9"/>
  <c r="AA409" i="9" s="1"/>
  <c r="E408" i="9"/>
  <c r="AA408" i="9" s="1"/>
  <c r="E407" i="9"/>
  <c r="AA407" i="9" s="1"/>
  <c r="E406" i="9"/>
  <c r="AA406" i="9" s="1"/>
  <c r="E405" i="9"/>
  <c r="AA405" i="9" s="1"/>
  <c r="E404" i="9"/>
  <c r="AA404" i="9" s="1"/>
  <c r="E403" i="9"/>
  <c r="AA403" i="9" s="1"/>
  <c r="E402" i="9"/>
  <c r="AA402" i="9" s="1"/>
  <c r="E401" i="9"/>
  <c r="AA401" i="9" s="1"/>
  <c r="E398" i="9"/>
  <c r="AA398" i="9" s="1"/>
  <c r="E397" i="9"/>
  <c r="AA397" i="9" s="1"/>
  <c r="E393" i="9"/>
  <c r="AA393" i="9" s="1"/>
  <c r="E392" i="9"/>
  <c r="AA392" i="9" s="1"/>
  <c r="E391" i="9"/>
  <c r="AA391" i="9" s="1"/>
  <c r="E390" i="9"/>
  <c r="AA390" i="9" s="1"/>
  <c r="E388" i="9"/>
  <c r="AA388" i="9" s="1"/>
  <c r="E387" i="9"/>
  <c r="AA387" i="9" s="1"/>
  <c r="E384" i="9"/>
  <c r="AA384" i="9" s="1"/>
  <c r="E383" i="9"/>
  <c r="AA383" i="9" s="1"/>
  <c r="E382" i="9"/>
  <c r="AA382" i="9" s="1"/>
  <c r="E381" i="9"/>
  <c r="AA381" i="9" s="1"/>
  <c r="E380" i="9"/>
  <c r="AA380" i="9" s="1"/>
  <c r="E379" i="9"/>
  <c r="AA379" i="9" s="1"/>
  <c r="E378" i="9"/>
  <c r="AA378" i="9" s="1"/>
  <c r="E377" i="9"/>
  <c r="AA377" i="9" s="1"/>
  <c r="E376" i="9"/>
  <c r="AA376" i="9" s="1"/>
  <c r="E375" i="9"/>
  <c r="AA375" i="9" s="1"/>
  <c r="E374" i="9"/>
  <c r="AA374" i="9" s="1"/>
  <c r="E373" i="9"/>
  <c r="AA373" i="9" s="1"/>
  <c r="E372" i="9"/>
  <c r="AA372" i="9" s="1"/>
  <c r="E371" i="9"/>
  <c r="AA371" i="9" s="1"/>
  <c r="E370" i="9"/>
  <c r="AA370" i="9" s="1"/>
  <c r="E369" i="9"/>
  <c r="AA369" i="9" s="1"/>
  <c r="E366" i="9"/>
  <c r="AA366" i="9" s="1"/>
  <c r="E365" i="9"/>
  <c r="AA365" i="9" s="1"/>
  <c r="E361" i="9"/>
  <c r="AA361" i="9" s="1"/>
  <c r="E360" i="9"/>
  <c r="AA360" i="9" s="1"/>
  <c r="E359" i="9"/>
  <c r="AA359" i="9" s="1"/>
  <c r="E486" i="9"/>
  <c r="AA486" i="9" s="1"/>
  <c r="E484" i="9"/>
  <c r="AA484" i="9" s="1"/>
  <c r="E483" i="9"/>
  <c r="AA483" i="9" s="1"/>
  <c r="E480" i="9"/>
  <c r="AA480" i="9" s="1"/>
  <c r="E479" i="9"/>
  <c r="AA479" i="9" s="1"/>
  <c r="E478" i="9"/>
  <c r="AA478" i="9" s="1"/>
  <c r="E477" i="9"/>
  <c r="AA477" i="9" s="1"/>
  <c r="E476" i="9"/>
  <c r="AA476" i="9" s="1"/>
  <c r="E475" i="9"/>
  <c r="AA475" i="9" s="1"/>
  <c r="E474" i="9"/>
  <c r="AA474" i="9" s="1"/>
  <c r="E473" i="9"/>
  <c r="AA473" i="9" s="1"/>
  <c r="E472" i="9"/>
  <c r="AA472" i="9" s="1"/>
  <c r="E471" i="9"/>
  <c r="AA471" i="9" s="1"/>
  <c r="E470" i="9"/>
  <c r="AA470" i="9" s="1"/>
  <c r="E469" i="9"/>
  <c r="AA469" i="9" s="1"/>
  <c r="E468" i="9"/>
  <c r="AA468" i="9" s="1"/>
  <c r="E467" i="9"/>
  <c r="AA467" i="9" s="1"/>
  <c r="E466" i="9"/>
  <c r="AA466" i="9" s="1"/>
  <c r="E465" i="9"/>
  <c r="AA465" i="9" s="1"/>
  <c r="E462" i="9"/>
  <c r="AA462" i="9" s="1"/>
  <c r="E461" i="9"/>
  <c r="AA461" i="9" s="1"/>
  <c r="E456" i="9"/>
  <c r="AA456" i="9" s="1"/>
  <c r="E455" i="9"/>
  <c r="AA455" i="9" s="1"/>
  <c r="E454" i="9"/>
  <c r="AA454" i="9" s="1"/>
  <c r="E452" i="9"/>
  <c r="AA452" i="9" s="1"/>
  <c r="E451" i="9"/>
  <c r="AA451" i="9" s="1"/>
  <c r="E448" i="9"/>
  <c r="AA448" i="9" s="1"/>
  <c r="E447" i="9"/>
  <c r="AA447" i="9" s="1"/>
  <c r="E446" i="9"/>
  <c r="AA446" i="9" s="1"/>
  <c r="E445" i="9"/>
  <c r="AA445" i="9" s="1"/>
  <c r="E444" i="9"/>
  <c r="AA444" i="9" s="1"/>
  <c r="E443" i="9"/>
  <c r="AA443" i="9" s="1"/>
  <c r="E442" i="9"/>
  <c r="AA442" i="9" s="1"/>
  <c r="E441" i="9"/>
  <c r="AA441" i="9" s="1"/>
  <c r="E440" i="9"/>
  <c r="AA440" i="9" s="1"/>
  <c r="E439" i="9"/>
  <c r="AA439" i="9" s="1"/>
  <c r="E438" i="9"/>
  <c r="AA438" i="9" s="1"/>
  <c r="E437" i="9"/>
  <c r="AA437" i="9" s="1"/>
  <c r="E436" i="9"/>
  <c r="AA436" i="9" s="1"/>
  <c r="E435" i="9"/>
  <c r="AA435" i="9" s="1"/>
  <c r="E434" i="9"/>
  <c r="AA434" i="9" s="1"/>
  <c r="E433" i="9"/>
  <c r="AA433" i="9" s="1"/>
  <c r="E430" i="9"/>
  <c r="AA430" i="9" s="1"/>
  <c r="E429" i="9"/>
  <c r="AA429" i="9" s="1"/>
  <c r="E424" i="9"/>
  <c r="AA424" i="9" s="1"/>
  <c r="E423" i="9"/>
  <c r="AA423" i="9" s="1"/>
  <c r="E550" i="9"/>
  <c r="AA550" i="9" s="1"/>
  <c r="E548" i="9"/>
  <c r="AA548" i="9" s="1"/>
  <c r="E547" i="9"/>
  <c r="AA547" i="9" s="1"/>
  <c r="E544" i="9"/>
  <c r="AA544" i="9" s="1"/>
  <c r="E543" i="9"/>
  <c r="AA543" i="9" s="1"/>
  <c r="E542" i="9"/>
  <c r="AA542" i="9" s="1"/>
  <c r="E541" i="9"/>
  <c r="AA541" i="9" s="1"/>
  <c r="E540" i="9"/>
  <c r="AA540" i="9" s="1"/>
  <c r="E539" i="9"/>
  <c r="AA539" i="9" s="1"/>
  <c r="E538" i="9"/>
  <c r="AA538" i="9" s="1"/>
  <c r="E537" i="9"/>
  <c r="AA537" i="9" s="1"/>
  <c r="E536" i="9"/>
  <c r="AA536" i="9" s="1"/>
  <c r="E535" i="9"/>
  <c r="AA535" i="9" s="1"/>
  <c r="E534" i="9"/>
  <c r="AA534" i="9" s="1"/>
  <c r="E533" i="9"/>
  <c r="AA533" i="9" s="1"/>
  <c r="E532" i="9"/>
  <c r="AA532" i="9" s="1"/>
  <c r="E531" i="9"/>
  <c r="AA531" i="9" s="1"/>
  <c r="E530" i="9"/>
  <c r="AA530" i="9" s="1"/>
  <c r="E529" i="9"/>
  <c r="AA529" i="9" s="1"/>
  <c r="E526" i="9"/>
  <c r="AA526" i="9" s="1"/>
  <c r="E525" i="9"/>
  <c r="AA525" i="9" s="1"/>
  <c r="E520" i="9"/>
  <c r="AA520" i="9" s="1"/>
  <c r="E519" i="9"/>
  <c r="AA519" i="9" s="1"/>
  <c r="E518" i="9"/>
  <c r="AA518" i="9" s="1"/>
  <c r="E516" i="9"/>
  <c r="AA516" i="9" s="1"/>
  <c r="E515" i="9"/>
  <c r="AA515" i="9" s="1"/>
  <c r="E512" i="9"/>
  <c r="AA512" i="9" s="1"/>
  <c r="E511" i="9"/>
  <c r="AA511" i="9" s="1"/>
  <c r="E510" i="9"/>
  <c r="AA510" i="9" s="1"/>
  <c r="E509" i="9"/>
  <c r="AA509" i="9" s="1"/>
  <c r="E508" i="9"/>
  <c r="AA508" i="9" s="1"/>
  <c r="E507" i="9"/>
  <c r="AA507" i="9" s="1"/>
  <c r="E506" i="9"/>
  <c r="AA506" i="9" s="1"/>
  <c r="E505" i="9"/>
  <c r="AA505" i="9" s="1"/>
  <c r="E504" i="9"/>
  <c r="AA504" i="9" s="1"/>
  <c r="E503" i="9"/>
  <c r="AA503" i="9" s="1"/>
  <c r="E502" i="9"/>
  <c r="AA502" i="9" s="1"/>
  <c r="E501" i="9"/>
  <c r="AA501" i="9" s="1"/>
  <c r="E500" i="9"/>
  <c r="AA500" i="9" s="1"/>
  <c r="E499" i="9"/>
  <c r="AA499" i="9" s="1"/>
  <c r="E498" i="9"/>
  <c r="AA498" i="9" s="1"/>
  <c r="E497" i="9"/>
  <c r="AA497" i="9" s="1"/>
  <c r="E494" i="9"/>
  <c r="AA494" i="9" s="1"/>
  <c r="E493" i="9"/>
  <c r="AA493" i="9" s="1"/>
  <c r="E488" i="9"/>
  <c r="AA488" i="9" s="1"/>
  <c r="E487" i="9"/>
  <c r="AA487" i="9" s="1"/>
  <c r="E614" i="9"/>
  <c r="AA614" i="9" s="1"/>
  <c r="E612" i="9"/>
  <c r="AA612" i="9" s="1"/>
  <c r="E611" i="9"/>
  <c r="AA611" i="9" s="1"/>
  <c r="E608" i="9"/>
  <c r="AA608" i="9" s="1"/>
  <c r="E607" i="9"/>
  <c r="AA607" i="9" s="1"/>
  <c r="E606" i="9"/>
  <c r="AA606" i="9" s="1"/>
  <c r="E605" i="9"/>
  <c r="AA605" i="9" s="1"/>
  <c r="E604" i="9"/>
  <c r="AA604" i="9" s="1"/>
  <c r="E603" i="9"/>
  <c r="AA603" i="9" s="1"/>
  <c r="E602" i="9"/>
  <c r="AA602" i="9" s="1"/>
  <c r="E601" i="9"/>
  <c r="AA601" i="9" s="1"/>
  <c r="E600" i="9"/>
  <c r="AA600" i="9" s="1"/>
  <c r="E599" i="9"/>
  <c r="AA599" i="9" s="1"/>
  <c r="E598" i="9"/>
  <c r="AA598" i="9" s="1"/>
  <c r="E597" i="9"/>
  <c r="AA597" i="9" s="1"/>
  <c r="E596" i="9"/>
  <c r="AA596" i="9" s="1"/>
  <c r="E595" i="9"/>
  <c r="AA595" i="9" s="1"/>
  <c r="E594" i="9"/>
  <c r="AA594" i="9" s="1"/>
  <c r="E593" i="9"/>
  <c r="AA593" i="9" s="1"/>
  <c r="E590" i="9"/>
  <c r="AA590" i="9" s="1"/>
  <c r="E589" i="9"/>
  <c r="AA589" i="9" s="1"/>
  <c r="E585" i="9"/>
  <c r="AA585" i="9" s="1"/>
  <c r="E584" i="9"/>
  <c r="AA584" i="9" s="1"/>
  <c r="E583" i="9"/>
  <c r="AA583" i="9" s="1"/>
  <c r="E582" i="9"/>
  <c r="AA582" i="9" s="1"/>
  <c r="E580" i="9"/>
  <c r="AA580" i="9" s="1"/>
  <c r="E579" i="9"/>
  <c r="AA579" i="9" s="1"/>
  <c r="E576" i="9"/>
  <c r="AA576" i="9" s="1"/>
  <c r="E575" i="9"/>
  <c r="AA575" i="9" s="1"/>
  <c r="E574" i="9"/>
  <c r="AA574" i="9" s="1"/>
  <c r="E573" i="9"/>
  <c r="AA573" i="9" s="1"/>
  <c r="E572" i="9"/>
  <c r="AA572" i="9" s="1"/>
  <c r="E571" i="9"/>
  <c r="AA571" i="9" s="1"/>
  <c r="E570" i="9"/>
  <c r="AA570" i="9" s="1"/>
  <c r="E569" i="9"/>
  <c r="AA569" i="9" s="1"/>
  <c r="E568" i="9"/>
  <c r="AA568" i="9" s="1"/>
  <c r="E567" i="9"/>
  <c r="AA567" i="9" s="1"/>
  <c r="E566" i="9"/>
  <c r="AA566" i="9" s="1"/>
  <c r="E565" i="9"/>
  <c r="AA565" i="9" s="1"/>
  <c r="E564" i="9"/>
  <c r="AA564" i="9" s="1"/>
  <c r="E563" i="9"/>
  <c r="AA563" i="9" s="1"/>
  <c r="E562" i="9"/>
  <c r="AA562" i="9" s="1"/>
  <c r="E561" i="9"/>
  <c r="AA561" i="9" s="1"/>
  <c r="E558" i="9"/>
  <c r="AA558" i="9" s="1"/>
  <c r="E557" i="9"/>
  <c r="AA557" i="9" s="1"/>
  <c r="E553" i="9"/>
  <c r="AA553" i="9" s="1"/>
  <c r="E552" i="9"/>
  <c r="AA552" i="9" s="1"/>
  <c r="E551" i="9"/>
  <c r="AA551" i="9" s="1"/>
  <c r="E425" i="9"/>
  <c r="AA425" i="9" s="1"/>
  <c r="E489" i="9"/>
  <c r="AA489" i="9" s="1"/>
  <c r="E586" i="9"/>
  <c r="AA586" i="9" s="1"/>
  <c r="E457" i="9"/>
  <c r="AA457" i="9" s="1"/>
  <c r="E521" i="9"/>
  <c r="AA521" i="9" s="1"/>
  <c r="E458" i="9"/>
  <c r="AA458" i="9" s="1"/>
  <c r="E363" i="9"/>
  <c r="AA363" i="9" s="1"/>
  <c r="E395" i="9"/>
  <c r="AA395" i="9" s="1"/>
  <c r="E554" i="9"/>
  <c r="AA554" i="9" s="1"/>
  <c r="E490" i="9"/>
  <c r="AA490" i="9" s="1"/>
  <c r="E426" i="9"/>
  <c r="AA426" i="9" s="1"/>
  <c r="E362" i="9"/>
  <c r="AA362" i="9" s="1"/>
  <c r="E394" i="9"/>
  <c r="AA394" i="9" s="1"/>
  <c r="E522" i="9"/>
  <c r="AA522" i="9" s="1"/>
  <c r="E432" i="9"/>
  <c r="AA432" i="9" s="1"/>
  <c r="E464" i="9"/>
  <c r="AA464" i="9" s="1"/>
  <c r="E592" i="9"/>
  <c r="AA592" i="9" s="1"/>
  <c r="E496" i="9"/>
  <c r="AA496" i="9" s="1"/>
  <c r="E368" i="9"/>
  <c r="AA368" i="9" s="1"/>
  <c r="E560" i="9"/>
  <c r="AA560" i="9" s="1"/>
  <c r="E528" i="9"/>
  <c r="AA528" i="9" s="1"/>
  <c r="E400" i="9"/>
  <c r="AA400" i="9" s="1"/>
  <c r="AE389" i="9"/>
  <c r="AE485" i="9"/>
  <c r="E485" i="9" s="1"/>
  <c r="AA485" i="9" s="1"/>
  <c r="AD421" i="9"/>
  <c r="AD389" i="9"/>
  <c r="AE428" i="9"/>
  <c r="E428" i="9" s="1"/>
  <c r="AA428" i="9" s="1"/>
  <c r="AE364" i="9"/>
  <c r="AD396" i="9"/>
  <c r="AD364" i="9"/>
  <c r="AE460" i="9"/>
  <c r="E460" i="9" s="1"/>
  <c r="AA460" i="9" s="1"/>
  <c r="AE396" i="9"/>
  <c r="AD485" i="9"/>
  <c r="AD453" i="9"/>
  <c r="AD460" i="9"/>
  <c r="AD428" i="9"/>
  <c r="AE517" i="9"/>
  <c r="AE556" i="9"/>
  <c r="AE492" i="9"/>
  <c r="AE588" i="9"/>
  <c r="AE524" i="9"/>
  <c r="AD127" i="9"/>
  <c r="AD159" i="9"/>
  <c r="E159" i="9" s="1"/>
  <c r="AA159" i="9" s="1"/>
  <c r="AD129" i="9"/>
  <c r="AD161" i="9"/>
  <c r="AD131" i="9"/>
  <c r="AD163" i="9"/>
  <c r="AD133" i="9"/>
  <c r="AD165" i="9"/>
  <c r="AD128" i="9"/>
  <c r="AD160" i="9"/>
  <c r="AD130" i="9"/>
  <c r="AD162" i="9"/>
  <c r="AD132" i="9"/>
  <c r="AD164" i="9"/>
  <c r="AD134" i="9"/>
  <c r="AD166" i="9"/>
  <c r="E112" i="9"/>
  <c r="AA112" i="9" s="1"/>
  <c r="E149" i="9"/>
  <c r="AA149" i="9" s="1"/>
  <c r="E147" i="9"/>
  <c r="AA147" i="9" s="1"/>
  <c r="E145" i="9"/>
  <c r="AA145" i="9" s="1"/>
  <c r="E165" i="9"/>
  <c r="AA165" i="9" s="1"/>
  <c r="E163" i="9"/>
  <c r="AA163" i="9" s="1"/>
  <c r="E161" i="9"/>
  <c r="AA161" i="9" s="1"/>
  <c r="E157" i="9"/>
  <c r="AA157" i="9" s="1"/>
  <c r="E155" i="9"/>
  <c r="AA155" i="9" s="1"/>
  <c r="E153" i="9"/>
  <c r="AE581" i="9" s="1"/>
  <c r="E120" i="9"/>
  <c r="E122" i="9"/>
  <c r="E124" i="9"/>
  <c r="E126" i="9"/>
  <c r="E119" i="9"/>
  <c r="AA119" i="9" s="1"/>
  <c r="E111" i="9"/>
  <c r="E121" i="9"/>
  <c r="E123" i="9"/>
  <c r="E125" i="9"/>
  <c r="E166" i="9"/>
  <c r="AA166" i="9" s="1"/>
  <c r="E164" i="9"/>
  <c r="AA164" i="9" s="1"/>
  <c r="E162" i="9"/>
  <c r="AA162" i="9" s="1"/>
  <c r="E160" i="9"/>
  <c r="AA160" i="9" s="1"/>
  <c r="E158" i="9"/>
  <c r="AA158" i="9" s="1"/>
  <c r="E134" i="9"/>
  <c r="AA134" i="9" s="1"/>
  <c r="E132" i="9"/>
  <c r="AA132" i="9" s="1"/>
  <c r="E130" i="9"/>
  <c r="AA130" i="9" s="1"/>
  <c r="E128" i="9"/>
  <c r="AA128" i="9" s="1"/>
  <c r="A54" i="9"/>
  <c r="A51" i="9"/>
  <c r="A45" i="9"/>
  <c r="A39" i="9"/>
  <c r="A33" i="9"/>
  <c r="A27" i="9"/>
  <c r="A18" i="9"/>
  <c r="A48" i="9"/>
  <c r="A42" i="9"/>
  <c r="A36" i="9"/>
  <c r="A30" i="9"/>
  <c r="A24" i="9"/>
  <c r="A21" i="9"/>
  <c r="A15" i="9"/>
  <c r="A12" i="9"/>
  <c r="A9" i="9"/>
  <c r="E151" i="9"/>
  <c r="AE549" i="9" s="1"/>
  <c r="E127" i="9"/>
  <c r="AA127" i="9" s="1"/>
  <c r="B584" i="2"/>
  <c r="B588" i="2"/>
  <c r="B589" i="2"/>
  <c r="B590" i="2"/>
  <c r="B591" i="2"/>
  <c r="B564" i="2"/>
  <c r="B580" i="2"/>
  <c r="B581" i="2"/>
  <c r="B582" i="2"/>
  <c r="B434" i="2"/>
  <c r="B452" i="2"/>
  <c r="B453" i="2"/>
  <c r="B454" i="2"/>
  <c r="AD518" i="2"/>
  <c r="AD486" i="2"/>
  <c r="H417" i="2"/>
  <c r="I417" i="2" s="1"/>
  <c r="B532" i="2"/>
  <c r="B548" i="2"/>
  <c r="B549" i="2"/>
  <c r="B550" i="2"/>
  <c r="B500" i="2"/>
  <c r="B516" i="2"/>
  <c r="B517" i="2"/>
  <c r="B518" i="2"/>
  <c r="B402" i="2"/>
  <c r="B392" i="2"/>
  <c r="B393" i="2"/>
  <c r="B394" i="2"/>
  <c r="B395" i="2"/>
  <c r="B396" i="2"/>
  <c r="B397" i="2"/>
  <c r="B398" i="2"/>
  <c r="B399" i="2"/>
  <c r="B400" i="2"/>
  <c r="B401" i="2"/>
  <c r="B419" i="2"/>
  <c r="B420" i="2"/>
  <c r="B421" i="2"/>
  <c r="B418" i="2"/>
  <c r="B422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I1" i="8"/>
  <c r="B614" i="2"/>
  <c r="B613" i="2"/>
  <c r="B612" i="2"/>
  <c r="B486" i="2"/>
  <c r="B485" i="2"/>
  <c r="B484" i="2"/>
  <c r="D20" i="10"/>
  <c r="BO20" i="10" s="1"/>
  <c r="B607" i="2"/>
  <c r="B606" i="2"/>
  <c r="B605" i="2"/>
  <c r="B604" i="2"/>
  <c r="B599" i="2"/>
  <c r="B598" i="2"/>
  <c r="B597" i="2"/>
  <c r="B596" i="2"/>
  <c r="B567" i="2"/>
  <c r="B566" i="2"/>
  <c r="B565" i="2"/>
  <c r="B535" i="2"/>
  <c r="B534" i="2"/>
  <c r="B533" i="2"/>
  <c r="B503" i="2"/>
  <c r="B502" i="2"/>
  <c r="B501" i="2"/>
  <c r="B471" i="2"/>
  <c r="B470" i="2"/>
  <c r="B469" i="2"/>
  <c r="B443" i="2"/>
  <c r="AD442" i="2"/>
  <c r="B442" i="2"/>
  <c r="B441" i="2"/>
  <c r="AD440" i="2"/>
  <c r="B440" i="2"/>
  <c r="B439" i="2"/>
  <c r="B438" i="2"/>
  <c r="B437" i="2"/>
  <c r="B436" i="2"/>
  <c r="B435" i="2"/>
  <c r="H433" i="2"/>
  <c r="I433" i="2" s="1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H401" i="2"/>
  <c r="I401" i="2" s="1"/>
  <c r="AA425" i="2"/>
  <c r="H425" i="2"/>
  <c r="I425" i="2" s="1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D16" i="10"/>
  <c r="BO16" i="10" s="1"/>
  <c r="B552" i="2"/>
  <c r="B556" i="2"/>
  <c r="B557" i="2"/>
  <c r="B558" i="2"/>
  <c r="B559" i="2"/>
  <c r="B572" i="2"/>
  <c r="B573" i="2"/>
  <c r="B574" i="2"/>
  <c r="B575" i="2"/>
  <c r="B520" i="2"/>
  <c r="B524" i="2"/>
  <c r="B525" i="2"/>
  <c r="B526" i="2"/>
  <c r="B527" i="2"/>
  <c r="B540" i="2"/>
  <c r="B541" i="2"/>
  <c r="B542" i="2"/>
  <c r="B543" i="2"/>
  <c r="B488" i="2"/>
  <c r="B492" i="2"/>
  <c r="B493" i="2"/>
  <c r="B494" i="2"/>
  <c r="B495" i="2"/>
  <c r="B508" i="2"/>
  <c r="B509" i="2"/>
  <c r="B510" i="2"/>
  <c r="B511" i="2"/>
  <c r="B456" i="2"/>
  <c r="B460" i="2"/>
  <c r="B461" i="2"/>
  <c r="B462" i="2"/>
  <c r="B463" i="2"/>
  <c r="B476" i="2"/>
  <c r="B477" i="2"/>
  <c r="B478" i="2"/>
  <c r="B479" i="2"/>
  <c r="B424" i="2"/>
  <c r="B426" i="2"/>
  <c r="B427" i="2"/>
  <c r="B428" i="2"/>
  <c r="B429" i="2"/>
  <c r="B430" i="2"/>
  <c r="B431" i="2"/>
  <c r="B432" i="2"/>
  <c r="B433" i="2"/>
  <c r="B444" i="2"/>
  <c r="B445" i="2"/>
  <c r="B446" i="2"/>
  <c r="B447" i="2"/>
  <c r="B448" i="2"/>
  <c r="B449" i="2"/>
  <c r="B450" i="2"/>
  <c r="B451" i="2"/>
  <c r="AA409" i="2"/>
  <c r="H409" i="2"/>
  <c r="I409" i="2" s="1"/>
  <c r="D18" i="10"/>
  <c r="BO18" i="10" s="1"/>
  <c r="D14" i="10"/>
  <c r="BO14" i="10" s="1"/>
  <c r="B611" i="2"/>
  <c r="B610" i="2"/>
  <c r="B609" i="2"/>
  <c r="B608" i="2"/>
  <c r="B603" i="2"/>
  <c r="B602" i="2"/>
  <c r="B601" i="2"/>
  <c r="B600" i="2"/>
  <c r="B595" i="2"/>
  <c r="B594" i="2"/>
  <c r="B593" i="2"/>
  <c r="B592" i="2"/>
  <c r="B587" i="2"/>
  <c r="B586" i="2"/>
  <c r="B585" i="2"/>
  <c r="B579" i="2"/>
  <c r="B578" i="2"/>
  <c r="B577" i="2"/>
  <c r="B576" i="2"/>
  <c r="B571" i="2"/>
  <c r="B570" i="2"/>
  <c r="B569" i="2"/>
  <c r="B568" i="2"/>
  <c r="B563" i="2"/>
  <c r="B562" i="2"/>
  <c r="B561" i="2"/>
  <c r="B560" i="2"/>
  <c r="B555" i="2"/>
  <c r="B554" i="2"/>
  <c r="B553" i="2"/>
  <c r="B547" i="2"/>
  <c r="B546" i="2"/>
  <c r="B545" i="2"/>
  <c r="B544" i="2"/>
  <c r="B539" i="2"/>
  <c r="B538" i="2"/>
  <c r="B537" i="2"/>
  <c r="B536" i="2"/>
  <c r="B531" i="2"/>
  <c r="B530" i="2"/>
  <c r="B529" i="2"/>
  <c r="B528" i="2"/>
  <c r="B523" i="2"/>
  <c r="B522" i="2"/>
  <c r="B521" i="2"/>
  <c r="B515" i="2"/>
  <c r="B514" i="2"/>
  <c r="B513" i="2"/>
  <c r="B512" i="2"/>
  <c r="B507" i="2"/>
  <c r="B506" i="2"/>
  <c r="B505" i="2"/>
  <c r="B504" i="2"/>
  <c r="B499" i="2"/>
  <c r="B498" i="2"/>
  <c r="B497" i="2"/>
  <c r="B496" i="2"/>
  <c r="B491" i="2"/>
  <c r="B490" i="2"/>
  <c r="B489" i="2"/>
  <c r="B483" i="2"/>
  <c r="B482" i="2"/>
  <c r="B481" i="2"/>
  <c r="B480" i="2"/>
  <c r="B475" i="2"/>
  <c r="B474" i="2"/>
  <c r="B473" i="2"/>
  <c r="B472" i="2"/>
  <c r="B467" i="2"/>
  <c r="B466" i="2"/>
  <c r="B465" i="2"/>
  <c r="B464" i="2"/>
  <c r="B459" i="2"/>
  <c r="B458" i="2"/>
  <c r="B457" i="2"/>
  <c r="H429" i="2"/>
  <c r="I429" i="2" s="1"/>
  <c r="H421" i="2"/>
  <c r="I421" i="2" s="1"/>
  <c r="H413" i="2"/>
  <c r="I413" i="2" s="1"/>
  <c r="H405" i="2"/>
  <c r="I405" i="2" s="1"/>
  <c r="A54" i="2"/>
  <c r="T56" i="2" s="1"/>
  <c r="A51" i="2"/>
  <c r="T53" i="2" s="1"/>
  <c r="A48" i="2"/>
  <c r="T50" i="2" s="1"/>
  <c r="A45" i="2"/>
  <c r="T47" i="2" s="1"/>
  <c r="A42" i="2"/>
  <c r="T44" i="2" s="1"/>
  <c r="A39" i="2"/>
  <c r="T40" i="2" s="1"/>
  <c r="A36" i="2"/>
  <c r="T38" i="2" s="1"/>
  <c r="A33" i="2"/>
  <c r="T34" i="2" s="1"/>
  <c r="A30" i="2"/>
  <c r="T32" i="2" s="1"/>
  <c r="A27" i="2"/>
  <c r="T29" i="2" s="1"/>
  <c r="A24" i="2"/>
  <c r="T26" i="2" s="1"/>
  <c r="A21" i="2"/>
  <c r="T23" i="2" s="1"/>
  <c r="A18" i="2"/>
  <c r="T20" i="2" s="1"/>
  <c r="A12" i="2"/>
  <c r="T14" i="2" s="1"/>
  <c r="A9" i="2"/>
  <c r="T11" i="2" s="1"/>
  <c r="I1" i="10"/>
  <c r="H431" i="2"/>
  <c r="I431" i="2" s="1"/>
  <c r="H427" i="2"/>
  <c r="I427" i="2" s="1"/>
  <c r="B425" i="2"/>
  <c r="H423" i="2"/>
  <c r="I423" i="2" s="1"/>
  <c r="H419" i="2"/>
  <c r="I419" i="2" s="1"/>
  <c r="H415" i="2"/>
  <c r="I415" i="2" s="1"/>
  <c r="H411" i="2"/>
  <c r="I411" i="2" s="1"/>
  <c r="H407" i="2"/>
  <c r="I407" i="2" s="1"/>
  <c r="H403" i="2"/>
  <c r="I403" i="2" s="1"/>
  <c r="J1" i="3"/>
  <c r="I1" i="5"/>
  <c r="A7" i="2"/>
  <c r="I1" i="4"/>
  <c r="E156" i="9"/>
  <c r="AA156" i="9" s="1"/>
  <c r="E154" i="9"/>
  <c r="AA154" i="9" s="1"/>
  <c r="E108" i="9"/>
  <c r="AA108" i="9" s="1"/>
  <c r="E106" i="9"/>
  <c r="AA106" i="9" s="1"/>
  <c r="E13" i="10"/>
  <c r="F8" i="8"/>
  <c r="B103" i="9"/>
  <c r="H614" i="2"/>
  <c r="I614" i="2" s="1"/>
  <c r="AA614" i="2"/>
  <c r="H610" i="2"/>
  <c r="I610" i="2" s="1"/>
  <c r="AA610" i="2"/>
  <c r="H606" i="2"/>
  <c r="I606" i="2" s="1"/>
  <c r="AA606" i="2"/>
  <c r="H602" i="2"/>
  <c r="I602" i="2" s="1"/>
  <c r="AA602" i="2"/>
  <c r="H598" i="2"/>
  <c r="I598" i="2" s="1"/>
  <c r="AA598" i="2"/>
  <c r="H594" i="2"/>
  <c r="I594" i="2" s="1"/>
  <c r="AA594" i="2"/>
  <c r="H590" i="2"/>
  <c r="I590" i="2" s="1"/>
  <c r="AA590" i="2"/>
  <c r="H586" i="2"/>
  <c r="I586" i="2" s="1"/>
  <c r="AA586" i="2"/>
  <c r="H582" i="2"/>
  <c r="I582" i="2" s="1"/>
  <c r="AA582" i="2"/>
  <c r="H578" i="2"/>
  <c r="I578" i="2" s="1"/>
  <c r="AA578" i="2"/>
  <c r="H574" i="2"/>
  <c r="I574" i="2" s="1"/>
  <c r="AA574" i="2"/>
  <c r="H570" i="2"/>
  <c r="I570" i="2" s="1"/>
  <c r="AA570" i="2"/>
  <c r="H566" i="2"/>
  <c r="I566" i="2" s="1"/>
  <c r="AA566" i="2"/>
  <c r="H562" i="2"/>
  <c r="I562" i="2" s="1"/>
  <c r="AA562" i="2"/>
  <c r="H558" i="2"/>
  <c r="I558" i="2" s="1"/>
  <c r="AA558" i="2"/>
  <c r="H554" i="2"/>
  <c r="I554" i="2" s="1"/>
  <c r="AA554" i="2"/>
  <c r="H550" i="2"/>
  <c r="I550" i="2" s="1"/>
  <c r="AA550" i="2"/>
  <c r="H546" i="2"/>
  <c r="I546" i="2" s="1"/>
  <c r="AA546" i="2"/>
  <c r="H542" i="2"/>
  <c r="I542" i="2" s="1"/>
  <c r="AA542" i="2"/>
  <c r="H538" i="2"/>
  <c r="I538" i="2" s="1"/>
  <c r="AA538" i="2"/>
  <c r="H534" i="2"/>
  <c r="I534" i="2" s="1"/>
  <c r="AA534" i="2"/>
  <c r="H530" i="2"/>
  <c r="I530" i="2" s="1"/>
  <c r="AA530" i="2"/>
  <c r="H526" i="2"/>
  <c r="I526" i="2" s="1"/>
  <c r="AA526" i="2"/>
  <c r="H522" i="2"/>
  <c r="I522" i="2" s="1"/>
  <c r="AA522" i="2"/>
  <c r="H518" i="2"/>
  <c r="I518" i="2" s="1"/>
  <c r="AA518" i="2"/>
  <c r="H514" i="2"/>
  <c r="I514" i="2" s="1"/>
  <c r="AA514" i="2"/>
  <c r="H510" i="2"/>
  <c r="I510" i="2" s="1"/>
  <c r="AA510" i="2"/>
  <c r="H506" i="2"/>
  <c r="I506" i="2" s="1"/>
  <c r="AA506" i="2"/>
  <c r="H502" i="2"/>
  <c r="I502" i="2" s="1"/>
  <c r="AA502" i="2"/>
  <c r="H498" i="2"/>
  <c r="I498" i="2" s="1"/>
  <c r="AA498" i="2"/>
  <c r="H494" i="2"/>
  <c r="I494" i="2" s="1"/>
  <c r="AA494" i="2"/>
  <c r="H490" i="2"/>
  <c r="I490" i="2" s="1"/>
  <c r="AA490" i="2"/>
  <c r="H486" i="2"/>
  <c r="I486" i="2" s="1"/>
  <c r="AA486" i="2"/>
  <c r="H482" i="2"/>
  <c r="I482" i="2" s="1"/>
  <c r="AA482" i="2"/>
  <c r="H478" i="2"/>
  <c r="I478" i="2" s="1"/>
  <c r="AA478" i="2"/>
  <c r="H474" i="2"/>
  <c r="I474" i="2" s="1"/>
  <c r="AA474" i="2"/>
  <c r="H470" i="2"/>
  <c r="I470" i="2" s="1"/>
  <c r="AA470" i="2"/>
  <c r="H466" i="2"/>
  <c r="I466" i="2" s="1"/>
  <c r="AA466" i="2"/>
  <c r="H462" i="2"/>
  <c r="I462" i="2" s="1"/>
  <c r="AA462" i="2"/>
  <c r="H458" i="2"/>
  <c r="I458" i="2" s="1"/>
  <c r="AA458" i="2"/>
  <c r="H454" i="2"/>
  <c r="I454" i="2" s="1"/>
  <c r="AA454" i="2"/>
  <c r="H450" i="2"/>
  <c r="I450" i="2" s="1"/>
  <c r="AA450" i="2"/>
  <c r="H446" i="2"/>
  <c r="I446" i="2" s="1"/>
  <c r="AA446" i="2"/>
  <c r="H442" i="2"/>
  <c r="I442" i="2" s="1"/>
  <c r="AA442" i="2"/>
  <c r="H438" i="2"/>
  <c r="I438" i="2" s="1"/>
  <c r="AA438" i="2"/>
  <c r="BD14" i="10"/>
  <c r="BD16" i="10"/>
  <c r="BD18" i="10"/>
  <c r="BD20" i="10"/>
  <c r="BD13" i="10"/>
  <c r="BD15" i="10"/>
  <c r="BD17" i="10"/>
  <c r="BD19" i="10"/>
  <c r="BD21" i="10"/>
  <c r="H612" i="2"/>
  <c r="I612" i="2" s="1"/>
  <c r="AA612" i="2"/>
  <c r="H608" i="2"/>
  <c r="I608" i="2" s="1"/>
  <c r="AA608" i="2"/>
  <c r="H604" i="2"/>
  <c r="I604" i="2" s="1"/>
  <c r="AA604" i="2"/>
  <c r="H600" i="2"/>
  <c r="I600" i="2" s="1"/>
  <c r="AA600" i="2"/>
  <c r="H596" i="2"/>
  <c r="I596" i="2" s="1"/>
  <c r="AA596" i="2"/>
  <c r="H592" i="2"/>
  <c r="I592" i="2" s="1"/>
  <c r="AA592" i="2"/>
  <c r="H588" i="2"/>
  <c r="I588" i="2" s="1"/>
  <c r="AA588" i="2"/>
  <c r="H584" i="2"/>
  <c r="I584" i="2" s="1"/>
  <c r="AA584" i="2"/>
  <c r="H580" i="2"/>
  <c r="I580" i="2" s="1"/>
  <c r="AA580" i="2"/>
  <c r="H576" i="2"/>
  <c r="I576" i="2" s="1"/>
  <c r="AA576" i="2"/>
  <c r="H572" i="2"/>
  <c r="I572" i="2" s="1"/>
  <c r="AA572" i="2"/>
  <c r="H568" i="2"/>
  <c r="I568" i="2" s="1"/>
  <c r="AA568" i="2"/>
  <c r="H564" i="2"/>
  <c r="I564" i="2" s="1"/>
  <c r="AA564" i="2"/>
  <c r="H560" i="2"/>
  <c r="I560" i="2" s="1"/>
  <c r="AA560" i="2"/>
  <c r="H556" i="2"/>
  <c r="I556" i="2" s="1"/>
  <c r="AA556" i="2"/>
  <c r="H552" i="2"/>
  <c r="I552" i="2" s="1"/>
  <c r="AA552" i="2"/>
  <c r="H548" i="2"/>
  <c r="I548" i="2" s="1"/>
  <c r="AA548" i="2"/>
  <c r="H544" i="2"/>
  <c r="I544" i="2" s="1"/>
  <c r="AA544" i="2"/>
  <c r="H540" i="2"/>
  <c r="I540" i="2" s="1"/>
  <c r="AA540" i="2"/>
  <c r="H536" i="2"/>
  <c r="I536" i="2" s="1"/>
  <c r="AA536" i="2"/>
  <c r="H532" i="2"/>
  <c r="I532" i="2" s="1"/>
  <c r="AA532" i="2"/>
  <c r="H528" i="2"/>
  <c r="I528" i="2" s="1"/>
  <c r="AA528" i="2"/>
  <c r="H524" i="2"/>
  <c r="I524" i="2" s="1"/>
  <c r="AA524" i="2"/>
  <c r="H520" i="2"/>
  <c r="I520" i="2" s="1"/>
  <c r="AA520" i="2"/>
  <c r="H516" i="2"/>
  <c r="I516" i="2" s="1"/>
  <c r="AA516" i="2"/>
  <c r="H512" i="2"/>
  <c r="I512" i="2" s="1"/>
  <c r="AA512" i="2"/>
  <c r="H508" i="2"/>
  <c r="I508" i="2" s="1"/>
  <c r="AA508" i="2"/>
  <c r="H504" i="2"/>
  <c r="I504" i="2" s="1"/>
  <c r="AA504" i="2"/>
  <c r="H500" i="2"/>
  <c r="I500" i="2" s="1"/>
  <c r="AA500" i="2"/>
  <c r="H496" i="2"/>
  <c r="I496" i="2" s="1"/>
  <c r="AA496" i="2"/>
  <c r="H492" i="2"/>
  <c r="I492" i="2" s="1"/>
  <c r="AA492" i="2"/>
  <c r="H488" i="2"/>
  <c r="I488" i="2" s="1"/>
  <c r="AA488" i="2"/>
  <c r="H484" i="2"/>
  <c r="I484" i="2" s="1"/>
  <c r="AA484" i="2"/>
  <c r="H480" i="2"/>
  <c r="I480" i="2" s="1"/>
  <c r="AA480" i="2"/>
  <c r="H476" i="2"/>
  <c r="I476" i="2" s="1"/>
  <c r="AA476" i="2"/>
  <c r="H472" i="2"/>
  <c r="I472" i="2" s="1"/>
  <c r="AA472" i="2"/>
  <c r="H468" i="2"/>
  <c r="I468" i="2" s="1"/>
  <c r="AA468" i="2"/>
  <c r="H464" i="2"/>
  <c r="I464" i="2" s="1"/>
  <c r="AA464" i="2"/>
  <c r="H460" i="2"/>
  <c r="I460" i="2" s="1"/>
  <c r="AA460" i="2"/>
  <c r="H456" i="2"/>
  <c r="I456" i="2" s="1"/>
  <c r="AA456" i="2"/>
  <c r="H452" i="2"/>
  <c r="I452" i="2" s="1"/>
  <c r="AA452" i="2"/>
  <c r="H448" i="2"/>
  <c r="I448" i="2" s="1"/>
  <c r="AA448" i="2"/>
  <c r="H444" i="2"/>
  <c r="I444" i="2" s="1"/>
  <c r="AA444" i="2"/>
  <c r="H440" i="2"/>
  <c r="I440" i="2" s="1"/>
  <c r="AA440" i="2"/>
  <c r="H436" i="2"/>
  <c r="I436" i="2" s="1"/>
  <c r="AA436" i="2"/>
  <c r="AA432" i="2"/>
  <c r="H432" i="2"/>
  <c r="I432" i="2" s="1"/>
  <c r="AA428" i="2"/>
  <c r="H428" i="2"/>
  <c r="I428" i="2" s="1"/>
  <c r="AA424" i="2"/>
  <c r="H424" i="2"/>
  <c r="I424" i="2" s="1"/>
  <c r="AA420" i="2"/>
  <c r="H420" i="2"/>
  <c r="I420" i="2" s="1"/>
  <c r="AA416" i="2"/>
  <c r="H416" i="2"/>
  <c r="I416" i="2" s="1"/>
  <c r="AA412" i="2"/>
  <c r="H412" i="2"/>
  <c r="I412" i="2" s="1"/>
  <c r="AA408" i="2"/>
  <c r="H408" i="2"/>
  <c r="I408" i="2" s="1"/>
  <c r="AA404" i="2"/>
  <c r="H404" i="2"/>
  <c r="I404" i="2" s="1"/>
  <c r="H400" i="2"/>
  <c r="I400" i="2" s="1"/>
  <c r="AA400" i="2"/>
  <c r="H399" i="2"/>
  <c r="I399" i="2" s="1"/>
  <c r="AA399" i="2"/>
  <c r="H398" i="2"/>
  <c r="I398" i="2" s="1"/>
  <c r="AA398" i="2"/>
  <c r="H397" i="2"/>
  <c r="I397" i="2" s="1"/>
  <c r="AA397" i="2"/>
  <c r="H396" i="2"/>
  <c r="I396" i="2" s="1"/>
  <c r="AA396" i="2"/>
  <c r="H395" i="2"/>
  <c r="I395" i="2" s="1"/>
  <c r="AA395" i="2"/>
  <c r="H394" i="2"/>
  <c r="I394" i="2" s="1"/>
  <c r="AA394" i="2"/>
  <c r="H393" i="2"/>
  <c r="I393" i="2" s="1"/>
  <c r="AA393" i="2"/>
  <c r="H392" i="2"/>
  <c r="I392" i="2" s="1"/>
  <c r="AA392" i="2"/>
  <c r="H391" i="2"/>
  <c r="I391" i="2" s="1"/>
  <c r="AA391" i="2"/>
  <c r="H390" i="2"/>
  <c r="I390" i="2" s="1"/>
  <c r="AA390" i="2"/>
  <c r="H389" i="2"/>
  <c r="I389" i="2" s="1"/>
  <c r="AA389" i="2"/>
  <c r="H388" i="2"/>
  <c r="I388" i="2" s="1"/>
  <c r="AA388" i="2"/>
  <c r="H387" i="2"/>
  <c r="I387" i="2" s="1"/>
  <c r="AA387" i="2"/>
  <c r="H386" i="2"/>
  <c r="I386" i="2" s="1"/>
  <c r="AA386" i="2"/>
  <c r="H385" i="2"/>
  <c r="I385" i="2" s="1"/>
  <c r="AA385" i="2"/>
  <c r="H384" i="2"/>
  <c r="I384" i="2" s="1"/>
  <c r="AA384" i="2"/>
  <c r="H383" i="2"/>
  <c r="I383" i="2" s="1"/>
  <c r="AA383" i="2"/>
  <c r="H382" i="2"/>
  <c r="I382" i="2" s="1"/>
  <c r="AA382" i="2"/>
  <c r="H381" i="2"/>
  <c r="I381" i="2" s="1"/>
  <c r="AA381" i="2"/>
  <c r="H380" i="2"/>
  <c r="I380" i="2" s="1"/>
  <c r="AA380" i="2"/>
  <c r="H379" i="2"/>
  <c r="I379" i="2" s="1"/>
  <c r="AA379" i="2"/>
  <c r="H378" i="2"/>
  <c r="I378" i="2" s="1"/>
  <c r="AA378" i="2"/>
  <c r="H377" i="2"/>
  <c r="I377" i="2" s="1"/>
  <c r="AA377" i="2"/>
  <c r="H376" i="2"/>
  <c r="I376" i="2" s="1"/>
  <c r="AA376" i="2"/>
  <c r="H375" i="2"/>
  <c r="I375" i="2" s="1"/>
  <c r="AA375" i="2"/>
  <c r="H374" i="2"/>
  <c r="I374" i="2" s="1"/>
  <c r="AA374" i="2"/>
  <c r="H373" i="2"/>
  <c r="I373" i="2" s="1"/>
  <c r="AA373" i="2"/>
  <c r="H372" i="2"/>
  <c r="I372" i="2" s="1"/>
  <c r="AA372" i="2"/>
  <c r="H371" i="2"/>
  <c r="I371" i="2" s="1"/>
  <c r="AA371" i="2"/>
  <c r="H370" i="2"/>
  <c r="I370" i="2" s="1"/>
  <c r="AA370" i="2"/>
  <c r="H369" i="2"/>
  <c r="I369" i="2" s="1"/>
  <c r="AA369" i="2"/>
  <c r="H368" i="2"/>
  <c r="I368" i="2" s="1"/>
  <c r="AA368" i="2"/>
  <c r="H367" i="2"/>
  <c r="I367" i="2" s="1"/>
  <c r="AA367" i="2"/>
  <c r="H366" i="2"/>
  <c r="I366" i="2" s="1"/>
  <c r="AA366" i="2"/>
  <c r="H365" i="2"/>
  <c r="I365" i="2" s="1"/>
  <c r="AA365" i="2"/>
  <c r="H364" i="2"/>
  <c r="I364" i="2" s="1"/>
  <c r="AA364" i="2"/>
  <c r="H363" i="2"/>
  <c r="I363" i="2" s="1"/>
  <c r="AA363" i="2"/>
  <c r="H362" i="2"/>
  <c r="I362" i="2" s="1"/>
  <c r="AA362" i="2"/>
  <c r="H361" i="2"/>
  <c r="I361" i="2" s="1"/>
  <c r="AA361" i="2"/>
  <c r="H360" i="2"/>
  <c r="I360" i="2" s="1"/>
  <c r="AA360" i="2"/>
  <c r="H359" i="2"/>
  <c r="I359" i="2" s="1"/>
  <c r="AA359" i="2"/>
  <c r="H358" i="2"/>
  <c r="I358" i="2" s="1"/>
  <c r="AA358" i="2"/>
  <c r="H357" i="2"/>
  <c r="I357" i="2" s="1"/>
  <c r="AA357" i="2"/>
  <c r="H356" i="2"/>
  <c r="I356" i="2" s="1"/>
  <c r="AA356" i="2"/>
  <c r="H355" i="2"/>
  <c r="I355" i="2" s="1"/>
  <c r="AA355" i="2"/>
  <c r="H354" i="2"/>
  <c r="I354" i="2" s="1"/>
  <c r="AA354" i="2"/>
  <c r="H353" i="2"/>
  <c r="I353" i="2" s="1"/>
  <c r="AA353" i="2"/>
  <c r="H352" i="2"/>
  <c r="I352" i="2" s="1"/>
  <c r="AA352" i="2"/>
  <c r="H351" i="2"/>
  <c r="I351" i="2" s="1"/>
  <c r="AA351" i="2"/>
  <c r="H350" i="2"/>
  <c r="I350" i="2" s="1"/>
  <c r="AA350" i="2"/>
  <c r="H349" i="2"/>
  <c r="I349" i="2" s="1"/>
  <c r="AA349" i="2"/>
  <c r="H348" i="2"/>
  <c r="I348" i="2" s="1"/>
  <c r="AA348" i="2"/>
  <c r="H347" i="2"/>
  <c r="I347" i="2" s="1"/>
  <c r="AA347" i="2"/>
  <c r="H346" i="2"/>
  <c r="I346" i="2" s="1"/>
  <c r="AA346" i="2"/>
  <c r="H345" i="2"/>
  <c r="I345" i="2" s="1"/>
  <c r="AA345" i="2"/>
  <c r="H344" i="2"/>
  <c r="I344" i="2" s="1"/>
  <c r="AA344" i="2"/>
  <c r="H343" i="2"/>
  <c r="I343" i="2" s="1"/>
  <c r="AA343" i="2"/>
  <c r="H342" i="2"/>
  <c r="I342" i="2" s="1"/>
  <c r="AA342" i="2"/>
  <c r="H341" i="2"/>
  <c r="I341" i="2" s="1"/>
  <c r="AA341" i="2"/>
  <c r="H340" i="2"/>
  <c r="I340" i="2" s="1"/>
  <c r="AA340" i="2"/>
  <c r="H339" i="2"/>
  <c r="I339" i="2" s="1"/>
  <c r="AA339" i="2"/>
  <c r="H338" i="2"/>
  <c r="I338" i="2" s="1"/>
  <c r="AA338" i="2"/>
  <c r="H337" i="2"/>
  <c r="I337" i="2" s="1"/>
  <c r="AA337" i="2"/>
  <c r="H336" i="2"/>
  <c r="I336" i="2" s="1"/>
  <c r="AA336" i="2"/>
  <c r="H335" i="2"/>
  <c r="I335" i="2" s="1"/>
  <c r="AA335" i="2"/>
  <c r="H334" i="2"/>
  <c r="I334" i="2" s="1"/>
  <c r="AA334" i="2"/>
  <c r="H333" i="2"/>
  <c r="I333" i="2" s="1"/>
  <c r="AA333" i="2"/>
  <c r="H332" i="2"/>
  <c r="I332" i="2" s="1"/>
  <c r="AA332" i="2"/>
  <c r="H331" i="2"/>
  <c r="I331" i="2" s="1"/>
  <c r="AA331" i="2"/>
  <c r="H330" i="2"/>
  <c r="I330" i="2" s="1"/>
  <c r="AA330" i="2"/>
  <c r="H329" i="2"/>
  <c r="I329" i="2" s="1"/>
  <c r="AA329" i="2"/>
  <c r="H328" i="2"/>
  <c r="I328" i="2" s="1"/>
  <c r="AA328" i="2"/>
  <c r="H327" i="2"/>
  <c r="I327" i="2" s="1"/>
  <c r="AA327" i="2"/>
  <c r="H326" i="2"/>
  <c r="I326" i="2" s="1"/>
  <c r="AA326" i="2"/>
  <c r="H325" i="2"/>
  <c r="I325" i="2" s="1"/>
  <c r="AA325" i="2"/>
  <c r="H324" i="2"/>
  <c r="I324" i="2" s="1"/>
  <c r="AA324" i="2"/>
  <c r="H323" i="2"/>
  <c r="I323" i="2" s="1"/>
  <c r="AA323" i="2"/>
  <c r="H322" i="2"/>
  <c r="I322" i="2" s="1"/>
  <c r="AA322" i="2"/>
  <c r="H321" i="2"/>
  <c r="I321" i="2" s="1"/>
  <c r="AA321" i="2"/>
  <c r="H320" i="2"/>
  <c r="I320" i="2" s="1"/>
  <c r="AA320" i="2"/>
  <c r="H319" i="2"/>
  <c r="I319" i="2" s="1"/>
  <c r="AA319" i="2"/>
  <c r="H318" i="2"/>
  <c r="I318" i="2" s="1"/>
  <c r="AA318" i="2"/>
  <c r="H317" i="2"/>
  <c r="I317" i="2" s="1"/>
  <c r="AA317" i="2"/>
  <c r="H316" i="2"/>
  <c r="I316" i="2" s="1"/>
  <c r="AA316" i="2"/>
  <c r="H315" i="2"/>
  <c r="I315" i="2" s="1"/>
  <c r="AA315" i="2"/>
  <c r="H314" i="2"/>
  <c r="I314" i="2" s="1"/>
  <c r="AA314" i="2"/>
  <c r="H313" i="2"/>
  <c r="I313" i="2" s="1"/>
  <c r="AA313" i="2"/>
  <c r="H312" i="2"/>
  <c r="I312" i="2" s="1"/>
  <c r="AA312" i="2"/>
  <c r="H311" i="2"/>
  <c r="I311" i="2" s="1"/>
  <c r="AA311" i="2"/>
  <c r="H310" i="2"/>
  <c r="I310" i="2" s="1"/>
  <c r="AA310" i="2"/>
  <c r="H309" i="2"/>
  <c r="I309" i="2" s="1"/>
  <c r="AA309" i="2"/>
  <c r="H308" i="2"/>
  <c r="I308" i="2" s="1"/>
  <c r="AA308" i="2"/>
  <c r="H307" i="2"/>
  <c r="I307" i="2" s="1"/>
  <c r="AA307" i="2"/>
  <c r="H306" i="2"/>
  <c r="I306" i="2" s="1"/>
  <c r="AA306" i="2"/>
  <c r="H305" i="2"/>
  <c r="I305" i="2" s="1"/>
  <c r="AA305" i="2"/>
  <c r="H304" i="2"/>
  <c r="I304" i="2" s="1"/>
  <c r="AA304" i="2"/>
  <c r="H303" i="2"/>
  <c r="I303" i="2" s="1"/>
  <c r="AA303" i="2"/>
  <c r="H302" i="2"/>
  <c r="I302" i="2" s="1"/>
  <c r="AA302" i="2"/>
  <c r="H301" i="2"/>
  <c r="I301" i="2" s="1"/>
  <c r="AA301" i="2"/>
  <c r="H300" i="2"/>
  <c r="I300" i="2" s="1"/>
  <c r="AA300" i="2"/>
  <c r="H299" i="2"/>
  <c r="I299" i="2" s="1"/>
  <c r="AA299" i="2"/>
  <c r="H298" i="2"/>
  <c r="I298" i="2" s="1"/>
  <c r="AA298" i="2"/>
  <c r="H297" i="2"/>
  <c r="I297" i="2" s="1"/>
  <c r="AA297" i="2"/>
  <c r="H296" i="2"/>
  <c r="I296" i="2" s="1"/>
  <c r="AA296" i="2"/>
  <c r="H295" i="2"/>
  <c r="I295" i="2" s="1"/>
  <c r="AA295" i="2"/>
  <c r="H294" i="2"/>
  <c r="I294" i="2" s="1"/>
  <c r="AA294" i="2"/>
  <c r="H293" i="2"/>
  <c r="I293" i="2" s="1"/>
  <c r="AA293" i="2"/>
  <c r="H292" i="2"/>
  <c r="I292" i="2" s="1"/>
  <c r="AA292" i="2"/>
  <c r="H291" i="2"/>
  <c r="I291" i="2" s="1"/>
  <c r="AA291" i="2"/>
  <c r="H290" i="2"/>
  <c r="I290" i="2" s="1"/>
  <c r="AA290" i="2"/>
  <c r="H289" i="2"/>
  <c r="I289" i="2" s="1"/>
  <c r="AA289" i="2"/>
  <c r="H288" i="2"/>
  <c r="I288" i="2" s="1"/>
  <c r="AA288" i="2"/>
  <c r="H287" i="2"/>
  <c r="I287" i="2" s="1"/>
  <c r="AA287" i="2"/>
  <c r="H286" i="2"/>
  <c r="I286" i="2" s="1"/>
  <c r="AA286" i="2"/>
  <c r="H285" i="2"/>
  <c r="I285" i="2" s="1"/>
  <c r="AA285" i="2"/>
  <c r="H284" i="2"/>
  <c r="I284" i="2" s="1"/>
  <c r="AA284" i="2"/>
  <c r="H283" i="2"/>
  <c r="I283" i="2" s="1"/>
  <c r="AA283" i="2"/>
  <c r="H282" i="2"/>
  <c r="I282" i="2" s="1"/>
  <c r="AA282" i="2"/>
  <c r="H281" i="2"/>
  <c r="I281" i="2" s="1"/>
  <c r="AA281" i="2"/>
  <c r="H280" i="2"/>
  <c r="I280" i="2" s="1"/>
  <c r="AA280" i="2"/>
  <c r="H279" i="2"/>
  <c r="I279" i="2" s="1"/>
  <c r="AA279" i="2"/>
  <c r="H278" i="2"/>
  <c r="I278" i="2" s="1"/>
  <c r="AA278" i="2"/>
  <c r="H277" i="2"/>
  <c r="I277" i="2" s="1"/>
  <c r="AA277" i="2"/>
  <c r="H276" i="2"/>
  <c r="I276" i="2" s="1"/>
  <c r="AA276" i="2"/>
  <c r="H275" i="2"/>
  <c r="I275" i="2" s="1"/>
  <c r="AA275" i="2"/>
  <c r="H274" i="2"/>
  <c r="I274" i="2" s="1"/>
  <c r="AA274" i="2"/>
  <c r="H273" i="2"/>
  <c r="I273" i="2" s="1"/>
  <c r="AA273" i="2"/>
  <c r="H272" i="2"/>
  <c r="I272" i="2" s="1"/>
  <c r="AA272" i="2"/>
  <c r="H271" i="2"/>
  <c r="I271" i="2" s="1"/>
  <c r="AA271" i="2"/>
  <c r="H270" i="2"/>
  <c r="I270" i="2" s="1"/>
  <c r="AA270" i="2"/>
  <c r="H269" i="2"/>
  <c r="I269" i="2" s="1"/>
  <c r="AA269" i="2"/>
  <c r="H268" i="2"/>
  <c r="I268" i="2" s="1"/>
  <c r="AA268" i="2"/>
  <c r="H267" i="2"/>
  <c r="I267" i="2" s="1"/>
  <c r="AA267" i="2"/>
  <c r="H266" i="2"/>
  <c r="I266" i="2" s="1"/>
  <c r="AA266" i="2"/>
  <c r="H265" i="2"/>
  <c r="I265" i="2" s="1"/>
  <c r="AA265" i="2"/>
  <c r="H264" i="2"/>
  <c r="I264" i="2" s="1"/>
  <c r="AA264" i="2"/>
  <c r="H263" i="2"/>
  <c r="I263" i="2" s="1"/>
  <c r="AA263" i="2"/>
  <c r="H262" i="2"/>
  <c r="I262" i="2" s="1"/>
  <c r="AA262" i="2"/>
  <c r="H261" i="2"/>
  <c r="I261" i="2" s="1"/>
  <c r="AA261" i="2"/>
  <c r="H260" i="2"/>
  <c r="I260" i="2" s="1"/>
  <c r="AA260" i="2"/>
  <c r="H259" i="2"/>
  <c r="I259" i="2" s="1"/>
  <c r="AA259" i="2"/>
  <c r="H258" i="2"/>
  <c r="I258" i="2" s="1"/>
  <c r="AA258" i="2"/>
  <c r="H257" i="2"/>
  <c r="I257" i="2" s="1"/>
  <c r="AA257" i="2"/>
  <c r="H256" i="2"/>
  <c r="I256" i="2" s="1"/>
  <c r="AA256" i="2"/>
  <c r="H255" i="2"/>
  <c r="I255" i="2" s="1"/>
  <c r="AA255" i="2"/>
  <c r="H254" i="2"/>
  <c r="I254" i="2" s="1"/>
  <c r="AA254" i="2"/>
  <c r="H253" i="2"/>
  <c r="I253" i="2" s="1"/>
  <c r="AA253" i="2"/>
  <c r="H252" i="2"/>
  <c r="I252" i="2" s="1"/>
  <c r="AA252" i="2"/>
  <c r="H251" i="2"/>
  <c r="I251" i="2" s="1"/>
  <c r="AA251" i="2"/>
  <c r="H250" i="2"/>
  <c r="I250" i="2" s="1"/>
  <c r="AA250" i="2"/>
  <c r="H249" i="2"/>
  <c r="I249" i="2" s="1"/>
  <c r="AA249" i="2"/>
  <c r="H248" i="2"/>
  <c r="I248" i="2" s="1"/>
  <c r="AA248" i="2"/>
  <c r="H247" i="2"/>
  <c r="I247" i="2" s="1"/>
  <c r="AA247" i="2"/>
  <c r="H246" i="2"/>
  <c r="I246" i="2" s="1"/>
  <c r="AA246" i="2"/>
  <c r="H245" i="2"/>
  <c r="I245" i="2" s="1"/>
  <c r="AA245" i="2"/>
  <c r="H244" i="2"/>
  <c r="I244" i="2" s="1"/>
  <c r="AA244" i="2"/>
  <c r="H243" i="2"/>
  <c r="I243" i="2" s="1"/>
  <c r="AA243" i="2"/>
  <c r="H242" i="2"/>
  <c r="I242" i="2" s="1"/>
  <c r="AA242" i="2"/>
  <c r="H241" i="2"/>
  <c r="I241" i="2" s="1"/>
  <c r="AA241" i="2"/>
  <c r="H240" i="2"/>
  <c r="I240" i="2" s="1"/>
  <c r="AA240" i="2"/>
  <c r="H239" i="2"/>
  <c r="I239" i="2" s="1"/>
  <c r="AA239" i="2"/>
  <c r="H238" i="2"/>
  <c r="I238" i="2" s="1"/>
  <c r="AA238" i="2"/>
  <c r="H237" i="2"/>
  <c r="I237" i="2" s="1"/>
  <c r="AA237" i="2"/>
  <c r="H236" i="2"/>
  <c r="I236" i="2" s="1"/>
  <c r="AA236" i="2"/>
  <c r="H235" i="2"/>
  <c r="I235" i="2" s="1"/>
  <c r="AA235" i="2"/>
  <c r="H234" i="2"/>
  <c r="I234" i="2" s="1"/>
  <c r="AA234" i="2"/>
  <c r="H233" i="2"/>
  <c r="I233" i="2" s="1"/>
  <c r="AA233" i="2"/>
  <c r="H232" i="2"/>
  <c r="I232" i="2" s="1"/>
  <c r="AA232" i="2"/>
  <c r="H231" i="2"/>
  <c r="I231" i="2" s="1"/>
  <c r="AA231" i="2"/>
  <c r="H230" i="2"/>
  <c r="I230" i="2" s="1"/>
  <c r="AA230" i="2"/>
  <c r="H229" i="2"/>
  <c r="I229" i="2" s="1"/>
  <c r="AA229" i="2"/>
  <c r="H228" i="2"/>
  <c r="I228" i="2" s="1"/>
  <c r="AA228" i="2"/>
  <c r="H227" i="2"/>
  <c r="I227" i="2" s="1"/>
  <c r="AA227" i="2"/>
  <c r="H226" i="2"/>
  <c r="I226" i="2" s="1"/>
  <c r="AA226" i="2"/>
  <c r="H225" i="2"/>
  <c r="I225" i="2" s="1"/>
  <c r="AA225" i="2"/>
  <c r="H224" i="2"/>
  <c r="I224" i="2" s="1"/>
  <c r="AA224" i="2"/>
  <c r="H223" i="2"/>
  <c r="I223" i="2" s="1"/>
  <c r="AA223" i="2"/>
  <c r="H222" i="2"/>
  <c r="I222" i="2" s="1"/>
  <c r="AA222" i="2"/>
  <c r="H221" i="2"/>
  <c r="I221" i="2" s="1"/>
  <c r="AA221" i="2"/>
  <c r="H220" i="2"/>
  <c r="I220" i="2" s="1"/>
  <c r="AA220" i="2"/>
  <c r="H219" i="2"/>
  <c r="I219" i="2" s="1"/>
  <c r="AA219" i="2"/>
  <c r="H218" i="2"/>
  <c r="I218" i="2" s="1"/>
  <c r="AA218" i="2"/>
  <c r="H217" i="2"/>
  <c r="I217" i="2" s="1"/>
  <c r="AA217" i="2"/>
  <c r="H216" i="2"/>
  <c r="I216" i="2" s="1"/>
  <c r="AA216" i="2"/>
  <c r="H215" i="2"/>
  <c r="I215" i="2" s="1"/>
  <c r="AA215" i="2"/>
  <c r="H214" i="2"/>
  <c r="I214" i="2" s="1"/>
  <c r="AA214" i="2"/>
  <c r="H213" i="2"/>
  <c r="I213" i="2" s="1"/>
  <c r="AA213" i="2"/>
  <c r="H212" i="2"/>
  <c r="I212" i="2" s="1"/>
  <c r="AA212" i="2"/>
  <c r="H211" i="2"/>
  <c r="I211" i="2" s="1"/>
  <c r="AA211" i="2"/>
  <c r="H210" i="2"/>
  <c r="I210" i="2" s="1"/>
  <c r="AA210" i="2"/>
  <c r="H209" i="2"/>
  <c r="I209" i="2" s="1"/>
  <c r="AA209" i="2"/>
  <c r="H208" i="2"/>
  <c r="I208" i="2" s="1"/>
  <c r="AA208" i="2"/>
  <c r="H207" i="2"/>
  <c r="I207" i="2" s="1"/>
  <c r="AA207" i="2"/>
  <c r="H206" i="2"/>
  <c r="I206" i="2" s="1"/>
  <c r="AA206" i="2"/>
  <c r="H205" i="2"/>
  <c r="I205" i="2" s="1"/>
  <c r="AA205" i="2"/>
  <c r="H204" i="2"/>
  <c r="I204" i="2" s="1"/>
  <c r="AA204" i="2"/>
  <c r="H203" i="2"/>
  <c r="I203" i="2" s="1"/>
  <c r="AA203" i="2"/>
  <c r="H202" i="2"/>
  <c r="I202" i="2" s="1"/>
  <c r="AA202" i="2"/>
  <c r="H201" i="2"/>
  <c r="I201" i="2" s="1"/>
  <c r="AA201" i="2"/>
  <c r="I1" i="3"/>
  <c r="AA434" i="2"/>
  <c r="H434" i="2"/>
  <c r="I434" i="2" s="1"/>
  <c r="AA430" i="2"/>
  <c r="H430" i="2"/>
  <c r="I430" i="2" s="1"/>
  <c r="AA426" i="2"/>
  <c r="H426" i="2"/>
  <c r="I426" i="2" s="1"/>
  <c r="AA422" i="2"/>
  <c r="H422" i="2"/>
  <c r="I422" i="2" s="1"/>
  <c r="AA418" i="2"/>
  <c r="H418" i="2"/>
  <c r="I418" i="2" s="1"/>
  <c r="AA414" i="2"/>
  <c r="H414" i="2"/>
  <c r="I414" i="2" s="1"/>
  <c r="AA410" i="2"/>
  <c r="H410" i="2"/>
  <c r="I410" i="2" s="1"/>
  <c r="AA406" i="2"/>
  <c r="H406" i="2"/>
  <c r="I406" i="2" s="1"/>
  <c r="AA402" i="2"/>
  <c r="H402" i="2"/>
  <c r="I402" i="2" s="1"/>
  <c r="D21" i="10"/>
  <c r="BO21" i="10" s="1"/>
  <c r="D19" i="10"/>
  <c r="BO19" i="10" s="1"/>
  <c r="D17" i="10"/>
  <c r="BO17" i="10" s="1"/>
  <c r="D15" i="10"/>
  <c r="BO15" i="10" s="1"/>
  <c r="J1" i="5"/>
  <c r="AA613" i="2"/>
  <c r="AA611" i="2"/>
  <c r="AA609" i="2"/>
  <c r="AA607" i="2"/>
  <c r="AA605" i="2"/>
  <c r="AA603" i="2"/>
  <c r="AA601" i="2"/>
  <c r="AA599" i="2"/>
  <c r="AA597" i="2"/>
  <c r="AA595" i="2"/>
  <c r="AA593" i="2"/>
  <c r="AA591" i="2"/>
  <c r="AA589" i="2"/>
  <c r="AA587" i="2"/>
  <c r="AA585" i="2"/>
  <c r="AA583" i="2"/>
  <c r="AA581" i="2"/>
  <c r="AA579" i="2"/>
  <c r="AA577" i="2"/>
  <c r="AA575" i="2"/>
  <c r="AA573" i="2"/>
  <c r="AA571" i="2"/>
  <c r="AA569" i="2"/>
  <c r="AA567" i="2"/>
  <c r="AA565" i="2"/>
  <c r="AA563" i="2"/>
  <c r="AA561" i="2"/>
  <c r="AA559" i="2"/>
  <c r="AA557" i="2"/>
  <c r="AA555" i="2"/>
  <c r="AA553" i="2"/>
  <c r="AA551" i="2"/>
  <c r="AA549" i="2"/>
  <c r="AA547" i="2"/>
  <c r="AA545" i="2"/>
  <c r="AA543" i="2"/>
  <c r="AA541" i="2"/>
  <c r="AA539" i="2"/>
  <c r="AA537" i="2"/>
  <c r="AA535" i="2"/>
  <c r="AA533" i="2"/>
  <c r="AA531" i="2"/>
  <c r="AA529" i="2"/>
  <c r="AA527" i="2"/>
  <c r="AA525" i="2"/>
  <c r="AA523" i="2"/>
  <c r="AA521" i="2"/>
  <c r="AA519" i="2"/>
  <c r="AA517" i="2"/>
  <c r="AA515" i="2"/>
  <c r="AA513" i="2"/>
  <c r="AA511" i="2"/>
  <c r="AA509" i="2"/>
  <c r="AA507" i="2"/>
  <c r="AA505" i="2"/>
  <c r="AA503" i="2"/>
  <c r="AA501" i="2"/>
  <c r="AA499" i="2"/>
  <c r="AA497" i="2"/>
  <c r="AA495" i="2"/>
  <c r="AA493" i="2"/>
  <c r="AA491" i="2"/>
  <c r="AA489" i="2"/>
  <c r="AA487" i="2"/>
  <c r="AA485" i="2"/>
  <c r="AA483" i="2"/>
  <c r="AA481" i="2"/>
  <c r="AA479" i="2"/>
  <c r="AA477" i="2"/>
  <c r="AA475" i="2"/>
  <c r="AA473" i="2"/>
  <c r="AA471" i="2"/>
  <c r="AA469" i="2"/>
  <c r="AA467" i="2"/>
  <c r="AA465" i="2"/>
  <c r="AA463" i="2"/>
  <c r="AA461" i="2"/>
  <c r="AA459" i="2"/>
  <c r="AA457" i="2"/>
  <c r="AA455" i="2"/>
  <c r="AA453" i="2"/>
  <c r="AA451" i="2"/>
  <c r="AA449" i="2"/>
  <c r="AA447" i="2"/>
  <c r="AA445" i="2"/>
  <c r="AA443" i="2"/>
  <c r="AA441" i="2"/>
  <c r="AA439" i="2"/>
  <c r="AA437" i="2"/>
  <c r="AA435" i="2"/>
  <c r="H200" i="2"/>
  <c r="I200" i="2" s="1"/>
  <c r="AA200" i="2"/>
  <c r="H199" i="2"/>
  <c r="I199" i="2" s="1"/>
  <c r="AA199" i="2"/>
  <c r="H198" i="2"/>
  <c r="I198" i="2" s="1"/>
  <c r="AA198" i="2"/>
  <c r="H197" i="2"/>
  <c r="I197" i="2" s="1"/>
  <c r="AA197" i="2"/>
  <c r="H196" i="2"/>
  <c r="I196" i="2" s="1"/>
  <c r="AA196" i="2"/>
  <c r="H195" i="2"/>
  <c r="I195" i="2" s="1"/>
  <c r="AA195" i="2"/>
  <c r="H194" i="2"/>
  <c r="I194" i="2" s="1"/>
  <c r="AA194" i="2"/>
  <c r="H193" i="2"/>
  <c r="I193" i="2" s="1"/>
  <c r="AA193" i="2"/>
  <c r="H192" i="2"/>
  <c r="I192" i="2" s="1"/>
  <c r="AA192" i="2"/>
  <c r="H191" i="2"/>
  <c r="I191" i="2" s="1"/>
  <c r="AA191" i="2"/>
  <c r="H190" i="2"/>
  <c r="I190" i="2" s="1"/>
  <c r="AA190" i="2"/>
  <c r="H189" i="2"/>
  <c r="I189" i="2" s="1"/>
  <c r="AA189" i="2"/>
  <c r="H188" i="2"/>
  <c r="I188" i="2" s="1"/>
  <c r="AA188" i="2"/>
  <c r="H187" i="2"/>
  <c r="I187" i="2" s="1"/>
  <c r="AA187" i="2"/>
  <c r="H186" i="2"/>
  <c r="I186" i="2" s="1"/>
  <c r="AA186" i="2"/>
  <c r="H185" i="2"/>
  <c r="I185" i="2" s="1"/>
  <c r="AA185" i="2"/>
  <c r="H184" i="2"/>
  <c r="I184" i="2" s="1"/>
  <c r="AA184" i="2"/>
  <c r="H183" i="2"/>
  <c r="I183" i="2" s="1"/>
  <c r="AA183" i="2"/>
  <c r="H182" i="2"/>
  <c r="I182" i="2" s="1"/>
  <c r="AA182" i="2"/>
  <c r="H181" i="2"/>
  <c r="I181" i="2" s="1"/>
  <c r="AA181" i="2"/>
  <c r="H180" i="2"/>
  <c r="I180" i="2" s="1"/>
  <c r="AA180" i="2"/>
  <c r="H179" i="2"/>
  <c r="I179" i="2" s="1"/>
  <c r="AA179" i="2"/>
  <c r="H178" i="2"/>
  <c r="I178" i="2" s="1"/>
  <c r="AA178" i="2"/>
  <c r="H177" i="2"/>
  <c r="I177" i="2" s="1"/>
  <c r="AA177" i="2"/>
  <c r="H176" i="2"/>
  <c r="I176" i="2" s="1"/>
  <c r="AA176" i="2"/>
  <c r="H175" i="2"/>
  <c r="I175" i="2" s="1"/>
  <c r="AA175" i="2"/>
  <c r="H174" i="2"/>
  <c r="I174" i="2" s="1"/>
  <c r="AA174" i="2"/>
  <c r="H173" i="2"/>
  <c r="I173" i="2" s="1"/>
  <c r="AA173" i="2"/>
  <c r="H172" i="2"/>
  <c r="I172" i="2" s="1"/>
  <c r="AA172" i="2"/>
  <c r="H171" i="2"/>
  <c r="I171" i="2" s="1"/>
  <c r="AA171" i="2"/>
  <c r="H170" i="2"/>
  <c r="I170" i="2" s="1"/>
  <c r="AA170" i="2"/>
  <c r="H169" i="2"/>
  <c r="I169" i="2" s="1"/>
  <c r="AA169" i="2"/>
  <c r="H168" i="2"/>
  <c r="I168" i="2" s="1"/>
  <c r="AA168" i="2"/>
  <c r="H167" i="2"/>
  <c r="I167" i="2" s="1"/>
  <c r="AA167" i="2"/>
  <c r="H166" i="2"/>
  <c r="I166" i="2" s="1"/>
  <c r="AA166" i="2"/>
  <c r="H165" i="2"/>
  <c r="I165" i="2" s="1"/>
  <c r="AA165" i="2"/>
  <c r="H164" i="2"/>
  <c r="I164" i="2" s="1"/>
  <c r="AA164" i="2"/>
  <c r="H163" i="2"/>
  <c r="I163" i="2" s="1"/>
  <c r="AA163" i="2"/>
  <c r="H162" i="2"/>
  <c r="I162" i="2" s="1"/>
  <c r="AA162" i="2"/>
  <c r="H161" i="2"/>
  <c r="I161" i="2" s="1"/>
  <c r="AA161" i="2"/>
  <c r="H160" i="2"/>
  <c r="I160" i="2" s="1"/>
  <c r="AA160" i="2"/>
  <c r="H159" i="2"/>
  <c r="I159" i="2" s="1"/>
  <c r="AA159" i="2"/>
  <c r="H158" i="2"/>
  <c r="I158" i="2" s="1"/>
  <c r="AA158" i="2"/>
  <c r="H157" i="2"/>
  <c r="I157" i="2" s="1"/>
  <c r="AA157" i="2"/>
  <c r="H156" i="2"/>
  <c r="I156" i="2" s="1"/>
  <c r="AA156" i="2"/>
  <c r="H155" i="2"/>
  <c r="I155" i="2" s="1"/>
  <c r="AA155" i="2"/>
  <c r="H154" i="2"/>
  <c r="I154" i="2" s="1"/>
  <c r="AA154" i="2"/>
  <c r="H153" i="2"/>
  <c r="I153" i="2" s="1"/>
  <c r="AA153" i="2"/>
  <c r="H152" i="2"/>
  <c r="I152" i="2" s="1"/>
  <c r="AA152" i="2"/>
  <c r="H151" i="2"/>
  <c r="I151" i="2" s="1"/>
  <c r="AA151" i="2"/>
  <c r="H150" i="2"/>
  <c r="I150" i="2" s="1"/>
  <c r="AA150" i="2"/>
  <c r="H149" i="2"/>
  <c r="I149" i="2" s="1"/>
  <c r="AA149" i="2"/>
  <c r="H148" i="2"/>
  <c r="I148" i="2" s="1"/>
  <c r="AA148" i="2"/>
  <c r="H147" i="2"/>
  <c r="I147" i="2" s="1"/>
  <c r="AA147" i="2"/>
  <c r="H146" i="2"/>
  <c r="I146" i="2" s="1"/>
  <c r="AA146" i="2"/>
  <c r="H145" i="2"/>
  <c r="I145" i="2" s="1"/>
  <c r="AA145" i="2"/>
  <c r="H144" i="2"/>
  <c r="I144" i="2" s="1"/>
  <c r="AA144" i="2"/>
  <c r="H143" i="2"/>
  <c r="I143" i="2" s="1"/>
  <c r="AA143" i="2"/>
  <c r="H142" i="2"/>
  <c r="I142" i="2" s="1"/>
  <c r="AA142" i="2"/>
  <c r="H141" i="2"/>
  <c r="I141" i="2" s="1"/>
  <c r="AA141" i="2"/>
  <c r="H140" i="2"/>
  <c r="I140" i="2" s="1"/>
  <c r="AA140" i="2"/>
  <c r="H139" i="2"/>
  <c r="I139" i="2" s="1"/>
  <c r="AA139" i="2"/>
  <c r="H138" i="2"/>
  <c r="I138" i="2" s="1"/>
  <c r="AA138" i="2"/>
  <c r="H137" i="2"/>
  <c r="I137" i="2" s="1"/>
  <c r="AA137" i="2"/>
  <c r="H136" i="2"/>
  <c r="I136" i="2" s="1"/>
  <c r="AA136" i="2"/>
  <c r="H135" i="2"/>
  <c r="I135" i="2" s="1"/>
  <c r="AA135" i="2"/>
  <c r="H134" i="2"/>
  <c r="I134" i="2" s="1"/>
  <c r="AA134" i="2"/>
  <c r="H133" i="2"/>
  <c r="I133" i="2" s="1"/>
  <c r="AA133" i="2"/>
  <c r="H132" i="2"/>
  <c r="I132" i="2" s="1"/>
  <c r="AA132" i="2"/>
  <c r="H131" i="2"/>
  <c r="I131" i="2" s="1"/>
  <c r="AA131" i="2"/>
  <c r="H130" i="2"/>
  <c r="I130" i="2" s="1"/>
  <c r="AA130" i="2"/>
  <c r="H129" i="2"/>
  <c r="I129" i="2" s="1"/>
  <c r="AA129" i="2"/>
  <c r="H128" i="2"/>
  <c r="I128" i="2" s="1"/>
  <c r="AA128" i="2"/>
  <c r="H127" i="2"/>
  <c r="I127" i="2" s="1"/>
  <c r="AA127" i="2"/>
  <c r="H126" i="2"/>
  <c r="I126" i="2" s="1"/>
  <c r="AA126" i="2"/>
  <c r="H125" i="2"/>
  <c r="I125" i="2" s="1"/>
  <c r="AA125" i="2"/>
  <c r="H124" i="2"/>
  <c r="I124" i="2" s="1"/>
  <c r="AA124" i="2"/>
  <c r="H123" i="2"/>
  <c r="I123" i="2" s="1"/>
  <c r="AA123" i="2"/>
  <c r="H122" i="2"/>
  <c r="I122" i="2" s="1"/>
  <c r="AA122" i="2"/>
  <c r="H121" i="2"/>
  <c r="I121" i="2" s="1"/>
  <c r="AA121" i="2"/>
  <c r="H120" i="2"/>
  <c r="I120" i="2" s="1"/>
  <c r="AA120" i="2"/>
  <c r="H119" i="2"/>
  <c r="I119" i="2" s="1"/>
  <c r="AA119" i="2"/>
  <c r="H118" i="2"/>
  <c r="I118" i="2" s="1"/>
  <c r="AA118" i="2"/>
  <c r="H117" i="2"/>
  <c r="I117" i="2" s="1"/>
  <c r="AA117" i="2"/>
  <c r="H116" i="2"/>
  <c r="I116" i="2" s="1"/>
  <c r="AA116" i="2"/>
  <c r="H115" i="2"/>
  <c r="I115" i="2" s="1"/>
  <c r="AA115" i="2"/>
  <c r="H114" i="2"/>
  <c r="I114" i="2" s="1"/>
  <c r="AA114" i="2"/>
  <c r="H113" i="2"/>
  <c r="I113" i="2" s="1"/>
  <c r="AA113" i="2"/>
  <c r="H112" i="2"/>
  <c r="I112" i="2" s="1"/>
  <c r="AA112" i="2"/>
  <c r="H111" i="2"/>
  <c r="I111" i="2" s="1"/>
  <c r="AA111" i="2"/>
  <c r="H110" i="2"/>
  <c r="I110" i="2" s="1"/>
  <c r="AA110" i="2"/>
  <c r="H109" i="2"/>
  <c r="I109" i="2" s="1"/>
  <c r="AA109" i="2"/>
  <c r="H108" i="2"/>
  <c r="I108" i="2" s="1"/>
  <c r="AA108" i="2"/>
  <c r="H107" i="2"/>
  <c r="I107" i="2" s="1"/>
  <c r="AA107" i="2"/>
  <c r="H106" i="2"/>
  <c r="I106" i="2" s="1"/>
  <c r="AA106" i="2"/>
  <c r="H105" i="2"/>
  <c r="I105" i="2" s="1"/>
  <c r="AA105" i="2"/>
  <c r="H104" i="2"/>
  <c r="I104" i="2" s="1"/>
  <c r="AA104" i="2"/>
  <c r="H103" i="2"/>
  <c r="I103" i="2" s="1"/>
  <c r="AA103" i="2"/>
  <c r="T52" i="2"/>
  <c r="T49" i="2"/>
  <c r="A15" i="2"/>
  <c r="I1" i="6"/>
  <c r="J1" i="6"/>
  <c r="J1" i="4"/>
  <c r="I1" i="2"/>
  <c r="AA133" i="9"/>
  <c r="AA131" i="9"/>
  <c r="AA129" i="9"/>
  <c r="I1" i="9"/>
  <c r="B21" i="9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 s="1"/>
  <c r="B48" i="27"/>
  <c r="B49" i="27"/>
  <c r="B50" i="27"/>
  <c r="G14" i="10"/>
  <c r="G18" i="10"/>
  <c r="G17" i="10"/>
  <c r="G15" i="10"/>
  <c r="G20" i="10"/>
  <c r="G19" i="10"/>
  <c r="G21" i="10"/>
  <c r="G16" i="10"/>
  <c r="B15" i="9"/>
  <c r="B12" i="9"/>
  <c r="B10" i="27"/>
  <c r="B8" i="1"/>
  <c r="B9" i="8"/>
  <c r="B14" i="10"/>
  <c r="T55" i="2" l="1"/>
  <c r="E325" i="9"/>
  <c r="AA325" i="9" s="1"/>
  <c r="AA141" i="9"/>
  <c r="AE303" i="9" s="1"/>
  <c r="AA138" i="9"/>
  <c r="AE239" i="9" s="1"/>
  <c r="E239" i="9" s="1"/>
  <c r="AA239" i="9" s="1"/>
  <c r="AA139" i="9"/>
  <c r="AE271" i="9" s="1"/>
  <c r="AD491" i="9" s="1"/>
  <c r="E491" i="9" s="1"/>
  <c r="AA491" i="9" s="1"/>
  <c r="B11" i="8"/>
  <c r="T28" i="2"/>
  <c r="T25" i="2"/>
  <c r="F11" i="8"/>
  <c r="T13" i="2"/>
  <c r="T10" i="2"/>
  <c r="T41" i="2"/>
  <c r="T37" i="2"/>
  <c r="T35" i="2"/>
  <c r="T31" i="2"/>
  <c r="F10" i="27"/>
  <c r="T46" i="2"/>
  <c r="T43" i="2"/>
  <c r="T22" i="2"/>
  <c r="T19" i="2"/>
  <c r="AA142" i="9"/>
  <c r="AE335" i="9" s="1"/>
  <c r="J1" i="27"/>
  <c r="F50" i="27"/>
  <c r="F49" i="27"/>
  <c r="F48" i="27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AA151" i="9"/>
  <c r="AA153" i="9"/>
  <c r="E14" i="10"/>
  <c r="AJ43" i="9"/>
  <c r="AJ44" i="9"/>
  <c r="AJ35" i="9"/>
  <c r="AJ34" i="9"/>
  <c r="AJ47" i="9"/>
  <c r="AJ46" i="9"/>
  <c r="AJ55" i="9"/>
  <c r="AJ56" i="9"/>
  <c r="AJ37" i="9"/>
  <c r="AJ38" i="9"/>
  <c r="AJ49" i="9"/>
  <c r="AJ50" i="9"/>
  <c r="AJ41" i="9"/>
  <c r="AJ40" i="9"/>
  <c r="AJ53" i="9"/>
  <c r="AJ52" i="9"/>
  <c r="AJ26" i="9"/>
  <c r="AJ25" i="9"/>
  <c r="AJ28" i="9"/>
  <c r="AJ29" i="9"/>
  <c r="AJ32" i="9"/>
  <c r="AJ31" i="9"/>
  <c r="AJ23" i="9"/>
  <c r="AJ22" i="9"/>
  <c r="AJ20" i="9"/>
  <c r="AJ19" i="9"/>
  <c r="AJ17" i="9"/>
  <c r="AJ16" i="9"/>
  <c r="AJ14" i="9"/>
  <c r="AJ13" i="9"/>
  <c r="AJ11" i="9"/>
  <c r="AJ10" i="9"/>
  <c r="B359" i="9"/>
  <c r="B231" i="9"/>
  <c r="AE613" i="9"/>
  <c r="AE453" i="9"/>
  <c r="E453" i="9" s="1"/>
  <c r="AA453" i="9" s="1"/>
  <c r="AD523" i="9"/>
  <c r="E523" i="9" s="1"/>
  <c r="AA523" i="9" s="1"/>
  <c r="AE421" i="9"/>
  <c r="E421" i="9" s="1"/>
  <c r="AA421" i="9" s="1"/>
  <c r="AD271" i="9"/>
  <c r="AD239" i="9"/>
  <c r="AD335" i="9"/>
  <c r="AD303" i="9"/>
  <c r="AD399" i="9"/>
  <c r="AD367" i="9"/>
  <c r="AE431" i="9"/>
  <c r="AE367" i="9"/>
  <c r="E367" i="9" s="1"/>
  <c r="AA367" i="9" s="1"/>
  <c r="AE463" i="9"/>
  <c r="AE399" i="9"/>
  <c r="E396" i="9"/>
  <c r="AD555" i="9"/>
  <c r="E555" i="9" s="1"/>
  <c r="AA555" i="9" s="1"/>
  <c r="AD587" i="9"/>
  <c r="E587" i="9" s="1"/>
  <c r="AA587" i="9" s="1"/>
  <c r="E364" i="9"/>
  <c r="AA364" i="9" s="1"/>
  <c r="E389" i="9"/>
  <c r="AA389" i="9" s="1"/>
  <c r="AD463" i="9"/>
  <c r="AD431" i="9"/>
  <c r="AE591" i="9"/>
  <c r="AE527" i="9"/>
  <c r="AE559" i="9"/>
  <c r="AE495" i="9"/>
  <c r="B167" i="9"/>
  <c r="B142" i="9"/>
  <c r="B141" i="9"/>
  <c r="B140" i="9"/>
  <c r="B139" i="9"/>
  <c r="B138" i="9"/>
  <c r="B137" i="9"/>
  <c r="B136" i="9"/>
  <c r="B135" i="9"/>
  <c r="B150" i="9"/>
  <c r="B149" i="9"/>
  <c r="B148" i="9"/>
  <c r="B147" i="9"/>
  <c r="B146" i="9"/>
  <c r="B145" i="9"/>
  <c r="B144" i="9"/>
  <c r="B143" i="9"/>
  <c r="AA125" i="9"/>
  <c r="AA123" i="9"/>
  <c r="AA121" i="9"/>
  <c r="AA126" i="9"/>
  <c r="AA124" i="9"/>
  <c r="AA122" i="9"/>
  <c r="AA120" i="9"/>
  <c r="B118" i="9"/>
  <c r="B117" i="9"/>
  <c r="B116" i="9"/>
  <c r="B115" i="9"/>
  <c r="B114" i="9"/>
  <c r="B113" i="9"/>
  <c r="B112" i="9"/>
  <c r="B111" i="9"/>
  <c r="AA111" i="9"/>
  <c r="B126" i="9"/>
  <c r="B125" i="9"/>
  <c r="B124" i="9"/>
  <c r="B123" i="9"/>
  <c r="B122" i="9"/>
  <c r="B121" i="9"/>
  <c r="B120" i="9"/>
  <c r="B119" i="9"/>
  <c r="J1" i="2"/>
  <c r="F9" i="8"/>
  <c r="J1" i="10"/>
  <c r="T16" i="2"/>
  <c r="T17" i="2"/>
  <c r="B104" i="9"/>
  <c r="B105" i="9"/>
  <c r="B106" i="9"/>
  <c r="B107" i="9"/>
  <c r="B108" i="9"/>
  <c r="B109" i="9"/>
  <c r="B110" i="9"/>
  <c r="B127" i="9"/>
  <c r="B128" i="9"/>
  <c r="B129" i="9"/>
  <c r="B130" i="9"/>
  <c r="B131" i="9"/>
  <c r="B132" i="9"/>
  <c r="B133" i="9"/>
  <c r="B134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24" i="9"/>
  <c r="B27" i="9"/>
  <c r="B33" i="9"/>
  <c r="B36" i="9"/>
  <c r="B39" i="9"/>
  <c r="B42" i="9"/>
  <c r="B45" i="9"/>
  <c r="B48" i="9"/>
  <c r="B51" i="9"/>
  <c r="B54" i="9"/>
  <c r="H128" i="9"/>
  <c r="H129" i="9"/>
  <c r="H130" i="9"/>
  <c r="H131" i="9"/>
  <c r="H132" i="9"/>
  <c r="H133" i="9"/>
  <c r="H120" i="9"/>
  <c r="H121" i="9"/>
  <c r="H122" i="9"/>
  <c r="H123" i="9"/>
  <c r="H125" i="9"/>
  <c r="H126" i="9"/>
  <c r="H154" i="9"/>
  <c r="H155" i="9"/>
  <c r="H127" i="9"/>
  <c r="H134" i="9" s="1"/>
  <c r="B51" i="27"/>
  <c r="B52" i="27"/>
  <c r="B53" i="27"/>
  <c r="B54" i="27"/>
  <c r="B55" i="27" s="1"/>
  <c r="B56" i="27"/>
  <c r="B57" i="27"/>
  <c r="B58" i="27"/>
  <c r="B59" i="27"/>
  <c r="B60" i="27"/>
  <c r="B61" i="27"/>
  <c r="B62" i="27"/>
  <c r="B63" i="27" s="1"/>
  <c r="B64" i="27"/>
  <c r="B65" i="27"/>
  <c r="B66" i="27"/>
  <c r="B67" i="27"/>
  <c r="B18" i="9"/>
  <c r="B15" i="10"/>
  <c r="B10" i="8"/>
  <c r="B11" i="27"/>
  <c r="B9" i="1"/>
  <c r="H103" i="9"/>
  <c r="E303" i="9" l="1"/>
  <c r="AA303" i="9" s="1"/>
  <c r="E271" i="9"/>
  <c r="AA271" i="9" s="1"/>
  <c r="F11" i="27"/>
  <c r="F52" i="27"/>
  <c r="F51" i="27"/>
  <c r="F53" i="27"/>
  <c r="F55" i="27"/>
  <c r="F54" i="27"/>
  <c r="F57" i="27"/>
  <c r="F56" i="27"/>
  <c r="F67" i="27"/>
  <c r="F66" i="27"/>
  <c r="F65" i="27"/>
  <c r="F64" i="27"/>
  <c r="F63" i="27"/>
  <c r="F62" i="27"/>
  <c r="F61" i="27"/>
  <c r="F60" i="27"/>
  <c r="F59" i="27"/>
  <c r="F58" i="27"/>
  <c r="F10" i="8"/>
  <c r="I103" i="9"/>
  <c r="E15" i="10"/>
  <c r="B295" i="9"/>
  <c r="B355" i="9" s="1"/>
  <c r="E463" i="9"/>
  <c r="AA463" i="9" s="1"/>
  <c r="E431" i="9"/>
  <c r="AA431" i="9" s="1"/>
  <c r="B487" i="9"/>
  <c r="B423" i="9"/>
  <c r="B398" i="9"/>
  <c r="B400" i="9"/>
  <c r="B402" i="9"/>
  <c r="B404" i="9"/>
  <c r="B406" i="9"/>
  <c r="B408" i="9"/>
  <c r="B410" i="9"/>
  <c r="B412" i="9"/>
  <c r="B414" i="9"/>
  <c r="B416" i="9"/>
  <c r="B418" i="9"/>
  <c r="B420" i="9"/>
  <c r="B422" i="9"/>
  <c r="B397" i="9"/>
  <c r="B399" i="9"/>
  <c r="B401" i="9"/>
  <c r="B403" i="9"/>
  <c r="B405" i="9"/>
  <c r="B407" i="9"/>
  <c r="B409" i="9"/>
  <c r="B411" i="9"/>
  <c r="B413" i="9"/>
  <c r="B415" i="9"/>
  <c r="B417" i="9"/>
  <c r="B419" i="9"/>
  <c r="B421" i="9"/>
  <c r="B360" i="9"/>
  <c r="B362" i="9"/>
  <c r="B364" i="9"/>
  <c r="B366" i="9"/>
  <c r="B368" i="9"/>
  <c r="B370" i="9"/>
  <c r="B372" i="9"/>
  <c r="B374" i="9"/>
  <c r="B376" i="9"/>
  <c r="B378" i="9"/>
  <c r="B380" i="9"/>
  <c r="B382" i="9"/>
  <c r="B384" i="9"/>
  <c r="B386" i="9"/>
  <c r="B388" i="9"/>
  <c r="B390" i="9"/>
  <c r="B392" i="9"/>
  <c r="B394" i="9"/>
  <c r="B396" i="9"/>
  <c r="B361" i="9"/>
  <c r="B363" i="9"/>
  <c r="B365" i="9"/>
  <c r="B367" i="9"/>
  <c r="B369" i="9"/>
  <c r="B371" i="9"/>
  <c r="B373" i="9"/>
  <c r="B375" i="9"/>
  <c r="B377" i="9"/>
  <c r="B379" i="9"/>
  <c r="B381" i="9"/>
  <c r="B383" i="9"/>
  <c r="B385" i="9"/>
  <c r="B387" i="9"/>
  <c r="B389" i="9"/>
  <c r="B391" i="9"/>
  <c r="B393" i="9"/>
  <c r="B395" i="9"/>
  <c r="B232" i="9"/>
  <c r="B293" i="9"/>
  <c r="B291" i="9"/>
  <c r="B289" i="9"/>
  <c r="B287" i="9"/>
  <c r="B285" i="9"/>
  <c r="B283" i="9"/>
  <c r="B281" i="9"/>
  <c r="B279" i="9"/>
  <c r="B277" i="9"/>
  <c r="B275" i="9"/>
  <c r="B273" i="9"/>
  <c r="B271" i="9"/>
  <c r="B269" i="9"/>
  <c r="B267" i="9"/>
  <c r="B265" i="9"/>
  <c r="B263" i="9"/>
  <c r="B261" i="9"/>
  <c r="B259" i="9"/>
  <c r="B257" i="9"/>
  <c r="B255" i="9"/>
  <c r="B253" i="9"/>
  <c r="B251" i="9"/>
  <c r="B249" i="9"/>
  <c r="B247" i="9"/>
  <c r="B245" i="9"/>
  <c r="B243" i="9"/>
  <c r="B241" i="9"/>
  <c r="B239" i="9"/>
  <c r="B237" i="9"/>
  <c r="B235" i="9"/>
  <c r="B233" i="9"/>
  <c r="B294" i="9"/>
  <c r="B292" i="9"/>
  <c r="B290" i="9"/>
  <c r="B288" i="9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E335" i="9"/>
  <c r="AA335" i="9" s="1"/>
  <c r="AD588" i="9"/>
  <c r="E588" i="9" s="1"/>
  <c r="AA588" i="9" s="1"/>
  <c r="AD556" i="9"/>
  <c r="E556" i="9" s="1"/>
  <c r="AA556" i="9" s="1"/>
  <c r="AD524" i="9"/>
  <c r="E524" i="9" s="1"/>
  <c r="AA524" i="9" s="1"/>
  <c r="AD492" i="9"/>
  <c r="E492" i="9" s="1"/>
  <c r="AA492" i="9" s="1"/>
  <c r="AD549" i="9"/>
  <c r="E549" i="9" s="1"/>
  <c r="AA549" i="9" s="1"/>
  <c r="AD517" i="9"/>
  <c r="E517" i="9" s="1"/>
  <c r="AA517" i="9" s="1"/>
  <c r="AE290" i="9"/>
  <c r="AE258" i="9"/>
  <c r="AD290" i="9"/>
  <c r="AD258" i="9"/>
  <c r="E399" i="9"/>
  <c r="AA399" i="9" s="1"/>
  <c r="AA396" i="9"/>
  <c r="B168" i="9"/>
  <c r="B170" i="9"/>
  <c r="B172" i="9"/>
  <c r="B174" i="9"/>
  <c r="B176" i="9"/>
  <c r="B178" i="9"/>
  <c r="B180" i="9"/>
  <c r="B182" i="9"/>
  <c r="B184" i="9"/>
  <c r="B186" i="9"/>
  <c r="B188" i="9"/>
  <c r="B190" i="9"/>
  <c r="B192" i="9"/>
  <c r="B194" i="9"/>
  <c r="B196" i="9"/>
  <c r="B198" i="9"/>
  <c r="B200" i="9"/>
  <c r="B202" i="9"/>
  <c r="B204" i="9"/>
  <c r="B206" i="9"/>
  <c r="B208" i="9"/>
  <c r="B210" i="9"/>
  <c r="B212" i="9"/>
  <c r="B214" i="9"/>
  <c r="B216" i="9"/>
  <c r="B218" i="9"/>
  <c r="B220" i="9"/>
  <c r="B222" i="9"/>
  <c r="B224" i="9"/>
  <c r="B226" i="9"/>
  <c r="B228" i="9"/>
  <c r="B230" i="9"/>
  <c r="B169" i="9"/>
  <c r="B171" i="9"/>
  <c r="B173" i="9"/>
  <c r="B175" i="9"/>
  <c r="B177" i="9"/>
  <c r="B179" i="9"/>
  <c r="B181" i="9"/>
  <c r="B183" i="9"/>
  <c r="B185" i="9"/>
  <c r="B187" i="9"/>
  <c r="B189" i="9"/>
  <c r="B191" i="9"/>
  <c r="B193" i="9"/>
  <c r="B195" i="9"/>
  <c r="B197" i="9"/>
  <c r="B199" i="9"/>
  <c r="B201" i="9"/>
  <c r="B203" i="9"/>
  <c r="B205" i="9"/>
  <c r="B207" i="9"/>
  <c r="B209" i="9"/>
  <c r="B211" i="9"/>
  <c r="B213" i="9"/>
  <c r="B215" i="9"/>
  <c r="B217" i="9"/>
  <c r="B219" i="9"/>
  <c r="B221" i="9"/>
  <c r="B223" i="9"/>
  <c r="B225" i="9"/>
  <c r="B227" i="9"/>
  <c r="B229" i="9"/>
  <c r="E152" i="9"/>
  <c r="AD581" i="9" s="1"/>
  <c r="E581" i="9" s="1"/>
  <c r="AA581" i="9" s="1"/>
  <c r="I155" i="9"/>
  <c r="I126" i="9"/>
  <c r="I125" i="9"/>
  <c r="I123" i="9"/>
  <c r="I122" i="9"/>
  <c r="I121" i="9"/>
  <c r="I120" i="9"/>
  <c r="I134" i="9"/>
  <c r="I133" i="9"/>
  <c r="I132" i="9"/>
  <c r="I131" i="9"/>
  <c r="I130" i="9"/>
  <c r="I129" i="9"/>
  <c r="I128" i="9"/>
  <c r="I154" i="9"/>
  <c r="I127" i="9"/>
  <c r="H157" i="9"/>
  <c r="H158" i="9"/>
  <c r="H160" i="9"/>
  <c r="H161" i="9"/>
  <c r="H162" i="9"/>
  <c r="H163" i="9"/>
  <c r="H164" i="9"/>
  <c r="H165" i="9"/>
  <c r="H166" i="9"/>
  <c r="H153" i="9"/>
  <c r="H170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6" i="9"/>
  <c r="H247" i="9"/>
  <c r="H248" i="9"/>
  <c r="H250" i="9"/>
  <c r="H251" i="9"/>
  <c r="H252" i="9"/>
  <c r="H253" i="9"/>
  <c r="H254" i="9"/>
  <c r="H255" i="9"/>
  <c r="H256" i="9"/>
  <c r="H159" i="9"/>
  <c r="H245" i="9"/>
  <c r="H249" i="9" s="1"/>
  <c r="B68" i="27"/>
  <c r="B69" i="27"/>
  <c r="B70" i="27"/>
  <c r="B71" i="27"/>
  <c r="B72" i="27"/>
  <c r="B73" i="27"/>
  <c r="B30" i="9"/>
  <c r="B16" i="10"/>
  <c r="B12" i="27"/>
  <c r="H104" i="9"/>
  <c r="B10" i="1"/>
  <c r="I104" i="9" l="1"/>
  <c r="F12" i="27"/>
  <c r="F73" i="27"/>
  <c r="F72" i="27"/>
  <c r="F71" i="27"/>
  <c r="F70" i="27"/>
  <c r="F69" i="27"/>
  <c r="F68" i="27"/>
  <c r="F91" i="27"/>
  <c r="B296" i="9"/>
  <c r="E16" i="10"/>
  <c r="B297" i="9"/>
  <c r="B328" i="9"/>
  <c r="B329" i="9"/>
  <c r="B312" i="9"/>
  <c r="B344" i="9"/>
  <c r="B313" i="9"/>
  <c r="B345" i="9"/>
  <c r="H152" i="9"/>
  <c r="I152" i="9" s="1"/>
  <c r="B304" i="9"/>
  <c r="B320" i="9"/>
  <c r="B336" i="9"/>
  <c r="B352" i="9"/>
  <c r="B305" i="9"/>
  <c r="B321" i="9"/>
  <c r="B337" i="9"/>
  <c r="B353" i="9"/>
  <c r="B300" i="9"/>
  <c r="B308" i="9"/>
  <c r="B316" i="9"/>
  <c r="B324" i="9"/>
  <c r="B332" i="9"/>
  <c r="B340" i="9"/>
  <c r="B348" i="9"/>
  <c r="B356" i="9"/>
  <c r="B301" i="9"/>
  <c r="B309" i="9"/>
  <c r="B317" i="9"/>
  <c r="B325" i="9"/>
  <c r="B333" i="9"/>
  <c r="B341" i="9"/>
  <c r="B349" i="9"/>
  <c r="B357" i="9"/>
  <c r="B551" i="9"/>
  <c r="B554" i="9" s="1"/>
  <c r="A7" i="9"/>
  <c r="B298" i="9"/>
  <c r="B302" i="9"/>
  <c r="B306" i="9"/>
  <c r="B310" i="9"/>
  <c r="B314" i="9"/>
  <c r="B318" i="9"/>
  <c r="B322" i="9"/>
  <c r="B326" i="9"/>
  <c r="B330" i="9"/>
  <c r="B334" i="9"/>
  <c r="B338" i="9"/>
  <c r="B342" i="9"/>
  <c r="B346" i="9"/>
  <c r="B350" i="9"/>
  <c r="B354" i="9"/>
  <c r="B358" i="9"/>
  <c r="B299" i="9"/>
  <c r="B303" i="9"/>
  <c r="B307" i="9"/>
  <c r="B311" i="9"/>
  <c r="B315" i="9"/>
  <c r="B319" i="9"/>
  <c r="B323" i="9"/>
  <c r="B327" i="9"/>
  <c r="B331" i="9"/>
  <c r="B335" i="9"/>
  <c r="B339" i="9"/>
  <c r="B343" i="9"/>
  <c r="B347" i="9"/>
  <c r="B351" i="9"/>
  <c r="B488" i="9"/>
  <c r="B490" i="9"/>
  <c r="B492" i="9"/>
  <c r="B494" i="9"/>
  <c r="B496" i="9"/>
  <c r="B498" i="9"/>
  <c r="B500" i="9"/>
  <c r="B502" i="9"/>
  <c r="B504" i="9"/>
  <c r="B506" i="9"/>
  <c r="B508" i="9"/>
  <c r="B510" i="9"/>
  <c r="B512" i="9"/>
  <c r="B514" i="9"/>
  <c r="B516" i="9"/>
  <c r="B518" i="9"/>
  <c r="B520" i="9"/>
  <c r="B522" i="9"/>
  <c r="B524" i="9"/>
  <c r="B526" i="9"/>
  <c r="B528" i="9"/>
  <c r="B530" i="9"/>
  <c r="B532" i="9"/>
  <c r="B534" i="9"/>
  <c r="B536" i="9"/>
  <c r="B538" i="9"/>
  <c r="B540" i="9"/>
  <c r="B542" i="9"/>
  <c r="B544" i="9"/>
  <c r="B546" i="9"/>
  <c r="B548" i="9"/>
  <c r="B550" i="9"/>
  <c r="B489" i="9"/>
  <c r="B491" i="9"/>
  <c r="B493" i="9"/>
  <c r="B495" i="9"/>
  <c r="B497" i="9"/>
  <c r="B499" i="9"/>
  <c r="B501" i="9"/>
  <c r="B503" i="9"/>
  <c r="B505" i="9"/>
  <c r="B507" i="9"/>
  <c r="B509" i="9"/>
  <c r="B511" i="9"/>
  <c r="B513" i="9"/>
  <c r="B515" i="9"/>
  <c r="B517" i="9"/>
  <c r="B519" i="9"/>
  <c r="B521" i="9"/>
  <c r="B523" i="9"/>
  <c r="B525" i="9"/>
  <c r="B527" i="9"/>
  <c r="B529" i="9"/>
  <c r="B531" i="9"/>
  <c r="B533" i="9"/>
  <c r="B535" i="9"/>
  <c r="B537" i="9"/>
  <c r="B539" i="9"/>
  <c r="B541" i="9"/>
  <c r="B543" i="9"/>
  <c r="B545" i="9"/>
  <c r="B547" i="9"/>
  <c r="B549" i="9"/>
  <c r="B424" i="9"/>
  <c r="B426" i="9"/>
  <c r="B428" i="9"/>
  <c r="B430" i="9"/>
  <c r="B432" i="9"/>
  <c r="B434" i="9"/>
  <c r="B436" i="9"/>
  <c r="B438" i="9"/>
  <c r="B440" i="9"/>
  <c r="B442" i="9"/>
  <c r="B444" i="9"/>
  <c r="B446" i="9"/>
  <c r="B448" i="9"/>
  <c r="B450" i="9"/>
  <c r="B452" i="9"/>
  <c r="B454" i="9"/>
  <c r="B456" i="9"/>
  <c r="B458" i="9"/>
  <c r="B460" i="9"/>
  <c r="B462" i="9"/>
  <c r="B464" i="9"/>
  <c r="B466" i="9"/>
  <c r="B468" i="9"/>
  <c r="B470" i="9"/>
  <c r="B472" i="9"/>
  <c r="B474" i="9"/>
  <c r="B476" i="9"/>
  <c r="B478" i="9"/>
  <c r="B480" i="9"/>
  <c r="B482" i="9"/>
  <c r="B484" i="9"/>
  <c r="B486" i="9"/>
  <c r="B425" i="9"/>
  <c r="B427" i="9"/>
  <c r="B429" i="9"/>
  <c r="B431" i="9"/>
  <c r="B433" i="9"/>
  <c r="B435" i="9"/>
  <c r="B437" i="9"/>
  <c r="B439" i="9"/>
  <c r="B441" i="9"/>
  <c r="B443" i="9"/>
  <c r="B445" i="9"/>
  <c r="B447" i="9"/>
  <c r="B449" i="9"/>
  <c r="B451" i="9"/>
  <c r="B453" i="9"/>
  <c r="B455" i="9"/>
  <c r="B457" i="9"/>
  <c r="B459" i="9"/>
  <c r="B461" i="9"/>
  <c r="B463" i="9"/>
  <c r="B465" i="9"/>
  <c r="B467" i="9"/>
  <c r="B469" i="9"/>
  <c r="B471" i="9"/>
  <c r="B473" i="9"/>
  <c r="B475" i="9"/>
  <c r="B477" i="9"/>
  <c r="B479" i="9"/>
  <c r="B481" i="9"/>
  <c r="B483" i="9"/>
  <c r="B485" i="9"/>
  <c r="AD613" i="9"/>
  <c r="E613" i="9" s="1"/>
  <c r="AA613" i="9" s="1"/>
  <c r="AD527" i="9"/>
  <c r="E527" i="9" s="1"/>
  <c r="AA527" i="9" s="1"/>
  <c r="AD495" i="9"/>
  <c r="E495" i="9" s="1"/>
  <c r="AA495" i="9" s="1"/>
  <c r="AE354" i="9"/>
  <c r="E354" i="9" s="1"/>
  <c r="AE322" i="9"/>
  <c r="E322" i="9" s="1"/>
  <c r="AD322" i="9"/>
  <c r="AD354" i="9"/>
  <c r="AD289" i="9"/>
  <c r="AD257" i="9"/>
  <c r="E290" i="9"/>
  <c r="H290" i="9" s="1"/>
  <c r="E258" i="9"/>
  <c r="H258" i="9" s="1"/>
  <c r="I256" i="9"/>
  <c r="I255" i="9"/>
  <c r="I254" i="9"/>
  <c r="I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AE418" i="9"/>
  <c r="I230" i="9"/>
  <c r="I229" i="9"/>
  <c r="I228" i="9"/>
  <c r="I227" i="9"/>
  <c r="I226" i="9"/>
  <c r="I225" i="9"/>
  <c r="I224" i="9"/>
  <c r="I223" i="9"/>
  <c r="I222" i="9"/>
  <c r="I221" i="9"/>
  <c r="I220" i="9"/>
  <c r="I219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2" i="9"/>
  <c r="AE321" i="9" s="1"/>
  <c r="I201" i="9"/>
  <c r="AD353" i="9" s="1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0" i="9"/>
  <c r="I153" i="9"/>
  <c r="AA152" i="9"/>
  <c r="J1" i="9" s="1"/>
  <c r="I166" i="9"/>
  <c r="I165" i="9"/>
  <c r="I164" i="9"/>
  <c r="I163" i="9"/>
  <c r="I162" i="9"/>
  <c r="I161" i="9"/>
  <c r="I160" i="9"/>
  <c r="I158" i="9"/>
  <c r="I157" i="9"/>
  <c r="I159" i="9"/>
  <c r="H259" i="9"/>
  <c r="H260" i="9"/>
  <c r="H261" i="9"/>
  <c r="H263" i="9"/>
  <c r="H264" i="9"/>
  <c r="H265" i="9"/>
  <c r="H266" i="9"/>
  <c r="H267" i="9" s="1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91" i="9"/>
  <c r="H292" i="9"/>
  <c r="H293" i="9"/>
  <c r="H294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B92" i="27"/>
  <c r="B93" i="27"/>
  <c r="B94" i="27"/>
  <c r="B95" i="27"/>
  <c r="B96" i="27"/>
  <c r="B97" i="27"/>
  <c r="B98" i="27"/>
  <c r="B99" i="27" s="1"/>
  <c r="B100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H124" i="9"/>
  <c r="B11" i="1"/>
  <c r="H105" i="9"/>
  <c r="B17" i="10"/>
  <c r="B13" i="27"/>
  <c r="I105" i="9" l="1"/>
  <c r="F13" i="27"/>
  <c r="B91" i="27"/>
  <c r="F90" i="27"/>
  <c r="F89" i="27"/>
  <c r="F88" i="27"/>
  <c r="F87" i="27"/>
  <c r="F86" i="27"/>
  <c r="F85" i="27"/>
  <c r="F84" i="27"/>
  <c r="F83" i="27"/>
  <c r="F82" i="27"/>
  <c r="F81" i="27"/>
  <c r="F80" i="27"/>
  <c r="F79" i="27"/>
  <c r="F78" i="27"/>
  <c r="F77" i="27"/>
  <c r="F76" i="27"/>
  <c r="F75" i="27"/>
  <c r="F74" i="27"/>
  <c r="F92" i="27"/>
  <c r="F98" i="27"/>
  <c r="F97" i="27"/>
  <c r="F96" i="27"/>
  <c r="F95" i="27"/>
  <c r="F94" i="27"/>
  <c r="F93" i="27"/>
  <c r="F99" i="27"/>
  <c r="F100" i="27"/>
  <c r="I124" i="9"/>
  <c r="E17" i="10"/>
  <c r="B577" i="9"/>
  <c r="B576" i="9"/>
  <c r="B609" i="9"/>
  <c r="B608" i="9"/>
  <c r="B593" i="9"/>
  <c r="B561" i="9"/>
  <c r="B592" i="9"/>
  <c r="B560" i="9"/>
  <c r="B601" i="9"/>
  <c r="B585" i="9"/>
  <c r="B569" i="9"/>
  <c r="B553" i="9"/>
  <c r="B600" i="9"/>
  <c r="B584" i="9"/>
  <c r="B568" i="9"/>
  <c r="B552" i="9"/>
  <c r="B613" i="9"/>
  <c r="B605" i="9"/>
  <c r="B597" i="9"/>
  <c r="B589" i="9"/>
  <c r="B581" i="9"/>
  <c r="B573" i="9"/>
  <c r="B565" i="9"/>
  <c r="B557" i="9"/>
  <c r="B612" i="9"/>
  <c r="B604" i="9"/>
  <c r="B596" i="9"/>
  <c r="B588" i="9"/>
  <c r="B580" i="9"/>
  <c r="B572" i="9"/>
  <c r="B564" i="9"/>
  <c r="B556" i="9"/>
  <c r="B611" i="9"/>
  <c r="B607" i="9"/>
  <c r="B603" i="9"/>
  <c r="B599" i="9"/>
  <c r="B595" i="9"/>
  <c r="B591" i="9"/>
  <c r="B587" i="9"/>
  <c r="B583" i="9"/>
  <c r="B579" i="9"/>
  <c r="B575" i="9"/>
  <c r="B571" i="9"/>
  <c r="B567" i="9"/>
  <c r="B563" i="9"/>
  <c r="B559" i="9"/>
  <c r="B555" i="9"/>
  <c r="B614" i="9"/>
  <c r="B610" i="9"/>
  <c r="B606" i="9"/>
  <c r="B602" i="9"/>
  <c r="B598" i="9"/>
  <c r="B594" i="9"/>
  <c r="B590" i="9"/>
  <c r="B586" i="9"/>
  <c r="B582" i="9"/>
  <c r="B578" i="9"/>
  <c r="B574" i="9"/>
  <c r="B570" i="9"/>
  <c r="B566" i="9"/>
  <c r="B562" i="9"/>
  <c r="B558" i="9"/>
  <c r="AD591" i="9"/>
  <c r="E591" i="9" s="1"/>
  <c r="AA591" i="9" s="1"/>
  <c r="AD559" i="9"/>
  <c r="E559" i="9" s="1"/>
  <c r="AA559" i="9" s="1"/>
  <c r="I267" i="9"/>
  <c r="I320" i="9"/>
  <c r="I319" i="9"/>
  <c r="I318" i="9"/>
  <c r="I317" i="9"/>
  <c r="I316" i="9"/>
  <c r="I315" i="9"/>
  <c r="I314" i="9"/>
  <c r="I313" i="9"/>
  <c r="I312" i="9"/>
  <c r="I311" i="9"/>
  <c r="I310" i="9"/>
  <c r="I309" i="9"/>
  <c r="I308" i="9"/>
  <c r="I307" i="9"/>
  <c r="I306" i="9"/>
  <c r="I305" i="9"/>
  <c r="I304" i="9"/>
  <c r="I303" i="9"/>
  <c r="I302" i="9"/>
  <c r="I301" i="9"/>
  <c r="I300" i="9"/>
  <c r="I299" i="9"/>
  <c r="I298" i="9"/>
  <c r="I297" i="9"/>
  <c r="I296" i="9"/>
  <c r="I294" i="9"/>
  <c r="I293" i="9"/>
  <c r="I292" i="9"/>
  <c r="I291" i="9"/>
  <c r="I290" i="9"/>
  <c r="I288" i="9"/>
  <c r="I287" i="9"/>
  <c r="I286" i="9"/>
  <c r="I285" i="9"/>
  <c r="I284" i="9"/>
  <c r="I283" i="9"/>
  <c r="I282" i="9"/>
  <c r="I281" i="9"/>
  <c r="I280" i="9"/>
  <c r="I279" i="9"/>
  <c r="I278" i="9"/>
  <c r="I277" i="9"/>
  <c r="I276" i="9"/>
  <c r="I275" i="9"/>
  <c r="I274" i="9"/>
  <c r="I273" i="9"/>
  <c r="I272" i="9"/>
  <c r="I271" i="9"/>
  <c r="I270" i="9"/>
  <c r="I269" i="9"/>
  <c r="I268" i="9"/>
  <c r="AE386" i="9"/>
  <c r="I266" i="9"/>
  <c r="I265" i="9"/>
  <c r="AD386" i="9"/>
  <c r="AD418" i="9"/>
  <c r="E418" i="9" s="1"/>
  <c r="AA418" i="9" s="1"/>
  <c r="I264" i="9"/>
  <c r="I263" i="9"/>
  <c r="I261" i="9"/>
  <c r="I260" i="9"/>
  <c r="I259" i="9"/>
  <c r="I258" i="9"/>
  <c r="AA290" i="9"/>
  <c r="AD321" i="9"/>
  <c r="E321" i="9" s="1"/>
  <c r="AA321" i="9" s="1"/>
  <c r="AA258" i="9"/>
  <c r="AE385" i="9"/>
  <c r="AE417" i="9"/>
  <c r="AD417" i="9"/>
  <c r="AA322" i="9"/>
  <c r="AA354" i="9"/>
  <c r="AD385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B101" i="27"/>
  <c r="B102" i="27"/>
  <c r="B103" i="27"/>
  <c r="B104" i="27"/>
  <c r="B12" i="1"/>
  <c r="B14" i="27"/>
  <c r="B18" i="10"/>
  <c r="H106" i="9"/>
  <c r="I106" i="9" l="1"/>
  <c r="F14" i="27"/>
  <c r="F101" i="27"/>
  <c r="F103" i="27"/>
  <c r="F102" i="27"/>
  <c r="F104" i="27"/>
  <c r="E18" i="10"/>
  <c r="E385" i="9"/>
  <c r="H385" i="9" s="1"/>
  <c r="I385" i="9" s="1"/>
  <c r="H321" i="9"/>
  <c r="I321" i="9" s="1"/>
  <c r="I384" i="9"/>
  <c r="I383" i="9"/>
  <c r="I382" i="9"/>
  <c r="I381" i="9"/>
  <c r="I380" i="9"/>
  <c r="I379" i="9"/>
  <c r="I378" i="9"/>
  <c r="I377" i="9"/>
  <c r="I376" i="9"/>
  <c r="I375" i="9"/>
  <c r="I374" i="9"/>
  <c r="I373" i="9"/>
  <c r="I372" i="9"/>
  <c r="I371" i="9"/>
  <c r="I370" i="9"/>
  <c r="I369" i="9"/>
  <c r="I368" i="9"/>
  <c r="I367" i="9"/>
  <c r="I366" i="9"/>
  <c r="I365" i="9"/>
  <c r="I364" i="9"/>
  <c r="I363" i="9"/>
  <c r="I362" i="9"/>
  <c r="I361" i="9"/>
  <c r="I360" i="9"/>
  <c r="I359" i="9"/>
  <c r="I358" i="9"/>
  <c r="I357" i="9"/>
  <c r="I356" i="9"/>
  <c r="I355" i="9"/>
  <c r="I354" i="9"/>
  <c r="I352" i="9"/>
  <c r="I351" i="9"/>
  <c r="I350" i="9"/>
  <c r="I349" i="9"/>
  <c r="I348" i="9"/>
  <c r="I347" i="9"/>
  <c r="I346" i="9"/>
  <c r="I345" i="9"/>
  <c r="I344" i="9"/>
  <c r="I343" i="9"/>
  <c r="I342" i="9"/>
  <c r="I341" i="9"/>
  <c r="I340" i="9"/>
  <c r="I339" i="9"/>
  <c r="I338" i="9"/>
  <c r="I337" i="9"/>
  <c r="I336" i="9"/>
  <c r="I335" i="9"/>
  <c r="I334" i="9"/>
  <c r="I333" i="9"/>
  <c r="I332" i="9"/>
  <c r="I331" i="9"/>
  <c r="AE481" i="9" s="1"/>
  <c r="AE482" i="9"/>
  <c r="AE450" i="9"/>
  <c r="I330" i="9"/>
  <c r="AE449" i="9" s="1"/>
  <c r="AD450" i="9"/>
  <c r="AD482" i="9"/>
  <c r="I329" i="9"/>
  <c r="I328" i="9"/>
  <c r="I327" i="9"/>
  <c r="I326" i="9"/>
  <c r="I325" i="9"/>
  <c r="I324" i="9"/>
  <c r="I323" i="9"/>
  <c r="I322" i="9"/>
  <c r="AE546" i="9"/>
  <c r="E386" i="9"/>
  <c r="H386" i="9" s="1"/>
  <c r="E417" i="9"/>
  <c r="H417" i="9" s="1"/>
  <c r="H387" i="9"/>
  <c r="H388" i="9"/>
  <c r="H389" i="9"/>
  <c r="H390" i="9"/>
  <c r="H391" i="9"/>
  <c r="H392" i="9"/>
  <c r="H393" i="9"/>
  <c r="H394" i="9"/>
  <c r="H395" i="9"/>
  <c r="H396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8" i="9"/>
  <c r="H419" i="9"/>
  <c r="H420" i="9"/>
  <c r="H421" i="9"/>
  <c r="H422" i="9"/>
  <c r="H423" i="9"/>
  <c r="H424" i="9"/>
  <c r="H425" i="9"/>
  <c r="H426" i="9"/>
  <c r="H427" i="9" s="1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H446" i="9"/>
  <c r="H447" i="9"/>
  <c r="H448" i="9"/>
  <c r="B105" i="27"/>
  <c r="B106" i="27"/>
  <c r="B107" i="27" s="1"/>
  <c r="B19" i="10"/>
  <c r="B15" i="27"/>
  <c r="B13" i="1"/>
  <c r="H107" i="9"/>
  <c r="I107" i="9" l="1"/>
  <c r="F15" i="27"/>
  <c r="F105" i="27"/>
  <c r="F106" i="27"/>
  <c r="F107" i="27"/>
  <c r="E19" i="10"/>
  <c r="E482" i="9"/>
  <c r="AA482" i="9" s="1"/>
  <c r="AA385" i="9"/>
  <c r="I395" i="9"/>
  <c r="AE545" i="9" s="1"/>
  <c r="I396" i="9"/>
  <c r="I416" i="9"/>
  <c r="I415" i="9"/>
  <c r="I414" i="9"/>
  <c r="I413" i="9"/>
  <c r="I412" i="9"/>
  <c r="I411" i="9"/>
  <c r="I410" i="9"/>
  <c r="I409" i="9"/>
  <c r="I408" i="9"/>
  <c r="I407" i="9"/>
  <c r="I406" i="9"/>
  <c r="I405" i="9"/>
  <c r="I404" i="9"/>
  <c r="I403" i="9"/>
  <c r="I402" i="9"/>
  <c r="I401" i="9"/>
  <c r="I400" i="9"/>
  <c r="I399" i="9"/>
  <c r="I398" i="9"/>
  <c r="I397" i="9"/>
  <c r="AE514" i="9"/>
  <c r="I394" i="9"/>
  <c r="AE513" i="9" s="1"/>
  <c r="AD514" i="9"/>
  <c r="AD546" i="9"/>
  <c r="E546" i="9" s="1"/>
  <c r="I393" i="9"/>
  <c r="I392" i="9"/>
  <c r="I391" i="9"/>
  <c r="I390" i="9"/>
  <c r="I389" i="9"/>
  <c r="I388" i="9"/>
  <c r="I387" i="9"/>
  <c r="I386" i="9"/>
  <c r="AA386" i="9"/>
  <c r="AD481" i="9"/>
  <c r="E481" i="9" s="1"/>
  <c r="H481" i="9" s="1"/>
  <c r="AD449" i="9"/>
  <c r="E449" i="9" s="1"/>
  <c r="AA449" i="9" s="1"/>
  <c r="E450" i="9"/>
  <c r="H450" i="9" s="1"/>
  <c r="I448" i="9"/>
  <c r="I447" i="9"/>
  <c r="I446" i="9"/>
  <c r="I445" i="9"/>
  <c r="I444" i="9"/>
  <c r="I443" i="9"/>
  <c r="I442" i="9"/>
  <c r="I441" i="9"/>
  <c r="I440" i="9"/>
  <c r="I439" i="9"/>
  <c r="I438" i="9"/>
  <c r="I437" i="9"/>
  <c r="I436" i="9"/>
  <c r="I435" i="9"/>
  <c r="I434" i="9"/>
  <c r="I433" i="9"/>
  <c r="I432" i="9"/>
  <c r="I431" i="9"/>
  <c r="I430" i="9"/>
  <c r="I429" i="9"/>
  <c r="I428" i="9"/>
  <c r="I427" i="9"/>
  <c r="I426" i="9"/>
  <c r="I425" i="9"/>
  <c r="I424" i="9"/>
  <c r="I423" i="9"/>
  <c r="I422" i="9"/>
  <c r="I421" i="9"/>
  <c r="I420" i="9"/>
  <c r="I419" i="9"/>
  <c r="I418" i="9"/>
  <c r="I417" i="9"/>
  <c r="AA417" i="9"/>
  <c r="H451" i="9"/>
  <c r="H452" i="9"/>
  <c r="H453" i="9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H470" i="9"/>
  <c r="H471" i="9"/>
  <c r="H472" i="9"/>
  <c r="H473" i="9"/>
  <c r="H474" i="9"/>
  <c r="H475" i="9"/>
  <c r="H476" i="9"/>
  <c r="H477" i="9"/>
  <c r="H478" i="9"/>
  <c r="H479" i="9"/>
  <c r="H480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H508" i="9"/>
  <c r="H509" i="9"/>
  <c r="H510" i="9"/>
  <c r="H511" i="9"/>
  <c r="H512" i="9"/>
  <c r="B108" i="27"/>
  <c r="B109" i="27"/>
  <c r="B110" i="27"/>
  <c r="B111" i="27"/>
  <c r="B112" i="27"/>
  <c r="B113" i="27"/>
  <c r="B114" i="27" s="1"/>
  <c r="H156" i="9"/>
  <c r="H167" i="9"/>
  <c r="B20" i="10"/>
  <c r="B16" i="27"/>
  <c r="H108" i="9"/>
  <c r="B14" i="1"/>
  <c r="I108" i="9" l="1"/>
  <c r="I167" i="9"/>
  <c r="F16" i="27"/>
  <c r="F108" i="27"/>
  <c r="F110" i="27"/>
  <c r="F109" i="27"/>
  <c r="F114" i="27"/>
  <c r="F113" i="27"/>
  <c r="F112" i="27"/>
  <c r="F111" i="27"/>
  <c r="I156" i="9"/>
  <c r="E20" i="10"/>
  <c r="H482" i="9"/>
  <c r="I482" i="9" s="1"/>
  <c r="H449" i="9"/>
  <c r="I449" i="9" s="1"/>
  <c r="I512" i="9"/>
  <c r="I511" i="9"/>
  <c r="I510" i="9"/>
  <c r="I509" i="9"/>
  <c r="I508" i="9"/>
  <c r="I507" i="9"/>
  <c r="I506" i="9"/>
  <c r="I505" i="9"/>
  <c r="I504" i="9"/>
  <c r="I503" i="9"/>
  <c r="I502" i="9"/>
  <c r="I501" i="9"/>
  <c r="I500" i="9"/>
  <c r="I499" i="9"/>
  <c r="I498" i="9"/>
  <c r="I497" i="9"/>
  <c r="I496" i="9"/>
  <c r="I495" i="9"/>
  <c r="I494" i="9"/>
  <c r="I493" i="9"/>
  <c r="I492" i="9"/>
  <c r="I491" i="9"/>
  <c r="I490" i="9"/>
  <c r="I489" i="9"/>
  <c r="I488" i="9"/>
  <c r="I487" i="9"/>
  <c r="I486" i="9"/>
  <c r="I485" i="9"/>
  <c r="I484" i="9"/>
  <c r="I483" i="9"/>
  <c r="I481" i="9"/>
  <c r="I480" i="9"/>
  <c r="I479" i="9"/>
  <c r="I478" i="9"/>
  <c r="I477" i="9"/>
  <c r="I476" i="9"/>
  <c r="I475" i="9"/>
  <c r="I474" i="9"/>
  <c r="I473" i="9"/>
  <c r="I472" i="9"/>
  <c r="I471" i="9"/>
  <c r="I470" i="9"/>
  <c r="I469" i="9"/>
  <c r="I468" i="9"/>
  <c r="I467" i="9"/>
  <c r="I466" i="9"/>
  <c r="I465" i="9"/>
  <c r="I464" i="9"/>
  <c r="I463" i="9"/>
  <c r="I462" i="9"/>
  <c r="I461" i="9"/>
  <c r="I460" i="9"/>
  <c r="AE610" i="9"/>
  <c r="I459" i="9"/>
  <c r="AE578" i="9"/>
  <c r="I458" i="9"/>
  <c r="AD610" i="9"/>
  <c r="AD578" i="9"/>
  <c r="I457" i="9"/>
  <c r="I456" i="9"/>
  <c r="I455" i="9"/>
  <c r="I454" i="9"/>
  <c r="I453" i="9"/>
  <c r="I452" i="9"/>
  <c r="I451" i="9"/>
  <c r="I450" i="9"/>
  <c r="AA450" i="9"/>
  <c r="AD545" i="9"/>
  <c r="E545" i="9" s="1"/>
  <c r="H545" i="9" s="1"/>
  <c r="AD513" i="9"/>
  <c r="E513" i="9" s="1"/>
  <c r="H513" i="9" s="1"/>
  <c r="E514" i="9"/>
  <c r="H514" i="9" s="1"/>
  <c r="AE609" i="9"/>
  <c r="AA481" i="9"/>
  <c r="AA546" i="9"/>
  <c r="AE577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H538" i="9"/>
  <c r="H539" i="9"/>
  <c r="H540" i="9"/>
  <c r="H541" i="9"/>
  <c r="H542" i="9"/>
  <c r="H543" i="9"/>
  <c r="H544" i="9"/>
  <c r="H546" i="9"/>
  <c r="H547" i="9"/>
  <c r="H548" i="9"/>
  <c r="H549" i="9"/>
  <c r="H550" i="9"/>
  <c r="H551" i="9"/>
  <c r="H552" i="9"/>
  <c r="H553" i="9"/>
  <c r="H554" i="9"/>
  <c r="H555" i="9"/>
  <c r="H556" i="9"/>
  <c r="H557" i="9"/>
  <c r="H558" i="9"/>
  <c r="H559" i="9"/>
  <c r="H560" i="9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H574" i="9"/>
  <c r="H575" i="9"/>
  <c r="H576" i="9"/>
  <c r="B115" i="27"/>
  <c r="B116" i="27"/>
  <c r="B117" i="27"/>
  <c r="B118" i="27" s="1"/>
  <c r="H262" i="9"/>
  <c r="B21" i="10"/>
  <c r="H168" i="9"/>
  <c r="B17" i="27"/>
  <c r="B15" i="1"/>
  <c r="H109" i="9"/>
  <c r="I109" i="9" l="1"/>
  <c r="I168" i="9"/>
  <c r="F17" i="27"/>
  <c r="F118" i="27"/>
  <c r="F117" i="27"/>
  <c r="F116" i="27"/>
  <c r="F115" i="27"/>
  <c r="I262" i="9"/>
  <c r="E21" i="10"/>
  <c r="I576" i="9"/>
  <c r="I575" i="9"/>
  <c r="I574" i="9"/>
  <c r="I573" i="9"/>
  <c r="I572" i="9"/>
  <c r="I571" i="9"/>
  <c r="I570" i="9"/>
  <c r="I569" i="9"/>
  <c r="I568" i="9"/>
  <c r="I567" i="9"/>
  <c r="I566" i="9"/>
  <c r="I565" i="9"/>
  <c r="I564" i="9"/>
  <c r="I563" i="9"/>
  <c r="I562" i="9"/>
  <c r="I561" i="9"/>
  <c r="I560" i="9"/>
  <c r="I559" i="9"/>
  <c r="I558" i="9"/>
  <c r="I557" i="9"/>
  <c r="I556" i="9"/>
  <c r="I555" i="9"/>
  <c r="I554" i="9"/>
  <c r="I553" i="9"/>
  <c r="I552" i="9"/>
  <c r="I551" i="9"/>
  <c r="I550" i="9"/>
  <c r="I549" i="9"/>
  <c r="I548" i="9"/>
  <c r="I547" i="9"/>
  <c r="I546" i="9"/>
  <c r="I545" i="9"/>
  <c r="I544" i="9"/>
  <c r="I543" i="9"/>
  <c r="I542" i="9"/>
  <c r="I541" i="9"/>
  <c r="I540" i="9"/>
  <c r="I539" i="9"/>
  <c r="I538" i="9"/>
  <c r="I537" i="9"/>
  <c r="I536" i="9"/>
  <c r="I535" i="9"/>
  <c r="I534" i="9"/>
  <c r="I533" i="9"/>
  <c r="I532" i="9"/>
  <c r="I531" i="9"/>
  <c r="I530" i="9"/>
  <c r="I529" i="9"/>
  <c r="I528" i="9"/>
  <c r="I527" i="9"/>
  <c r="I526" i="9"/>
  <c r="I525" i="9"/>
  <c r="I524" i="9"/>
  <c r="I523" i="9"/>
  <c r="I522" i="9"/>
  <c r="I521" i="9"/>
  <c r="I520" i="9"/>
  <c r="I519" i="9"/>
  <c r="I518" i="9"/>
  <c r="I517" i="9"/>
  <c r="I516" i="9"/>
  <c r="I515" i="9"/>
  <c r="I514" i="9"/>
  <c r="I513" i="9"/>
  <c r="AA513" i="9"/>
  <c r="AA514" i="9"/>
  <c r="AA545" i="9"/>
  <c r="AD577" i="9"/>
  <c r="E577" i="9" s="1"/>
  <c r="H577" i="9" s="1"/>
  <c r="AD609" i="9"/>
  <c r="E609" i="9" s="1"/>
  <c r="H609" i="9" s="1"/>
  <c r="E578" i="9"/>
  <c r="H578" i="9" s="1"/>
  <c r="E610" i="9"/>
  <c r="H610" i="9" s="1"/>
  <c r="H579" i="9"/>
  <c r="H580" i="9"/>
  <c r="H581" i="9"/>
  <c r="H582" i="9"/>
  <c r="H583" i="9"/>
  <c r="H584" i="9"/>
  <c r="H585" i="9"/>
  <c r="H586" i="9"/>
  <c r="H587" i="9"/>
  <c r="H588" i="9"/>
  <c r="H589" i="9"/>
  <c r="H590" i="9"/>
  <c r="H591" i="9"/>
  <c r="H592" i="9"/>
  <c r="H593" i="9"/>
  <c r="H594" i="9"/>
  <c r="H595" i="9"/>
  <c r="H596" i="9"/>
  <c r="H597" i="9"/>
  <c r="H598" i="9"/>
  <c r="H600" i="9"/>
  <c r="H601" i="9"/>
  <c r="H602" i="9"/>
  <c r="H603" i="9"/>
  <c r="H604" i="9"/>
  <c r="H605" i="9"/>
  <c r="H606" i="9"/>
  <c r="H607" i="9"/>
  <c r="H608" i="9"/>
  <c r="H611" i="9"/>
  <c r="H612" i="9"/>
  <c r="H613" i="9"/>
  <c r="B119" i="27"/>
  <c r="B120" i="27"/>
  <c r="B121" i="27" s="1"/>
  <c r="H295" i="9"/>
  <c r="B22" i="10"/>
  <c r="B23" i="10"/>
  <c r="H169" i="9"/>
  <c r="H171" i="9"/>
  <c r="H110" i="9"/>
  <c r="B16" i="1"/>
  <c r="B18" i="27"/>
  <c r="I110" i="9" l="1"/>
  <c r="I171" i="9"/>
  <c r="I169" i="9"/>
  <c r="F18" i="27"/>
  <c r="E22" i="10"/>
  <c r="E23" i="10"/>
  <c r="F121" i="27"/>
  <c r="F120" i="27"/>
  <c r="F119" i="27"/>
  <c r="I295" i="9"/>
  <c r="I613" i="9"/>
  <c r="I612" i="9"/>
  <c r="I611" i="9"/>
  <c r="I610" i="9"/>
  <c r="I609" i="9"/>
  <c r="I608" i="9"/>
  <c r="I607" i="9"/>
  <c r="I606" i="9"/>
  <c r="I605" i="9"/>
  <c r="I604" i="9"/>
  <c r="I603" i="9"/>
  <c r="I602" i="9"/>
  <c r="I601" i="9"/>
  <c r="I600" i="9"/>
  <c r="I598" i="9"/>
  <c r="I597" i="9"/>
  <c r="I596" i="9"/>
  <c r="I595" i="9"/>
  <c r="I594" i="9"/>
  <c r="I593" i="9"/>
  <c r="I592" i="9"/>
  <c r="I591" i="9"/>
  <c r="I590" i="9"/>
  <c r="I589" i="9"/>
  <c r="I588" i="9"/>
  <c r="I587" i="9"/>
  <c r="I586" i="9"/>
  <c r="I585" i="9"/>
  <c r="I584" i="9"/>
  <c r="I583" i="9"/>
  <c r="I582" i="9"/>
  <c r="I581" i="9"/>
  <c r="I580" i="9"/>
  <c r="I579" i="9"/>
  <c r="I578" i="9"/>
  <c r="I577" i="9"/>
  <c r="AA577" i="9"/>
  <c r="AA578" i="9"/>
  <c r="AA610" i="9"/>
  <c r="AA609" i="9"/>
  <c r="B122" i="27"/>
  <c r="B123" i="27"/>
  <c r="B124" i="27" s="1"/>
  <c r="H599" i="9"/>
  <c r="B66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H203" i="9"/>
  <c r="H111" i="9"/>
  <c r="B19" i="27"/>
  <c r="B17" i="1"/>
  <c r="I111" i="9" l="1"/>
  <c r="F19" i="27"/>
  <c r="I203" i="9"/>
  <c r="AE353" i="9" s="1"/>
  <c r="E353" i="9" s="1"/>
  <c r="AA353" i="9" s="1"/>
  <c r="E24" i="10"/>
  <c r="E25" i="10"/>
  <c r="E26" i="10"/>
  <c r="E27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66" i="10"/>
  <c r="F123" i="27"/>
  <c r="F122" i="27"/>
  <c r="F124" i="27"/>
  <c r="I599" i="9"/>
  <c r="B125" i="27"/>
  <c r="B126" i="27"/>
  <c r="B127" i="27"/>
  <c r="H614" i="9"/>
  <c r="G36" i="10"/>
  <c r="B44" i="10"/>
  <c r="B45" i="10"/>
  <c r="B18" i="1"/>
  <c r="B20" i="27"/>
  <c r="H112" i="9"/>
  <c r="I112" i="9" l="1"/>
  <c r="F20" i="27"/>
  <c r="H353" i="9"/>
  <c r="I353" i="9" s="1"/>
  <c r="E45" i="10"/>
  <c r="E44" i="10"/>
  <c r="F125" i="27"/>
  <c r="F127" i="27"/>
  <c r="I614" i="9"/>
  <c r="F126" i="27"/>
  <c r="D33" i="37"/>
  <c r="P33" i="37" s="1"/>
  <c r="D32" i="37"/>
  <c r="P32" i="37" s="1"/>
  <c r="D31" i="37"/>
  <c r="P31" i="37" s="1"/>
  <c r="D30" i="37"/>
  <c r="P30" i="37" s="1"/>
  <c r="D29" i="37"/>
  <c r="P29" i="37" s="1"/>
  <c r="D28" i="37"/>
  <c r="P28" i="37" s="1"/>
  <c r="D27" i="37"/>
  <c r="P27" i="37" s="1"/>
  <c r="D26" i="37"/>
  <c r="P26" i="37" s="1"/>
  <c r="D25" i="37"/>
  <c r="P25" i="37" s="1"/>
  <c r="D24" i="37"/>
  <c r="P24" i="37" s="1"/>
  <c r="D23" i="37"/>
  <c r="P23" i="37" s="1"/>
  <c r="D21" i="37"/>
  <c r="P21" i="37" s="1"/>
  <c r="D19" i="37"/>
  <c r="P19" i="37" s="1"/>
  <c r="D18" i="37"/>
  <c r="P18" i="37" s="1"/>
  <c r="D17" i="37"/>
  <c r="P17" i="37" s="1"/>
  <c r="D16" i="37"/>
  <c r="P16" i="37" s="1"/>
  <c r="D15" i="37"/>
  <c r="P15" i="37" s="1"/>
  <c r="D14" i="37"/>
  <c r="P14" i="37" s="1"/>
  <c r="D13" i="37"/>
  <c r="P13" i="37" s="1"/>
  <c r="D12" i="37"/>
  <c r="P12" i="37" s="1"/>
  <c r="D11" i="37"/>
  <c r="P11" i="37" s="1"/>
  <c r="D10" i="37"/>
  <c r="P10" i="37" s="1"/>
  <c r="D9" i="37"/>
  <c r="P9" i="37" s="1"/>
  <c r="D8" i="37"/>
  <c r="P8" i="37" s="1"/>
  <c r="D22" i="37"/>
  <c r="P22" i="37" s="1"/>
  <c r="D20" i="37"/>
  <c r="P20" i="37" s="1"/>
  <c r="B128" i="27"/>
  <c r="B129" i="27"/>
  <c r="B46" i="10"/>
  <c r="B47" i="10"/>
  <c r="B48" i="10"/>
  <c r="B49" i="10"/>
  <c r="B50" i="10"/>
  <c r="B51" i="10"/>
  <c r="B52" i="10"/>
  <c r="B53" i="10"/>
  <c r="B21" i="37"/>
  <c r="B19" i="1"/>
  <c r="B21" i="27"/>
  <c r="H113" i="9"/>
  <c r="I113" i="9" l="1"/>
  <c r="F21" i="27"/>
  <c r="E2" i="1"/>
  <c r="E51" i="10"/>
  <c r="E50" i="10"/>
  <c r="E49" i="10"/>
  <c r="E48" i="10"/>
  <c r="E47" i="10"/>
  <c r="E46" i="10"/>
  <c r="E52" i="10"/>
  <c r="E53" i="10"/>
  <c r="F129" i="27"/>
  <c r="F128" i="27"/>
  <c r="J1" i="37"/>
  <c r="F21" i="37"/>
  <c r="B130" i="27"/>
  <c r="B131" i="27"/>
  <c r="B132" i="27"/>
  <c r="B54" i="10"/>
  <c r="B55" i="10"/>
  <c r="B56" i="10"/>
  <c r="B57" i="10"/>
  <c r="B58" i="10"/>
  <c r="B22" i="37"/>
  <c r="H114" i="9"/>
  <c r="B22" i="27"/>
  <c r="H115" i="9"/>
  <c r="H116" i="9" s="1"/>
  <c r="I114" i="9" l="1"/>
  <c r="I115" i="9"/>
  <c r="I116" i="9"/>
  <c r="F22" i="27"/>
  <c r="E54" i="10"/>
  <c r="E58" i="10"/>
  <c r="E57" i="10"/>
  <c r="E56" i="10"/>
  <c r="E55" i="10"/>
  <c r="F132" i="27"/>
  <c r="F131" i="27"/>
  <c r="F130" i="27"/>
  <c r="F22" i="37"/>
  <c r="B133" i="27"/>
  <c r="B134" i="27"/>
  <c r="B135" i="27"/>
  <c r="B59" i="10"/>
  <c r="B60" i="10"/>
  <c r="B61" i="10"/>
  <c r="B23" i="37"/>
  <c r="H117" i="9"/>
  <c r="B23" i="27"/>
  <c r="H118" i="9"/>
  <c r="I117" i="9" l="1"/>
  <c r="I118" i="9"/>
  <c r="F23" i="27"/>
  <c r="E59" i="10"/>
  <c r="E61" i="10"/>
  <c r="E60" i="10"/>
  <c r="F135" i="27"/>
  <c r="F134" i="27"/>
  <c r="F133" i="27"/>
  <c r="F23" i="37"/>
  <c r="B136" i="27"/>
  <c r="B62" i="10"/>
  <c r="B63" i="10"/>
  <c r="B24" i="37"/>
  <c r="H119" i="9"/>
  <c r="B24" i="27"/>
  <c r="H135" i="9"/>
  <c r="H136" i="9"/>
  <c r="H137" i="9"/>
  <c r="H138" i="9" s="1"/>
  <c r="H139" i="9"/>
  <c r="H140" i="9" s="1"/>
  <c r="I119" i="9" l="1"/>
  <c r="I135" i="9"/>
  <c r="I136" i="9"/>
  <c r="I140" i="9"/>
  <c r="I139" i="9"/>
  <c r="AE289" i="9" s="1"/>
  <c r="E289" i="9" s="1"/>
  <c r="I138" i="9"/>
  <c r="AE257" i="9" s="1"/>
  <c r="E257" i="9" s="1"/>
  <c r="I137" i="9"/>
  <c r="F24" i="27"/>
  <c r="E62" i="10"/>
  <c r="E63" i="10"/>
  <c r="F136" i="27"/>
  <c r="F24" i="37"/>
  <c r="B25" i="37"/>
  <c r="B64" i="10"/>
  <c r="B65" i="10" s="1"/>
  <c r="H141" i="9"/>
  <c r="B25" i="27"/>
  <c r="H142" i="9"/>
  <c r="H143" i="9" s="1"/>
  <c r="I141" i="9" l="1"/>
  <c r="I143" i="9"/>
  <c r="I142" i="9"/>
  <c r="H257" i="9"/>
  <c r="I257" i="9" s="1"/>
  <c r="AA257" i="9"/>
  <c r="AA289" i="9"/>
  <c r="H289" i="9"/>
  <c r="I289" i="9" s="1"/>
  <c r="F25" i="27"/>
  <c r="E64" i="10"/>
  <c r="E65" i="10"/>
  <c r="F25" i="37"/>
  <c r="B26" i="37"/>
  <c r="H144" i="9"/>
  <c r="H145" i="9"/>
  <c r="B26" i="27"/>
  <c r="I144" i="9" l="1"/>
  <c r="I145" i="9"/>
  <c r="F26" i="27"/>
  <c r="F26" i="37"/>
  <c r="B27" i="37"/>
  <c r="B27" i="27"/>
  <c r="H146" i="9"/>
  <c r="H147" i="9"/>
  <c r="H148" i="9" s="1"/>
  <c r="I146" i="9" l="1"/>
  <c r="I147" i="9"/>
  <c r="I148" i="9"/>
  <c r="F27" i="27"/>
  <c r="F27" i="37"/>
  <c r="B93" i="37"/>
  <c r="B94" i="37"/>
  <c r="B95" i="37"/>
  <c r="B96" i="37"/>
  <c r="B97" i="37"/>
  <c r="B98" i="37"/>
  <c r="B99" i="37"/>
  <c r="B100" i="37"/>
  <c r="B101" i="37"/>
  <c r="B102" i="37"/>
  <c r="B28" i="37"/>
  <c r="H149" i="9"/>
  <c r="B28" i="27"/>
  <c r="I149" i="9" l="1"/>
  <c r="F28" i="27"/>
  <c r="F28" i="37"/>
  <c r="F102" i="37"/>
  <c r="F101" i="37"/>
  <c r="F100" i="37"/>
  <c r="F99" i="37"/>
  <c r="F98" i="37"/>
  <c r="F97" i="37"/>
  <c r="F96" i="37"/>
  <c r="F95" i="37"/>
  <c r="F94" i="37"/>
  <c r="F93" i="37"/>
  <c r="B29" i="37"/>
  <c r="H150" i="9"/>
  <c r="H151" i="9"/>
  <c r="B29" i="27"/>
  <c r="I150" i="9" l="1"/>
  <c r="I151" i="9"/>
  <c r="F29" i="27"/>
  <c r="F29" i="37"/>
  <c r="F92" i="37"/>
  <c r="B30" i="37"/>
  <c r="B31" i="37"/>
  <c r="B32" i="37" s="1"/>
  <c r="B30" i="27"/>
  <c r="F30" i="27" l="1"/>
  <c r="F30" i="37"/>
  <c r="F32" i="37"/>
  <c r="F31" i="37"/>
  <c r="B92" i="37"/>
  <c r="B33" i="37"/>
  <c r="B34" i="37"/>
  <c r="B35" i="37"/>
  <c r="B36" i="37"/>
  <c r="B37" i="37"/>
  <c r="B38" i="37"/>
  <c r="B39" i="37"/>
  <c r="B40" i="37"/>
  <c r="B41" i="37"/>
  <c r="B42" i="37"/>
  <c r="B43" i="37"/>
  <c r="B44" i="37" s="1"/>
  <c r="F38" i="37" l="1"/>
  <c r="F37" i="37"/>
  <c r="F36" i="37"/>
  <c r="F35" i="37"/>
  <c r="F34" i="37"/>
  <c r="F33" i="37"/>
  <c r="F39" i="37"/>
  <c r="F40" i="37"/>
  <c r="F41" i="37"/>
  <c r="F43" i="37"/>
  <c r="F42" i="37"/>
  <c r="F44" i="37"/>
  <c r="B45" i="37"/>
  <c r="B46" i="37"/>
  <c r="F45" i="37" l="1"/>
  <c r="F46" i="37"/>
  <c r="B47" i="37"/>
  <c r="B48" i="37"/>
  <c r="B49" i="37"/>
  <c r="B50" i="37"/>
  <c r="F47" i="37" l="1"/>
  <c r="F49" i="37"/>
  <c r="F48" i="37"/>
  <c r="F50" i="37"/>
  <c r="B51" i="37"/>
  <c r="B52" i="37" s="1"/>
  <c r="F51" i="37" l="1"/>
  <c r="F52" i="37"/>
  <c r="B53" i="37"/>
  <c r="B54" i="37"/>
  <c r="B55" i="37"/>
  <c r="B56" i="37"/>
  <c r="B57" i="37"/>
  <c r="B58" i="37"/>
  <c r="B59" i="37" s="1"/>
  <c r="F56" i="37" l="1"/>
  <c r="F55" i="37"/>
  <c r="F54" i="37"/>
  <c r="F53" i="37"/>
  <c r="F57" i="37"/>
  <c r="F58" i="37"/>
  <c r="F59" i="37"/>
  <c r="B60" i="37"/>
  <c r="B61" i="37"/>
  <c r="F60" i="37" l="1"/>
  <c r="F61" i="37"/>
  <c r="B62" i="37"/>
  <c r="B63" i="37"/>
  <c r="B64" i="37"/>
  <c r="B65" i="37"/>
  <c r="B66" i="37"/>
  <c r="B67" i="37"/>
  <c r="B68" i="37"/>
  <c r="B69" i="37"/>
  <c r="B70" i="37"/>
  <c r="B71" i="37"/>
  <c r="B72" i="37"/>
  <c r="B73" i="37"/>
  <c r="B74" i="37"/>
  <c r="B75" i="37"/>
  <c r="B76" i="37" s="1"/>
  <c r="F65" i="37" l="1"/>
  <c r="F64" i="37"/>
  <c r="F63" i="37"/>
  <c r="F62" i="37"/>
  <c r="F75" i="37"/>
  <c r="F74" i="37"/>
  <c r="F73" i="37"/>
  <c r="F72" i="37"/>
  <c r="F71" i="37"/>
  <c r="F70" i="37"/>
  <c r="F69" i="37"/>
  <c r="F68" i="37"/>
  <c r="F67" i="37"/>
  <c r="F66" i="37"/>
  <c r="F76" i="37"/>
  <c r="B77" i="37"/>
  <c r="B78" i="37"/>
  <c r="B79" i="37"/>
  <c r="F77" i="37" l="1"/>
  <c r="F78" i="37"/>
  <c r="F79" i="37"/>
  <c r="B80" i="37"/>
  <c r="B81" i="37"/>
  <c r="B82" i="37" s="1"/>
  <c r="F80" i="37" l="1"/>
  <c r="F81" i="37"/>
  <c r="F82" i="37"/>
  <c r="B83" i="37"/>
  <c r="B84" i="37"/>
  <c r="B85" i="37" s="1"/>
  <c r="F83" i="37" l="1"/>
  <c r="F84" i="37"/>
  <c r="F85" i="37"/>
  <c r="B86" i="37"/>
  <c r="B87" i="37"/>
  <c r="B88" i="37"/>
  <c r="B89" i="37"/>
  <c r="B90" i="37"/>
  <c r="B91" i="37" s="1"/>
  <c r="F87" i="37" l="1"/>
  <c r="F86" i="37"/>
  <c r="F88" i="37"/>
  <c r="F89" i="37"/>
  <c r="F90" i="37"/>
  <c r="F91" i="37"/>
</calcChain>
</file>

<file path=xl/comments1.xml><?xml version="1.0" encoding="utf-8"?>
<comments xmlns="http://schemas.openxmlformats.org/spreadsheetml/2006/main">
  <authors>
    <author>User</author>
  </authors>
  <commentList>
    <comment ref="O10" authorId="0" shapeId="0">
      <text>
        <r>
          <rPr>
            <sz val="9"/>
            <color indexed="81"/>
            <rFont val="ＭＳ Ｐゴシック"/>
            <family val="3"/>
            <charset val="128"/>
          </rPr>
          <t>Aaa.SnrOn(evt, from) ;</t>
        </r>
      </text>
    </comment>
  </commentList>
</comments>
</file>

<file path=xl/sharedStrings.xml><?xml version="1.0" encoding="utf-8"?>
<sst xmlns="http://schemas.openxmlformats.org/spreadsheetml/2006/main" count="5435" uniqueCount="912">
  <si>
    <t>[5]</t>
  </si>
  <si>
    <t>[6]</t>
  </si>
  <si>
    <t>[7]</t>
  </si>
  <si>
    <t>以下のリストにメッセージ名称とコールバック関数名を記入する。</t>
    <rPh sb="0" eb="2">
      <t>イカ</t>
    </rPh>
    <rPh sb="12" eb="14">
      <t>メイショウ</t>
    </rPh>
    <rPh sb="21" eb="23">
      <t>カンスウ</t>
    </rPh>
    <rPh sb="23" eb="24">
      <t>メイ</t>
    </rPh>
    <rPh sb="25" eb="27">
      <t>キニュウ</t>
    </rPh>
    <phoneticPr fontId="1"/>
  </si>
  <si>
    <t>bit12</t>
  </si>
  <si>
    <t>bit11</t>
  </si>
  <si>
    <t>K</t>
    <phoneticPr fontId="1"/>
  </si>
  <si>
    <t>INV</t>
    <phoneticPr fontId="1"/>
  </si>
  <si>
    <t>SID</t>
    <phoneticPr fontId="1"/>
  </si>
  <si>
    <t>EX2</t>
    <phoneticPr fontId="1"/>
  </si>
  <si>
    <t>EX1</t>
    <phoneticPr fontId="1"/>
  </si>
  <si>
    <t>HCF</t>
    <phoneticPr fontId="1"/>
  </si>
  <si>
    <t>T4</t>
    <phoneticPr fontId="1"/>
  </si>
  <si>
    <t>改訂理由</t>
    <rPh sb="0" eb="2">
      <t>カイテイ</t>
    </rPh>
    <rPh sb="2" eb="4">
      <t>リユウ</t>
    </rPh>
    <phoneticPr fontId="1"/>
  </si>
  <si>
    <t>[3]</t>
  </si>
  <si>
    <t>[8]</t>
  </si>
  <si>
    <t>[9]</t>
  </si>
  <si>
    <t>[10]</t>
  </si>
  <si>
    <t>[11]</t>
  </si>
  <si>
    <t>[12]</t>
  </si>
  <si>
    <t>[13]</t>
  </si>
  <si>
    <t>[14]</t>
  </si>
  <si>
    <t>[15]</t>
  </si>
  <si>
    <t>ロケーション</t>
    <phoneticPr fontId="1"/>
  </si>
  <si>
    <t>[1]</t>
    <phoneticPr fontId="1"/>
  </si>
  <si>
    <t>[2]</t>
    <phoneticPr fontId="1"/>
  </si>
  <si>
    <t>Index Number=</t>
    <phoneticPr fontId="1"/>
  </si>
  <si>
    <t>登録数</t>
    <rPh sb="0" eb="3">
      <t>トウロクスウ</t>
    </rPh>
    <phoneticPr fontId="1"/>
  </si>
  <si>
    <t>Command/Status Name</t>
    <phoneticPr fontId="1"/>
  </si>
  <si>
    <t>Command Event Label (Event ID)</t>
    <phoneticPr fontId="1"/>
  </si>
  <si>
    <r>
      <t>Tips:</t>
    </r>
    <r>
      <rPr>
        <sz val="9"/>
        <color indexed="12"/>
        <rFont val="Xerox Sans"/>
        <family val="3"/>
      </rPr>
      <t xml:space="preserve"> Event No.</t>
    </r>
    <r>
      <rPr>
        <sz val="9"/>
        <color indexed="12"/>
        <rFont val="HG丸ｺﾞｼｯｸM-PRO"/>
        <family val="3"/>
        <charset val="128"/>
      </rPr>
      <t>が小さいほど処理時間は短くなります。そのため、『</t>
    </r>
    <r>
      <rPr>
        <sz val="9"/>
        <color indexed="12"/>
        <rFont val="Xerox Sans"/>
        <family val="3"/>
      </rPr>
      <t>Print</t>
    </r>
    <r>
      <rPr>
        <sz val="9"/>
        <color indexed="12"/>
        <rFont val="HG丸ｺﾞｼｯｸM-PRO"/>
        <family val="3"/>
        <charset val="128"/>
      </rPr>
      <t>中の受信コマンド』や『出現頻度が多いコマンド』を上位に記入すると良いです。</t>
    </r>
    <rPh sb="16" eb="17">
      <t>チイ</t>
    </rPh>
    <rPh sb="21" eb="23">
      <t>ショリ</t>
    </rPh>
    <rPh sb="23" eb="25">
      <t>ジカン</t>
    </rPh>
    <rPh sb="26" eb="27">
      <t>ミジカ</t>
    </rPh>
    <rPh sb="44" eb="45">
      <t>チュウ</t>
    </rPh>
    <rPh sb="46" eb="48">
      <t>ジュシン</t>
    </rPh>
    <rPh sb="55" eb="57">
      <t>シュツゲン</t>
    </rPh>
    <rPh sb="57" eb="59">
      <t>ヒンド</t>
    </rPh>
    <rPh sb="60" eb="61">
      <t>オオ</t>
    </rPh>
    <rPh sb="68" eb="70">
      <t>ジョウイ</t>
    </rPh>
    <rPh sb="71" eb="73">
      <t>キニュウ</t>
    </rPh>
    <rPh sb="76" eb="77">
      <t>ヨ</t>
    </rPh>
    <phoneticPr fontId="1"/>
  </si>
  <si>
    <r>
      <t>Location Event</t>
    </r>
    <r>
      <rPr>
        <sz val="9"/>
        <rFont val="HG丸ｺﾞｼｯｸM-PRO"/>
        <family val="3"/>
        <charset val="128"/>
      </rPr>
      <t>生成機能で使用可能なコールバック･タイマー数を設定する。</t>
    </r>
    <rPh sb="14" eb="16">
      <t>セイセイ</t>
    </rPh>
    <rPh sb="16" eb="18">
      <t>キノウ</t>
    </rPh>
    <rPh sb="19" eb="21">
      <t>シヨウ</t>
    </rPh>
    <rPh sb="21" eb="23">
      <t>カノウ</t>
    </rPh>
    <rPh sb="35" eb="36">
      <t>スウ</t>
    </rPh>
    <rPh sb="37" eb="39">
      <t>セッテイ</t>
    </rPh>
    <phoneticPr fontId="1"/>
  </si>
  <si>
    <t>Define Label</t>
  </si>
  <si>
    <t>Command ID</t>
    <phoneticPr fontId="1"/>
  </si>
  <si>
    <t>bit15</t>
    <phoneticPr fontId="1"/>
  </si>
  <si>
    <t>bit14</t>
    <phoneticPr fontId="1"/>
  </si>
  <si>
    <t>bit13</t>
    <phoneticPr fontId="1"/>
  </si>
  <si>
    <t>Port Event List</t>
    <phoneticPr fontId="1"/>
  </si>
  <si>
    <r>
      <t>①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以下の入力ポートマップを作成し、使用するエッジの情報を</t>
    </r>
    <r>
      <rPr>
        <sz val="9"/>
        <rFont val="Xerox Sans"/>
        <family val="3"/>
      </rPr>
      <t>“</t>
    </r>
    <r>
      <rPr>
        <sz val="9"/>
        <rFont val="HG丸ｺﾞｼｯｸM-PRO"/>
        <family val="3"/>
        <charset val="128"/>
      </rPr>
      <t>未使用</t>
    </r>
    <r>
      <rPr>
        <sz val="9"/>
        <rFont val="Xerox Sans"/>
        <family val="3"/>
      </rPr>
      <t>”</t>
    </r>
    <r>
      <rPr>
        <sz val="9"/>
        <rFont val="HG丸ｺﾞｼｯｸM-PRO"/>
        <family val="3"/>
        <charset val="128"/>
      </rPr>
      <t>⇒</t>
    </r>
    <r>
      <rPr>
        <sz val="9"/>
        <rFont val="Xerox Sans"/>
        <family val="3"/>
      </rPr>
      <t>“</t>
    </r>
    <r>
      <rPr>
        <sz val="9"/>
        <rFont val="HG丸ｺﾞｼｯｸM-PRO"/>
        <family val="3"/>
        <charset val="128"/>
      </rPr>
      <t>使用</t>
    </r>
    <r>
      <rPr>
        <sz val="9"/>
        <rFont val="Xerox Sans"/>
        <family val="3"/>
      </rPr>
      <t>”</t>
    </r>
    <r>
      <rPr>
        <sz val="9"/>
        <rFont val="HG丸ｺﾞｼｯｸM-PRO"/>
        <family val="3"/>
        <charset val="128"/>
      </rPr>
      <t>にする。</t>
    </r>
    <rPh sb="2" eb="4">
      <t>イカ</t>
    </rPh>
    <rPh sb="5" eb="7">
      <t>ニュウリョク</t>
    </rPh>
    <rPh sb="14" eb="16">
      <t>サクセイ</t>
    </rPh>
    <rPh sb="18" eb="20">
      <t>シヨウ</t>
    </rPh>
    <rPh sb="26" eb="28">
      <t>ジョウホウ</t>
    </rPh>
    <rPh sb="30" eb="33">
      <t>ミシヨウ</t>
    </rPh>
    <rPh sb="36" eb="38">
      <t>シヨウ</t>
    </rPh>
    <phoneticPr fontId="1"/>
  </si>
  <si>
    <r>
      <t>②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ポートイベントリストの対応する欄にコールバック関数名を記入する。</t>
    </r>
    <rPh sb="13" eb="15">
      <t>タイオウ</t>
    </rPh>
    <rPh sb="17" eb="18">
      <t>ラン</t>
    </rPh>
    <rPh sb="25" eb="28">
      <t>カンスウメイ</t>
    </rPh>
    <rPh sb="29" eb="31">
      <t>キニュウ</t>
    </rPh>
    <phoneticPr fontId="1"/>
  </si>
  <si>
    <t>bit</t>
    <phoneticPr fontId="1"/>
  </si>
  <si>
    <t>Edge</t>
    <phoneticPr fontId="1"/>
  </si>
  <si>
    <t>コマンド</t>
    <phoneticPr fontId="1"/>
  </si>
  <si>
    <t>Port Area ID</t>
    <phoneticPr fontId="1"/>
  </si>
  <si>
    <t>Info</t>
    <phoneticPr fontId="1"/>
  </si>
  <si>
    <t>Event ID</t>
  </si>
  <si>
    <t>OFF</t>
    <phoneticPr fontId="1"/>
  </si>
  <si>
    <t>Event No.</t>
    <phoneticPr fontId="1"/>
  </si>
  <si>
    <t>メッセージ</t>
    <phoneticPr fontId="1"/>
  </si>
  <si>
    <t>センサー</t>
    <phoneticPr fontId="1"/>
  </si>
  <si>
    <t>コンディション</t>
    <phoneticPr fontId="1"/>
  </si>
  <si>
    <t>Condition Name</t>
    <phoneticPr fontId="1"/>
  </si>
  <si>
    <t>Condition Event Label (Event ID)</t>
    <phoneticPr fontId="1"/>
  </si>
  <si>
    <t>bit10</t>
  </si>
  <si>
    <t>bit9</t>
  </si>
  <si>
    <t>bit8</t>
  </si>
  <si>
    <t>bit7</t>
  </si>
  <si>
    <t>bit6</t>
  </si>
  <si>
    <t>bit5</t>
  </si>
  <si>
    <t>bit4</t>
  </si>
  <si>
    <t>bit3</t>
  </si>
  <si>
    <t>Parameter</t>
    <phoneticPr fontId="1"/>
  </si>
  <si>
    <r>
      <t>※</t>
    </r>
    <r>
      <rPr>
        <sz val="8"/>
        <rFont val="Xerox Sans"/>
        <family val="3"/>
      </rPr>
      <t>Location</t>
    </r>
    <r>
      <rPr>
        <sz val="8"/>
        <rFont val="HG丸ｺﾞｼｯｸM-PRO"/>
        <family val="3"/>
        <charset val="128"/>
      </rPr>
      <t>を発生させたくないスケジュールは</t>
    </r>
    <r>
      <rPr>
        <sz val="8"/>
        <rFont val="Xerox Sans"/>
        <family val="3"/>
      </rPr>
      <t>"65535"</t>
    </r>
    <r>
      <rPr>
        <sz val="8"/>
        <rFont val="HG丸ｺﾞｼｯｸM-PRO"/>
        <family val="3"/>
        <charset val="128"/>
      </rPr>
      <t>をセットする。</t>
    </r>
    <rPh sb="10" eb="12">
      <t>ハッセイ</t>
    </rPh>
    <phoneticPr fontId="1"/>
  </si>
  <si>
    <t>ロケーション名称</t>
    <rPh sb="6" eb="8">
      <t>メイショウ</t>
    </rPh>
    <phoneticPr fontId="1"/>
  </si>
  <si>
    <r>
      <t>Location</t>
    </r>
    <r>
      <rPr>
        <sz val="8"/>
        <rFont val="HG丸ｺﾞｼｯｸM-PRO"/>
        <family val="3"/>
        <charset val="128"/>
      </rPr>
      <t>発生の基準となる</t>
    </r>
    <r>
      <rPr>
        <sz val="8"/>
        <rFont val="Xerox Sans"/>
        <family val="3"/>
      </rPr>
      <t>Location Name</t>
    </r>
    <rPh sb="8" eb="10">
      <t>ハッセイ</t>
    </rPh>
    <rPh sb="11" eb="13">
      <t>キジュン</t>
    </rPh>
    <phoneticPr fontId="1"/>
  </si>
  <si>
    <t>↓↓↓</t>
    <phoneticPr fontId="1"/>
  </si>
  <si>
    <t>Location No.</t>
    <phoneticPr fontId="1"/>
  </si>
  <si>
    <t>Location Name</t>
    <phoneticPr fontId="1"/>
  </si>
  <si>
    <t>1st Call Method</t>
    <phoneticPr fontId="1"/>
  </si>
  <si>
    <t>Index Number=</t>
    <phoneticPr fontId="1"/>
  </si>
  <si>
    <t>Parameter</t>
    <phoneticPr fontId="1"/>
  </si>
  <si>
    <t>[4]</t>
  </si>
  <si>
    <t>イベント管理リスト</t>
    <rPh sb="4" eb="6">
      <t>カンリ</t>
    </rPh>
    <phoneticPr fontId="1"/>
  </si>
  <si>
    <t>コールバック関数（ポインタ）</t>
    <rPh sb="6" eb="8">
      <t>カンスウ</t>
    </rPh>
    <phoneticPr fontId="1"/>
  </si>
  <si>
    <t>2nd Call Method</t>
  </si>
  <si>
    <r>
      <t>イベント管理リスト</t>
    </r>
    <r>
      <rPr>
        <b/>
        <u/>
        <sz val="9"/>
        <rFont val="HG丸ｺﾞｼｯｸM-PRO"/>
        <family val="3"/>
        <charset val="128"/>
      </rPr>
      <t>　≪</t>
    </r>
    <r>
      <rPr>
        <b/>
        <u/>
        <sz val="9"/>
        <rFont val="Xerox Sans"/>
        <family val="3"/>
      </rPr>
      <t xml:space="preserve"> </t>
    </r>
    <r>
      <rPr>
        <b/>
        <u/>
        <sz val="9"/>
        <rFont val="HG丸ｺﾞｼｯｸM-PRO"/>
        <family val="3"/>
        <charset val="128"/>
      </rPr>
      <t>改訂履歴</t>
    </r>
    <r>
      <rPr>
        <b/>
        <u/>
        <sz val="9"/>
        <rFont val="Xerox Sans"/>
        <family val="3"/>
      </rPr>
      <t xml:space="preserve"> </t>
    </r>
    <r>
      <rPr>
        <b/>
        <u/>
        <sz val="9"/>
        <rFont val="HG丸ｺﾞｼｯｸM-PRO"/>
        <family val="3"/>
        <charset val="128"/>
      </rPr>
      <t>≫</t>
    </r>
    <r>
      <rPr>
        <b/>
        <u/>
        <sz val="9"/>
        <rFont val="Xerox Sans"/>
        <family val="3"/>
      </rPr>
      <t xml:space="preserve"> </t>
    </r>
    <r>
      <rPr>
        <b/>
        <sz val="9"/>
        <rFont val="Xerox Sans"/>
        <family val="3"/>
      </rPr>
      <t xml:space="preserve">     </t>
    </r>
    <r>
      <rPr>
        <sz val="9"/>
        <color indexed="10"/>
        <rFont val="HG丸ｺﾞｼｯｸM-PRO"/>
        <family val="3"/>
        <charset val="128"/>
      </rPr>
      <t>※本</t>
    </r>
    <r>
      <rPr>
        <sz val="9"/>
        <color indexed="10"/>
        <rFont val="Xerox Sans"/>
        <family val="3"/>
      </rPr>
      <t>Sheet</t>
    </r>
    <r>
      <rPr>
        <sz val="9"/>
        <color indexed="10"/>
        <rFont val="HG丸ｺﾞｼｯｸM-PRO"/>
        <family val="3"/>
        <charset val="128"/>
      </rPr>
      <t>は必ず一番最後に配置すること</t>
    </r>
    <rPh sb="4" eb="6">
      <t>カンリ</t>
    </rPh>
    <rPh sb="12" eb="14">
      <t>カイテイ</t>
    </rPh>
    <rPh sb="14" eb="16">
      <t>リレキ</t>
    </rPh>
    <rPh sb="25" eb="26">
      <t>ホン</t>
    </rPh>
    <rPh sb="32" eb="33">
      <t>カナラ</t>
    </rPh>
    <rPh sb="34" eb="36">
      <t>イチバン</t>
    </rPh>
    <rPh sb="36" eb="38">
      <t>サイゴ</t>
    </rPh>
    <rPh sb="39" eb="41">
      <t>ハイチ</t>
    </rPh>
    <phoneticPr fontId="1"/>
  </si>
  <si>
    <t>コンディション名称</t>
    <rPh sb="7" eb="9">
      <t>メイショウ</t>
    </rPh>
    <phoneticPr fontId="1"/>
  </si>
  <si>
    <r>
      <t>以下のリストにコマンド</t>
    </r>
    <r>
      <rPr>
        <sz val="9"/>
        <rFont val="Xerox Sans"/>
        <family val="3"/>
      </rPr>
      <t>/</t>
    </r>
    <r>
      <rPr>
        <sz val="9"/>
        <rFont val="HG丸ｺﾞｼｯｸM-PRO"/>
        <family val="3"/>
        <charset val="128"/>
      </rPr>
      <t>ステータス名称（</t>
    </r>
    <r>
      <rPr>
        <b/>
        <sz val="9"/>
        <color indexed="10"/>
        <rFont val="HG丸ｺﾞｼｯｸM-PRO"/>
        <family val="3"/>
        <charset val="128"/>
      </rPr>
      <t>受信のみ</t>
    </r>
    <r>
      <rPr>
        <sz val="9"/>
        <rFont val="HG丸ｺﾞｼｯｸM-PRO"/>
        <family val="3"/>
        <charset val="128"/>
      </rPr>
      <t>）およびコマンド</t>
    </r>
    <r>
      <rPr>
        <sz val="9"/>
        <rFont val="Xerox Sans"/>
        <family val="3"/>
      </rPr>
      <t>/</t>
    </r>
    <r>
      <rPr>
        <sz val="9"/>
        <rFont val="HG丸ｺﾞｼｯｸM-PRO"/>
        <family val="3"/>
        <charset val="128"/>
      </rPr>
      <t>ステータス</t>
    </r>
    <r>
      <rPr>
        <sz val="9"/>
        <rFont val="Xerox Sans"/>
        <family val="3"/>
      </rPr>
      <t>ID</t>
    </r>
    <r>
      <rPr>
        <sz val="9"/>
        <rFont val="HG丸ｺﾞｼｯｸM-PRO"/>
        <family val="3"/>
        <charset val="128"/>
      </rPr>
      <t>とコールバック関数名を記入する。</t>
    </r>
    <rPh sb="0" eb="2">
      <t>イカ</t>
    </rPh>
    <rPh sb="17" eb="19">
      <t>メイショウ</t>
    </rPh>
    <rPh sb="20" eb="22">
      <t>ジュシン</t>
    </rPh>
    <rPh sb="47" eb="49">
      <t>カンスウ</t>
    </rPh>
    <rPh sb="49" eb="50">
      <t>メイ</t>
    </rPh>
    <rPh sb="51" eb="53">
      <t>キニュウ</t>
    </rPh>
    <phoneticPr fontId="1"/>
  </si>
  <si>
    <r>
      <t>コマンド</t>
    </r>
    <r>
      <rPr>
        <sz val="9"/>
        <rFont val="Xerox Sans"/>
        <family val="3"/>
      </rPr>
      <t>/</t>
    </r>
    <r>
      <rPr>
        <sz val="9"/>
        <rFont val="HG丸ｺﾞｼｯｸM-PRO"/>
        <family val="3"/>
        <charset val="128"/>
      </rPr>
      <t>ステータス名称</t>
    </r>
    <rPh sb="10" eb="12">
      <t>メイショウ</t>
    </rPh>
    <phoneticPr fontId="1"/>
  </si>
  <si>
    <t>Filter</t>
    <phoneticPr fontId="1"/>
  </si>
  <si>
    <t>Timing</t>
    <phoneticPr fontId="1"/>
  </si>
  <si>
    <t>bit2</t>
  </si>
  <si>
    <t>bit1</t>
  </si>
  <si>
    <t>bit0</t>
  </si>
  <si>
    <t>ON</t>
    <phoneticPr fontId="1"/>
  </si>
  <si>
    <t>ON Edge</t>
    <phoneticPr fontId="1"/>
  </si>
  <si>
    <t>OFF Edge</t>
    <phoneticPr fontId="1"/>
  </si>
  <si>
    <t>未使用</t>
  </si>
  <si>
    <t xml:space="preserve">
Name
</t>
    <phoneticPr fontId="1"/>
  </si>
  <si>
    <t>Index Number=</t>
    <phoneticPr fontId="1"/>
  </si>
  <si>
    <t>Sensor Port Map (Input)</t>
    <phoneticPr fontId="1"/>
  </si>
  <si>
    <t>以下のリストにコンディションに対するコールバック関数名を記入する。</t>
    <rPh sb="0" eb="2">
      <t>イカ</t>
    </rPh>
    <rPh sb="15" eb="16">
      <t>タイ</t>
    </rPh>
    <rPh sb="24" eb="26">
      <t>カンスウ</t>
    </rPh>
    <rPh sb="26" eb="27">
      <t>メイ</t>
    </rPh>
    <rPh sb="28" eb="30">
      <t>キニュウ</t>
    </rPh>
    <phoneticPr fontId="1"/>
  </si>
  <si>
    <t>T3</t>
    <phoneticPr fontId="1"/>
  </si>
  <si>
    <t>T2</t>
    <phoneticPr fontId="1"/>
  </si>
  <si>
    <t>T1</t>
    <phoneticPr fontId="1"/>
  </si>
  <si>
    <t>MSI</t>
    <phoneticPr fontId="1"/>
  </si>
  <si>
    <t>[0]</t>
    <phoneticPr fontId="1"/>
  </si>
  <si>
    <t>文字数</t>
    <rPh sb="0" eb="3">
      <t>モジスウ</t>
    </rPh>
    <phoneticPr fontId="1"/>
  </si>
  <si>
    <t>Location Event Label (Event ID)</t>
    <phoneticPr fontId="1"/>
  </si>
  <si>
    <t>Event No.</t>
    <phoneticPr fontId="1"/>
  </si>
  <si>
    <t>Command ID</t>
    <phoneticPr fontId="1"/>
  </si>
  <si>
    <t>Event Number</t>
    <phoneticPr fontId="1"/>
  </si>
  <si>
    <t>↓↓↓</t>
    <phoneticPr fontId="1"/>
  </si>
  <si>
    <t>Location No.</t>
    <phoneticPr fontId="1"/>
  </si>
  <si>
    <r>
      <t>※</t>
    </r>
    <r>
      <rPr>
        <sz val="9"/>
        <rFont val="Xerox Sans"/>
        <family val="3"/>
      </rPr>
      <t>[ms]</t>
    </r>
    <r>
      <rPr>
        <sz val="9"/>
        <rFont val="HG丸ｺﾞｼｯｸM-PRO"/>
        <family val="3"/>
        <charset val="128"/>
      </rPr>
      <t>単位の数値を</t>
    </r>
    <r>
      <rPr>
        <sz val="9"/>
        <rFont val="Xerox Sans"/>
        <family val="3"/>
      </rPr>
      <t>10</t>
    </r>
    <r>
      <rPr>
        <sz val="9"/>
        <rFont val="HG丸ｺﾞｼｯｸM-PRO"/>
        <family val="3"/>
        <charset val="128"/>
      </rPr>
      <t>進数表記で記述する。</t>
    </r>
    <rPh sb="5" eb="7">
      <t>タンイ</t>
    </rPh>
    <rPh sb="8" eb="10">
      <t>スウチ</t>
    </rPh>
    <rPh sb="13" eb="15">
      <t>シンスウ</t>
    </rPh>
    <rPh sb="15" eb="17">
      <t>ヒョウキ</t>
    </rPh>
    <rPh sb="18" eb="20">
      <t>キジュツ</t>
    </rPh>
    <phoneticPr fontId="1"/>
  </si>
  <si>
    <t>3rd Call Method</t>
  </si>
  <si>
    <t>4th Call Method</t>
  </si>
  <si>
    <t>5th Call Method</t>
  </si>
  <si>
    <t>6th Call Method</t>
  </si>
  <si>
    <t>7th Call Method</t>
  </si>
  <si>
    <t>8th Call Method</t>
  </si>
  <si>
    <t>Event ID</t>
    <phoneticPr fontId="1"/>
  </si>
  <si>
    <t>Message Name</t>
    <phoneticPr fontId="1"/>
  </si>
  <si>
    <t>1st Call Method</t>
    <phoneticPr fontId="1"/>
  </si>
  <si>
    <t>メッセージ名称</t>
    <rPh sb="5" eb="7">
      <t>メイショウ</t>
    </rPh>
    <phoneticPr fontId="1"/>
  </si>
  <si>
    <r>
      <t>※</t>
    </r>
    <r>
      <rPr>
        <sz val="8"/>
        <color indexed="10"/>
        <rFont val="Xerox Sans"/>
        <family val="3"/>
      </rPr>
      <t xml:space="preserve"> Location</t>
    </r>
    <r>
      <rPr>
        <sz val="8"/>
        <color indexed="10"/>
        <rFont val="HG丸ｺﾞｼｯｸM-PRO"/>
        <family val="3"/>
        <charset val="128"/>
      </rPr>
      <t>を発生させたい条件に</t>
    </r>
    <r>
      <rPr>
        <sz val="8"/>
        <color indexed="10"/>
        <rFont val="Xerox Sans"/>
        <family val="3"/>
      </rPr>
      <t>"1"</t>
    </r>
    <r>
      <rPr>
        <sz val="8"/>
        <color indexed="10"/>
        <rFont val="HG丸ｺﾞｼｯｸM-PRO"/>
        <family val="3"/>
        <charset val="128"/>
      </rPr>
      <t>をセットする。（</t>
    </r>
    <r>
      <rPr>
        <sz val="8"/>
        <color indexed="10"/>
        <rFont val="Xerox Sans"/>
        <family val="3"/>
      </rPr>
      <t>OR</t>
    </r>
    <r>
      <rPr>
        <sz val="8"/>
        <color indexed="10"/>
        <rFont val="HG丸ｺﾞｼｯｸM-PRO"/>
        <family val="3"/>
        <charset val="128"/>
      </rPr>
      <t>条件となるためいずれかの条件に当てはまれば</t>
    </r>
    <r>
      <rPr>
        <sz val="8"/>
        <color indexed="10"/>
        <rFont val="Xerox Sans"/>
        <family val="3"/>
      </rPr>
      <t>Location</t>
    </r>
    <r>
      <rPr>
        <sz val="8"/>
        <color indexed="10"/>
        <rFont val="HG丸ｺﾞｼｯｸM-PRO"/>
        <family val="3"/>
        <charset val="128"/>
      </rPr>
      <t>通知する）</t>
    </r>
    <rPh sb="11" eb="13">
      <t>ハッセイ</t>
    </rPh>
    <rPh sb="17" eb="19">
      <t>ジョウケン</t>
    </rPh>
    <rPh sb="33" eb="35">
      <t>ジョウケン</t>
    </rPh>
    <rPh sb="45" eb="47">
      <t>ジョウケン</t>
    </rPh>
    <rPh sb="48" eb="49">
      <t>ア</t>
    </rPh>
    <rPh sb="62" eb="64">
      <t>ツウチ</t>
    </rPh>
    <phoneticPr fontId="1"/>
  </si>
  <si>
    <t>Message Event Label (Event ID)</t>
    <phoneticPr fontId="1"/>
  </si>
  <si>
    <t>センサー名</t>
    <rPh sb="4" eb="5">
      <t>メイ</t>
    </rPh>
    <phoneticPr fontId="1"/>
  </si>
  <si>
    <t>EDGE</t>
    <phoneticPr fontId="1"/>
  </si>
  <si>
    <t>Event ID</t>
    <phoneticPr fontId="1"/>
  </si>
  <si>
    <t>Trigger Location Name</t>
    <phoneticPr fontId="1"/>
  </si>
  <si>
    <t>Trigger ID</t>
    <phoneticPr fontId="1"/>
  </si>
  <si>
    <t>Filter</t>
    <phoneticPr fontId="1"/>
  </si>
  <si>
    <t>Timing</t>
    <phoneticPr fontId="1"/>
  </si>
  <si>
    <t>Color</t>
    <phoneticPr fontId="1"/>
  </si>
  <si>
    <t>Exit</t>
    <phoneticPr fontId="1"/>
  </si>
  <si>
    <t>Feed Tray</t>
    <phoneticPr fontId="1"/>
  </si>
  <si>
    <t>Y</t>
    <phoneticPr fontId="1"/>
  </si>
  <si>
    <t>M</t>
    <phoneticPr fontId="1"/>
  </si>
  <si>
    <t>C</t>
    <phoneticPr fontId="1"/>
  </si>
  <si>
    <t>[0]</t>
    <phoneticPr fontId="1"/>
  </si>
  <si>
    <t>[1]</t>
    <phoneticPr fontId="1"/>
  </si>
  <si>
    <t>[2]</t>
    <phoneticPr fontId="1"/>
  </si>
  <si>
    <t>[3]</t>
    <phoneticPr fontId="1"/>
  </si>
  <si>
    <t>bit13</t>
  </si>
  <si>
    <t>Index / Mask</t>
    <phoneticPr fontId="1"/>
  </si>
  <si>
    <t>コマンド</t>
    <phoneticPr fontId="1"/>
  </si>
  <si>
    <t>Message Event Label (Event ID)</t>
    <phoneticPr fontId="1"/>
  </si>
  <si>
    <t>Sensor Port Map (Input)</t>
    <phoneticPr fontId="1"/>
  </si>
  <si>
    <t>Port Area ID</t>
    <phoneticPr fontId="1"/>
  </si>
  <si>
    <t>Info</t>
    <phoneticPr fontId="1"/>
  </si>
  <si>
    <t>Location Name</t>
    <phoneticPr fontId="1"/>
  </si>
  <si>
    <t>Location Event Label (Event ID)</t>
    <phoneticPr fontId="1"/>
  </si>
  <si>
    <t>Trigger Location Name</t>
    <phoneticPr fontId="1"/>
  </si>
  <si>
    <t>Trigger ID</t>
    <phoneticPr fontId="1"/>
  </si>
  <si>
    <t>Sensor Event Label (Event ID)</t>
    <phoneticPr fontId="1"/>
  </si>
  <si>
    <t>変更日</t>
    <rPh sb="0" eb="3">
      <t>ヘンコウビ</t>
    </rPh>
    <phoneticPr fontId="1"/>
  </si>
  <si>
    <t>変更内容</t>
    <rPh sb="0" eb="2">
      <t>ヘンコウ</t>
    </rPh>
    <rPh sb="2" eb="4">
      <t>ナイヨウ</t>
    </rPh>
    <phoneticPr fontId="1"/>
  </si>
  <si>
    <t>変更者</t>
    <rPh sb="0" eb="2">
      <t>ヘンコウ</t>
    </rPh>
    <rPh sb="2" eb="3">
      <t>シャ</t>
    </rPh>
    <phoneticPr fontId="1"/>
  </si>
  <si>
    <r>
      <t xml:space="preserve">Sheet </t>
    </r>
    <r>
      <rPr>
        <sz val="9"/>
        <rFont val="HG丸ｺﾞｼｯｸM-PRO"/>
        <family val="3"/>
        <charset val="128"/>
      </rPr>
      <t>名</t>
    </r>
    <rPh sb="6" eb="7">
      <t>メイ</t>
    </rPh>
    <phoneticPr fontId="1"/>
  </si>
  <si>
    <r>
      <t>本改訂履歴は、</t>
    </r>
    <r>
      <rPr>
        <sz val="10"/>
        <color indexed="12"/>
        <rFont val="Xerox Sans"/>
        <family val="3"/>
      </rPr>
      <t>CDI-IOT</t>
    </r>
    <r>
      <rPr>
        <sz val="10"/>
        <color indexed="12"/>
        <rFont val="HG丸ｺﾞｼｯｸM-PRO"/>
        <family val="3"/>
        <charset val="128"/>
      </rPr>
      <t>や</t>
    </r>
    <r>
      <rPr>
        <sz val="10"/>
        <color indexed="12"/>
        <rFont val="Xerox Sans"/>
        <family val="3"/>
      </rPr>
      <t>IIF</t>
    </r>
    <r>
      <rPr>
        <sz val="10"/>
        <color indexed="12"/>
        <rFont val="HG丸ｺﾞｼｯｸM-PRO"/>
        <family val="3"/>
        <charset val="128"/>
      </rPr>
      <t>仕様書にリストを転記するために必要な情報である。</t>
    </r>
    <r>
      <rPr>
        <sz val="10"/>
        <color indexed="10"/>
        <rFont val="HG丸ｺﾞｼｯｸM-PRO"/>
        <family val="3"/>
        <charset val="128"/>
      </rPr>
      <t>変更時は必ず記入すること!!!</t>
    </r>
    <rPh sb="0" eb="1">
      <t>ホン</t>
    </rPh>
    <rPh sb="1" eb="3">
      <t>カイテイ</t>
    </rPh>
    <rPh sb="3" eb="5">
      <t>リレキ</t>
    </rPh>
    <rPh sb="18" eb="20">
      <t>シヨウ</t>
    </rPh>
    <rPh sb="20" eb="21">
      <t>ショ</t>
    </rPh>
    <rPh sb="26" eb="28">
      <t>テンキ</t>
    </rPh>
    <rPh sb="33" eb="35">
      <t>ヒツヨウ</t>
    </rPh>
    <rPh sb="36" eb="38">
      <t>ジョウホウ</t>
    </rPh>
    <rPh sb="42" eb="44">
      <t>ヘンコウ</t>
    </rPh>
    <rPh sb="44" eb="45">
      <t>トキ</t>
    </rPh>
    <rPh sb="46" eb="47">
      <t>カナラ</t>
    </rPh>
    <rPh sb="48" eb="50">
      <t>キニュウ</t>
    </rPh>
    <phoneticPr fontId="1"/>
  </si>
  <si>
    <r>
      <rPr>
        <sz val="9"/>
        <color indexed="22"/>
        <rFont val="HG丸ｺﾞｼｯｸM-PRO"/>
        <family val="3"/>
        <charset val="128"/>
      </rPr>
      <t>作成シート数＝</t>
    </r>
    <rPh sb="0" eb="2">
      <t>サクセイ</t>
    </rPh>
    <rPh sb="5" eb="6">
      <t>スウ</t>
    </rPh>
    <phoneticPr fontId="1"/>
  </si>
  <si>
    <r>
      <rPr>
        <sz val="9"/>
        <color indexed="10"/>
        <rFont val="HG丸ｺﾞｼｯｸM-PRO"/>
        <family val="3"/>
        <charset val="128"/>
      </rPr>
      <t>※空行をあけずに上から詰めて記入してください！！！</t>
    </r>
    <rPh sb="1" eb="2">
      <t>カラ</t>
    </rPh>
    <rPh sb="2" eb="3">
      <t>ギョウ</t>
    </rPh>
    <rPh sb="8" eb="9">
      <t>ウエ</t>
    </rPh>
    <rPh sb="11" eb="12">
      <t>ツ</t>
    </rPh>
    <rPh sb="14" eb="16">
      <t>キニュウ</t>
    </rPh>
    <phoneticPr fontId="1"/>
  </si>
  <si>
    <r>
      <rPr>
        <sz val="9"/>
        <color indexed="10"/>
        <rFont val="HG丸ｺﾞｼｯｸM-PRO"/>
        <family val="3"/>
        <charset val="128"/>
      </rPr>
      <t>※シート変更時は管理者へ報告</t>
    </r>
    <rPh sb="4" eb="7">
      <t>ヘンコウジ</t>
    </rPh>
    <rPh sb="8" eb="11">
      <t>カンリシャ</t>
    </rPh>
    <rPh sb="12" eb="14">
      <t>ホウコク</t>
    </rPh>
    <phoneticPr fontId="1"/>
  </si>
  <si>
    <r>
      <rPr>
        <b/>
        <sz val="11"/>
        <rFont val="HG丸ｺﾞｼｯｸM-PRO"/>
        <family val="3"/>
        <charset val="128"/>
      </rPr>
      <t>シート管理者</t>
    </r>
    <rPh sb="3" eb="6">
      <t>カンリシャ</t>
    </rPh>
    <phoneticPr fontId="1"/>
  </si>
  <si>
    <r>
      <rPr>
        <sz val="9"/>
        <rFont val="HG丸ｺﾞｼｯｸM-PRO"/>
        <family val="3"/>
        <charset val="128"/>
      </rPr>
      <t>メッセージ</t>
    </r>
  </si>
  <si>
    <r>
      <rPr>
        <sz val="9"/>
        <rFont val="HG丸ｺﾞｼｯｸM-PRO"/>
        <family val="3"/>
        <charset val="128"/>
      </rPr>
      <t>送信先サブシステム･インスタンス名</t>
    </r>
    <rPh sb="0" eb="2">
      <t>ソウシン</t>
    </rPh>
    <rPh sb="2" eb="3">
      <t>サキ</t>
    </rPh>
    <rPh sb="16" eb="17">
      <t>メイ</t>
    </rPh>
    <phoneticPr fontId="1"/>
  </si>
  <si>
    <r>
      <rPr>
        <sz val="9"/>
        <rFont val="HG丸ｺﾞｼｯｸM-PRO"/>
        <family val="3"/>
        <charset val="128"/>
      </rPr>
      <t>受信元サブシステム･インスタンス名</t>
    </r>
    <rPh sb="0" eb="2">
      <t>ジュシン</t>
    </rPh>
    <rPh sb="2" eb="3">
      <t>モト</t>
    </rPh>
    <rPh sb="16" eb="17">
      <t>メイ</t>
    </rPh>
    <phoneticPr fontId="1"/>
  </si>
  <si>
    <r>
      <rPr>
        <sz val="9"/>
        <rFont val="HG丸ｺﾞｼｯｸM-PRO"/>
        <family val="3"/>
        <charset val="128"/>
      </rPr>
      <t>モジュール指定なし（予約番号）</t>
    </r>
    <rPh sb="5" eb="7">
      <t>シテイ</t>
    </rPh>
    <rPh sb="10" eb="12">
      <t>ヨヤク</t>
    </rPh>
    <rPh sb="12" eb="14">
      <t>バンゴウ</t>
    </rPh>
    <phoneticPr fontId="1"/>
  </si>
  <si>
    <t>Subsys</t>
  </si>
  <si>
    <t>Module</t>
  </si>
  <si>
    <t>Pitch</t>
  </si>
  <si>
    <t>bit31</t>
    <phoneticPr fontId="1"/>
  </si>
  <si>
    <t>bit30</t>
    <phoneticPr fontId="1"/>
  </si>
  <si>
    <t>bit29</t>
    <phoneticPr fontId="1"/>
  </si>
  <si>
    <t>bit28</t>
  </si>
  <si>
    <t>bit27</t>
  </si>
  <si>
    <t>bit26</t>
  </si>
  <si>
    <t>bit25</t>
  </si>
  <si>
    <t>bit24</t>
  </si>
  <si>
    <t>bit23</t>
  </si>
  <si>
    <t>bit22</t>
  </si>
  <si>
    <t>bit21</t>
  </si>
  <si>
    <t>bit20</t>
  </si>
  <si>
    <t>bit19</t>
  </si>
  <si>
    <t>bit18</t>
  </si>
  <si>
    <t>bit17</t>
  </si>
  <si>
    <t>bit16</t>
  </si>
  <si>
    <t>bit15</t>
  </si>
  <si>
    <t>bit14</t>
  </si>
  <si>
    <t>ReceiveCommand3</t>
  </si>
  <si>
    <t>ReceiveCommand4</t>
  </si>
  <si>
    <t>ReceiveCommand5</t>
  </si>
  <si>
    <t>ReceiveCommand6</t>
  </si>
  <si>
    <t>ReceiveCommand7</t>
  </si>
  <si>
    <t>ReceiveCommand8</t>
  </si>
  <si>
    <t>ReceiveCommand9</t>
  </si>
  <si>
    <t>ReceiveCommand10</t>
  </si>
  <si>
    <t>ReceiveCommand11</t>
  </si>
  <si>
    <t>ReceiveCommand12</t>
  </si>
  <si>
    <t>ReceiveCommand13</t>
  </si>
  <si>
    <t>ReceiveCommand14</t>
  </si>
  <si>
    <t>ReceiveCommand15</t>
  </si>
  <si>
    <t>ReceiveCommand16</t>
  </si>
  <si>
    <t>ReceiveCommand17</t>
  </si>
  <si>
    <t>ReceiveCommand18</t>
  </si>
  <si>
    <t>ReceiveCommand19</t>
  </si>
  <si>
    <t>ReceiveCommand20</t>
  </si>
  <si>
    <t>ReceiveCommand21</t>
  </si>
  <si>
    <t>ReceiveCommand22</t>
  </si>
  <si>
    <t>ReceiveCommand23</t>
  </si>
  <si>
    <t>ReceiveCommand24</t>
  </si>
  <si>
    <t>ReceiveCommand25</t>
  </si>
  <si>
    <t>ReceiveCommand26</t>
  </si>
  <si>
    <t>ReceiveCommand27</t>
  </si>
  <si>
    <t>ReceiveCommand28</t>
  </si>
  <si>
    <t>ReceiveCommand29</t>
  </si>
  <si>
    <t>ReceiveCommand30</t>
  </si>
  <si>
    <t>ReceiveCommand31</t>
  </si>
  <si>
    <t>ReceiveCommand32</t>
  </si>
  <si>
    <t>ReceiveCommand33</t>
  </si>
  <si>
    <t>ReceiveCommand34</t>
  </si>
  <si>
    <t>ReceiveCommand35</t>
  </si>
  <si>
    <t>ReceiveCommand36</t>
  </si>
  <si>
    <t>ReceiveCommand37</t>
  </si>
  <si>
    <t>ReceiveCommand38</t>
  </si>
  <si>
    <t>ReceiveCommand39</t>
  </si>
  <si>
    <t>ReceiveCommand40</t>
  </si>
  <si>
    <t>ReceiveCommand41</t>
  </si>
  <si>
    <t>ReceiveCommand42</t>
  </si>
  <si>
    <t>ReceiveCommand43</t>
  </si>
  <si>
    <t>ReceiveCommand44</t>
  </si>
  <si>
    <t>ReceiveCommand45</t>
  </si>
  <si>
    <t>ReceiveCommand46</t>
  </si>
  <si>
    <t>ReceiveCommand47</t>
  </si>
  <si>
    <t>ReceiveCommand48</t>
  </si>
  <si>
    <t>ReceiveCommand49</t>
  </si>
  <si>
    <t>ReceiveCommand50</t>
  </si>
  <si>
    <t>ReceiveCommand51</t>
  </si>
  <si>
    <t>ReceiveCommand52</t>
  </si>
  <si>
    <t>ReceiveCommand53</t>
  </si>
  <si>
    <t>ReceiveCommand54</t>
  </si>
  <si>
    <t>ReceiveCommand55</t>
  </si>
  <si>
    <t>ReceiveCommand56</t>
  </si>
  <si>
    <t>ReceiveCommand57</t>
  </si>
  <si>
    <t>ReceiveCommand58</t>
  </si>
  <si>
    <t>ReceiveCommand59</t>
  </si>
  <si>
    <t>ReceiveCommand60</t>
  </si>
  <si>
    <t>ReceiveCommand61</t>
  </si>
  <si>
    <t>ReceiveCommand62</t>
  </si>
  <si>
    <t>ReceiveCommand63</t>
  </si>
  <si>
    <t>ReceiveCommand64</t>
  </si>
  <si>
    <t>ReceiveCommand65</t>
  </si>
  <si>
    <t>ReceiveCommand66</t>
  </si>
  <si>
    <t>ReceiveCommand67</t>
  </si>
  <si>
    <t>ReceiveCommand68</t>
  </si>
  <si>
    <t>ReceiveCommand69</t>
  </si>
  <si>
    <t>ReceiveCommand70</t>
  </si>
  <si>
    <t>ReceiveCommand71</t>
  </si>
  <si>
    <t>ReceiveCommand72</t>
  </si>
  <si>
    <t>ReceiveCommand73</t>
  </si>
  <si>
    <t>ReceiveCommand74</t>
  </si>
  <si>
    <t>ReceiveCommand75</t>
  </si>
  <si>
    <t>ReceiveCommand76</t>
  </si>
  <si>
    <t>ReceiveCommand77</t>
  </si>
  <si>
    <t>ReceiveCommand78</t>
  </si>
  <si>
    <t>ReceiveCommand79</t>
  </si>
  <si>
    <t>ReceiveCommand80</t>
  </si>
  <si>
    <t>ReceiveCommand81</t>
  </si>
  <si>
    <t>ReceiveCommand82</t>
  </si>
  <si>
    <t>ReceiveCommand83</t>
  </si>
  <si>
    <t>ReceiveCommand84</t>
  </si>
  <si>
    <t>ReceiveCommand85</t>
  </si>
  <si>
    <t>ReceiveCommand86</t>
  </si>
  <si>
    <t>ReceiveCommand87</t>
  </si>
  <si>
    <t>ReceiveCommand88</t>
  </si>
  <si>
    <t>ReceiveCommand89</t>
  </si>
  <si>
    <t>ReceiveCommand90</t>
  </si>
  <si>
    <t>ReceiveCommand91</t>
  </si>
  <si>
    <t>ReceiveCommand92</t>
  </si>
  <si>
    <t>ReceiveCommand93</t>
  </si>
  <si>
    <t>ReceiveCommand94</t>
  </si>
  <si>
    <t>ReceiveCommand95</t>
  </si>
  <si>
    <t>ReceiveCommand96</t>
  </si>
  <si>
    <t>ReceiveCommand97</t>
  </si>
  <si>
    <t>ReceiveCommand98</t>
  </si>
  <si>
    <t>ReceiveCommand99</t>
  </si>
  <si>
    <t>ReceiveCommand100</t>
  </si>
  <si>
    <t>ReceiveCommand101</t>
  </si>
  <si>
    <t>ReceiveCommand102</t>
  </si>
  <si>
    <t>ReceiveCommand103</t>
  </si>
  <si>
    <t>ReceiveCommand104</t>
  </si>
  <si>
    <t>ReceiveCommand105</t>
  </si>
  <si>
    <t>ReceiveCommand106</t>
  </si>
  <si>
    <t>ReceiveCommand107</t>
  </si>
  <si>
    <t>ReceiveCommand108</t>
  </si>
  <si>
    <t>ReceiveCommand109</t>
  </si>
  <si>
    <t>ReceiveCommand110</t>
  </si>
  <si>
    <t>ReceiveCommand111</t>
  </si>
  <si>
    <t>ReceiveCommand112</t>
  </si>
  <si>
    <t>ReceiveCommand113</t>
  </si>
  <si>
    <t>ReceiveCommand114</t>
  </si>
  <si>
    <t>ReceiveCommand115</t>
  </si>
  <si>
    <t>ReceiveCommand116</t>
  </si>
  <si>
    <t>ReceiveCommand117</t>
  </si>
  <si>
    <t>ReceiveCommand118</t>
  </si>
  <si>
    <t>ReceiveCommand119</t>
  </si>
  <si>
    <t>ReceiveCommand120</t>
  </si>
  <si>
    <t>ReceiveCommand121</t>
  </si>
  <si>
    <t>ReceiveCommand122</t>
  </si>
  <si>
    <t>ReceiveCommand123</t>
  </si>
  <si>
    <t>ReceiveCommand124</t>
  </si>
  <si>
    <t>ReceiveCommand125</t>
  </si>
  <si>
    <t>ReceiveCommand126</t>
  </si>
  <si>
    <t>ReceiveCommand127</t>
  </si>
  <si>
    <t>ReceiveCommand128</t>
  </si>
  <si>
    <t>メッセージ 【Device Action Request】</t>
  </si>
  <si>
    <t>メッセージ 【Device Action Response】</t>
  </si>
  <si>
    <t>メッセージ 【Device Event】</t>
  </si>
  <si>
    <t>Example Message</t>
  </si>
  <si>
    <r>
      <rPr>
        <sz val="9"/>
        <rFont val="HG丸ｺﾞｼｯｸM-PRO"/>
        <family val="3"/>
        <charset val="128"/>
      </rPr>
      <t>西澤　光之</t>
    </r>
    <rPh sb="0" eb="2">
      <t>ニシザワ</t>
    </rPh>
    <rPh sb="3" eb="5">
      <t>ミツユキ</t>
    </rPh>
    <phoneticPr fontId="1"/>
  </si>
  <si>
    <t>―</t>
    <phoneticPr fontId="1"/>
  </si>
  <si>
    <t>2nd</t>
  </si>
  <si>
    <t>void</t>
  </si>
  <si>
    <t>const UC*</t>
  </si>
  <si>
    <t>UC</t>
  </si>
  <si>
    <t>AaaSnrOn</t>
  </si>
  <si>
    <t>AaaSnrOn2</t>
  </si>
  <si>
    <t>BbbSnrOn</t>
  </si>
  <si>
    <t>DddSnrOn</t>
  </si>
  <si>
    <t>AaaSnrOff</t>
  </si>
  <si>
    <t>CccSnrOff</t>
  </si>
  <si>
    <t>DddSnrOff</t>
  </si>
  <si>
    <t>EeeSnrOn</t>
  </si>
  <si>
    <t>FffSnrOn</t>
  </si>
  <si>
    <t>IiiSnrOff</t>
  </si>
  <si>
    <t>PitchTiming</t>
  </si>
  <si>
    <t>RegiSnrON</t>
  </si>
  <si>
    <t>RegiSnrOFF</t>
  </si>
  <si>
    <t>FsrExitSnrON</t>
  </si>
  <si>
    <t>FsrExitSnrOFF</t>
  </si>
  <si>
    <t>DpxSnON</t>
  </si>
  <si>
    <t>DpxSnrOFF</t>
  </si>
  <si>
    <t>TrayFeed</t>
  </si>
  <si>
    <t>FeedTiming</t>
  </si>
  <si>
    <t>RegiFeed</t>
  </si>
  <si>
    <t>gTestUser</t>
  </si>
  <si>
    <t>TestCallbackFunc</t>
  </si>
  <si>
    <t>ReceiveCommand1</t>
  </si>
  <si>
    <t>ReceiveCommand2</t>
  </si>
  <si>
    <t>Device Capabilities Request</t>
  </si>
  <si>
    <t>Device Configuration Request</t>
  </si>
  <si>
    <t>Set Device Configuration</t>
  </si>
  <si>
    <t>Select Finisher Attribute</t>
  </si>
  <si>
    <t>Sheet Finish Request</t>
  </si>
  <si>
    <t>Set Finish Request</t>
  </si>
  <si>
    <t>Stop Finisher</t>
  </si>
  <si>
    <t>Cancel Sheet Finish Request</t>
  </si>
  <si>
    <t>Change Device Controller Mode</t>
  </si>
  <si>
    <t>Device Status Request</t>
  </si>
  <si>
    <t>Initialization Request</t>
  </si>
  <si>
    <t>Initialization Acknowledge</t>
  </si>
  <si>
    <t>Poll Request</t>
  </si>
  <si>
    <t>Power Off Announcement</t>
  </si>
  <si>
    <t>Execute Diagnostics</t>
  </si>
  <si>
    <t>Change Sheet Finish Request</t>
  </si>
  <si>
    <t>Request Jam Status Check</t>
  </si>
  <si>
    <t>System Controller Information Notify</t>
  </si>
  <si>
    <t>4E</t>
    <phoneticPr fontId="1"/>
  </si>
  <si>
    <t>E1</t>
    <phoneticPr fontId="1"/>
  </si>
  <si>
    <t>EC</t>
    <phoneticPr fontId="1"/>
  </si>
  <si>
    <t>ED</t>
    <phoneticPr fontId="1"/>
  </si>
  <si>
    <t>Sheet Exit</t>
  </si>
  <si>
    <t>Device Pause Request</t>
  </si>
  <si>
    <t>Initialization Complete</t>
    <phoneticPr fontId="1"/>
  </si>
  <si>
    <t>Device Controller Action Request</t>
    <phoneticPr fontId="1"/>
  </si>
  <si>
    <t>8A</t>
    <phoneticPr fontId="1"/>
  </si>
  <si>
    <t>A0</t>
    <phoneticPr fontId="1"/>
  </si>
  <si>
    <t>CDI_RcvDevCapabilitiesRequest</t>
    <phoneticPr fontId="1"/>
  </si>
  <si>
    <t>CDI_RcvDevConfigurationRequest</t>
    <phoneticPr fontId="1"/>
  </si>
  <si>
    <t>CDI_RcvInitRequest</t>
    <phoneticPr fontId="1"/>
  </si>
  <si>
    <t>CDI_RcvInitAcknowledge</t>
    <phoneticPr fontId="1"/>
  </si>
  <si>
    <t>CDI_RcvInitComplete</t>
    <phoneticPr fontId="1"/>
  </si>
  <si>
    <t>CDI_RcvPwrOffAnnouncement</t>
  </si>
  <si>
    <t>CDI_RcvPollRequest</t>
    <phoneticPr fontId="1"/>
  </si>
  <si>
    <t>CDI_RcvSelectFinAttribute</t>
  </si>
  <si>
    <t>CDI_RcvSheetFinRequest</t>
  </si>
  <si>
    <t>CDI_RcvChangeShtFinRequest</t>
  </si>
  <si>
    <t>CDI_RcvCancelShtFinRequest</t>
  </si>
  <si>
    <t>CDI_RcvSheetExit</t>
  </si>
  <si>
    <t>CDI_RcvSetFinRequest</t>
  </si>
  <si>
    <t>CDI_RcvStopFinisher</t>
  </si>
  <si>
    <t>CDI_RcvReqJamSttsCheck</t>
  </si>
  <si>
    <t>CDI_RcvDevicePauseReq</t>
  </si>
  <si>
    <t>CDI_RcvDevContActionReq</t>
  </si>
  <si>
    <t>CDI_RcvChangeDevContMode</t>
  </si>
  <si>
    <t>CDI_RcvDevSttsRequest</t>
    <phoneticPr fontId="1"/>
  </si>
  <si>
    <t>CDI_RcvSetDevConfiguration</t>
    <phoneticPr fontId="1"/>
  </si>
  <si>
    <t>CDI_RcvSysContInfo</t>
  </si>
  <si>
    <t>CDI_RcvExecuteDiag</t>
  </si>
  <si>
    <t>TOP</t>
    <phoneticPr fontId="1"/>
  </si>
  <si>
    <t>STK</t>
    <phoneticPr fontId="1"/>
  </si>
  <si>
    <t>ENV</t>
    <phoneticPr fontId="1"/>
  </si>
  <si>
    <t>BKT</t>
    <phoneticPr fontId="1"/>
  </si>
  <si>
    <t>DFA</t>
    <phoneticPr fontId="1"/>
  </si>
  <si>
    <r>
      <rPr>
        <b/>
        <sz val="9"/>
        <color theme="0"/>
        <rFont val="HG丸ｺﾞｼｯｸM-PRO"/>
        <family val="3"/>
        <charset val="128"/>
      </rPr>
      <t>シート名称</t>
    </r>
    <rPh sb="3" eb="5">
      <t>メイショウ</t>
    </rPh>
    <phoneticPr fontId="1"/>
  </si>
  <si>
    <r>
      <rPr>
        <b/>
        <sz val="9"/>
        <color theme="0"/>
        <rFont val="HG丸ｺﾞｼｯｸM-PRO"/>
        <family val="3"/>
        <charset val="128"/>
      </rPr>
      <t xml:space="preserve">メッセージ名称
</t>
    </r>
    <r>
      <rPr>
        <b/>
        <sz val="9"/>
        <color theme="0"/>
        <rFont val="Xerox Sans"/>
        <family val="3"/>
      </rPr>
      <t>(Message Name)</t>
    </r>
    <rPh sb="5" eb="7">
      <t>メイショウ</t>
    </rPh>
    <phoneticPr fontId="1"/>
  </si>
  <si>
    <r>
      <rPr>
        <b/>
        <sz val="9"/>
        <color theme="0"/>
        <rFont val="HG丸ｺﾞｼｯｸM-PRO"/>
        <family val="3"/>
        <charset val="128"/>
      </rPr>
      <t>目的</t>
    </r>
    <r>
      <rPr>
        <sz val="9"/>
        <color theme="0"/>
        <rFont val="Xerox Sans"/>
        <family val="3"/>
      </rPr>
      <t xml:space="preserve">
</t>
    </r>
    <r>
      <rPr>
        <sz val="8"/>
        <color theme="0"/>
        <rFont val="HG丸ｺﾞｼｯｸM-PRO"/>
        <family val="3"/>
        <charset val="128"/>
      </rPr>
      <t>「～ため。」と端的に記述すること</t>
    </r>
    <rPh sb="0" eb="2">
      <t>モクテキ</t>
    </rPh>
    <rPh sb="10" eb="12">
      <t>タンテキ</t>
    </rPh>
    <rPh sb="13" eb="15">
      <t>キジュツ</t>
    </rPh>
    <phoneticPr fontId="1"/>
  </si>
  <si>
    <r>
      <rPr>
        <b/>
        <sz val="9"/>
        <color theme="0"/>
        <rFont val="HG丸ｺﾞｼｯｸM-PRO"/>
        <family val="3"/>
        <charset val="128"/>
      </rPr>
      <t>送信タイミング</t>
    </r>
    <r>
      <rPr>
        <sz val="9"/>
        <color theme="0"/>
        <rFont val="Xerox Sans"/>
        <family val="3"/>
      </rPr>
      <t xml:space="preserve">
</t>
    </r>
    <r>
      <rPr>
        <sz val="8"/>
        <color theme="0"/>
        <rFont val="HG丸ｺﾞｼｯｸM-PRO"/>
        <family val="3"/>
        <charset val="128"/>
      </rPr>
      <t>「～とき。」と端的に記述すること</t>
    </r>
    <rPh sb="0" eb="2">
      <t>ソウシン</t>
    </rPh>
    <rPh sb="15" eb="17">
      <t>タンテキ</t>
    </rPh>
    <rPh sb="18" eb="20">
      <t>キジュツ</t>
    </rPh>
    <phoneticPr fontId="1"/>
  </si>
  <si>
    <r>
      <rPr>
        <b/>
        <sz val="9"/>
        <color theme="0"/>
        <rFont val="HG丸ｺﾞｼｯｸM-PRO"/>
        <family val="3"/>
        <charset val="128"/>
      </rPr>
      <t xml:space="preserve">受信後のアクション
</t>
    </r>
    <r>
      <rPr>
        <sz val="8"/>
        <color theme="0"/>
        <rFont val="HG丸ｺﾞｼｯｸM-PRO"/>
        <family val="3"/>
        <charset val="128"/>
      </rPr>
      <t xml:space="preserve">※主語は書かずに「～を～する。」と記述すること。
※詳細な処理の内容は書かなくてよい
</t>
    </r>
    <r>
      <rPr>
        <b/>
        <sz val="8"/>
        <color rgb="FFFFFF00"/>
        <rFont val="HG丸ｺﾞｼｯｸM-PRO"/>
        <family val="3"/>
        <charset val="128"/>
      </rPr>
      <t>※応答が必要なメッセージのみ記入すること
（応答が不要な場合は無記入でＯＫ）</t>
    </r>
    <rPh sb="0" eb="2">
      <t>ジュシン</t>
    </rPh>
    <rPh sb="2" eb="3">
      <t>ゴ</t>
    </rPh>
    <rPh sb="11" eb="13">
      <t>シュゴ</t>
    </rPh>
    <rPh sb="14" eb="15">
      <t>カ</t>
    </rPh>
    <rPh sb="27" eb="29">
      <t>キジュツ</t>
    </rPh>
    <rPh sb="36" eb="38">
      <t>ショウサイ</t>
    </rPh>
    <rPh sb="39" eb="41">
      <t>ショリ</t>
    </rPh>
    <rPh sb="42" eb="44">
      <t>ナイヨウ</t>
    </rPh>
    <rPh sb="45" eb="46">
      <t>カ</t>
    </rPh>
    <rPh sb="54" eb="56">
      <t>オウトウ</t>
    </rPh>
    <rPh sb="57" eb="59">
      <t>ヒツヨウ</t>
    </rPh>
    <rPh sb="67" eb="69">
      <t>キニュウ</t>
    </rPh>
    <rPh sb="75" eb="77">
      <t>オウトウ</t>
    </rPh>
    <rPh sb="78" eb="80">
      <t>フヨウ</t>
    </rPh>
    <rPh sb="81" eb="83">
      <t>バアイ</t>
    </rPh>
    <rPh sb="84" eb="85">
      <t>ム</t>
    </rPh>
    <rPh sb="85" eb="87">
      <t>キニュウ</t>
    </rPh>
    <phoneticPr fontId="1"/>
  </si>
  <si>
    <r>
      <rPr>
        <b/>
        <sz val="9"/>
        <color theme="0"/>
        <rFont val="HG丸ｺﾞｼｯｸM-PRO"/>
        <family val="3"/>
        <charset val="128"/>
      </rPr>
      <t xml:space="preserve">メッセージフォーマット
</t>
    </r>
    <r>
      <rPr>
        <sz val="8"/>
        <color theme="0"/>
        <rFont val="HG丸ｺﾞｼｯｸM-PRO"/>
        <family val="3"/>
        <charset val="128"/>
      </rPr>
      <t>（無い場合には</t>
    </r>
    <r>
      <rPr>
        <sz val="8"/>
        <color theme="0"/>
        <rFont val="Xerox Sans"/>
        <family val="3"/>
      </rPr>
      <t>"Nothing"</t>
    </r>
    <r>
      <rPr>
        <sz val="8"/>
        <color theme="0"/>
        <rFont val="HG丸ｺﾞｼｯｸM-PRO"/>
        <family val="3"/>
        <charset val="128"/>
      </rPr>
      <t>と記述すること）</t>
    </r>
    <phoneticPr fontId="1"/>
  </si>
  <si>
    <r>
      <rPr>
        <b/>
        <sz val="9"/>
        <color theme="0"/>
        <rFont val="HG丸ｺﾞｼｯｸM-PRO"/>
        <family val="3"/>
        <charset val="128"/>
      </rPr>
      <t>注意事項</t>
    </r>
    <r>
      <rPr>
        <b/>
        <sz val="9"/>
        <color theme="0"/>
        <rFont val="Xerox Sans"/>
        <family val="3"/>
      </rPr>
      <t>/</t>
    </r>
    <r>
      <rPr>
        <b/>
        <sz val="9"/>
        <color theme="0"/>
        <rFont val="HG丸ｺﾞｼｯｸM-PRO"/>
        <family val="3"/>
        <charset val="128"/>
      </rPr>
      <t>補足</t>
    </r>
    <r>
      <rPr>
        <b/>
        <sz val="9"/>
        <color theme="0"/>
        <rFont val="Xerox Sans"/>
        <family val="3"/>
      </rPr>
      <t>/</t>
    </r>
    <r>
      <rPr>
        <b/>
        <sz val="9"/>
        <color theme="0"/>
        <rFont val="HG丸ｺﾞｼｯｸM-PRO"/>
        <family val="3"/>
        <charset val="128"/>
      </rPr>
      <t>備考</t>
    </r>
    <rPh sb="0" eb="2">
      <t>チュウイ</t>
    </rPh>
    <rPh sb="2" eb="4">
      <t>ジコウ</t>
    </rPh>
    <rPh sb="5" eb="7">
      <t>ホソク</t>
    </rPh>
    <rPh sb="8" eb="10">
      <t>ビコウ</t>
    </rPh>
    <phoneticPr fontId="1"/>
  </si>
  <si>
    <r>
      <rPr>
        <b/>
        <sz val="9"/>
        <color theme="0"/>
        <rFont val="HG丸ｺﾞｼｯｸM-PRO"/>
        <family val="3"/>
        <charset val="128"/>
      </rPr>
      <t xml:space="preserve">メッセージパラメータ詳細
</t>
    </r>
    <r>
      <rPr>
        <sz val="8"/>
        <color theme="0"/>
        <rFont val="HG丸ｺﾞｼｯｸM-PRO"/>
        <family val="3"/>
        <charset val="128"/>
      </rPr>
      <t>※構造体もしくはパラメータ名の型と意味を</t>
    </r>
    <r>
      <rPr>
        <sz val="8"/>
        <color theme="0"/>
        <rFont val="Xerox Sans"/>
        <family val="3"/>
      </rPr>
      <t>C</t>
    </r>
    <r>
      <rPr>
        <sz val="8"/>
        <color theme="0"/>
        <rFont val="HG丸ｺﾞｼｯｸM-PRO"/>
        <family val="3"/>
        <charset val="128"/>
      </rPr>
      <t>言語で記述すること
（インデントは自動で付加するのでインデントのための空白は不要）
※構造体の場合は型を</t>
    </r>
    <r>
      <rPr>
        <sz val="8"/>
        <color theme="0"/>
        <rFont val="Xerox Sans"/>
        <family val="3"/>
      </rPr>
      <t>"XXX.h"</t>
    </r>
    <r>
      <rPr>
        <sz val="8"/>
        <color theme="0"/>
        <rFont val="HG丸ｺﾞｼｯｸM-PRO"/>
        <family val="3"/>
        <charset val="128"/>
      </rPr>
      <t>に自動生成する</t>
    </r>
    <rPh sb="10" eb="12">
      <t>ショウサイ</t>
    </rPh>
    <rPh sb="69" eb="71">
      <t>クウハク</t>
    </rPh>
    <rPh sb="72" eb="74">
      <t>フヨウ</t>
    </rPh>
    <phoneticPr fontId="1"/>
  </si>
  <si>
    <r>
      <rPr>
        <b/>
        <sz val="9"/>
        <color theme="0"/>
        <rFont val="HG丸ｺﾞｼｯｸM-PRO"/>
        <family val="3"/>
        <charset val="128"/>
      </rPr>
      <t xml:space="preserve">列挙型の宣言
</t>
    </r>
    <r>
      <rPr>
        <sz val="8"/>
        <color theme="0"/>
        <rFont val="HG丸ｺﾞｼｯｸM-PRO"/>
        <family val="3"/>
        <charset val="128"/>
      </rPr>
      <t>※列挙型の宣言を</t>
    </r>
    <r>
      <rPr>
        <sz val="8"/>
        <color theme="0"/>
        <rFont val="Xerox Sans"/>
        <family val="3"/>
      </rPr>
      <t>C</t>
    </r>
    <r>
      <rPr>
        <sz val="8"/>
        <color theme="0"/>
        <rFont val="HG丸ｺﾞｼｯｸM-PRO"/>
        <family val="3"/>
        <charset val="128"/>
      </rPr>
      <t>言語で記述すること</t>
    </r>
    <r>
      <rPr>
        <b/>
        <sz val="9"/>
        <color theme="0"/>
        <rFont val="Xerox Sans"/>
        <family val="3"/>
      </rPr>
      <t xml:space="preserve">
</t>
    </r>
    <r>
      <rPr>
        <sz val="8"/>
        <color theme="0"/>
        <rFont val="HG丸ｺﾞｼｯｸM-PRO"/>
        <family val="3"/>
        <charset val="128"/>
      </rPr>
      <t>※</t>
    </r>
    <r>
      <rPr>
        <sz val="8"/>
        <color theme="0"/>
        <rFont val="Xerox Sans"/>
        <family val="3"/>
      </rPr>
      <t>"XXX.h"</t>
    </r>
    <r>
      <rPr>
        <sz val="8"/>
        <color theme="0"/>
        <rFont val="HG丸ｺﾞｼｯｸM-PRO"/>
        <family val="3"/>
        <charset val="128"/>
      </rPr>
      <t>に自動生成される
※既に他のヘッダで定義済みの場合は入力不要</t>
    </r>
    <rPh sb="0" eb="2">
      <t>レッキョ</t>
    </rPh>
    <rPh sb="2" eb="3">
      <t>ガタ</t>
    </rPh>
    <rPh sb="4" eb="6">
      <t>センゲン</t>
    </rPh>
    <rPh sb="8" eb="10">
      <t>レッキョ</t>
    </rPh>
    <rPh sb="10" eb="11">
      <t>ガタ</t>
    </rPh>
    <rPh sb="12" eb="14">
      <t>センゲン</t>
    </rPh>
    <rPh sb="16" eb="18">
      <t>ゲンゴ</t>
    </rPh>
    <rPh sb="19" eb="21">
      <t>キジュツ</t>
    </rPh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</si>
  <si>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Frame System</t>
    </r>
    <r>
      <rPr>
        <sz val="9"/>
        <rFont val="HG丸ｺﾞｼｯｸM-PRO"/>
        <family val="3"/>
        <charset val="128"/>
      </rPr>
      <t>】</t>
    </r>
  </si>
  <si>
    <r>
      <t>XXX</t>
    </r>
    <r>
      <rPr>
        <sz val="9"/>
        <rFont val="HG丸ｺﾞｼｯｸM-PRO"/>
        <family val="3"/>
        <charset val="128"/>
      </rPr>
      <t>するため。</t>
    </r>
    <phoneticPr fontId="1"/>
  </si>
  <si>
    <r>
      <t>XXX</t>
    </r>
    <r>
      <rPr>
        <sz val="9"/>
        <rFont val="HG丸ｺﾞｼｯｸM-PRO"/>
        <family val="3"/>
        <charset val="128"/>
      </rPr>
      <t>したとき。</t>
    </r>
    <phoneticPr fontId="1"/>
  </si>
  <si>
    <r>
      <t>XXX</t>
    </r>
    <r>
      <rPr>
        <sz val="9"/>
        <rFont val="HG丸ｺﾞｼｯｸM-PRO"/>
        <family val="3"/>
        <charset val="128"/>
      </rPr>
      <t>を</t>
    </r>
    <r>
      <rPr>
        <sz val="9"/>
        <rFont val="Xerox Sans"/>
        <family val="3"/>
      </rPr>
      <t>YYY</t>
    </r>
    <r>
      <rPr>
        <sz val="9"/>
        <rFont val="HG丸ｺﾞｼｯｸM-PRO"/>
        <family val="3"/>
        <charset val="128"/>
      </rPr>
      <t>する。</t>
    </r>
    <phoneticPr fontId="1"/>
  </si>
  <si>
    <r>
      <t>struct SysExampleType {
UC member1 ; // member1</t>
    </r>
    <r>
      <rPr>
        <sz val="9"/>
        <rFont val="HG丸ｺﾞｼｯｸM-PRO"/>
        <family val="3"/>
        <charset val="128"/>
      </rPr>
      <t xml:space="preserve">の説明
</t>
    </r>
    <r>
      <rPr>
        <sz val="9"/>
        <rFont val="Xerox Sans"/>
        <family val="3"/>
      </rPr>
      <t>ESysExample member2 // member2</t>
    </r>
    <r>
      <rPr>
        <sz val="9"/>
        <rFont val="HG丸ｺﾞｼｯｸM-PRO"/>
        <family val="3"/>
        <charset val="128"/>
      </rPr>
      <t xml:space="preserve">の説明
</t>
    </r>
    <r>
      <rPr>
        <sz val="9"/>
        <rFont val="Xerox Sans"/>
        <family val="3"/>
      </rPr>
      <t>} ;</t>
    </r>
    <rPh sb="48" eb="50">
      <t>セツメイ</t>
    </rPh>
    <rPh sb="82" eb="84">
      <t>セツメイ</t>
    </rPh>
    <phoneticPr fontId="1"/>
  </si>
  <si>
    <r>
      <t>XXX</t>
    </r>
    <r>
      <rPr>
        <sz val="9"/>
        <rFont val="HG丸ｺﾞｼｯｸM-PRO"/>
        <family val="3"/>
        <charset val="128"/>
      </rPr>
      <t>のタイミングでは送信しないこと。</t>
    </r>
    <rPh sb="11" eb="13">
      <t>ソウシン</t>
    </rPh>
    <phoneticPr fontId="1"/>
  </si>
  <si>
    <r>
      <rPr>
        <sz val="9"/>
        <rFont val="HG丸ｺﾞｼｯｸM-PRO"/>
        <family val="3"/>
        <charset val="128"/>
      </rPr>
      <t>アプリケーションを起動するため。</t>
    </r>
    <rPh sb="9" eb="11">
      <t>キドウ</t>
    </rPh>
    <phoneticPr fontId="1"/>
  </si>
  <si>
    <r>
      <rPr>
        <sz val="9"/>
        <rFont val="HG丸ｺﾞｼｯｸM-PRO"/>
        <family val="3"/>
        <charset val="128"/>
      </rPr>
      <t>ハードウェアの初期化が完了したとき。</t>
    </r>
    <rPh sb="7" eb="10">
      <t>ショキカ</t>
    </rPh>
    <rPh sb="11" eb="13">
      <t>カンリョウ</t>
    </rPh>
    <phoneticPr fontId="1"/>
  </si>
  <si>
    <r>
      <rPr>
        <sz val="9"/>
        <rFont val="HG丸ｺﾞｼｯｸM-PRO"/>
        <family val="3"/>
        <charset val="128"/>
      </rPr>
      <t>西澤担当
送信：</t>
    </r>
    <r>
      <rPr>
        <sz val="9"/>
        <rFont val="Xerox Sans"/>
        <family val="3"/>
      </rPr>
      <t xml:space="preserve">System
</t>
    </r>
    <r>
      <rPr>
        <sz val="9"/>
        <rFont val="HG丸ｺﾞｼｯｸM-PRO"/>
        <family val="3"/>
        <charset val="128"/>
      </rPr>
      <t>受信：全</t>
    </r>
    <r>
      <rPr>
        <sz val="9"/>
        <rFont val="Xerox Sans"/>
        <family val="3"/>
      </rPr>
      <t>Device</t>
    </r>
    <rPh sb="5" eb="7">
      <t>ソウシン</t>
    </rPh>
    <rPh sb="15" eb="17">
      <t>ジュシン</t>
    </rPh>
    <rPh sb="18" eb="19">
      <t>ゼン</t>
    </rPh>
    <phoneticPr fontId="1"/>
  </si>
  <si>
    <t>Nothing</t>
    <phoneticPr fontId="1"/>
  </si>
  <si>
    <t>1st</t>
    <phoneticPr fontId="1"/>
  </si>
  <si>
    <t>Status</t>
    <phoneticPr fontId="1"/>
  </si>
  <si>
    <t>evt</t>
    <phoneticPr fontId="62"/>
  </si>
  <si>
    <t>from</t>
    <phoneticPr fontId="62"/>
  </si>
  <si>
    <t>Aaa_SnrOn</t>
    <phoneticPr fontId="62"/>
  </si>
  <si>
    <t>D:\Test</t>
    <phoneticPr fontId="62"/>
  </si>
  <si>
    <t>test.cpp</t>
    <phoneticPr fontId="62"/>
  </si>
  <si>
    <r>
      <rPr>
        <sz val="9"/>
        <rFont val="HG丸ｺﾞｼｯｸM-PRO"/>
        <family val="3"/>
        <charset val="128"/>
      </rPr>
      <t>関数</t>
    </r>
    <rPh sb="0" eb="2">
      <t>カンスウ</t>
    </rPh>
    <phoneticPr fontId="1"/>
  </si>
  <si>
    <r>
      <rPr>
        <sz val="9"/>
        <rFont val="HG丸ｺﾞｼｯｸM-PRO"/>
        <family val="3"/>
        <charset val="128"/>
      </rPr>
      <t>戻り値</t>
    </r>
    <rPh sb="0" eb="1">
      <t>モド</t>
    </rPh>
    <rPh sb="2" eb="3">
      <t>チ</t>
    </rPh>
    <phoneticPr fontId="1"/>
  </si>
  <si>
    <r>
      <rPr>
        <sz val="9"/>
        <rFont val="HG丸ｺﾞｼｯｸM-PRO"/>
        <family val="3"/>
        <charset val="128"/>
      </rPr>
      <t>引数</t>
    </r>
    <rPh sb="0" eb="2">
      <t>ヒキスウ</t>
    </rPh>
    <phoneticPr fontId="1"/>
  </si>
  <si>
    <r>
      <rPr>
        <sz val="9"/>
        <rFont val="HG丸ｺﾞｼｯｸM-PRO"/>
        <family val="3"/>
        <charset val="128"/>
      </rPr>
      <t>関数実体</t>
    </r>
    <rPh sb="0" eb="2">
      <t>カンスウ</t>
    </rPh>
    <rPh sb="2" eb="4">
      <t>ジッタイ</t>
    </rPh>
    <phoneticPr fontId="1"/>
  </si>
  <si>
    <r>
      <rPr>
        <sz val="9"/>
        <rFont val="HG丸ｺﾞｼｯｸM-PRO"/>
        <family val="3"/>
        <charset val="128"/>
      </rPr>
      <t>パス</t>
    </r>
    <phoneticPr fontId="1"/>
  </si>
  <si>
    <r>
      <rPr>
        <sz val="9"/>
        <rFont val="HG丸ｺﾞｼｯｸM-PRO"/>
        <family val="3"/>
        <charset val="128"/>
      </rPr>
      <t>処理</t>
    </r>
    <rPh sb="0" eb="2">
      <t>ショリ</t>
    </rPh>
    <phoneticPr fontId="1"/>
  </si>
  <si>
    <r>
      <rPr>
        <sz val="9"/>
        <rFont val="HG丸ｺﾞｼｯｸM-PRO"/>
        <family val="3"/>
        <charset val="128"/>
      </rPr>
      <t>関数名</t>
    </r>
    <rPh sb="0" eb="3">
      <t>カンスウメイ</t>
    </rPh>
    <phoneticPr fontId="1"/>
  </si>
  <si>
    <r>
      <rPr>
        <sz val="9"/>
        <rFont val="HG丸ｺﾞｼｯｸM-PRO"/>
        <family val="3"/>
        <charset val="128"/>
      </rPr>
      <t>説明</t>
    </r>
    <rPh sb="0" eb="2">
      <t>セツメイ</t>
    </rPh>
    <phoneticPr fontId="1"/>
  </si>
  <si>
    <r>
      <rPr>
        <sz val="9"/>
        <rFont val="HG丸ｺﾞｼｯｸM-PRO"/>
        <family val="3"/>
        <charset val="128"/>
      </rPr>
      <t>型</t>
    </r>
    <rPh sb="0" eb="1">
      <t>カタ</t>
    </rPh>
    <phoneticPr fontId="1"/>
  </si>
  <si>
    <r>
      <rPr>
        <sz val="9"/>
        <rFont val="HG丸ｺﾞｼｯｸM-PRO"/>
        <family val="3"/>
        <charset val="128"/>
      </rPr>
      <t>引数名</t>
    </r>
    <rPh sb="0" eb="2">
      <t>ヒキスウ</t>
    </rPh>
    <rPh sb="2" eb="3">
      <t>メイ</t>
    </rPh>
    <phoneticPr fontId="1"/>
  </si>
  <si>
    <r>
      <rPr>
        <sz val="9"/>
        <rFont val="HG丸ｺﾞｼｯｸM-PRO"/>
        <family val="3"/>
        <charset val="128"/>
      </rPr>
      <t>フォルダ</t>
    </r>
    <phoneticPr fontId="1"/>
  </si>
  <si>
    <r>
      <rPr>
        <sz val="9"/>
        <rFont val="HG丸ｺﾞｼｯｸM-PRO"/>
        <family val="3"/>
        <charset val="128"/>
      </rPr>
      <t>ファイル</t>
    </r>
    <phoneticPr fontId="1"/>
  </si>
  <si>
    <r>
      <rPr>
        <sz val="9"/>
        <rFont val="HG丸ｺﾞｼｯｸM-PRO"/>
        <family val="3"/>
        <charset val="128"/>
      </rPr>
      <t>なし</t>
    </r>
    <phoneticPr fontId="62"/>
  </si>
  <si>
    <r>
      <rPr>
        <sz val="9"/>
        <rFont val="HG丸ｺﾞｼｯｸM-PRO"/>
        <family val="3"/>
        <charset val="128"/>
      </rPr>
      <t>メッセージの先頭アドレス</t>
    </r>
    <rPh sb="6" eb="8">
      <t>セントウ</t>
    </rPh>
    <phoneticPr fontId="62"/>
  </si>
  <si>
    <r>
      <rPr>
        <sz val="9"/>
        <rFont val="HG丸ｺﾞｼｯｸM-PRO"/>
        <family val="3"/>
        <charset val="128"/>
      </rPr>
      <t>イベント送信者</t>
    </r>
    <rPh sb="4" eb="6">
      <t>ソウシン</t>
    </rPh>
    <rPh sb="6" eb="7">
      <t>シャ</t>
    </rPh>
    <phoneticPr fontId="62"/>
  </si>
  <si>
    <r>
      <rPr>
        <sz val="9"/>
        <rFont val="HG丸ｺﾞｼｯｸM-PRO"/>
        <family val="3"/>
        <charset val="128"/>
      </rPr>
      <t>○</t>
    </r>
  </si>
  <si>
    <r>
      <rPr>
        <sz val="9"/>
        <color indexed="22"/>
        <rFont val="HG丸ｺﾞｼｯｸM-PRO"/>
        <family val="3"/>
        <charset val="128"/>
      </rPr>
      <t>テーブル行数</t>
    </r>
    <r>
      <rPr>
        <sz val="9"/>
        <color indexed="22"/>
        <rFont val="Xerox Sans"/>
        <family val="3"/>
      </rPr>
      <t>=</t>
    </r>
    <rPh sb="4" eb="6">
      <t>ギョウスウ</t>
    </rPh>
    <phoneticPr fontId="1"/>
  </si>
  <si>
    <r>
      <rPr>
        <sz val="9"/>
        <color indexed="10"/>
        <rFont val="HG丸ｺﾞｼｯｸM-PRO"/>
        <family val="3"/>
        <charset val="128"/>
      </rPr>
      <t>※</t>
    </r>
    <r>
      <rPr>
        <sz val="9"/>
        <color indexed="10"/>
        <rFont val="Xerox Sans"/>
        <family val="3"/>
      </rPr>
      <t>Index Number</t>
    </r>
    <r>
      <rPr>
        <sz val="9"/>
        <color indexed="10"/>
        <rFont val="HG丸ｺﾞｼｯｸM-PRO"/>
        <family val="3"/>
        <charset val="128"/>
      </rPr>
      <t>がボールド</t>
    </r>
    <r>
      <rPr>
        <sz val="9"/>
        <color indexed="10"/>
        <rFont val="Xerox Sans"/>
        <family val="3"/>
      </rPr>
      <t>&amp;</t>
    </r>
    <r>
      <rPr>
        <sz val="9"/>
        <color indexed="10"/>
        <rFont val="HG丸ｺﾞｼｯｸM-PRO"/>
        <family val="3"/>
        <charset val="128"/>
      </rPr>
      <t>イタリックのものは予約番号のため変更不可</t>
    </r>
    <rPh sb="28" eb="30">
      <t>ヨヤク</t>
    </rPh>
    <rPh sb="30" eb="32">
      <t>バンゴウ</t>
    </rPh>
    <rPh sb="35" eb="37">
      <t>ヘンコウ</t>
    </rPh>
    <rPh sb="37" eb="39">
      <t>フカ</t>
    </rPh>
    <phoneticPr fontId="1"/>
  </si>
  <si>
    <r>
      <rPr>
        <sz val="9"/>
        <rFont val="HG丸ｺﾞｼｯｸM-PRO"/>
        <family val="3"/>
        <charset val="128"/>
      </rPr>
      <t>※【シート作成】ボタン実行結果：</t>
    </r>
    <r>
      <rPr>
        <sz val="9"/>
        <rFont val="Xerox Sans"/>
        <family val="3"/>
      </rPr>
      <t xml:space="preserve"> </t>
    </r>
    <r>
      <rPr>
        <sz val="9"/>
        <color indexed="10"/>
        <rFont val="HG丸ｺﾞｼｯｸM-PRO"/>
        <family val="3"/>
        <charset val="128"/>
      </rPr>
      <t>赤いセル</t>
    </r>
    <r>
      <rPr>
        <sz val="9"/>
        <rFont val="HG丸ｺﾞｼｯｸM-PRO"/>
        <family val="3"/>
        <charset val="128"/>
      </rPr>
      <t>＝情報を入力してください</t>
    </r>
    <r>
      <rPr>
        <sz val="9"/>
        <rFont val="Xerox Sans"/>
        <family val="3"/>
      </rPr>
      <t xml:space="preserve">/ </t>
    </r>
    <r>
      <rPr>
        <sz val="9"/>
        <color indexed="50"/>
        <rFont val="HG丸ｺﾞｼｯｸM-PRO"/>
        <family val="3"/>
        <charset val="128"/>
      </rPr>
      <t>黄色いセル</t>
    </r>
    <r>
      <rPr>
        <sz val="9"/>
        <rFont val="HG丸ｺﾞｼｯｸM-PRO"/>
        <family val="3"/>
        <charset val="128"/>
      </rPr>
      <t>＝不要な情報を削除してください</t>
    </r>
    <rPh sb="5" eb="7">
      <t>サクセイ</t>
    </rPh>
    <rPh sb="11" eb="13">
      <t>ジッコウ</t>
    </rPh>
    <rPh sb="13" eb="15">
      <t>ケッカ</t>
    </rPh>
    <rPh sb="17" eb="18">
      <t>アカ</t>
    </rPh>
    <rPh sb="22" eb="24">
      <t>ジョウホウ</t>
    </rPh>
    <rPh sb="25" eb="27">
      <t>ニュウリョク</t>
    </rPh>
    <rPh sb="35" eb="37">
      <t>キイロ</t>
    </rPh>
    <rPh sb="41" eb="43">
      <t>フヨウ</t>
    </rPh>
    <rPh sb="44" eb="46">
      <t>ジョウホウ</t>
    </rPh>
    <rPh sb="47" eb="49">
      <t>サクジョ</t>
    </rPh>
    <phoneticPr fontId="1"/>
  </si>
  <si>
    <r>
      <rPr>
        <sz val="9"/>
        <rFont val="HG丸ｺﾞｼｯｸM-PRO"/>
        <family val="3"/>
        <charset val="128"/>
      </rPr>
      <t>外部通信最大パケットサイズ（</t>
    </r>
    <r>
      <rPr>
        <sz val="9"/>
        <rFont val="Xerox Sans"/>
        <family val="3"/>
      </rPr>
      <t>1</t>
    </r>
    <r>
      <rPr>
        <sz val="9"/>
        <rFont val="HG丸ｺﾞｼｯｸM-PRO"/>
        <family val="3"/>
        <charset val="128"/>
      </rPr>
      <t>～</t>
    </r>
    <r>
      <rPr>
        <sz val="9"/>
        <rFont val="Xerox Sans"/>
        <family val="3"/>
      </rPr>
      <t>1024</t>
    </r>
    <r>
      <rPr>
        <sz val="9"/>
        <rFont val="HG丸ｺﾞｼｯｸM-PRO"/>
        <family val="3"/>
        <charset val="128"/>
      </rPr>
      <t>）</t>
    </r>
    <r>
      <rPr>
        <sz val="9"/>
        <color indexed="10"/>
        <rFont val="HG丸ｺﾞｼｯｸM-PRO"/>
        <family val="3"/>
        <charset val="128"/>
      </rPr>
      <t/>
    </r>
    <rPh sb="0" eb="2">
      <t>ガイブ</t>
    </rPh>
    <rPh sb="2" eb="4">
      <t>ツウシン</t>
    </rPh>
    <rPh sb="4" eb="6">
      <t>サイダイ</t>
    </rPh>
    <phoneticPr fontId="1"/>
  </si>
  <si>
    <r>
      <rPr>
        <sz val="9"/>
        <rFont val="HG丸ｺﾞｼｯｸM-PRO"/>
        <family val="3"/>
        <charset val="128"/>
      </rPr>
      <t>サブシステム間通信で受信されるコマンド</t>
    </r>
    <r>
      <rPr>
        <sz val="9"/>
        <rFont val="Xerox Sans"/>
        <family val="3"/>
      </rPr>
      <t>/</t>
    </r>
    <r>
      <rPr>
        <sz val="9"/>
        <rFont val="HG丸ｺﾞｼｯｸM-PRO"/>
        <family val="3"/>
        <charset val="128"/>
      </rPr>
      <t>ステータスの最大パケットサイズ設定する。</t>
    </r>
    <r>
      <rPr>
        <sz val="9"/>
        <color indexed="10"/>
        <rFont val="HG丸ｺﾞｼｯｸM-PRO"/>
        <family val="3"/>
        <charset val="128"/>
      </rPr>
      <t>※</t>
    </r>
    <r>
      <rPr>
        <sz val="9"/>
        <color indexed="10"/>
        <rFont val="Xerox Sans"/>
        <family val="3"/>
      </rPr>
      <t xml:space="preserve"> Command/Status ID</t>
    </r>
    <r>
      <rPr>
        <sz val="9"/>
        <color indexed="10"/>
        <rFont val="HG丸ｺﾞｼｯｸM-PRO"/>
        <family val="3"/>
        <charset val="128"/>
      </rPr>
      <t>領域を含む</t>
    </r>
    <rPh sb="6" eb="7">
      <t>カン</t>
    </rPh>
    <rPh sb="7" eb="9">
      <t>ツウシン</t>
    </rPh>
    <rPh sb="10" eb="12">
      <t>ジュシン</t>
    </rPh>
    <rPh sb="26" eb="28">
      <t>サイダイ</t>
    </rPh>
    <rPh sb="35" eb="37">
      <t>セッテイ</t>
    </rPh>
    <rPh sb="59" eb="61">
      <t>リョウイキ</t>
    </rPh>
    <phoneticPr fontId="1"/>
  </si>
  <si>
    <r>
      <t>Location</t>
    </r>
    <r>
      <rPr>
        <sz val="9"/>
        <rFont val="HG丸ｺﾞｼｯｸM-PRO"/>
        <family val="3"/>
        <charset val="128"/>
      </rPr>
      <t>スケジュール数（</t>
    </r>
    <r>
      <rPr>
        <sz val="9"/>
        <rFont val="Xerox Sans"/>
        <family val="3"/>
      </rPr>
      <t>1</t>
    </r>
    <r>
      <rPr>
        <sz val="9"/>
        <rFont val="HG丸ｺﾞｼｯｸM-PRO"/>
        <family val="3"/>
        <charset val="128"/>
      </rPr>
      <t>～</t>
    </r>
    <r>
      <rPr>
        <sz val="9"/>
        <rFont val="Xerox Sans"/>
        <family val="3"/>
      </rPr>
      <t>16</t>
    </r>
    <r>
      <rPr>
        <sz val="9"/>
        <rFont val="HG丸ｺﾞｼｯｸM-PRO"/>
        <family val="3"/>
        <charset val="128"/>
      </rPr>
      <t>）</t>
    </r>
    <rPh sb="14" eb="15">
      <t>スウ</t>
    </rPh>
    <phoneticPr fontId="1"/>
  </si>
  <si>
    <r>
      <t>Location Event</t>
    </r>
    <r>
      <rPr>
        <sz val="9"/>
        <rFont val="HG丸ｺﾞｼｯｸM-PRO"/>
        <family val="3"/>
        <charset val="128"/>
      </rPr>
      <t xml:space="preserve">で設定可能なスケジュール数を設定する。
</t>
    </r>
    <r>
      <rPr>
        <sz val="9"/>
        <rFont val="Xerox Sans"/>
        <family val="3"/>
      </rPr>
      <t xml:space="preserve">(ex. </t>
    </r>
    <r>
      <rPr>
        <sz val="9"/>
        <rFont val="HG丸ｺﾞｼｯｸM-PRO"/>
        <family val="3"/>
        <charset val="128"/>
      </rPr>
      <t>プロセス・スピードの数等</t>
    </r>
    <r>
      <rPr>
        <sz val="9"/>
        <rFont val="Xerox Sans"/>
        <family val="3"/>
      </rPr>
      <t>)</t>
    </r>
    <rPh sb="15" eb="17">
      <t>セッテイ</t>
    </rPh>
    <rPh sb="17" eb="19">
      <t>カノウ</t>
    </rPh>
    <rPh sb="26" eb="27">
      <t>スウ</t>
    </rPh>
    <rPh sb="28" eb="30">
      <t>セッテイ</t>
    </rPh>
    <rPh sb="49" eb="50">
      <t>カズ</t>
    </rPh>
    <rPh sb="50" eb="51">
      <t>トウ</t>
    </rPh>
    <phoneticPr fontId="1"/>
  </si>
  <si>
    <r>
      <t>Location</t>
    </r>
    <r>
      <rPr>
        <sz val="9"/>
        <rFont val="HG丸ｺﾞｼｯｸM-PRO"/>
        <family val="3"/>
        <charset val="128"/>
      </rPr>
      <t>タイマー数（</t>
    </r>
    <r>
      <rPr>
        <sz val="9"/>
        <rFont val="Xerox Sans"/>
        <family val="3"/>
      </rPr>
      <t>8</t>
    </r>
    <r>
      <rPr>
        <sz val="9"/>
        <rFont val="HG丸ｺﾞｼｯｸM-PRO"/>
        <family val="3"/>
        <charset val="128"/>
      </rPr>
      <t>～</t>
    </r>
    <r>
      <rPr>
        <sz val="9"/>
        <rFont val="Xerox Sans"/>
        <family val="3"/>
      </rPr>
      <t>128</t>
    </r>
    <r>
      <rPr>
        <sz val="9"/>
        <rFont val="HG丸ｺﾞｼｯｸM-PRO"/>
        <family val="3"/>
        <charset val="128"/>
      </rPr>
      <t>）</t>
    </r>
    <rPh sb="12" eb="13">
      <t>スウ</t>
    </rPh>
    <phoneticPr fontId="1"/>
  </si>
  <si>
    <r>
      <t>Performance Log</t>
    </r>
    <r>
      <rPr>
        <sz val="9"/>
        <rFont val="HG丸ｺﾞｼｯｸM-PRO"/>
        <family val="3"/>
        <charset val="128"/>
      </rPr>
      <t>取得（実行</t>
    </r>
    <r>
      <rPr>
        <sz val="9"/>
        <rFont val="Xerox Sans"/>
        <family val="3"/>
      </rPr>
      <t>&amp;</t>
    </r>
    <r>
      <rPr>
        <sz val="9"/>
        <rFont val="HG丸ｺﾞｼｯｸM-PRO"/>
        <family val="3"/>
        <charset val="128"/>
      </rPr>
      <t>遅延時間計測）時に</t>
    </r>
    <r>
      <rPr>
        <sz val="9"/>
        <rFont val="Xerox Sans"/>
        <family val="3"/>
      </rPr>
      <t>Event Handler</t>
    </r>
    <r>
      <rPr>
        <sz val="9"/>
        <rFont val="HG丸ｺﾞｼｯｸM-PRO"/>
        <family val="3"/>
        <charset val="128"/>
      </rPr>
      <t>実行待ちとなる最大</t>
    </r>
    <r>
      <rPr>
        <sz val="9"/>
        <rFont val="Xerox Sans"/>
        <family val="3"/>
      </rPr>
      <t>Event</t>
    </r>
    <r>
      <rPr>
        <sz val="9"/>
        <rFont val="HG丸ｺﾞｼｯｸM-PRO"/>
        <family val="3"/>
        <charset val="128"/>
      </rPr>
      <t>数を設定する。</t>
    </r>
    <rPh sb="15" eb="17">
      <t>シュトク</t>
    </rPh>
    <rPh sb="18" eb="20">
      <t>ジッコウ</t>
    </rPh>
    <rPh sb="21" eb="23">
      <t>チエン</t>
    </rPh>
    <rPh sb="23" eb="25">
      <t>ジカン</t>
    </rPh>
    <rPh sb="25" eb="27">
      <t>ケイソク</t>
    </rPh>
    <rPh sb="28" eb="29">
      <t>ジ</t>
    </rPh>
    <rPh sb="43" eb="45">
      <t>ジッコウ</t>
    </rPh>
    <rPh sb="45" eb="46">
      <t>マ</t>
    </rPh>
    <rPh sb="50" eb="52">
      <t>サイダイ</t>
    </rPh>
    <rPh sb="57" eb="58">
      <t>スウ</t>
    </rPh>
    <rPh sb="59" eb="61">
      <t>セッテイ</t>
    </rPh>
    <phoneticPr fontId="1"/>
  </si>
  <si>
    <r>
      <rPr>
        <sz val="9"/>
        <rFont val="HG丸ｺﾞｼｯｸM-PRO"/>
        <family val="3"/>
        <charset val="128"/>
      </rPr>
      <t>モジュール間メッセージ最大パケットサイズ（</t>
    </r>
    <r>
      <rPr>
        <sz val="9"/>
        <rFont val="Xerox Sans"/>
        <family val="3"/>
      </rPr>
      <t>16</t>
    </r>
    <r>
      <rPr>
        <sz val="9"/>
        <rFont val="HG丸ｺﾞｼｯｸM-PRO"/>
        <family val="3"/>
        <charset val="128"/>
      </rPr>
      <t>～</t>
    </r>
    <r>
      <rPr>
        <sz val="9"/>
        <rFont val="Xerox Sans"/>
        <family val="3"/>
      </rPr>
      <t>1024</t>
    </r>
    <r>
      <rPr>
        <sz val="9"/>
        <rFont val="HG丸ｺﾞｼｯｸM-PRO"/>
        <family val="3"/>
        <charset val="128"/>
      </rPr>
      <t>）</t>
    </r>
    <r>
      <rPr>
        <sz val="9"/>
        <color indexed="10"/>
        <rFont val="HG丸ｺﾞｼｯｸM-PRO"/>
        <family val="3"/>
        <charset val="128"/>
      </rPr>
      <t/>
    </r>
    <rPh sb="5" eb="6">
      <t>カン</t>
    </rPh>
    <rPh sb="11" eb="13">
      <t>サイダイ</t>
    </rPh>
    <phoneticPr fontId="1"/>
  </si>
  <si>
    <r>
      <rPr>
        <sz val="9"/>
        <rFont val="HG丸ｺﾞｼｯｸM-PRO"/>
        <family val="3"/>
        <charset val="128"/>
      </rPr>
      <t>モジュール間通信で送受信されるメッセージの最大パケットサイズ設定する。</t>
    </r>
    <r>
      <rPr>
        <sz val="9"/>
        <color indexed="10"/>
        <rFont val="HG丸ｺﾞｼｯｸM-PRO"/>
        <family val="3"/>
        <charset val="128"/>
      </rPr>
      <t>※</t>
    </r>
    <r>
      <rPr>
        <sz val="9"/>
        <color indexed="10"/>
        <rFont val="Xerox Sans"/>
        <family val="3"/>
      </rPr>
      <t xml:space="preserve"> Event ID</t>
    </r>
    <r>
      <rPr>
        <sz val="9"/>
        <color indexed="10"/>
        <rFont val="HG丸ｺﾞｼｯｸM-PRO"/>
        <family val="3"/>
        <charset val="128"/>
      </rPr>
      <t>領域を含む</t>
    </r>
    <rPh sb="5" eb="6">
      <t>カン</t>
    </rPh>
    <rPh sb="6" eb="8">
      <t>ツウシン</t>
    </rPh>
    <rPh sb="9" eb="10">
      <t>ソウ</t>
    </rPh>
    <rPh sb="10" eb="12">
      <t>ジュシン</t>
    </rPh>
    <rPh sb="21" eb="23">
      <t>サイダイ</t>
    </rPh>
    <rPh sb="30" eb="32">
      <t>セッテイ</t>
    </rPh>
    <rPh sb="45" eb="47">
      <t>リョウイキ</t>
    </rPh>
    <phoneticPr fontId="1"/>
  </si>
  <si>
    <r>
      <rPr>
        <sz val="9"/>
        <color rgb="FFFF0000"/>
        <rFont val="HG丸ｺﾞｼｯｸM-PRO"/>
        <family val="3"/>
        <charset val="128"/>
      </rPr>
      <t>※『コマンド・イベント生成用の</t>
    </r>
    <r>
      <rPr>
        <sz val="9"/>
        <color rgb="FFFF0000"/>
        <rFont val="Xerox Sans"/>
        <family val="3"/>
      </rPr>
      <t>Event Index</t>
    </r>
    <r>
      <rPr>
        <sz val="9"/>
        <color rgb="FFFF0000"/>
        <rFont val="HG丸ｺﾞｼｯｸM-PRO"/>
        <family val="3"/>
        <charset val="128"/>
      </rPr>
      <t>』は</t>
    </r>
    <r>
      <rPr>
        <sz val="9"/>
        <color rgb="FFFF0000"/>
        <rFont val="Xerox Sans"/>
        <family val="3"/>
      </rPr>
      <t>Event Index Table</t>
    </r>
    <r>
      <rPr>
        <sz val="9"/>
        <color rgb="FFFF0000"/>
        <rFont val="HG丸ｺﾞｼｯｸM-PRO"/>
        <family val="3"/>
        <charset val="128"/>
      </rPr>
      <t>に登録されたものと同じものを記述する</t>
    </r>
    <rPh sb="11" eb="14">
      <t>セイセイヨウ</t>
    </rPh>
    <rPh sb="46" eb="48">
      <t>トウロク</t>
    </rPh>
    <rPh sb="54" eb="55">
      <t>オナ</t>
    </rPh>
    <rPh sb="59" eb="61">
      <t>キジュツ</t>
    </rPh>
    <phoneticPr fontId="1"/>
  </si>
  <si>
    <r>
      <rPr>
        <sz val="9"/>
        <rFont val="HG丸ｺﾞｼｯｸM-PRO"/>
        <family val="3"/>
        <charset val="128"/>
      </rPr>
      <t>サブシステム</t>
    </r>
    <r>
      <rPr>
        <sz val="9"/>
        <rFont val="Xerox Sans"/>
        <family val="3"/>
      </rPr>
      <t>GW</t>
    </r>
    <r>
      <rPr>
        <sz val="9"/>
        <rFont val="HG丸ｺﾞｼｯｸM-PRO"/>
        <family val="3"/>
        <charset val="128"/>
      </rPr>
      <t>スペック･インスタンス名</t>
    </r>
    <rPh sb="19" eb="20">
      <t>メイ</t>
    </rPh>
    <phoneticPr fontId="1"/>
  </si>
  <si>
    <r>
      <rPr>
        <sz val="9"/>
        <rFont val="HG丸ｺﾞｼｯｸM-PRO"/>
        <family val="3"/>
        <charset val="128"/>
      </rPr>
      <t>※</t>
    </r>
    <r>
      <rPr>
        <sz val="9"/>
        <rFont val="Xerox Sans"/>
        <family val="3"/>
      </rPr>
      <t>Submodule ID</t>
    </r>
    <r>
      <rPr>
        <sz val="9"/>
        <rFont val="HG丸ｺﾞｼｯｸM-PRO"/>
        <family val="3"/>
        <charset val="128"/>
      </rPr>
      <t>の追加削除がある際には以下の表を修正する。</t>
    </r>
    <r>
      <rPr>
        <sz val="9"/>
        <color indexed="10"/>
        <rFont val="HG丸ｺﾞｼｯｸM-PRO"/>
        <family val="3"/>
        <charset val="128"/>
      </rPr>
      <t>（ただし、空行をあけずに上から詰めて記入してください！！！）</t>
    </r>
    <rPh sb="14" eb="16">
      <t>ツイカ</t>
    </rPh>
    <rPh sb="16" eb="18">
      <t>サクジョ</t>
    </rPh>
    <rPh sb="21" eb="22">
      <t>サイ</t>
    </rPh>
    <rPh sb="24" eb="26">
      <t>イカ</t>
    </rPh>
    <rPh sb="27" eb="28">
      <t>ヒョウ</t>
    </rPh>
    <rPh sb="29" eb="31">
      <t>シュウセイ</t>
    </rPh>
    <phoneticPr fontId="1"/>
  </si>
  <si>
    <t>(例)</t>
  </si>
  <si>
    <t>C</t>
  </si>
  <si>
    <t>メッセージ 【Finisher State】</t>
  </si>
  <si>
    <t>Frame</t>
  </si>
  <si>
    <t>メッセージ 【Condition】</t>
  </si>
  <si>
    <t>メッセージ 【Sheet Information】</t>
  </si>
  <si>
    <t>メッセージ 【Sheet Action Request】</t>
  </si>
  <si>
    <t>メッセージ 【Sheet Action Response】</t>
  </si>
  <si>
    <t>メッセージ 【Sheet Event Notify】</t>
  </si>
  <si>
    <t>メッセージ 【Diagnostics】</t>
  </si>
  <si>
    <r>
      <rPr>
        <sz val="9"/>
        <rFont val="HG丸ｺﾞｼｯｸM-PRO"/>
        <family val="3"/>
        <charset val="128"/>
      </rPr>
      <t>星野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雄一</t>
    </r>
    <rPh sb="0" eb="2">
      <t>ホシノ</t>
    </rPh>
    <rPh sb="3" eb="5">
      <t>ユウイチ</t>
    </rPh>
    <phoneticPr fontId="1"/>
  </si>
  <si>
    <t>SYS_StartUpEvent</t>
    <phoneticPr fontId="1"/>
  </si>
  <si>
    <t>Any Cover Open</t>
  </si>
  <si>
    <t>All Cover Close</t>
  </si>
  <si>
    <t>Dev Init Comp</t>
  </si>
  <si>
    <t>Dev Stts</t>
  </si>
  <si>
    <t>Dev Cond Finisher</t>
  </si>
  <si>
    <t>Dev Cond Stapler</t>
  </si>
  <si>
    <t>Dev Cond Puncher</t>
  </si>
  <si>
    <t>Entry</t>
  </si>
  <si>
    <t>Update</t>
  </si>
  <si>
    <t>Aborted</t>
  </si>
  <si>
    <t>SYS_DeviceStatusNotifyEvent</t>
    <phoneticPr fontId="1"/>
  </si>
  <si>
    <t>Compo Cont Start Req</t>
  </si>
  <si>
    <t>Compo Cont Start</t>
  </si>
  <si>
    <t>Compo Cont Stop Req</t>
  </si>
  <si>
    <t>Compo Cont Stop</t>
  </si>
  <si>
    <t>Nothing</t>
    <phoneticPr fontId="1"/>
  </si>
  <si>
    <t>Nothing</t>
    <phoneticPr fontId="1"/>
  </si>
  <si>
    <t xml:space="preserve">struct EvtParamSheetAttributeEntry { 
 UC sheetNo; 
} ; </t>
    <phoneticPr fontId="1"/>
  </si>
  <si>
    <t>Nothing</t>
    <phoneticPr fontId="1"/>
  </si>
  <si>
    <t xml:space="preserve">struct EvtParamComponentControlStartRequest { 
 US chainNo; 
 US linkNo; 
} ; </t>
    <phoneticPr fontId="1"/>
  </si>
  <si>
    <t xml:space="preserve">struct EvtParamComponentControlStartNotify { 
 US chainNo; 
 US linkNo; 
} ; </t>
    <phoneticPr fontId="1"/>
  </si>
  <si>
    <t xml:space="preserve">struct EvtParamComponentControlStopRequest { 
 US chainNo; 
 US linkNo; 
} ; </t>
    <phoneticPr fontId="1"/>
  </si>
  <si>
    <t xml:space="preserve">struct EvtParamComponentControlStopNotify { 
 US chainNo; 
 US linkNo; 
} ; </t>
    <phoneticPr fontId="1"/>
  </si>
  <si>
    <t xml:space="preserve">struct EvtParamDeviceConditionNotify { 
 EDeviceCondition condition; 
} ; </t>
    <phoneticPr fontId="1"/>
  </si>
  <si>
    <t>enum ESysExample {
SYS_EXAMPLE_1,
SYS_EXAMPLE_2
} ;</t>
    <phoneticPr fontId="1"/>
  </si>
  <si>
    <t>enum EDeviceCondition {
DEV_COND_OK,
DEV_COND_TEMP_NG,
DEV_COND_PERM_NG,
DEV_COND_NUM
};</t>
    <phoneticPr fontId="1"/>
  </si>
  <si>
    <t>使用</t>
  </si>
  <si>
    <t>enum EDeviceCondition {
DEV_COND_OK,
DEV_COND_TEMP_NG,
DEV_COND_PERM_NG,
DEV_COND_NUM
};</t>
    <phoneticPr fontId="1"/>
  </si>
  <si>
    <t>IOT Exit Sensor Lead</t>
    <phoneticPr fontId="1"/>
  </si>
  <si>
    <t>IOT Exit Sensor Tail</t>
    <phoneticPr fontId="1"/>
  </si>
  <si>
    <t>DIAG_ComponentControlStartNotifyEvent</t>
    <phoneticPr fontId="1"/>
  </si>
  <si>
    <t>DIAG_ComponentControlStopNotifyEvent</t>
    <phoneticPr fontId="1"/>
  </si>
  <si>
    <t>Compiler Sht Init CMPL</t>
  </si>
  <si>
    <t>Puncher Sht Init PNCH</t>
  </si>
  <si>
    <t>Power On Init CMPL</t>
  </si>
  <si>
    <t>Power On Init PNCH</t>
  </si>
  <si>
    <t>Resume Init CMPL</t>
  </si>
  <si>
    <t>Resume Init PNCH</t>
  </si>
  <si>
    <t>Normal Init CMPL</t>
  </si>
  <si>
    <t>Normal Init PNCH</t>
  </si>
  <si>
    <t>Process End TRA</t>
  </si>
  <si>
    <t>Process End CMPL</t>
  </si>
  <si>
    <t>Process End PNCH</t>
  </si>
  <si>
    <t>Jam Clear Assist TRA</t>
  </si>
  <si>
    <t>Jam Clear Assist CMPL</t>
  </si>
  <si>
    <t>Jam Clear Assist PNCH</t>
  </si>
  <si>
    <t>Compile Exit Sensor Lead</t>
    <phoneticPr fontId="1"/>
  </si>
  <si>
    <t>Compile Exit Sensor Tail</t>
    <phoneticPr fontId="1"/>
  </si>
  <si>
    <t>SYS_DeviceActionResponseEventPowerOnInitializeCMPL</t>
  </si>
  <si>
    <t>SYS_DeviceActionResponseEventPowerResumeInitializeCMPL</t>
  </si>
  <si>
    <t>SYS_DeviceActionResponseEventNormalInitializeCMPL</t>
  </si>
  <si>
    <t>SYS_DeviceActionResponseEventProcessEndActionCMPL</t>
  </si>
  <si>
    <t>SYS_DeviceActionResponseEventJamClearAssistInitializeCMPL</t>
  </si>
  <si>
    <t>SHT_IotExitSensorON</t>
    <phoneticPr fontId="1"/>
  </si>
  <si>
    <t>SHT_CompileExitSensorON</t>
    <phoneticPr fontId="1"/>
  </si>
  <si>
    <t>SHT_IotExitSensorOFF</t>
    <phoneticPr fontId="1"/>
  </si>
  <si>
    <t>SHT_CompileExitSensorOFF</t>
    <phoneticPr fontId="1"/>
  </si>
  <si>
    <t>TRAY_DeviceEventAnyCoverOpen</t>
    <phoneticPr fontId="1"/>
  </si>
  <si>
    <t>TRAY_DeviceEventAllCoverClose</t>
    <phoneticPr fontId="1"/>
  </si>
  <si>
    <t>CMPL_StartUpEvent</t>
    <phoneticPr fontId="1"/>
  </si>
  <si>
    <t>CMPL_DevEvtAnyCoverOpenEvent</t>
    <phoneticPr fontId="1"/>
  </si>
  <si>
    <t>CMPL_DevEvtAllCoverCloseEvent</t>
    <phoneticPr fontId="1"/>
  </si>
  <si>
    <t>TRAY_ComponentControlStartReq</t>
    <phoneticPr fontId="1"/>
  </si>
  <si>
    <t>CMPL_ComponentControlStartReq</t>
    <phoneticPr fontId="1"/>
  </si>
  <si>
    <t>TRAY_ComponentControlStopReq</t>
    <phoneticPr fontId="1"/>
  </si>
  <si>
    <t>CMPL_ComponentControlStopReq</t>
    <phoneticPr fontId="1"/>
  </si>
  <si>
    <t>TRAY_StartUpEvent</t>
    <phoneticPr fontId="1"/>
  </si>
  <si>
    <t>CMPL_CompileExitSensorLeadEvent</t>
    <phoneticPr fontId="1"/>
  </si>
  <si>
    <t>CMPL_CompileExitSensorTailEvent</t>
    <phoneticPr fontId="1"/>
  </si>
  <si>
    <t>CMPL_SheetActionRequestEventCompilerShtInitCMPL</t>
    <phoneticPr fontId="1"/>
  </si>
  <si>
    <t>Power Up Req</t>
  </si>
  <si>
    <t>Power Up Res</t>
  </si>
  <si>
    <t>Power On Notify</t>
  </si>
  <si>
    <t>Power Down Req</t>
  </si>
  <si>
    <t>Power Down Res</t>
  </si>
  <si>
    <t>Power Off Notify</t>
  </si>
  <si>
    <t>Change Diag Req</t>
  </si>
  <si>
    <t>Change Diag Res</t>
  </si>
  <si>
    <t>Diagnostic Notify</t>
  </si>
  <si>
    <t>Change Normal Req</t>
  </si>
  <si>
    <t>Change Normal Res</t>
  </si>
  <si>
    <t>Standby Notify</t>
  </si>
  <si>
    <t>Cycle Up Req</t>
  </si>
  <si>
    <t>Cycle Up Res</t>
  </si>
  <si>
    <t>Ready Notify</t>
  </si>
  <si>
    <t>Cycle Down Req</t>
  </si>
  <si>
    <t>Hard Down Req</t>
  </si>
  <si>
    <t>Jam Check TRA</t>
  </si>
  <si>
    <t>Dev Cond Out Tray</t>
  </si>
  <si>
    <t>Out Tray Eject Finish Start</t>
  </si>
  <si>
    <t>Out Tray Eject Finish Comp</t>
  </si>
  <si>
    <t>Out Tray Eject Start</t>
  </si>
  <si>
    <t>Out Tray Compile Finish Comp</t>
  </si>
  <si>
    <t>CMPL_DevActReqResumeInitEvent</t>
  </si>
  <si>
    <t>CMPL_DevActReqNormalInitEvent</t>
  </si>
  <si>
    <t>CMPL_DevActReqProcessEndEvent</t>
  </si>
  <si>
    <t>CMPL_DevActReqJamClearAssistEvent</t>
  </si>
  <si>
    <t xml:space="preserve">struct EvtParamSheetActionRequest { 
 UC sheetNo; 
} ; </t>
    <phoneticPr fontId="1"/>
  </si>
  <si>
    <t xml:space="preserve">struct EvtParamSheetActionResponse { 
 UC sheetNo; 
} ; </t>
    <phoneticPr fontId="1"/>
  </si>
  <si>
    <t xml:space="preserve">struct EvtParamSheetEventNotify { 
 UC sheetNo; 
} ; </t>
    <phoneticPr fontId="1"/>
  </si>
  <si>
    <t xml:space="preserve">struct EvtParamDeviceConditionNotify { 
 EDeviceCondition condition; 
} ; </t>
    <phoneticPr fontId="1"/>
  </si>
  <si>
    <t xml:space="preserve">struct EvtParamDeviceConditionNotify { 
 EDeviceCondition condition; 
} ; </t>
    <phoneticPr fontId="1"/>
  </si>
  <si>
    <t>enum EDeviceCondition {
DEV_COND_OK,
DEV_COND_TEMP_NG,
DEV_COND_PERM_NG,
DEV_COND_NUM
};</t>
    <phoneticPr fontId="1"/>
  </si>
  <si>
    <t>enum EDeviceCondition {
DEV_COND_OK,
DEV_COND_TEMP_NG,
DEV_COND_PERM_NG,
DEV_COND_NUM
};</t>
    <phoneticPr fontId="1"/>
  </si>
  <si>
    <t>Nothing</t>
    <phoneticPr fontId="1"/>
  </si>
  <si>
    <t>Nothing</t>
    <phoneticPr fontId="1"/>
  </si>
  <si>
    <t>CMPL_StandbyNotifyEvent</t>
    <phoneticPr fontId="1"/>
  </si>
  <si>
    <t>CMPL_ChangeDiagReqEvent</t>
    <phoneticPr fontId="1"/>
  </si>
  <si>
    <t>CMPL_PowerUpReqEvent</t>
    <phoneticPr fontId="1"/>
  </si>
  <si>
    <t>CMPL_PowerDownReqEvent</t>
    <phoneticPr fontId="1"/>
  </si>
  <si>
    <t>SYS_PowerUpResponseEvent</t>
    <phoneticPr fontId="1"/>
  </si>
  <si>
    <t>SYS_PowerDownResponseEvent</t>
    <phoneticPr fontId="1"/>
  </si>
  <si>
    <t>SYS_ChangeDiagResponseEvent</t>
    <phoneticPr fontId="1"/>
  </si>
  <si>
    <t>SYS_ChangeNormalResponseEvent</t>
    <phoneticPr fontId="1"/>
  </si>
  <si>
    <t>SYS_CycleUpResponseEvent</t>
    <phoneticPr fontId="1"/>
  </si>
  <si>
    <t>CMPL_ChangeNormalReqEvent</t>
    <phoneticPr fontId="1"/>
  </si>
  <si>
    <t>TRAY_CycleDownRequestEvent</t>
    <phoneticPr fontId="1"/>
  </si>
  <si>
    <t>TRAY_HardDownRequestEvent</t>
    <phoneticPr fontId="1"/>
  </si>
  <si>
    <t>CMPL_HardDownReqEvent</t>
    <phoneticPr fontId="1"/>
  </si>
  <si>
    <t>TRAY_PowerUpRequestEvent</t>
    <phoneticPr fontId="1"/>
  </si>
  <si>
    <t>TRAY_PowerDownRequestEvent</t>
    <phoneticPr fontId="1"/>
  </si>
  <si>
    <t>TRAY_ChangeDiagRequestEvent</t>
    <phoneticPr fontId="1"/>
  </si>
  <si>
    <t>TRAY_ChangeNormalRequestEvent</t>
    <phoneticPr fontId="1"/>
  </si>
  <si>
    <t>TRAY_CycleUpRequestEvent</t>
    <phoneticPr fontId="1"/>
  </si>
  <si>
    <r>
      <rPr>
        <sz val="9"/>
        <rFont val="ＭＳ Ｐゴシック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ＭＳ Ｐゴシック"/>
        <family val="3"/>
        <charset val="128"/>
      </rPr>
      <t>【</t>
    </r>
    <r>
      <rPr>
        <sz val="9"/>
        <rFont val="Xerox Sans"/>
        <family val="3"/>
      </rPr>
      <t>Sheet Event Notify</t>
    </r>
    <r>
      <rPr>
        <sz val="9"/>
        <rFont val="ＭＳ Ｐゴシック"/>
        <family val="3"/>
        <charset val="128"/>
      </rPr>
      <t>】</t>
    </r>
    <phoneticPr fontId="1"/>
  </si>
  <si>
    <t>CMPL_SheetInformationEventUpdate</t>
    <phoneticPr fontId="1"/>
  </si>
  <si>
    <t>Out Tray Jam Occurrence</t>
  </si>
  <si>
    <t>Process Down Res</t>
  </si>
  <si>
    <t xml:space="preserve">struct EvtParamSheetEventNotify { 
 UC sheetNo; 
} ; </t>
    <phoneticPr fontId="1"/>
  </si>
  <si>
    <t xml:space="preserve">struct EvtParamDeviceStatusNotify { 
 US statusNo; 
 US statusValue; 
} ; </t>
    <phoneticPr fontId="1"/>
  </si>
  <si>
    <t xml:space="preserve">struct EvtParamSheetEventJamOccurrenceNotify { 
 US statusNo; 
 UC sheetNo; 
} ; </t>
    <phoneticPr fontId="1"/>
  </si>
  <si>
    <t>Nothing</t>
    <phoneticPr fontId="1"/>
  </si>
  <si>
    <t>Nothing</t>
    <phoneticPr fontId="1"/>
  </si>
  <si>
    <t>Nothing</t>
    <phoneticPr fontId="1"/>
  </si>
  <si>
    <t>Nothing</t>
    <phoneticPr fontId="1"/>
  </si>
  <si>
    <t>JAM_SheetEventNotifyEventOutTrayJamOccurrence</t>
    <phoneticPr fontId="1"/>
  </si>
  <si>
    <t>SHT_SheetEventNotifyEventOutTrayEjectFinishStart</t>
    <phoneticPr fontId="1"/>
  </si>
  <si>
    <t>SHT_SheetEventNotifyEventOutTrayEjectFinishComp</t>
    <phoneticPr fontId="1"/>
  </si>
  <si>
    <t>SHT_SheetEventNotifyEventOutTrayEjectStart</t>
    <phoneticPr fontId="1"/>
  </si>
  <si>
    <t>SHT_SheetEventNotifyEventOutTrayCompileFinishComp</t>
    <phoneticPr fontId="1"/>
  </si>
  <si>
    <t>SHT_SheetEventNotifyEventOutTrayEjectComp</t>
    <phoneticPr fontId="1"/>
  </si>
  <si>
    <t>SHT_SheetActionResponseEventCompilerShtInitCMPL</t>
    <phoneticPr fontId="1"/>
  </si>
  <si>
    <t>Delivered</t>
  </si>
  <si>
    <t>FRM_SYS_</t>
    <phoneticPr fontId="1"/>
  </si>
  <si>
    <t>SNR_</t>
    <phoneticPr fontId="1"/>
  </si>
  <si>
    <t>LOC_</t>
    <phoneticPr fontId="1"/>
  </si>
  <si>
    <t>CDI_</t>
    <phoneticPr fontId="1"/>
  </si>
  <si>
    <t>EVT_STT_</t>
    <phoneticPr fontId="1"/>
  </si>
  <si>
    <t>EVT_DEV_REQ_</t>
    <phoneticPr fontId="1"/>
  </si>
  <si>
    <t>EVT_DEV_RES_</t>
    <phoneticPr fontId="1"/>
  </si>
  <si>
    <t>EVT_DEV_EVT_</t>
    <phoneticPr fontId="1"/>
  </si>
  <si>
    <t>EVT_COND_</t>
    <phoneticPr fontId="1"/>
  </si>
  <si>
    <t>EVT_SHT_</t>
    <phoneticPr fontId="1"/>
  </si>
  <si>
    <t>EVT_SHT_REQ_</t>
    <phoneticPr fontId="1"/>
  </si>
  <si>
    <t>EVT_SHT_RES_</t>
    <phoneticPr fontId="1"/>
  </si>
  <si>
    <t>EVT_SHT_EVT_</t>
    <phoneticPr fontId="1"/>
  </si>
  <si>
    <t>EVT_DIAG_</t>
    <phoneticPr fontId="1"/>
  </si>
  <si>
    <t>LOC_</t>
    <phoneticPr fontId="1"/>
  </si>
  <si>
    <t>EVT_LOC_TMNG</t>
    <phoneticPr fontId="1"/>
  </si>
  <si>
    <t>msp_LocEvtTbl</t>
    <phoneticPr fontId="1"/>
  </si>
  <si>
    <t>msp_LocHdlrTbl</t>
    <phoneticPr fontId="1"/>
  </si>
  <si>
    <t>CDI_</t>
    <phoneticPr fontId="1"/>
  </si>
  <si>
    <t>EVT_CDI_CMD</t>
    <phoneticPr fontId="1"/>
  </si>
  <si>
    <t>msp_CdiCmdTbl</t>
    <phoneticPr fontId="1"/>
  </si>
  <si>
    <t>msp_CdiHdlrTbl</t>
    <phoneticPr fontId="1"/>
  </si>
  <si>
    <t>EVT_STT_</t>
    <phoneticPr fontId="1"/>
  </si>
  <si>
    <t>EIDX_STT</t>
    <phoneticPr fontId="1"/>
  </si>
  <si>
    <t>msp_FinSttMsgTbl</t>
    <phoneticPr fontId="1"/>
  </si>
  <si>
    <t>msp_FinSttHdlrTbl</t>
    <phoneticPr fontId="1"/>
  </si>
  <si>
    <t>AO</t>
    <phoneticPr fontId="1"/>
  </si>
  <si>
    <t>EVT_DEV_REQ_</t>
    <phoneticPr fontId="1"/>
  </si>
  <si>
    <t>EIDX_DEV_REQ</t>
    <phoneticPr fontId="1"/>
  </si>
  <si>
    <t>msp_DevActReqTbl</t>
    <phoneticPr fontId="1"/>
  </si>
  <si>
    <t>msp_DevActReqHdlrTbl</t>
    <phoneticPr fontId="1"/>
  </si>
  <si>
    <t>AP</t>
    <phoneticPr fontId="1"/>
  </si>
  <si>
    <t>EVT_DEV_RES_</t>
    <phoneticPr fontId="1"/>
  </si>
  <si>
    <t>EIDX_DEV_RES</t>
    <phoneticPr fontId="1"/>
  </si>
  <si>
    <t>msp_DevActResTbl</t>
    <phoneticPr fontId="1"/>
  </si>
  <si>
    <t>msp_DevActResHdlrTbl</t>
    <phoneticPr fontId="1"/>
  </si>
  <si>
    <t>AQ</t>
    <phoneticPr fontId="1"/>
  </si>
  <si>
    <t>EVT_DEV_EVT_</t>
    <phoneticPr fontId="1"/>
  </si>
  <si>
    <t>EIDX_DEV_EVT</t>
    <phoneticPr fontId="1"/>
  </si>
  <si>
    <t>msp_DevEvtTbl</t>
    <phoneticPr fontId="1"/>
  </si>
  <si>
    <t>msp_DevEvtHdlrTbl</t>
    <phoneticPr fontId="1"/>
  </si>
  <si>
    <t>AR</t>
    <phoneticPr fontId="1"/>
  </si>
  <si>
    <t>EVT_COND_</t>
    <phoneticPr fontId="1"/>
  </si>
  <si>
    <t>EIDX_COND</t>
    <phoneticPr fontId="1"/>
  </si>
  <si>
    <t>msp_CondTbl</t>
    <phoneticPr fontId="1"/>
  </si>
  <si>
    <t>msp_CondHdlrTbl</t>
    <phoneticPr fontId="1"/>
  </si>
  <si>
    <t>AS</t>
    <phoneticPr fontId="1"/>
  </si>
  <si>
    <t>EVT_SHT_</t>
    <phoneticPr fontId="1"/>
  </si>
  <si>
    <t>EIDX_SHT</t>
    <phoneticPr fontId="1"/>
  </si>
  <si>
    <t>msp_ShtInfoTbl</t>
    <phoneticPr fontId="1"/>
  </si>
  <si>
    <t>msp_ShtInfoHdlrTbl</t>
    <phoneticPr fontId="1"/>
  </si>
  <si>
    <t>AT</t>
    <phoneticPr fontId="1"/>
  </si>
  <si>
    <t>EVT_SHT_REQ_</t>
    <phoneticPr fontId="1"/>
  </si>
  <si>
    <t>EIDX_SHT_REQ</t>
    <phoneticPr fontId="1"/>
  </si>
  <si>
    <t>msp_ShtActReqTbl</t>
    <phoneticPr fontId="1"/>
  </si>
  <si>
    <t>msp_ShtActReqHdlrTbl</t>
    <phoneticPr fontId="1"/>
  </si>
  <si>
    <t>AU</t>
    <phoneticPr fontId="1"/>
  </si>
  <si>
    <t>EVT_SHT_RES_</t>
    <phoneticPr fontId="1"/>
  </si>
  <si>
    <t>EIDX_SHT_RES</t>
    <phoneticPr fontId="1"/>
  </si>
  <si>
    <t>msp_ShtActResTbl</t>
    <phoneticPr fontId="1"/>
  </si>
  <si>
    <t>msp_ShtActResHdlrTbl</t>
    <phoneticPr fontId="1"/>
  </si>
  <si>
    <t>AV</t>
    <phoneticPr fontId="1"/>
  </si>
  <si>
    <t>EVT_SHT_EVT_</t>
    <phoneticPr fontId="1"/>
  </si>
  <si>
    <t>EIDX_SHT_EVT</t>
    <phoneticPr fontId="1"/>
  </si>
  <si>
    <t>msp_ShtEvtTbl</t>
    <phoneticPr fontId="1"/>
  </si>
  <si>
    <t>msp_ShtEvtHdlrTbl</t>
    <phoneticPr fontId="1"/>
  </si>
  <si>
    <t>AW</t>
    <phoneticPr fontId="1"/>
  </si>
  <si>
    <t>EVT_DIAG_</t>
    <phoneticPr fontId="1"/>
  </si>
  <si>
    <t>EIDX_DIAG</t>
    <phoneticPr fontId="1"/>
  </si>
  <si>
    <t>msp_DiagEvtTbl</t>
    <phoneticPr fontId="1"/>
  </si>
  <si>
    <t>msp_DiagHdlrTbl</t>
    <phoneticPr fontId="1"/>
  </si>
  <si>
    <t>AX</t>
    <phoneticPr fontId="1"/>
  </si>
  <si>
    <t>AY</t>
    <phoneticPr fontId="1"/>
  </si>
  <si>
    <t>AZ</t>
    <phoneticPr fontId="1"/>
  </si>
  <si>
    <t>BA</t>
    <phoneticPr fontId="1"/>
  </si>
  <si>
    <t>BB</t>
    <phoneticPr fontId="1"/>
  </si>
  <si>
    <t>BC</t>
    <phoneticPr fontId="1"/>
  </si>
  <si>
    <t>BD</t>
    <phoneticPr fontId="1"/>
  </si>
  <si>
    <t>EVT_TIME_OUT</t>
    <phoneticPr fontId="1"/>
  </si>
  <si>
    <t>Configuration Definition</t>
    <phoneticPr fontId="1"/>
  </si>
  <si>
    <t>Define Item Name</t>
    <phoneticPr fontId="1"/>
  </si>
  <si>
    <t>Contents</t>
    <phoneticPr fontId="1"/>
  </si>
  <si>
    <t>value</t>
    <phoneticPr fontId="1"/>
  </si>
  <si>
    <t>MSP_MAX_CMD_SIZE</t>
    <phoneticPr fontId="1"/>
  </si>
  <si>
    <t>MSP_NUM_OF_SCH</t>
    <phoneticPr fontId="1"/>
  </si>
  <si>
    <t>MSP_NUM_OF_TMR</t>
    <phoneticPr fontId="1"/>
  </si>
  <si>
    <t>ISP_NUM_OF_LOG</t>
    <phoneticPr fontId="1"/>
  </si>
  <si>
    <t>MSP_MAX_MSG_SIZE</t>
    <phoneticPr fontId="1"/>
  </si>
  <si>
    <t>Subsystem Gateway Specification</t>
    <phoneticPr fontId="1"/>
  </si>
  <si>
    <t>IOT</t>
    <phoneticPr fontId="1"/>
  </si>
  <si>
    <t>SID_IOT</t>
    <phoneticPr fontId="1"/>
  </si>
  <si>
    <t>msp_ContCmd2Event</t>
    <phoneticPr fontId="1"/>
  </si>
  <si>
    <t>msp_IotSender</t>
    <phoneticPr fontId="1"/>
  </si>
  <si>
    <t>msp_IotReceiver</t>
    <phoneticPr fontId="1"/>
  </si>
  <si>
    <t>msp_IotGwSpec</t>
    <phoneticPr fontId="1"/>
  </si>
  <si>
    <t>Subsystem / Module / Submodule ID</t>
    <phoneticPr fontId="1"/>
  </si>
  <si>
    <t>Subsystem / Module / Submodule Name</t>
    <phoneticPr fontId="1"/>
  </si>
  <si>
    <t>Define Label</t>
    <phoneticPr fontId="1"/>
  </si>
  <si>
    <t>MID_NON</t>
    <phoneticPr fontId="1"/>
  </si>
  <si>
    <t>Sys</t>
    <phoneticPr fontId="1"/>
  </si>
  <si>
    <t>Module</t>
    <phoneticPr fontId="1"/>
  </si>
  <si>
    <t>Cmpl</t>
    <phoneticPr fontId="1"/>
  </si>
  <si>
    <t>Tray</t>
    <phoneticPr fontId="1"/>
  </si>
  <si>
    <t>Num</t>
    <phoneticPr fontId="1"/>
  </si>
  <si>
    <t>Input Port Map</t>
    <phoneticPr fontId="1"/>
  </si>
  <si>
    <t>bit31</t>
    <phoneticPr fontId="1"/>
  </si>
  <si>
    <t>bit30</t>
    <phoneticPr fontId="1"/>
  </si>
  <si>
    <t>bit29</t>
    <phoneticPr fontId="1"/>
  </si>
  <si>
    <t>IOT_EXIT_SNR</t>
    <phoneticPr fontId="1"/>
  </si>
  <si>
    <t>STAPLE_HOME_SNR</t>
    <phoneticPr fontId="1"/>
  </si>
  <si>
    <t>SELF_PRIMING_SNR</t>
    <phoneticPr fontId="1"/>
  </si>
  <si>
    <t>LOW_STAPLE_SNR</t>
    <phoneticPr fontId="1"/>
  </si>
  <si>
    <t>1</t>
    <phoneticPr fontId="1"/>
  </si>
  <si>
    <t>for Finisher</t>
    <phoneticPr fontId="1"/>
  </si>
  <si>
    <t>K1</t>
    <phoneticPr fontId="1"/>
  </si>
  <si>
    <t>Event Index Table</t>
    <phoneticPr fontId="1"/>
  </si>
  <si>
    <t>Index
Number</t>
    <phoneticPr fontId="1"/>
  </si>
  <si>
    <t>Sheet Name</t>
    <phoneticPr fontId="1"/>
  </si>
  <si>
    <t>Category</t>
    <phoneticPr fontId="1"/>
  </si>
  <si>
    <t>Event Prefix</t>
    <phoneticPr fontId="1"/>
  </si>
  <si>
    <t>Event Index</t>
    <phoneticPr fontId="1"/>
  </si>
  <si>
    <t>Table Name</t>
    <phoneticPr fontId="1"/>
  </si>
  <si>
    <t>Control Table</t>
    <phoneticPr fontId="1"/>
  </si>
  <si>
    <t>Handler Table</t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</si>
  <si>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Frame System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</si>
  <si>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phoneticPr fontId="1"/>
  </si>
  <si>
    <t>FRM_SYS_</t>
    <phoneticPr fontId="1"/>
  </si>
  <si>
    <t>EVT_FRM_SYS</t>
    <phoneticPr fontId="1"/>
  </si>
  <si>
    <t>msp_FrmSysTbl</t>
    <phoneticPr fontId="1"/>
  </si>
  <si>
    <t>msp_FrmHdlrTbl</t>
    <phoneticPr fontId="1"/>
  </si>
  <si>
    <r>
      <rPr>
        <sz val="9"/>
        <rFont val="HG丸ｺﾞｼｯｸM-PRO"/>
        <family val="3"/>
        <charset val="128"/>
      </rPr>
      <t>センサーエッジ</t>
    </r>
    <phoneticPr fontId="1"/>
  </si>
  <si>
    <r>
      <rPr>
        <sz val="9"/>
        <rFont val="HG丸ｺﾞｼｯｸM-PRO"/>
        <family val="3"/>
        <charset val="128"/>
      </rPr>
      <t>センサー</t>
    </r>
    <phoneticPr fontId="1"/>
  </si>
  <si>
    <t>SNR_</t>
    <phoneticPr fontId="1"/>
  </si>
  <si>
    <t>EVT_SNR_EDGE</t>
    <phoneticPr fontId="1"/>
  </si>
  <si>
    <t>msp_SnrEdgeTbl</t>
    <phoneticPr fontId="1"/>
  </si>
  <si>
    <t>msp_SnrHdlrTbl</t>
    <phoneticPr fontId="1"/>
  </si>
  <si>
    <r>
      <rPr>
        <sz val="9"/>
        <rFont val="HG丸ｺﾞｼｯｸM-PRO"/>
        <family val="3"/>
        <charset val="128"/>
      </rPr>
      <t>西澤　光之</t>
    </r>
    <phoneticPr fontId="1"/>
  </si>
  <si>
    <r>
      <rPr>
        <sz val="9"/>
        <rFont val="HG丸ｺﾞｼｯｸM-PRO"/>
        <family val="3"/>
        <charset val="128"/>
      </rPr>
      <t>ロケーションタイミング</t>
    </r>
    <phoneticPr fontId="1"/>
  </si>
  <si>
    <r>
      <rPr>
        <sz val="9"/>
        <rFont val="HG丸ｺﾞｼｯｸM-PRO"/>
        <family val="3"/>
        <charset val="128"/>
      </rPr>
      <t>ロケーション</t>
    </r>
    <phoneticPr fontId="1"/>
  </si>
  <si>
    <r>
      <rPr>
        <sz val="9"/>
        <rFont val="HG丸ｺﾞｼｯｸM-PRO"/>
        <family val="3"/>
        <charset val="128"/>
      </rPr>
      <t>コマンド＆ステータス【</t>
    </r>
    <r>
      <rPr>
        <sz val="9"/>
        <rFont val="Xerox Sans"/>
        <family val="3"/>
      </rPr>
      <t>IOT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</si>
  <si>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コマンド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</si>
  <si>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Finisher State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</si>
  <si>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Device Action Request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</si>
  <si>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Device Action Response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</si>
  <si>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Device Event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</si>
  <si>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Condition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</si>
  <si>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Sheet Information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</si>
  <si>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Sheet Action Request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</si>
  <si>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Sheet Action Response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</si>
  <si>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Sheet Event Notify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</si>
  <si>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メッセージ</t>
    </r>
    <r>
      <rPr>
        <sz val="9"/>
        <rFont val="Xerox Sans"/>
        <family val="3"/>
      </rPr>
      <t xml:space="preserve"> </t>
    </r>
    <r>
      <rPr>
        <sz val="9"/>
        <rFont val="HG丸ｺﾞｼｯｸM-PRO"/>
        <family val="3"/>
        <charset val="128"/>
      </rPr>
      <t>【</t>
    </r>
    <r>
      <rPr>
        <sz val="9"/>
        <rFont val="Xerox Sans"/>
        <family val="3"/>
      </rPr>
      <t>Diagnostics</t>
    </r>
    <r>
      <rPr>
        <sz val="9"/>
        <rFont val="HG丸ｺﾞｼｯｸM-PRO"/>
        <family val="3"/>
        <charset val="128"/>
      </rPr>
      <t>】</t>
    </r>
    <phoneticPr fontId="1"/>
  </si>
  <si>
    <r>
      <rPr>
        <sz val="9"/>
        <rFont val="HG丸ｺﾞｼｯｸM-PRO"/>
        <family val="3"/>
        <charset val="128"/>
      </rPr>
      <t>イベントタイマー</t>
    </r>
    <phoneticPr fontId="1"/>
  </si>
  <si>
    <r>
      <rPr>
        <sz val="9"/>
        <rFont val="HG丸ｺﾞｼｯｸM-PRO"/>
        <family val="3"/>
        <charset val="128"/>
      </rPr>
      <t>タイマー</t>
    </r>
    <phoneticPr fontId="1"/>
  </si>
  <si>
    <r>
      <rPr>
        <sz val="9"/>
        <rFont val="HG丸ｺﾞｼｯｸM-PRO"/>
        <family val="3"/>
        <charset val="128"/>
      </rPr>
      <t>－</t>
    </r>
    <phoneticPr fontId="1"/>
  </si>
  <si>
    <r>
      <t>Performance Log</t>
    </r>
    <r>
      <rPr>
        <sz val="9"/>
        <rFont val="HG丸ｺﾞｼｯｸM-PRO"/>
        <family val="3"/>
        <charset val="128"/>
      </rPr>
      <t>取得時の最大待ち</t>
    </r>
    <r>
      <rPr>
        <sz val="9"/>
        <rFont val="Xerox Sans"/>
        <family val="3"/>
      </rPr>
      <t>Event</t>
    </r>
    <r>
      <rPr>
        <sz val="9"/>
        <rFont val="HG丸ｺﾞｼｯｸM-PRO"/>
        <family val="3"/>
        <charset val="128"/>
      </rPr>
      <t>数（</t>
    </r>
    <r>
      <rPr>
        <sz val="9"/>
        <rFont val="Xerox Sans"/>
        <family val="3"/>
      </rPr>
      <t>4</t>
    </r>
    <r>
      <rPr>
        <sz val="9"/>
        <rFont val="HG丸ｺﾞｼｯｸM-PRO"/>
        <family val="3"/>
        <charset val="128"/>
      </rPr>
      <t>～</t>
    </r>
    <r>
      <rPr>
        <sz val="9"/>
        <rFont val="Xerox Sans"/>
        <family val="3"/>
      </rPr>
      <t>256</t>
    </r>
    <r>
      <rPr>
        <sz val="9"/>
        <rFont val="HG丸ｺﾞｼｯｸM-PRO"/>
        <family val="3"/>
        <charset val="128"/>
      </rPr>
      <t>）</t>
    </r>
    <phoneticPr fontId="1"/>
  </si>
  <si>
    <r>
      <rPr>
        <sz val="9"/>
        <rFont val="HG丸ｺﾞｼｯｸM-PRO"/>
        <family val="3"/>
        <charset val="128"/>
      </rPr>
      <t>通信対象サブシステムの通信用</t>
    </r>
    <r>
      <rPr>
        <sz val="9"/>
        <rFont val="Xerox Sans"/>
        <family val="3"/>
      </rPr>
      <t>ID</t>
    </r>
    <phoneticPr fontId="1"/>
  </si>
  <si>
    <r>
      <rPr>
        <sz val="9"/>
        <rFont val="HG丸ｺﾞｼｯｸM-PRO"/>
        <family val="3"/>
        <charset val="128"/>
      </rPr>
      <t>コマンド・イベント生成用の</t>
    </r>
    <r>
      <rPr>
        <sz val="9"/>
        <rFont val="Xerox Sans"/>
        <family val="3"/>
      </rPr>
      <t>Event Index</t>
    </r>
    <phoneticPr fontId="1"/>
  </si>
  <si>
    <r>
      <t>"</t>
    </r>
    <r>
      <rPr>
        <sz val="9"/>
        <rFont val="HG丸ｺﾞｼｯｸM-PRO"/>
        <family val="3"/>
        <charset val="128"/>
      </rPr>
      <t>コマンド⇒イベント</t>
    </r>
    <r>
      <rPr>
        <sz val="9"/>
        <rFont val="Xerox Sans"/>
        <family val="3"/>
      </rPr>
      <t>"</t>
    </r>
    <r>
      <rPr>
        <sz val="9"/>
        <rFont val="HG丸ｺﾞｼｯｸM-PRO"/>
        <family val="3"/>
        <charset val="128"/>
      </rPr>
      <t>変換テーブル名</t>
    </r>
    <phoneticPr fontId="1"/>
  </si>
  <si>
    <r>
      <rPr>
        <sz val="9"/>
        <rFont val="HG丸ｺﾞｼｯｸM-PRO"/>
        <family val="3"/>
        <charset val="128"/>
      </rPr>
      <t>↑</t>
    </r>
    <r>
      <rPr>
        <sz val="9"/>
        <rFont val="Xerox Sans"/>
        <family val="3"/>
      </rPr>
      <t>Spare</t>
    </r>
    <phoneticPr fontId="1"/>
  </si>
  <si>
    <t>Nothing</t>
    <phoneticPr fontId="1"/>
  </si>
  <si>
    <t>CMPL_SheetInformationEventAbort</t>
    <phoneticPr fontId="1"/>
  </si>
  <si>
    <t>CMPL_SheetInfomationEventDelivered</t>
    <phoneticPr fontId="1"/>
  </si>
  <si>
    <t>Nothing</t>
    <phoneticPr fontId="1"/>
  </si>
  <si>
    <t xml:space="preserve">struct EvtParamSheetAttributeUpdate { 
 UC sheetNo; 
} ; </t>
    <phoneticPr fontId="1"/>
  </si>
  <si>
    <t xml:space="preserve">struct EvtParamSheetDeliveredNotify { 
 UC sheetNo; 
} ; </t>
    <phoneticPr fontId="1"/>
  </si>
  <si>
    <t>CMPL_DevEvtDevInitCompEvent</t>
    <phoneticPr fontId="1"/>
  </si>
  <si>
    <t>Comm Sync</t>
  </si>
  <si>
    <t>Comm Fail</t>
  </si>
  <si>
    <t>CDI_ComSyncNotify</t>
    <phoneticPr fontId="1"/>
  </si>
  <si>
    <t>CDI_ComFailNotify</t>
    <phoneticPr fontId="1"/>
  </si>
  <si>
    <t>Start Up</t>
    <phoneticPr fontId="1"/>
  </si>
  <si>
    <t>Start Up</t>
    <phoneticPr fontId="1"/>
  </si>
  <si>
    <t>メッセージ 【Frame System】</t>
  </si>
  <si>
    <t>Comm Sync</t>
    <phoneticPr fontId="1"/>
  </si>
  <si>
    <t>Comm Fail</t>
    <phoneticPr fontId="1"/>
  </si>
  <si>
    <t>Hard Down Req</t>
    <phoneticPr fontId="1"/>
  </si>
  <si>
    <t>Process Down Res</t>
    <phoneticPr fontId="1"/>
  </si>
  <si>
    <t>Normal Init CMPL</t>
    <phoneticPr fontId="1"/>
  </si>
  <si>
    <t>Any Cover Open</t>
    <phoneticPr fontId="1"/>
  </si>
  <si>
    <t>All Cover Close</t>
    <phoneticPr fontId="1"/>
  </si>
  <si>
    <t>Dev Init Comp</t>
    <phoneticPr fontId="1"/>
  </si>
  <si>
    <t>Dev Stts</t>
    <phoneticPr fontId="1"/>
  </si>
  <si>
    <t>Dev Cond Finisher</t>
    <phoneticPr fontId="1"/>
  </si>
  <si>
    <t>Dev Cond Out Tray</t>
    <phoneticPr fontId="1"/>
  </si>
  <si>
    <t>Dev Cond Stapler</t>
    <phoneticPr fontId="1"/>
  </si>
  <si>
    <t>Delivered</t>
    <phoneticPr fontId="1"/>
  </si>
  <si>
    <t>Aborted</t>
    <phoneticPr fontId="1"/>
  </si>
  <si>
    <t>Compiler Sht Init CMPL</t>
    <phoneticPr fontId="1"/>
  </si>
  <si>
    <t>Out Tray Eject Finish Start</t>
    <phoneticPr fontId="1"/>
  </si>
  <si>
    <t>Out Tray Eject Finish Comp</t>
    <phoneticPr fontId="1"/>
  </si>
  <si>
    <t>Out Tray Eject Start</t>
    <phoneticPr fontId="1"/>
  </si>
  <si>
    <t>Out Tray Compile Finish Comp</t>
    <phoneticPr fontId="1"/>
  </si>
  <si>
    <t>Out Tray Eject Comp</t>
    <phoneticPr fontId="1"/>
  </si>
  <si>
    <t>Out Tray Jam Occurrence</t>
    <phoneticPr fontId="1"/>
  </si>
  <si>
    <t>Compo Cont Start Req</t>
    <phoneticPr fontId="1"/>
  </si>
  <si>
    <t>Compo Cont Start</t>
    <phoneticPr fontId="1"/>
  </si>
  <si>
    <t>Compo Cont Stop Req</t>
    <phoneticPr fontId="1"/>
  </si>
  <si>
    <t>Compo Cont Stop</t>
    <phoneticPr fontId="1"/>
  </si>
  <si>
    <t>Nothing</t>
    <phoneticPr fontId="1"/>
  </si>
  <si>
    <t>Nothing</t>
    <phoneticPr fontId="1"/>
  </si>
  <si>
    <t>アプリケーションレイヤーのパワーオンシーケンスを開始するため。</t>
    <rPh sb="24" eb="26">
      <t>カイシ</t>
    </rPh>
    <phoneticPr fontId="1"/>
  </si>
  <si>
    <t>データリンクレイヤーの通信確立が完了したとき。</t>
    <rPh sb="11" eb="13">
      <t>ツウシン</t>
    </rPh>
    <rPh sb="13" eb="15">
      <t>カクリツ</t>
    </rPh>
    <rPh sb="16" eb="18">
      <t>カンリョウ</t>
    </rPh>
    <phoneticPr fontId="1"/>
  </si>
  <si>
    <t>通信異常検知時処理を実施するため。</t>
    <rPh sb="0" eb="2">
      <t>ツウシン</t>
    </rPh>
    <rPh sb="2" eb="4">
      <t>イジョウ</t>
    </rPh>
    <rPh sb="4" eb="6">
      <t>ケンチ</t>
    </rPh>
    <rPh sb="6" eb="7">
      <t>ジ</t>
    </rPh>
    <rPh sb="7" eb="9">
      <t>ショリ</t>
    </rPh>
    <rPh sb="10" eb="12">
      <t>ジッシ</t>
    </rPh>
    <phoneticPr fontId="1"/>
  </si>
  <si>
    <t>通信異常を検知したとき。</t>
    <rPh sb="0" eb="2">
      <t>ツウシン</t>
    </rPh>
    <rPh sb="2" eb="4">
      <t>イジョウ</t>
    </rPh>
    <rPh sb="5" eb="7">
      <t>ケンチ</t>
    </rPh>
    <phoneticPr fontId="1"/>
  </si>
  <si>
    <t>SET_CLAMP_HOME_SNR</t>
    <phoneticPr fontId="1"/>
  </si>
  <si>
    <t>CMPL_EJCT_BELT_EjecterHomeSensorOFF</t>
    <phoneticPr fontId="1"/>
  </si>
  <si>
    <t>CMPL_EJCT_SCLMP_EjecterHomeSensorOFF</t>
    <phoneticPr fontId="1"/>
  </si>
  <si>
    <t>CMPL_EJCT_BELT_EjecterHomeSensorON</t>
    <phoneticPr fontId="1"/>
  </si>
  <si>
    <t>CMPL_EJCT_SCLMP_EjecterHomeSensorON</t>
    <phoneticPr fontId="1"/>
  </si>
  <si>
    <t>STAPLE_DOOR_INTERLOCK_SW</t>
    <phoneticPr fontId="1"/>
  </si>
  <si>
    <t>STACKER_TRAY_HEIGHT2_SNR</t>
    <phoneticPr fontId="1"/>
  </si>
  <si>
    <t>STACKER_TRAY_HEIGHT1_SNR</t>
    <phoneticPr fontId="1"/>
  </si>
  <si>
    <t>RIGHT_TAMPER_HOME_SNR</t>
    <phoneticPr fontId="1"/>
  </si>
  <si>
    <t>LEFT_TAMPER_HOME_SNR</t>
    <phoneticPr fontId="1"/>
  </si>
  <si>
    <t>REAR_COVER_OPEN_SNR</t>
    <phoneticPr fontId="1"/>
  </si>
  <si>
    <t>UNIT0_SNR</t>
    <phoneticPr fontId="1"/>
  </si>
  <si>
    <t>STACKER_NO_PAPER_FULL_SNR</t>
    <phoneticPr fontId="1"/>
  </si>
  <si>
    <t>SUB_PADDLE_HOME_SNR</t>
    <phoneticPr fontId="1"/>
  </si>
  <si>
    <t>EJECT_HOME_SNR</t>
    <phoneticPr fontId="1"/>
  </si>
  <si>
    <t>COMPILE_EXIT_SNR</t>
    <phoneticPr fontId="1"/>
  </si>
  <si>
    <t>TRAY_STK_NoPaperFullSensorON</t>
    <phoneticPr fontId="1"/>
  </si>
  <si>
    <t>CMPL_STPL_HomeSensorON</t>
    <phoneticPr fontId="1"/>
  </si>
  <si>
    <t>CMPL_STPL_HomeSensorOff</t>
    <phoneticPr fontId="1"/>
  </si>
  <si>
    <t>Trns</t>
    <phoneticPr fontId="1"/>
  </si>
  <si>
    <t>TRNS_IotExitLocationLead</t>
    <phoneticPr fontId="1"/>
  </si>
  <si>
    <t>TRNS_PowerUpRequestEvent</t>
    <phoneticPr fontId="1"/>
  </si>
  <si>
    <t>TRNS_PowerDownRequestEvent</t>
    <phoneticPr fontId="1"/>
  </si>
  <si>
    <t>TRNS_ChangeDiagRequestEvent</t>
    <phoneticPr fontId="1"/>
  </si>
  <si>
    <t>TRNS_ChangeNormalRequestEvent</t>
    <phoneticPr fontId="1"/>
  </si>
  <si>
    <t>TRNS_CycleUpRequestEvent</t>
    <phoneticPr fontId="1"/>
  </si>
  <si>
    <t>TRNS_CycleDownRequestEvent</t>
    <phoneticPr fontId="1"/>
  </si>
  <si>
    <t>TRNS_HardDownRequestEvent</t>
    <phoneticPr fontId="1"/>
  </si>
  <si>
    <t>TRNS_DeviceActionRequestJamCheck</t>
    <phoneticPr fontId="1"/>
  </si>
  <si>
    <t>TRNS_DeviceActionRequestJamClearAssist</t>
    <phoneticPr fontId="1"/>
  </si>
  <si>
    <t>SYS_DeviceActionResponseEventJamCheckTRNS</t>
    <phoneticPr fontId="1"/>
  </si>
  <si>
    <t>SYS_DeviceActionResponseEventJamClearAssistInitializeTRNS</t>
    <phoneticPr fontId="1"/>
  </si>
  <si>
    <t>TRNS_DeviceEventAnyCoverOpen</t>
    <phoneticPr fontId="1"/>
  </si>
  <si>
    <t>TRNS_DeviceEventAllCoverClose</t>
    <phoneticPr fontId="1"/>
  </si>
  <si>
    <t>TRNS_SheetAbortedNotify</t>
    <phoneticPr fontId="1"/>
  </si>
  <si>
    <t>TRNS_ComponentControlStartReq</t>
    <phoneticPr fontId="1"/>
  </si>
  <si>
    <t>TRNS_ComponentControlStopReq</t>
    <phoneticPr fontId="1"/>
  </si>
  <si>
    <t>TRNS_StartUpEvent</t>
    <phoneticPr fontId="1"/>
  </si>
  <si>
    <t>CMPL_EJCT_SCLMP_SetClampHomeSensorON</t>
    <phoneticPr fontId="1"/>
  </si>
  <si>
    <t>TRAY_STK_Height1SensorOFF</t>
    <phoneticPr fontId="1"/>
  </si>
  <si>
    <t>TRAY_STK_Height1SensorON</t>
    <phoneticPr fontId="1"/>
  </si>
  <si>
    <t>CMPL_EJCT_SCLMP_SetClampHomeSensorOFF</t>
    <phoneticPr fontId="1"/>
  </si>
  <si>
    <t>Process End TRAY</t>
    <phoneticPr fontId="1"/>
  </si>
  <si>
    <t>TRAY_DeviceActionRequestProcessEnd</t>
    <phoneticPr fontId="1"/>
  </si>
  <si>
    <t>SYS_DeviceActionResponseEventProcessEndActionTRAY</t>
    <phoneticPr fontId="1"/>
  </si>
  <si>
    <t>Stacker Sht Init TRAY</t>
    <phoneticPr fontId="1"/>
  </si>
  <si>
    <t>TRAY_SheetActionRequestEventStackerShtInitTRAY</t>
    <phoneticPr fontId="1"/>
  </si>
  <si>
    <t>Stacker Sht Init TRAY</t>
    <phoneticPr fontId="1"/>
  </si>
  <si>
    <t>SHT_SheetActionResponseEventStackerShtInitTRAY</t>
    <phoneticPr fontId="1"/>
  </si>
  <si>
    <t>TRAY_SheetEventNotifyEventOutTrayEjectStart</t>
    <phoneticPr fontId="1"/>
  </si>
  <si>
    <t>Sht Init Stacker JobStart</t>
    <phoneticPr fontId="1"/>
  </si>
  <si>
    <t>TRAY_SheetEventNotifyShtInitStackerJobStart</t>
    <phoneticPr fontId="1"/>
  </si>
  <si>
    <t>CMPL_EJCT_SubPaddleHomeSensorON</t>
    <phoneticPr fontId="1"/>
  </si>
  <si>
    <t>CMPL_TMP_RIGHT_RTHomeSensorOFF</t>
    <phoneticPr fontId="1"/>
  </si>
  <si>
    <t>CMPL_TMP_LEFT_LTHomeSensorOFF</t>
    <phoneticPr fontId="1"/>
  </si>
  <si>
    <t>CMPL_TMP_RIGHT_RTHomeSensorON</t>
    <phoneticPr fontId="1"/>
  </si>
  <si>
    <t>CMPL_TMP_LEFT_LTHomeSensorON</t>
    <phoneticPr fontId="1"/>
  </si>
  <si>
    <t>CMPL_EJCT_SubPaddleHomeSensorOFF</t>
    <phoneticPr fontId="1"/>
  </si>
  <si>
    <t>TRAY_STK_NoPaperFullSensorOFF</t>
    <phoneticPr fontId="1"/>
  </si>
  <si>
    <t>TRAY_SheetEventNotifyShtInitStackerWaitingPositionStart</t>
    <phoneticPr fontId="1"/>
  </si>
  <si>
    <t>Sht Init Stacker Waiting_Pos_Start</t>
    <phoneticPr fontId="1"/>
  </si>
  <si>
    <t>メッセージ 【Frame System】</t>
    <phoneticPr fontId="1"/>
  </si>
  <si>
    <t>センサーエッジ</t>
    <phoneticPr fontId="1"/>
  </si>
  <si>
    <t>ロケーションタイミング</t>
    <phoneticPr fontId="1"/>
  </si>
  <si>
    <t>コマンド＆ステータス【IOT】</t>
    <phoneticPr fontId="1"/>
  </si>
  <si>
    <t>メッセージ 【Finisher State】</t>
    <phoneticPr fontId="1"/>
  </si>
  <si>
    <t>メッセージ 【Device Action Request】</t>
    <phoneticPr fontId="1"/>
  </si>
  <si>
    <t>メッセージ 【Device Action Response】</t>
    <phoneticPr fontId="1"/>
  </si>
  <si>
    <t>メッセージ 【Device Event】</t>
    <phoneticPr fontId="1"/>
  </si>
  <si>
    <t>メッセージ 【Condition】</t>
    <phoneticPr fontId="1"/>
  </si>
  <si>
    <t>メッセージ 【Sheet Information】</t>
    <phoneticPr fontId="1"/>
  </si>
  <si>
    <t>メッセージ 【Sheet Action Request】</t>
    <phoneticPr fontId="1"/>
  </si>
  <si>
    <t>メッセージ 【Sheet Action Response】</t>
    <phoneticPr fontId="1"/>
  </si>
  <si>
    <t>メッセージ 【Sheet Event Notify】</t>
    <phoneticPr fontId="1"/>
  </si>
  <si>
    <t>メッセージ 【Diagnostics】</t>
    <phoneticPr fontId="1"/>
  </si>
  <si>
    <t>改訂履歴</t>
    <phoneticPr fontId="1"/>
  </si>
  <si>
    <t>メッセージ仕様</t>
    <phoneticPr fontId="1"/>
  </si>
  <si>
    <t>C++対応ラッピング関数自動実装</t>
    <phoneticPr fontId="1"/>
  </si>
  <si>
    <t>CMPL_CycleUpReqEvent</t>
    <phoneticPr fontId="1"/>
  </si>
  <si>
    <t>CVR_RearCoverSwitchON</t>
    <phoneticPr fontId="1"/>
  </si>
  <si>
    <t>CVR_RearCoverSwitchOFF</t>
    <phoneticPr fontId="1"/>
  </si>
  <si>
    <t>CVR_StapleDoorILKSwitchON</t>
    <phoneticPr fontId="1"/>
  </si>
  <si>
    <t>CVR_StapleDoorILKSwitchOFF</t>
    <phoneticPr fontId="1"/>
  </si>
  <si>
    <t>TrayJob_Trigger_1</t>
    <phoneticPr fontId="1"/>
  </si>
  <si>
    <t>TrayJob_Trigger_2</t>
    <phoneticPr fontId="1"/>
  </si>
  <si>
    <t>TRAY_SheetEventNotifyTrayJobTrigger_1</t>
    <phoneticPr fontId="1"/>
  </si>
  <si>
    <t>TRAY_SheetEventNotifyTrayJobTrigger_2</t>
  </si>
  <si>
    <t>TRNS_CompileExitLocationLead</t>
    <phoneticPr fontId="1"/>
  </si>
  <si>
    <t>REG_CL_ON</t>
    <phoneticPr fontId="1"/>
  </si>
  <si>
    <t>TRNS_IOTGATE_SignalON</t>
    <phoneticPr fontId="1"/>
  </si>
  <si>
    <t>TRNS_IOTGATE_SignalOFF</t>
    <phoneticPr fontId="1"/>
  </si>
  <si>
    <t>TRNS_CompileExitLocationTail</t>
    <phoneticPr fontId="1"/>
  </si>
  <si>
    <t>Standby Exit Notify</t>
    <phoneticPr fontId="1"/>
  </si>
  <si>
    <t>CMPL_StandbyExitNotifyEvent</t>
    <phoneticPr fontId="1"/>
  </si>
  <si>
    <t>TRAY_StandbyExitNotifyEvent</t>
    <phoneticPr fontId="1"/>
  </si>
  <si>
    <t>CMPL_DevActReqPowerOnInitEvent</t>
    <phoneticPr fontId="1"/>
  </si>
  <si>
    <t>CMPL_CycleDownReqEvent</t>
    <phoneticPr fontId="1"/>
  </si>
  <si>
    <t>SYS_ProcessDownResponseEvent</t>
    <phoneticPr fontId="1"/>
  </si>
  <si>
    <t>TRNS_DeviceActionRequestProcessEnd</t>
    <phoneticPr fontId="1"/>
  </si>
  <si>
    <t>SYS_DeviceActionResponseEventProcessEndActionTRNS</t>
    <phoneticPr fontId="1"/>
  </si>
  <si>
    <t>TRAY_STK_Height2SensorOFF</t>
    <phoneticPr fontId="1"/>
  </si>
  <si>
    <t>TRAY_STK_Height2SensorON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</si>
</sst>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24" formatCode="\$#,##0_);[Red]\(\$#,##0\)"/>
    <numFmt numFmtId="176" formatCode="0000"/>
    <numFmt numFmtId="177" formatCode="&quot;0x&quot;00;&quot;0x&quot;@"/>
    <numFmt numFmtId="178" formatCode="0_);[Red]\(0\)"/>
    <numFmt numFmtId="179" formatCode="yy/mm/dd"/>
  </numFmts>
  <fonts count="84">
    <font>
      <sz val="11"/>
      <name val="ＭＳ Ｐゴシック"/>
      <charset val="128"/>
    </font>
    <font>
      <sz val="6"/>
      <name val="ＭＳ Ｐゴシック"/>
      <family val="3"/>
      <charset val="128"/>
    </font>
    <font>
      <b/>
      <u/>
      <sz val="12"/>
      <name val="HG丸ｺﾞｼｯｸM-PRO"/>
      <family val="3"/>
      <charset val="128"/>
    </font>
    <font>
      <b/>
      <u/>
      <sz val="9"/>
      <name val="HG丸ｺﾞｼｯｸM-PRO"/>
      <family val="3"/>
      <charset val="128"/>
    </font>
    <font>
      <sz val="9"/>
      <name val="HG丸ｺﾞｼｯｸM-PRO"/>
      <family val="3"/>
      <charset val="128"/>
    </font>
    <font>
      <b/>
      <u/>
      <sz val="9"/>
      <name val="Xerox Sans"/>
      <family val="3"/>
    </font>
    <font>
      <sz val="9"/>
      <name val="Xerox Sans"/>
      <family val="3"/>
    </font>
    <font>
      <b/>
      <sz val="9"/>
      <name val="Xerox Sans"/>
      <family val="3"/>
    </font>
    <font>
      <sz val="11"/>
      <name val="Xerox Sans"/>
      <family val="3"/>
    </font>
    <font>
      <b/>
      <sz val="11"/>
      <name val="Xerox Sans"/>
      <family val="3"/>
    </font>
    <font>
      <b/>
      <u/>
      <sz val="14"/>
      <name val="HG丸ｺﾞｼｯｸM-PRO"/>
      <family val="3"/>
      <charset val="128"/>
    </font>
    <font>
      <sz val="8"/>
      <name val="Xerox Sans"/>
      <family val="3"/>
    </font>
    <font>
      <sz val="9"/>
      <color indexed="9"/>
      <name val="Xerox Sans"/>
      <family val="3"/>
    </font>
    <font>
      <sz val="9"/>
      <color indexed="22"/>
      <name val="Xerox Sans"/>
      <family val="3"/>
    </font>
    <font>
      <sz val="9"/>
      <color indexed="23"/>
      <name val="Xerox Sans"/>
      <family val="3"/>
    </font>
    <font>
      <sz val="9"/>
      <color indexed="9"/>
      <name val="HG丸ｺﾞｼｯｸM-PRO"/>
      <family val="3"/>
      <charset val="128"/>
    </font>
    <font>
      <sz val="9"/>
      <color indexed="10"/>
      <name val="HG丸ｺﾞｼｯｸM-PRO"/>
      <family val="3"/>
      <charset val="128"/>
    </font>
    <font>
      <sz val="9"/>
      <color indexed="10"/>
      <name val="Xerox Sans"/>
      <family val="3"/>
    </font>
    <font>
      <sz val="11"/>
      <name val="HG丸ｺﾞｼｯｸM-PRO"/>
      <family val="3"/>
      <charset val="128"/>
    </font>
    <font>
      <b/>
      <sz val="9"/>
      <color indexed="55"/>
      <name val="Xerox Sans"/>
      <family val="3"/>
    </font>
    <font>
      <sz val="9"/>
      <color indexed="12"/>
      <name val="Xerox Sans"/>
      <family val="3"/>
    </font>
    <font>
      <sz val="6"/>
      <color indexed="9"/>
      <name val="Xerox Sans"/>
      <family val="3"/>
    </font>
    <font>
      <b/>
      <sz val="6"/>
      <color indexed="9"/>
      <name val="Xerox Sans"/>
      <family val="3"/>
    </font>
    <font>
      <b/>
      <sz val="12"/>
      <color indexed="9"/>
      <name val="Xerox Sans"/>
      <family val="3"/>
    </font>
    <font>
      <sz val="11"/>
      <name val="ＭＳ Ｐゴシック"/>
      <family val="3"/>
      <charset val="128"/>
    </font>
    <font>
      <sz val="8"/>
      <name val="HG丸ｺﾞｼｯｸM-PRO"/>
      <family val="3"/>
      <charset val="128"/>
    </font>
    <font>
      <sz val="8"/>
      <color indexed="10"/>
      <name val="HG丸ｺﾞｼｯｸM-PRO"/>
      <family val="3"/>
      <charset val="128"/>
    </font>
    <font>
      <sz val="8"/>
      <color indexed="10"/>
      <name val="Xerox Sans"/>
      <family val="3"/>
    </font>
    <font>
      <sz val="9"/>
      <color indexed="55"/>
      <name val="Xerox Sans"/>
      <family val="3"/>
    </font>
    <font>
      <sz val="4"/>
      <name val="Xerox Sans"/>
      <family val="3"/>
    </font>
    <font>
      <b/>
      <sz val="9"/>
      <color indexed="10"/>
      <name val="HG丸ｺﾞｼｯｸM-PRO"/>
      <family val="3"/>
      <charset val="128"/>
    </font>
    <font>
      <sz val="9"/>
      <color indexed="22"/>
      <name val="HG丸ｺﾞｼｯｸM-PRO"/>
      <family val="3"/>
      <charset val="128"/>
    </font>
    <font>
      <sz val="9"/>
      <color indexed="50"/>
      <name val="HG丸ｺﾞｼｯｸM-PRO"/>
      <family val="3"/>
      <charset val="128"/>
    </font>
    <font>
      <sz val="8"/>
      <color indexed="22"/>
      <name val="Xerox Sans"/>
      <family val="3"/>
    </font>
    <font>
      <sz val="8"/>
      <color indexed="22"/>
      <name val="HG丸ｺﾞｼｯｸM-PRO"/>
      <family val="3"/>
      <charset val="128"/>
    </font>
    <font>
      <b/>
      <sz val="9"/>
      <color indexed="22"/>
      <name val="Xerox Sans"/>
      <family val="3"/>
    </font>
    <font>
      <sz val="9"/>
      <name val="ＭＳ Ｐゴシック"/>
      <family val="3"/>
      <charset val="128"/>
    </font>
    <font>
      <sz val="9"/>
      <color indexed="12"/>
      <name val="HG丸ｺﾞｼｯｸM-PRO"/>
      <family val="3"/>
      <charset val="128"/>
    </font>
    <font>
      <b/>
      <sz val="9"/>
      <color indexed="12"/>
      <name val="Xerox Sans"/>
      <family val="3"/>
    </font>
    <font>
      <b/>
      <sz val="11"/>
      <name val="HG丸ｺﾞｼｯｸM-PRO"/>
      <family val="3"/>
      <charset val="128"/>
    </font>
    <font>
      <sz val="9"/>
      <color indexed="9"/>
      <name val="ＭＳ Ｐゴシック"/>
      <family val="3"/>
      <charset val="128"/>
    </font>
    <font>
      <b/>
      <sz val="24"/>
      <color indexed="22"/>
      <name val="Xerox Sans"/>
      <family val="3"/>
    </font>
    <font>
      <sz val="24"/>
      <name val="Xerox Sans"/>
      <family val="3"/>
    </font>
    <font>
      <sz val="6"/>
      <color indexed="55"/>
      <name val="HG丸ｺﾞｼｯｸM-PRO"/>
      <family val="3"/>
      <charset val="128"/>
    </font>
    <font>
      <sz val="8"/>
      <color indexed="9"/>
      <name val="Xerox Sans"/>
      <family val="3"/>
    </font>
    <font>
      <sz val="1"/>
      <color indexed="9"/>
      <name val="Xerox Sans"/>
      <family val="3"/>
    </font>
    <font>
      <sz val="10"/>
      <color indexed="12"/>
      <name val="HG丸ｺﾞｼｯｸM-PRO"/>
      <family val="3"/>
      <charset val="128"/>
    </font>
    <font>
      <sz val="10"/>
      <color indexed="12"/>
      <name val="Xerox Sans"/>
      <family val="3"/>
    </font>
    <font>
      <sz val="10"/>
      <color indexed="10"/>
      <name val="HG丸ｺﾞｼｯｸM-PRO"/>
      <family val="3"/>
      <charset val="128"/>
    </font>
    <font>
      <b/>
      <u/>
      <sz val="14"/>
      <name val="Xerox Sans"/>
      <family val="3"/>
    </font>
    <font>
      <sz val="9"/>
      <color rgb="FFFF0000"/>
      <name val="HG丸ｺﾞｼｯｸM-PRO"/>
      <family val="3"/>
      <charset val="128"/>
    </font>
    <font>
      <sz val="9"/>
      <color theme="0" tint="-0.249977111117893"/>
      <name val="Xerox Sans"/>
      <family val="3"/>
    </font>
    <font>
      <b/>
      <sz val="9"/>
      <color theme="0" tint="-0.249977111117893"/>
      <name val="Xerox Sans"/>
      <family val="3"/>
    </font>
    <font>
      <sz val="9"/>
      <color theme="0" tint="-0.14999847407452621"/>
      <name val="Xerox Sans"/>
      <family val="3"/>
    </font>
    <font>
      <sz val="9"/>
      <color theme="0" tint="-4.9989318521683403E-2"/>
      <name val="Xerox Sans"/>
      <family val="3"/>
    </font>
    <font>
      <sz val="6"/>
      <color theme="0" tint="-4.9989318521683403E-2"/>
      <name val="Xerox Sans"/>
      <family val="3"/>
    </font>
    <font>
      <sz val="9"/>
      <color rgb="FFFF0000"/>
      <name val="Xerox Sans"/>
      <family val="3"/>
    </font>
    <font>
      <sz val="9"/>
      <color theme="3" tint="0.39997558519241921"/>
      <name val="Xerox Sans"/>
      <family val="2"/>
    </font>
    <font>
      <u/>
      <sz val="11"/>
      <color theme="10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9"/>
      <color theme="10"/>
      <name val="Xerox Sans"/>
      <family val="3"/>
    </font>
    <font>
      <b/>
      <i/>
      <sz val="9"/>
      <color indexed="12"/>
      <name val="Xerox Sans"/>
      <family val="3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theme="1"/>
      <name val="Xerox Sans"/>
      <family val="3"/>
    </font>
    <font>
      <b/>
      <sz val="9"/>
      <color theme="0"/>
      <name val="HG丸ｺﾞｼｯｸM-PRO"/>
      <family val="3"/>
      <charset val="128"/>
    </font>
    <font>
      <sz val="8"/>
      <color theme="0"/>
      <name val="HG丸ｺﾞｼｯｸM-PRO"/>
      <family val="3"/>
      <charset val="128"/>
    </font>
    <font>
      <b/>
      <sz val="8"/>
      <color rgb="FFFFFF00"/>
      <name val="HG丸ｺﾞｼｯｸM-PRO"/>
      <family val="3"/>
      <charset val="128"/>
    </font>
    <font>
      <b/>
      <sz val="9"/>
      <color theme="0"/>
      <name val="Xerox Sans"/>
      <family val="3"/>
    </font>
    <font>
      <sz val="9"/>
      <color theme="0"/>
      <name val="Xerox Sans"/>
      <family val="3"/>
    </font>
    <font>
      <sz val="8"/>
      <color theme="0"/>
      <name val="Xerox Sans"/>
      <family val="3"/>
    </font>
    <font>
      <b/>
      <u/>
      <sz val="12"/>
      <name val="Xerox Sans"/>
      <family val="3"/>
    </font>
    <font>
      <b/>
      <sz val="10"/>
      <name val="Xerox Sans"/>
      <family val="3"/>
    </font>
    <font>
      <b/>
      <i/>
      <sz val="9"/>
      <name val="Xerox Sans"/>
      <family val="3"/>
    </font>
    <font>
      <sz val="11"/>
      <color indexed="9"/>
      <name val="Xerox Sans"/>
      <family val="3"/>
    </font>
    <font>
      <sz val="16"/>
      <name val="Xerox Sans"/>
      <family val="3"/>
    </font>
    <font>
      <b/>
      <sz val="10"/>
      <color indexed="55"/>
      <name val="Xerox Sans"/>
      <family val="3"/>
    </font>
    <font>
      <b/>
      <sz val="12"/>
      <name val="Xerox Sans"/>
      <family val="3"/>
    </font>
    <font>
      <b/>
      <sz val="1"/>
      <color indexed="9"/>
      <name val="Xerox Sans"/>
      <family val="3"/>
    </font>
    <font>
      <sz val="16"/>
      <color indexed="55"/>
      <name val="Xerox Sans"/>
      <family val="3"/>
    </font>
    <font>
      <sz val="11"/>
      <color rgb="FFFF0000"/>
      <name val="Xerox Sans"/>
    </font>
    <font>
      <sz val="9"/>
      <color rgb="FFFF0000"/>
      <name val="Xerox Sans"/>
    </font>
    <font>
      <sz val="9"/>
      <name val="Xerox Sans"/>
    </font>
    <font>
      <sz val="11"/>
      <color rgb="FFFF0000"/>
      <name val="Xerox Sans"/>
      <family val="3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7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16"/>
      </left>
      <right style="medium">
        <color indexed="16"/>
      </right>
      <top style="thin">
        <color indexed="64"/>
      </top>
      <bottom style="medium">
        <color indexed="16"/>
      </bottom>
      <diagonal/>
    </border>
    <border>
      <left style="medium">
        <color indexed="16"/>
      </left>
      <right style="medium">
        <color indexed="16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thin">
        <color indexed="64"/>
      </left>
      <right style="double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16"/>
      </left>
      <right style="medium">
        <color indexed="16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16"/>
      </left>
      <right style="medium">
        <color indexed="16"/>
      </right>
      <top style="medium">
        <color indexed="16"/>
      </top>
      <bottom style="thin">
        <color indexed="64"/>
      </bottom>
      <diagonal/>
    </border>
    <border>
      <left style="medium">
        <color indexed="16"/>
      </left>
      <right style="medium">
        <color indexed="16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0" fontId="24" fillId="0" borderId="0"/>
  </cellStyleXfs>
  <cellXfs count="574">
    <xf numFmtId="0" fontId="0" fillId="0" borderId="0" xfId="0"/>
    <xf numFmtId="0" fontId="10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7" fillId="3" borderId="4" xfId="0" applyFont="1" applyFill="1" applyBorder="1" applyAlignment="1" applyProtection="1">
      <alignment horizontal="center" vertical="center"/>
      <protection hidden="1"/>
    </xf>
    <xf numFmtId="0" fontId="7" fillId="3" borderId="5" xfId="0" applyFont="1" applyFill="1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7" fillId="3" borderId="6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Alignment="1" applyProtection="1">
      <alignment vertical="center"/>
      <protection hidden="1"/>
    </xf>
    <xf numFmtId="0" fontId="23" fillId="0" borderId="7" xfId="0" applyFont="1" applyFill="1" applyBorder="1" applyAlignment="1" applyProtection="1">
      <alignment horizontal="center" vertical="center"/>
      <protection hidden="1"/>
    </xf>
    <xf numFmtId="0" fontId="22" fillId="0" borderId="1" xfId="0" applyFont="1" applyFill="1" applyBorder="1" applyAlignment="1" applyProtection="1">
      <alignment horizontal="center" vertical="center"/>
      <protection hidden="1"/>
    </xf>
    <xf numFmtId="0" fontId="22" fillId="0" borderId="8" xfId="0" applyFont="1" applyFill="1" applyBorder="1" applyAlignment="1" applyProtection="1">
      <alignment horizontal="center" vertical="center"/>
      <protection hidden="1"/>
    </xf>
    <xf numFmtId="0" fontId="22" fillId="0" borderId="7" xfId="0" applyFont="1" applyFill="1" applyBorder="1" applyAlignment="1" applyProtection="1">
      <alignment horizontal="center" vertical="center"/>
      <protection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4" xfId="0" applyFont="1" applyFill="1" applyBorder="1" applyAlignment="1" applyProtection="1">
      <alignment horizontal="center" vertical="center" wrapText="1"/>
      <protection hidden="1"/>
    </xf>
    <xf numFmtId="0" fontId="6" fillId="4" borderId="4" xfId="0" applyFont="1" applyFill="1" applyBorder="1" applyAlignment="1" applyProtection="1">
      <alignment horizontal="center" vertical="center"/>
      <protection hidden="1"/>
    </xf>
    <xf numFmtId="0" fontId="7" fillId="3" borderId="9" xfId="0" applyFont="1" applyFill="1" applyBorder="1" applyAlignment="1" applyProtection="1">
      <alignment horizontal="center" vertical="center"/>
      <protection hidden="1"/>
    </xf>
    <xf numFmtId="0" fontId="7" fillId="3" borderId="7" xfId="0" applyFont="1" applyFill="1" applyBorder="1" applyAlignment="1" applyProtection="1">
      <alignment horizontal="center" vertical="center"/>
      <protection hidden="1"/>
    </xf>
    <xf numFmtId="0" fontId="6" fillId="5" borderId="10" xfId="0" applyFont="1" applyFill="1" applyBorder="1" applyAlignment="1" applyProtection="1">
      <alignment horizontal="center" vertical="center" wrapText="1"/>
      <protection hidden="1"/>
    </xf>
    <xf numFmtId="0" fontId="7" fillId="4" borderId="1" xfId="0" applyFont="1" applyFill="1" applyBorder="1" applyAlignment="1" applyProtection="1">
      <alignment horizontal="center" vertical="center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12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6" fillId="5" borderId="7" xfId="0" applyFont="1" applyFill="1" applyBorder="1" applyAlignment="1" applyProtection="1">
      <alignment horizontal="center" vertical="center"/>
      <protection hidden="1"/>
    </xf>
    <xf numFmtId="0" fontId="17" fillId="5" borderId="13" xfId="0" applyFont="1" applyFill="1" applyBorder="1" applyAlignment="1" applyProtection="1">
      <alignment horizontal="center" vertical="center"/>
      <protection hidden="1"/>
    </xf>
    <xf numFmtId="0" fontId="6" fillId="6" borderId="2" xfId="0" applyFont="1" applyFill="1" applyBorder="1" applyAlignment="1" applyProtection="1">
      <alignment horizontal="center" vertical="center"/>
      <protection hidden="1"/>
    </xf>
    <xf numFmtId="0" fontId="6" fillId="4" borderId="10" xfId="0" applyFont="1" applyFill="1" applyBorder="1" applyAlignment="1" applyProtection="1">
      <alignment horizontal="center" vertical="center"/>
      <protection hidden="1"/>
    </xf>
    <xf numFmtId="0" fontId="13" fillId="5" borderId="7" xfId="0" applyFont="1" applyFill="1" applyBorder="1" applyAlignment="1" applyProtection="1">
      <alignment horizontal="center" vertical="center"/>
      <protection hidden="1"/>
    </xf>
    <xf numFmtId="0" fontId="17" fillId="5" borderId="14" xfId="0" applyFont="1" applyFill="1" applyBorder="1" applyAlignment="1" applyProtection="1">
      <alignment horizontal="center" vertical="center"/>
      <protection hidden="1"/>
    </xf>
    <xf numFmtId="0" fontId="6" fillId="5" borderId="15" xfId="0" applyFont="1" applyFill="1" applyBorder="1" applyAlignment="1" applyProtection="1">
      <alignment horizontal="center" vertical="center" wrapText="1"/>
      <protection hidden="1"/>
    </xf>
    <xf numFmtId="0" fontId="6" fillId="4" borderId="15" xfId="0" applyFont="1" applyFill="1" applyBorder="1" applyAlignment="1" applyProtection="1">
      <alignment horizontal="center" vertical="center"/>
      <protection hidden="1"/>
    </xf>
    <xf numFmtId="0" fontId="17" fillId="5" borderId="3" xfId="0" applyFont="1" applyFill="1" applyBorder="1" applyAlignment="1" applyProtection="1">
      <alignment horizontal="center" vertical="center"/>
      <protection hidden="1"/>
    </xf>
    <xf numFmtId="0" fontId="20" fillId="5" borderId="2" xfId="0" applyFont="1" applyFill="1" applyBorder="1" applyAlignment="1" applyProtection="1">
      <alignment horizontal="center" vertical="center"/>
      <protection hidden="1"/>
    </xf>
    <xf numFmtId="0" fontId="6" fillId="7" borderId="2" xfId="0" applyFont="1" applyFill="1" applyBorder="1" applyAlignment="1" applyProtection="1">
      <alignment horizontal="center" vertical="center"/>
      <protection hidden="1"/>
    </xf>
    <xf numFmtId="0" fontId="13" fillId="5" borderId="16" xfId="0" applyFont="1" applyFill="1" applyBorder="1" applyAlignment="1" applyProtection="1">
      <alignment horizontal="center" vertical="center"/>
      <protection hidden="1"/>
    </xf>
    <xf numFmtId="0" fontId="6" fillId="7" borderId="5" xfId="0" applyFont="1" applyFill="1" applyBorder="1" applyAlignment="1" applyProtection="1">
      <alignment horizontal="center" vertical="center"/>
      <protection hidden="1"/>
    </xf>
    <xf numFmtId="0" fontId="6" fillId="5" borderId="4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/>
      <protection hidden="1"/>
    </xf>
    <xf numFmtId="0" fontId="6" fillId="5" borderId="18" xfId="0" applyFont="1" applyFill="1" applyBorder="1" applyAlignment="1" applyProtection="1">
      <alignment horizontal="center" vertical="center" wrapText="1"/>
      <protection hidden="1"/>
    </xf>
    <xf numFmtId="0" fontId="6" fillId="4" borderId="18" xfId="0" applyFont="1" applyFill="1" applyBorder="1" applyAlignment="1" applyProtection="1">
      <alignment horizontal="center" vertical="center"/>
      <protection hidden="1"/>
    </xf>
    <xf numFmtId="0" fontId="20" fillId="5" borderId="16" xfId="0" applyFont="1" applyFill="1" applyBorder="1" applyAlignment="1" applyProtection="1">
      <alignment horizontal="center" vertical="center"/>
      <protection hidden="1"/>
    </xf>
    <xf numFmtId="0" fontId="6" fillId="7" borderId="16" xfId="0" applyFont="1" applyFill="1" applyBorder="1" applyAlignment="1" applyProtection="1">
      <alignment horizontal="center" vertical="center"/>
      <protection hidden="1"/>
    </xf>
    <xf numFmtId="0" fontId="17" fillId="5" borderId="7" xfId="0" applyFont="1" applyFill="1" applyBorder="1" applyAlignment="1" applyProtection="1">
      <alignment horizontal="center" vertical="center"/>
      <protection hidden="1"/>
    </xf>
    <xf numFmtId="0" fontId="13" fillId="5" borderId="2" xfId="0" applyFont="1" applyFill="1" applyBorder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vertical="center"/>
      <protection hidden="1"/>
    </xf>
    <xf numFmtId="0" fontId="25" fillId="0" borderId="0" xfId="0" applyFont="1" applyAlignment="1" applyProtection="1">
      <alignment vertical="center"/>
      <protection hidden="1"/>
    </xf>
    <xf numFmtId="0" fontId="6" fillId="3" borderId="19" xfId="0" applyFont="1" applyFill="1" applyBorder="1" applyAlignment="1" applyProtection="1">
      <alignment horizontal="center" vertical="center"/>
      <protection hidden="1"/>
    </xf>
    <xf numFmtId="0" fontId="6" fillId="3" borderId="2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4" borderId="18" xfId="0" applyFill="1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29" fillId="0" borderId="23" xfId="0" applyFont="1" applyBorder="1" applyAlignment="1" applyProtection="1">
      <alignment horizontal="center" vertical="center"/>
      <protection hidden="1"/>
    </xf>
    <xf numFmtId="0" fontId="29" fillId="0" borderId="2" xfId="0" applyFont="1" applyBorder="1" applyAlignment="1" applyProtection="1">
      <alignment horizontal="center" vertical="center"/>
      <protection hidden="1"/>
    </xf>
    <xf numFmtId="0" fontId="29" fillId="0" borderId="24" xfId="0" applyFont="1" applyBorder="1" applyAlignment="1" applyProtection="1">
      <alignment horizontal="center" vertical="center"/>
      <protection hidden="1"/>
    </xf>
    <xf numFmtId="0" fontId="6" fillId="0" borderId="25" xfId="0" applyFont="1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center" vertical="center"/>
      <protection hidden="1"/>
    </xf>
    <xf numFmtId="0" fontId="6" fillId="4" borderId="3" xfId="0" applyFont="1" applyFill="1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14" fillId="0" borderId="0" xfId="0" applyFont="1" applyFill="1" applyProtection="1">
      <protection hidden="1"/>
    </xf>
    <xf numFmtId="0" fontId="6" fillId="3" borderId="5" xfId="0" applyFont="1" applyFill="1" applyBorder="1" applyAlignment="1" applyProtection="1">
      <alignment horizontal="center" vertical="center" wrapText="1"/>
      <protection hidden="1"/>
    </xf>
    <xf numFmtId="0" fontId="6" fillId="3" borderId="26" xfId="0" applyFont="1" applyFill="1" applyBorder="1" applyAlignment="1" applyProtection="1">
      <alignment horizontal="center" vertical="center" wrapText="1"/>
      <protection hidden="1"/>
    </xf>
    <xf numFmtId="0" fontId="6" fillId="3" borderId="27" xfId="0" applyFont="1" applyFill="1" applyBorder="1" applyAlignment="1" applyProtection="1">
      <alignment horizontal="center" vertical="center" wrapText="1"/>
      <protection hidden="1"/>
    </xf>
    <xf numFmtId="0" fontId="6" fillId="3" borderId="28" xfId="0" applyFont="1" applyFill="1" applyBorder="1" applyAlignment="1" applyProtection="1">
      <alignment horizontal="center" vertical="center" wrapText="1"/>
      <protection hidden="1"/>
    </xf>
    <xf numFmtId="0" fontId="6" fillId="4" borderId="29" xfId="0" applyFont="1" applyFill="1" applyBorder="1" applyAlignment="1" applyProtection="1">
      <alignment horizontal="center" vertical="center" wrapText="1"/>
      <protection hidden="1"/>
    </xf>
    <xf numFmtId="0" fontId="6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30" xfId="0" applyFont="1" applyFill="1" applyBorder="1" applyAlignment="1" applyProtection="1">
      <alignment horizontal="center" vertical="center" wrapText="1"/>
      <protection hidden="1"/>
    </xf>
    <xf numFmtId="0" fontId="6" fillId="3" borderId="31" xfId="0" applyFont="1" applyFill="1" applyBorder="1" applyAlignment="1" applyProtection="1">
      <alignment horizontal="center" vertical="center" wrapText="1"/>
      <protection hidden="1"/>
    </xf>
    <xf numFmtId="0" fontId="6" fillId="3" borderId="32" xfId="0" applyFont="1" applyFill="1" applyBorder="1" applyAlignment="1" applyProtection="1">
      <alignment horizontal="center" vertical="center" wrapText="1"/>
      <protection hidden="1"/>
    </xf>
    <xf numFmtId="0" fontId="6" fillId="4" borderId="33" xfId="0" applyFont="1" applyFill="1" applyBorder="1" applyAlignment="1" applyProtection="1">
      <alignment horizontal="center" vertical="center" wrapText="1"/>
      <protection hidden="1"/>
    </xf>
    <xf numFmtId="0" fontId="6" fillId="2" borderId="34" xfId="0" applyFont="1" applyFill="1" applyBorder="1" applyAlignment="1" applyProtection="1">
      <alignment horizontal="center" vertical="center"/>
      <protection hidden="1"/>
    </xf>
    <xf numFmtId="0" fontId="6" fillId="2" borderId="9" xfId="0" applyFont="1" applyFill="1" applyBorder="1" applyAlignment="1" applyProtection="1">
      <alignment horizontal="center" vertical="center"/>
      <protection hidden="1"/>
    </xf>
    <xf numFmtId="0" fontId="6" fillId="4" borderId="35" xfId="0" applyFont="1" applyFill="1" applyBorder="1" applyAlignment="1" applyProtection="1">
      <alignment horizontal="center" wrapText="1"/>
      <protection hidden="1"/>
    </xf>
    <xf numFmtId="0" fontId="6" fillId="0" borderId="22" xfId="0" applyFont="1" applyBorder="1" applyProtection="1">
      <protection locked="0" hidden="1"/>
    </xf>
    <xf numFmtId="0" fontId="6" fillId="0" borderId="2" xfId="0" applyFont="1" applyBorder="1" applyProtection="1">
      <protection locked="0" hidden="1"/>
    </xf>
    <xf numFmtId="0" fontId="6" fillId="0" borderId="0" xfId="0" applyFont="1" applyFill="1" applyProtection="1">
      <protection hidden="1"/>
    </xf>
    <xf numFmtId="0" fontId="6" fillId="0" borderId="36" xfId="0" applyFont="1" applyFill="1" applyBorder="1" applyAlignment="1" applyProtection="1">
      <alignment horizontal="center" wrapText="1"/>
      <protection hidden="1"/>
    </xf>
    <xf numFmtId="0" fontId="6" fillId="0" borderId="0" xfId="0" applyFont="1" applyAlignment="1" applyProtection="1">
      <alignment vertical="top"/>
      <protection hidden="1"/>
    </xf>
    <xf numFmtId="0" fontId="6" fillId="0" borderId="0" xfId="0" applyFont="1" applyAlignment="1" applyProtection="1">
      <alignment horizontal="center" vertical="top"/>
      <protection hidden="1"/>
    </xf>
    <xf numFmtId="0" fontId="6" fillId="0" borderId="0" xfId="0" applyFont="1" applyAlignment="1" applyProtection="1">
      <alignment horizontal="right" vertical="top"/>
      <protection hidden="1"/>
    </xf>
    <xf numFmtId="0" fontId="6" fillId="0" borderId="0" xfId="0" applyFont="1" applyAlignment="1" applyProtection="1">
      <alignment horizontal="left" vertical="top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right" vertical="center"/>
      <protection hidden="1"/>
    </xf>
    <xf numFmtId="0" fontId="4" fillId="0" borderId="37" xfId="0" applyFont="1" applyBorder="1" applyAlignment="1" applyProtection="1">
      <alignment horizontal="center" vertical="center" wrapText="1"/>
      <protection locked="0"/>
    </xf>
    <xf numFmtId="0" fontId="4" fillId="0" borderId="38" xfId="0" applyFont="1" applyBorder="1" applyAlignment="1" applyProtection="1">
      <alignment horizontal="center" vertical="center" wrapText="1"/>
      <protection locked="0"/>
    </xf>
    <xf numFmtId="0" fontId="6" fillId="0" borderId="39" xfId="0" applyFont="1" applyBorder="1" applyAlignment="1" applyProtection="1">
      <alignment horizontal="justify" wrapText="1"/>
      <protection locked="0"/>
    </xf>
    <xf numFmtId="0" fontId="6" fillId="0" borderId="22" xfId="0" applyFont="1" applyBorder="1" applyProtection="1">
      <protection locked="0"/>
    </xf>
    <xf numFmtId="0" fontId="6" fillId="0" borderId="2" xfId="0" applyFont="1" applyBorder="1" applyProtection="1">
      <protection locked="0"/>
    </xf>
    <xf numFmtId="0" fontId="6" fillId="0" borderId="40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6" fillId="0" borderId="3" xfId="0" applyFont="1" applyBorder="1" applyAlignment="1" applyProtection="1">
      <alignment vertical="center"/>
      <protection locked="0"/>
    </xf>
    <xf numFmtId="0" fontId="6" fillId="0" borderId="40" xfId="0" applyFont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6" fillId="0" borderId="41" xfId="0" applyFont="1" applyBorder="1" applyAlignment="1" applyProtection="1">
      <alignment vertical="center"/>
      <protection locked="0"/>
    </xf>
    <xf numFmtId="0" fontId="6" fillId="0" borderId="42" xfId="0" applyFont="1" applyBorder="1" applyAlignment="1" applyProtection="1">
      <alignment vertical="center"/>
      <protection locked="0"/>
    </xf>
    <xf numFmtId="0" fontId="13" fillId="0" borderId="0" xfId="0" applyFont="1" applyProtection="1">
      <protection hidden="1"/>
    </xf>
    <xf numFmtId="0" fontId="13" fillId="0" borderId="0" xfId="0" applyFont="1" applyAlignment="1" applyProtection="1">
      <alignment vertical="top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12" fillId="0" borderId="0" xfId="0" applyFont="1" applyProtection="1"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8" fillId="0" borderId="0" xfId="0" applyFont="1" applyProtection="1">
      <protection hidden="1"/>
    </xf>
    <xf numFmtId="0" fontId="6" fillId="8" borderId="3" xfId="0" applyFont="1" applyFill="1" applyBorder="1" applyProtection="1">
      <protection hidden="1"/>
    </xf>
    <xf numFmtId="0" fontId="14" fillId="8" borderId="43" xfId="0" applyFont="1" applyFill="1" applyBorder="1" applyAlignment="1" applyProtection="1">
      <alignment horizontal="justify" wrapText="1"/>
      <protection hidden="1"/>
    </xf>
    <xf numFmtId="0" fontId="36" fillId="0" borderId="39" xfId="0" applyFont="1" applyBorder="1" applyAlignment="1" applyProtection="1">
      <alignment horizontal="justify" wrapText="1"/>
      <protection locked="0"/>
    </xf>
    <xf numFmtId="0" fontId="6" fillId="8" borderId="3" xfId="0" applyFont="1" applyFill="1" applyBorder="1" applyAlignment="1" applyProtection="1">
      <alignment vertical="center"/>
      <protection hidden="1"/>
    </xf>
    <xf numFmtId="0" fontId="14" fillId="8" borderId="3" xfId="0" applyFon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177" fontId="6" fillId="0" borderId="36" xfId="0" applyNumberFormat="1" applyFont="1" applyFill="1" applyBorder="1" applyAlignment="1" applyProtection="1">
      <alignment horizontal="center" wrapText="1"/>
      <protection locked="0"/>
    </xf>
    <xf numFmtId="0" fontId="0" fillId="4" borderId="25" xfId="0" applyFill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1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8" fillId="0" borderId="2" xfId="0" applyFont="1" applyBorder="1" applyAlignment="1" applyProtection="1">
      <alignment horizontal="center" vertical="center"/>
      <protection hidden="1"/>
    </xf>
    <xf numFmtId="0" fontId="8" fillId="4" borderId="18" xfId="0" applyFont="1" applyFill="1" applyBorder="1" applyAlignment="1" applyProtection="1">
      <alignment horizontal="center" vertical="center"/>
      <protection hidden="1"/>
    </xf>
    <xf numFmtId="0" fontId="8" fillId="0" borderId="22" xfId="0" applyFont="1" applyBorder="1" applyAlignment="1" applyProtection="1">
      <alignment horizontal="center" vertical="center"/>
      <protection hidden="1"/>
    </xf>
    <xf numFmtId="0" fontId="8" fillId="4" borderId="2" xfId="0" applyFont="1" applyFill="1" applyBorder="1" applyAlignment="1" applyProtection="1">
      <alignment horizontal="center" vertical="center"/>
      <protection hidden="1"/>
    </xf>
    <xf numFmtId="0" fontId="8" fillId="4" borderId="25" xfId="0" applyFont="1" applyFill="1" applyBorder="1" applyAlignment="1" applyProtection="1">
      <alignment horizontal="center" vertical="center"/>
      <protection hidden="1"/>
    </xf>
    <xf numFmtId="0" fontId="6" fillId="0" borderId="39" xfId="0" applyFont="1" applyFill="1" applyBorder="1" applyAlignment="1" applyProtection="1">
      <alignment horizontal="justify" wrapText="1"/>
      <protection locked="0"/>
    </xf>
    <xf numFmtId="0" fontId="6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vertical="center"/>
      <protection locked="0"/>
    </xf>
    <xf numFmtId="0" fontId="15" fillId="0" borderId="0" xfId="0" applyFont="1" applyAlignment="1" applyProtection="1">
      <alignment horizontal="right" vertical="top"/>
      <protection hidden="1"/>
    </xf>
    <xf numFmtId="0" fontId="15" fillId="0" borderId="0" xfId="0" applyFont="1" applyAlignment="1" applyProtection="1">
      <alignment vertical="top"/>
      <protection hidden="1"/>
    </xf>
    <xf numFmtId="0" fontId="40" fillId="0" borderId="0" xfId="0" applyFont="1" applyAlignment="1" applyProtection="1">
      <alignment horizontal="right" vertical="top"/>
      <protection hidden="1"/>
    </xf>
    <xf numFmtId="0" fontId="41" fillId="0" borderId="0" xfId="0" applyFont="1" applyFill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right" vertical="center"/>
      <protection hidden="1"/>
    </xf>
    <xf numFmtId="0" fontId="43" fillId="0" borderId="0" xfId="0" applyFont="1" applyAlignment="1" applyProtection="1">
      <alignment horizontal="center" vertical="center"/>
      <protection hidden="1"/>
    </xf>
    <xf numFmtId="0" fontId="4" fillId="0" borderId="46" xfId="0" applyFont="1" applyBorder="1" applyAlignment="1" applyProtection="1">
      <alignment horizontal="center" vertical="center" wrapText="1"/>
      <protection locked="0"/>
    </xf>
    <xf numFmtId="0" fontId="4" fillId="0" borderId="47" xfId="0" applyFont="1" applyBorder="1" applyAlignment="1" applyProtection="1">
      <alignment horizontal="center" vertical="center" wrapText="1"/>
      <protection locked="0"/>
    </xf>
    <xf numFmtId="0" fontId="6" fillId="0" borderId="48" xfId="0" applyFont="1" applyBorder="1" applyAlignment="1" applyProtection="1">
      <alignment horizontal="center" vertical="center" wrapText="1"/>
      <protection hidden="1"/>
    </xf>
    <xf numFmtId="0" fontId="6" fillId="0" borderId="49" xfId="0" applyFont="1" applyBorder="1" applyAlignment="1" applyProtection="1">
      <alignment horizontal="center" vertical="center"/>
      <protection hidden="1"/>
    </xf>
    <xf numFmtId="0" fontId="6" fillId="0" borderId="50" xfId="0" applyFont="1" applyBorder="1" applyAlignment="1" applyProtection="1">
      <alignment horizontal="center" vertical="center"/>
      <protection hidden="1"/>
    </xf>
    <xf numFmtId="0" fontId="11" fillId="0" borderId="51" xfId="0" applyFont="1" applyBorder="1" applyAlignment="1" applyProtection="1">
      <alignment horizontal="center" vertical="center" wrapText="1"/>
      <protection hidden="1"/>
    </xf>
    <xf numFmtId="0" fontId="6" fillId="2" borderId="40" xfId="0" applyFont="1" applyFill="1" applyBorder="1" applyAlignment="1" applyProtection="1">
      <alignment horizontal="center" vertical="center"/>
      <protection locked="0" hidden="1"/>
    </xf>
    <xf numFmtId="0" fontId="6" fillId="2" borderId="3" xfId="0" applyFont="1" applyFill="1" applyBorder="1" applyAlignment="1" applyProtection="1">
      <alignment horizontal="center" vertical="center"/>
      <protection locked="0" hidden="1"/>
    </xf>
    <xf numFmtId="24" fontId="6" fillId="0" borderId="0" xfId="0" applyNumberFormat="1" applyFont="1" applyAlignment="1" applyProtection="1">
      <alignment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35" fillId="0" borderId="0" xfId="0" applyFont="1" applyAlignment="1" applyProtection="1">
      <alignment horizontal="center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locked="0"/>
    </xf>
    <xf numFmtId="0" fontId="36" fillId="0" borderId="59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/>
    <xf numFmtId="0" fontId="4" fillId="3" borderId="5" xfId="0" applyFont="1" applyFill="1" applyBorder="1" applyAlignment="1" applyProtection="1">
      <alignment horizontal="center" vertical="center"/>
      <protection hidden="1"/>
    </xf>
    <xf numFmtId="0" fontId="46" fillId="5" borderId="0" xfId="0" applyFont="1" applyFill="1"/>
    <xf numFmtId="0" fontId="6" fillId="0" borderId="42" xfId="0" applyFont="1" applyFill="1" applyBorder="1" applyAlignment="1" applyProtection="1">
      <alignment vertical="center"/>
      <protection locked="0"/>
    </xf>
    <xf numFmtId="179" fontId="6" fillId="5" borderId="3" xfId="0" applyNumberFormat="1" applyFont="1" applyFill="1" applyBorder="1" applyAlignment="1" applyProtection="1">
      <alignment horizontal="center" vertical="top"/>
      <protection locked="0"/>
    </xf>
    <xf numFmtId="0" fontId="6" fillId="5" borderId="3" xfId="0" applyFont="1" applyFill="1" applyBorder="1" applyAlignment="1" applyProtection="1">
      <alignment horizontal="center" vertical="top"/>
      <protection locked="0"/>
    </xf>
    <xf numFmtId="0" fontId="6" fillId="5" borderId="3" xfId="0" applyFont="1" applyFill="1" applyBorder="1" applyAlignment="1" applyProtection="1">
      <alignment vertical="top" wrapText="1"/>
      <protection locked="0"/>
    </xf>
    <xf numFmtId="0" fontId="4" fillId="5" borderId="0" xfId="0" applyFont="1" applyFill="1"/>
    <xf numFmtId="0" fontId="6" fillId="0" borderId="0" xfId="0" applyFont="1" applyAlignment="1" applyProtection="1">
      <alignment horizontal="center" vertical="center"/>
      <protection hidden="1"/>
    </xf>
    <xf numFmtId="0" fontId="49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horizontal="right" vertical="top"/>
      <protection hidden="1"/>
    </xf>
    <xf numFmtId="0" fontId="7" fillId="3" borderId="5" xfId="0" applyFont="1" applyFill="1" applyBorder="1" applyAlignment="1" applyProtection="1">
      <alignment horizontal="center" vertical="center"/>
      <protection hidden="1"/>
    </xf>
    <xf numFmtId="0" fontId="7" fillId="3" borderId="4" xfId="0" applyFont="1" applyFill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vertical="center"/>
      <protection hidden="1"/>
    </xf>
    <xf numFmtId="0" fontId="51" fillId="0" borderId="0" xfId="0" applyFont="1" applyAlignment="1" applyProtection="1">
      <alignment vertical="top"/>
      <protection hidden="1"/>
    </xf>
    <xf numFmtId="0" fontId="51" fillId="0" borderId="0" xfId="0" applyFont="1" applyFill="1" applyAlignment="1" applyProtection="1">
      <alignment vertical="center"/>
      <protection hidden="1"/>
    </xf>
    <xf numFmtId="0" fontId="52" fillId="0" borderId="0" xfId="0" applyFont="1" applyAlignment="1" applyProtection="1">
      <alignment vertical="center"/>
      <protection hidden="1"/>
    </xf>
    <xf numFmtId="0" fontId="11" fillId="0" borderId="87" xfId="0" applyFont="1" applyBorder="1" applyAlignment="1" applyProtection="1">
      <alignment horizontal="center" vertical="center" wrapText="1"/>
      <protection hidden="1"/>
    </xf>
    <xf numFmtId="0" fontId="4" fillId="0" borderId="88" xfId="0" applyFont="1" applyBorder="1" applyAlignment="1" applyProtection="1">
      <alignment horizontal="center" vertical="center" wrapText="1"/>
      <protection locked="0"/>
    </xf>
    <xf numFmtId="0" fontId="4" fillId="0" borderId="89" xfId="0" applyFont="1" applyBorder="1" applyAlignment="1" applyProtection="1">
      <alignment horizontal="center" vertical="center" wrapText="1"/>
      <protection locked="0"/>
    </xf>
    <xf numFmtId="0" fontId="11" fillId="0" borderId="90" xfId="0" applyFont="1" applyBorder="1" applyAlignment="1" applyProtection="1">
      <alignment horizontal="center" vertical="center" wrapText="1"/>
      <protection hidden="1"/>
    </xf>
    <xf numFmtId="0" fontId="4" fillId="0" borderId="91" xfId="0" applyFont="1" applyBorder="1" applyAlignment="1" applyProtection="1">
      <alignment horizontal="center" vertical="center" wrapText="1"/>
      <protection locked="0"/>
    </xf>
    <xf numFmtId="0" fontId="4" fillId="0" borderId="92" xfId="0" applyFont="1" applyBorder="1" applyAlignment="1" applyProtection="1">
      <alignment horizontal="center" vertical="center" wrapText="1"/>
      <protection locked="0"/>
    </xf>
    <xf numFmtId="0" fontId="53" fillId="5" borderId="7" xfId="0" applyFont="1" applyFill="1" applyBorder="1" applyAlignment="1" applyProtection="1">
      <alignment horizontal="center" vertical="center"/>
      <protection hidden="1"/>
    </xf>
    <xf numFmtId="0" fontId="53" fillId="5" borderId="16" xfId="0" applyFont="1" applyFill="1" applyBorder="1" applyAlignment="1" applyProtection="1">
      <alignment horizontal="center" vertical="center"/>
      <protection hidden="1"/>
    </xf>
    <xf numFmtId="0" fontId="53" fillId="5" borderId="2" xfId="0" applyFont="1" applyFill="1" applyBorder="1" applyAlignment="1" applyProtection="1">
      <alignment horizontal="center" vertical="center"/>
      <protection hidden="1"/>
    </xf>
    <xf numFmtId="0" fontId="6" fillId="7" borderId="3" xfId="0" applyFont="1" applyFill="1" applyBorder="1" applyAlignment="1" applyProtection="1">
      <alignment horizontal="center" vertical="center"/>
      <protection hidden="1"/>
    </xf>
    <xf numFmtId="0" fontId="6" fillId="4" borderId="41" xfId="0" applyFont="1" applyFill="1" applyBorder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horizontal="center" vertical="center"/>
      <protection hidden="1"/>
    </xf>
    <xf numFmtId="49" fontId="45" fillId="0" borderId="0" xfId="0" applyNumberFormat="1" applyFont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vertical="center"/>
      <protection hidden="1"/>
    </xf>
    <xf numFmtId="49" fontId="31" fillId="0" borderId="0" xfId="0" applyNumberFormat="1" applyFont="1" applyAlignment="1" applyProtection="1">
      <alignment vertical="center"/>
      <protection hidden="1"/>
    </xf>
    <xf numFmtId="49" fontId="13" fillId="0" borderId="0" xfId="0" applyNumberFormat="1" applyFont="1" applyAlignment="1" applyProtection="1">
      <alignment horizontal="center" vertical="center"/>
      <protection hidden="1"/>
    </xf>
    <xf numFmtId="49" fontId="35" fillId="0" borderId="0" xfId="0" applyNumberFormat="1" applyFont="1" applyAlignment="1" applyProtection="1">
      <alignment vertical="center"/>
      <protection hidden="1"/>
    </xf>
    <xf numFmtId="49" fontId="35" fillId="0" borderId="0" xfId="0" applyNumberFormat="1" applyFont="1" applyAlignment="1" applyProtection="1">
      <alignment horizontal="center" vertical="center"/>
      <protection hidden="1"/>
    </xf>
    <xf numFmtId="49" fontId="13" fillId="0" borderId="0" xfId="0" applyNumberFormat="1" applyFont="1" applyFill="1" applyAlignment="1" applyProtection="1">
      <alignment vertical="center"/>
      <protection hidden="1"/>
    </xf>
    <xf numFmtId="0" fontId="6" fillId="0" borderId="51" xfId="0" applyFont="1" applyBorder="1" applyAlignment="1" applyProtection="1">
      <alignment horizontal="center" vertical="center" wrapText="1"/>
      <protection hidden="1"/>
    </xf>
    <xf numFmtId="0" fontId="6" fillId="0" borderId="87" xfId="0" applyFont="1" applyBorder="1" applyAlignment="1" applyProtection="1">
      <alignment horizontal="center" vertical="center" wrapText="1"/>
      <protection hidden="1"/>
    </xf>
    <xf numFmtId="0" fontId="6" fillId="0" borderId="90" xfId="0" applyFont="1" applyBorder="1" applyAlignment="1" applyProtection="1">
      <alignment horizontal="center" vertical="center" wrapText="1"/>
      <protection hidden="1"/>
    </xf>
    <xf numFmtId="0" fontId="53" fillId="0" borderId="0" xfId="0" applyFont="1" applyAlignment="1" applyProtection="1">
      <alignment vertical="center"/>
      <protection hidden="1"/>
    </xf>
    <xf numFmtId="0" fontId="53" fillId="0" borderId="0" xfId="0" applyFont="1" applyFill="1" applyAlignment="1" applyProtection="1">
      <alignment vertical="center"/>
      <protection hidden="1"/>
    </xf>
    <xf numFmtId="0" fontId="54" fillId="0" borderId="0" xfId="0" applyFont="1" applyAlignment="1" applyProtection="1">
      <alignment vertical="center"/>
      <protection hidden="1"/>
    </xf>
    <xf numFmtId="0" fontId="55" fillId="0" borderId="0" xfId="0" applyFont="1" applyFill="1" applyAlignment="1" applyProtection="1">
      <alignment vertical="center"/>
      <protection hidden="1"/>
    </xf>
    <xf numFmtId="0" fontId="54" fillId="0" borderId="0" xfId="0" applyFont="1" applyFill="1" applyAlignment="1" applyProtection="1">
      <alignment vertical="center"/>
      <protection hidden="1"/>
    </xf>
    <xf numFmtId="0" fontId="56" fillId="0" borderId="40" xfId="0" applyFont="1" applyBorder="1" applyProtection="1">
      <protection locked="0"/>
    </xf>
    <xf numFmtId="0" fontId="57" fillId="0" borderId="22" xfId="0" applyFont="1" applyBorder="1" applyProtection="1">
      <protection locked="0"/>
    </xf>
    <xf numFmtId="0" fontId="6" fillId="0" borderId="0" xfId="0" applyFont="1" applyAlignment="1" applyProtection="1">
      <alignment horizontal="right" vertical="top"/>
      <protection hidden="1"/>
    </xf>
    <xf numFmtId="0" fontId="59" fillId="8" borderId="43" xfId="1" applyFont="1" applyFill="1" applyBorder="1" applyAlignment="1" applyProtection="1">
      <alignment horizontal="justify" wrapText="1"/>
      <protection hidden="1"/>
    </xf>
    <xf numFmtId="0" fontId="59" fillId="4" borderId="35" xfId="1" applyFont="1" applyFill="1" applyBorder="1" applyAlignment="1" applyProtection="1">
      <alignment horizontal="center" wrapText="1"/>
      <protection hidden="1"/>
    </xf>
    <xf numFmtId="0" fontId="59" fillId="0" borderId="0" xfId="1" applyFont="1" applyAlignment="1" applyProtection="1">
      <protection hidden="1"/>
    </xf>
    <xf numFmtId="0" fontId="60" fillId="0" borderId="39" xfId="1" applyFont="1" applyBorder="1" applyAlignment="1" applyProtection="1">
      <alignment horizontal="justify" wrapText="1"/>
      <protection locked="0"/>
    </xf>
    <xf numFmtId="0" fontId="6" fillId="0" borderId="0" xfId="0" applyFont="1" applyAlignment="1" applyProtection="1">
      <alignment horizontal="right" vertical="top"/>
      <protection hidden="1"/>
    </xf>
    <xf numFmtId="0" fontId="61" fillId="0" borderId="0" xfId="0" applyFont="1" applyAlignment="1" applyProtection="1">
      <alignment horizontal="center" vertical="center"/>
      <protection hidden="1"/>
    </xf>
    <xf numFmtId="0" fontId="60" fillId="0" borderId="2" xfId="1" applyFont="1" applyFill="1" applyBorder="1" applyAlignment="1" applyProtection="1">
      <alignment horizontal="left" vertical="center" wrapText="1"/>
    </xf>
    <xf numFmtId="0" fontId="36" fillId="5" borderId="3" xfId="0" applyFont="1" applyFill="1" applyBorder="1" applyAlignment="1" applyProtection="1">
      <alignment horizontal="center" vertical="top"/>
      <protection locked="0"/>
    </xf>
    <xf numFmtId="0" fontId="36" fillId="5" borderId="3" xfId="0" applyFont="1" applyFill="1" applyBorder="1" applyAlignment="1" applyProtection="1">
      <alignment vertical="top" wrapText="1"/>
      <protection locked="0"/>
    </xf>
    <xf numFmtId="0" fontId="60" fillId="13" borderId="2" xfId="1" applyFont="1" applyFill="1" applyBorder="1" applyAlignment="1" applyProtection="1">
      <alignment horizontal="left" vertical="center" wrapText="1"/>
    </xf>
    <xf numFmtId="0" fontId="60" fillId="14" borderId="2" xfId="1" applyFont="1" applyFill="1" applyBorder="1" applyAlignment="1" applyProtection="1">
      <alignment horizontal="left" vertical="center" wrapText="1"/>
    </xf>
    <xf numFmtId="0" fontId="60" fillId="15" borderId="2" xfId="1" applyFont="1" applyFill="1" applyBorder="1" applyAlignment="1" applyProtection="1">
      <alignment horizontal="left" vertical="center" wrapText="1"/>
    </xf>
    <xf numFmtId="0" fontId="60" fillId="0" borderId="39" xfId="1" applyFont="1" applyBorder="1" applyAlignment="1" applyProtection="1">
      <alignment horizontal="justify" wrapText="1"/>
      <protection locked="0"/>
    </xf>
    <xf numFmtId="0" fontId="64" fillId="2" borderId="6" xfId="0" applyFont="1" applyFill="1" applyBorder="1" applyAlignment="1" applyProtection="1">
      <alignment horizontal="center" vertical="center"/>
      <protection hidden="1"/>
    </xf>
    <xf numFmtId="0" fontId="60" fillId="17" borderId="2" xfId="1" applyFont="1" applyFill="1" applyBorder="1" applyAlignment="1" applyProtection="1">
      <alignment horizontal="left" vertical="center" wrapText="1"/>
    </xf>
    <xf numFmtId="0" fontId="56" fillId="0" borderId="39" xfId="0" applyFont="1" applyBorder="1" applyAlignment="1" applyProtection="1">
      <alignment horizontal="justify" wrapText="1"/>
      <protection locked="0"/>
    </xf>
    <xf numFmtId="0" fontId="64" fillId="0" borderId="39" xfId="0" applyFont="1" applyBorder="1" applyAlignment="1" applyProtection="1">
      <alignment horizontal="justify" wrapText="1"/>
      <protection locked="0"/>
    </xf>
    <xf numFmtId="0" fontId="6" fillId="18" borderId="15" xfId="0" applyFont="1" applyFill="1" applyBorder="1" applyAlignment="1" applyProtection="1">
      <alignment vertical="center"/>
      <protection hidden="1"/>
    </xf>
    <xf numFmtId="0" fontId="0" fillId="18" borderId="62" xfId="0" applyFill="1" applyBorder="1" applyAlignment="1"/>
    <xf numFmtId="0" fontId="24" fillId="18" borderId="71" xfId="0" applyFont="1" applyFill="1" applyBorder="1" applyAlignment="1"/>
    <xf numFmtId="0" fontId="24" fillId="18" borderId="62" xfId="0" applyFont="1" applyFill="1" applyBorder="1" applyAlignment="1"/>
    <xf numFmtId="0" fontId="6" fillId="0" borderId="0" xfId="0" applyFont="1"/>
    <xf numFmtId="0" fontId="6" fillId="0" borderId="0" xfId="0" applyFont="1" applyAlignment="1">
      <alignment wrapText="1"/>
    </xf>
    <xf numFmtId="0" fontId="6" fillId="0" borderId="0" xfId="0" applyFont="1" applyAlignment="1">
      <alignment horizontal="center"/>
    </xf>
    <xf numFmtId="0" fontId="68" fillId="16" borderId="5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0" fontId="6" fillId="0" borderId="2" xfId="0" applyFont="1" applyFill="1" applyBorder="1" applyAlignment="1">
      <alignment horizontal="left" vertical="center" wrapText="1"/>
    </xf>
    <xf numFmtId="0" fontId="6" fillId="17" borderId="2" xfId="0" applyFont="1" applyFill="1" applyBorder="1" applyAlignment="1">
      <alignment horizontal="left" vertical="center" wrapText="1"/>
    </xf>
    <xf numFmtId="0" fontId="6" fillId="17" borderId="2" xfId="0" quotePrefix="1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14" borderId="2" xfId="0" applyFont="1" applyFill="1" applyBorder="1" applyAlignment="1">
      <alignment horizontal="left" vertical="center"/>
    </xf>
    <xf numFmtId="0" fontId="6" fillId="14" borderId="2" xfId="0" applyFont="1" applyFill="1" applyBorder="1" applyAlignment="1">
      <alignment horizontal="left" vertical="center" wrapText="1"/>
    </xf>
    <xf numFmtId="0" fontId="6" fillId="13" borderId="2" xfId="0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left" vertical="center" wrapText="1"/>
    </xf>
    <xf numFmtId="0" fontId="6" fillId="13" borderId="2" xfId="0" quotePrefix="1" applyFont="1" applyFill="1" applyBorder="1" applyAlignment="1">
      <alignment horizontal="left" vertical="center" wrapText="1"/>
    </xf>
    <xf numFmtId="0" fontId="6" fillId="15" borderId="2" xfId="0" applyFont="1" applyFill="1" applyBorder="1" applyAlignment="1">
      <alignment horizontal="left" vertical="center"/>
    </xf>
    <xf numFmtId="0" fontId="6" fillId="15" borderId="2" xfId="0" applyFont="1" applyFill="1" applyBorder="1" applyAlignment="1">
      <alignment horizontal="left" vertical="center" wrapText="1"/>
    </xf>
    <xf numFmtId="0" fontId="6" fillId="15" borderId="2" xfId="0" quotePrefix="1" applyFont="1" applyFill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 wrapText="1"/>
    </xf>
    <xf numFmtId="0" fontId="6" fillId="8" borderId="0" xfId="2" applyFont="1" applyFill="1" applyBorder="1"/>
    <xf numFmtId="0" fontId="6" fillId="5" borderId="0" xfId="2" applyFont="1" applyFill="1" applyBorder="1"/>
    <xf numFmtId="0" fontId="6" fillId="5" borderId="0" xfId="2" applyFont="1" applyFill="1" applyBorder="1" applyAlignment="1">
      <alignment horizontal="center"/>
    </xf>
    <xf numFmtId="0" fontId="6" fillId="3" borderId="5" xfId="2" applyFont="1" applyFill="1" applyBorder="1" applyAlignment="1">
      <alignment horizontal="center"/>
    </xf>
    <xf numFmtId="0" fontId="6" fillId="3" borderId="4" xfId="2" applyFont="1" applyFill="1" applyBorder="1" applyAlignment="1">
      <alignment horizontal="center"/>
    </xf>
    <xf numFmtId="0" fontId="6" fillId="9" borderId="6" xfId="2" applyFont="1" applyFill="1" applyBorder="1" applyAlignment="1">
      <alignment horizontal="center"/>
    </xf>
    <xf numFmtId="0" fontId="6" fillId="9" borderId="5" xfId="2" applyFont="1" applyFill="1" applyBorder="1" applyAlignment="1">
      <alignment horizontal="center"/>
    </xf>
    <xf numFmtId="0" fontId="6" fillId="5" borderId="2" xfId="2" applyFont="1" applyFill="1" applyBorder="1"/>
    <xf numFmtId="0" fontId="6" fillId="5" borderId="3" xfId="2" applyFont="1" applyFill="1" applyBorder="1"/>
    <xf numFmtId="0" fontId="6" fillId="5" borderId="18" xfId="2" applyFont="1" applyFill="1" applyBorder="1"/>
    <xf numFmtId="0" fontId="6" fillId="5" borderId="22" xfId="2" applyFont="1" applyFill="1" applyBorder="1"/>
    <xf numFmtId="0" fontId="6" fillId="5" borderId="2" xfId="2" applyFont="1" applyFill="1" applyBorder="1" applyAlignment="1">
      <alignment horizontal="center"/>
    </xf>
    <xf numFmtId="0" fontId="6" fillId="5" borderId="40" xfId="2" applyFont="1" applyFill="1" applyBorder="1"/>
    <xf numFmtId="0" fontId="6" fillId="5" borderId="3" xfId="2" applyFont="1" applyFill="1" applyBorder="1" applyAlignment="1">
      <alignment horizontal="center"/>
    </xf>
    <xf numFmtId="0" fontId="6" fillId="5" borderId="15" xfId="2" applyFont="1" applyFill="1" applyBorder="1"/>
    <xf numFmtId="0" fontId="6" fillId="5" borderId="41" xfId="2" applyFont="1" applyFill="1" applyBorder="1"/>
    <xf numFmtId="0" fontId="71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righ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right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72" fillId="0" borderId="0" xfId="0" applyFont="1" applyAlignment="1" applyProtection="1">
      <alignment vertical="center"/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73" fillId="2" borderId="2" xfId="0" applyFont="1" applyFill="1" applyBorder="1" applyAlignment="1" applyProtection="1">
      <alignment vertical="center"/>
      <protection hidden="1"/>
    </xf>
    <xf numFmtId="0" fontId="6" fillId="2" borderId="61" xfId="0" applyFont="1" applyFill="1" applyBorder="1" applyAlignment="1" applyProtection="1">
      <alignment horizontal="center" vertical="center"/>
      <protection locked="0"/>
    </xf>
    <xf numFmtId="0" fontId="73" fillId="2" borderId="3" xfId="0" applyFont="1" applyFill="1" applyBorder="1" applyAlignment="1" applyProtection="1">
      <alignment vertical="center"/>
      <protection hidden="1"/>
    </xf>
    <xf numFmtId="0" fontId="74" fillId="0" borderId="0" xfId="0" applyFont="1" applyAlignment="1" applyProtection="1">
      <alignment vertical="center"/>
      <protection hidden="1"/>
    </xf>
    <xf numFmtId="0" fontId="6" fillId="0" borderId="45" xfId="0" applyFont="1" applyBorder="1" applyAlignment="1" applyProtection="1">
      <alignment horizontal="center" vertical="center"/>
      <protection locked="0"/>
    </xf>
    <xf numFmtId="0" fontId="13" fillId="4" borderId="44" xfId="0" applyFont="1" applyFill="1" applyBorder="1" applyAlignment="1" applyProtection="1">
      <alignment vertical="center"/>
      <protection hidden="1"/>
    </xf>
    <xf numFmtId="0" fontId="75" fillId="0" borderId="3" xfId="0" applyFont="1" applyFill="1" applyBorder="1" applyAlignment="1" applyProtection="1">
      <alignment horizontal="center" vertical="center"/>
      <protection locked="0"/>
    </xf>
    <xf numFmtId="0" fontId="75" fillId="12" borderId="3" xfId="0" applyFont="1" applyFill="1" applyBorder="1" applyAlignment="1" applyProtection="1">
      <alignment horizontal="center" vertical="center"/>
      <protection locked="0"/>
    </xf>
    <xf numFmtId="0" fontId="56" fillId="0" borderId="0" xfId="0" applyFont="1" applyAlignment="1" applyProtection="1">
      <alignment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8" borderId="24" xfId="0" applyFont="1" applyFill="1" applyBorder="1" applyAlignment="1" applyProtection="1">
      <alignment horizontal="center" vertical="center"/>
      <protection hidden="1"/>
    </xf>
    <xf numFmtId="0" fontId="6" fillId="8" borderId="41" xfId="0" applyFont="1" applyFill="1" applyBorder="1" applyAlignment="1" applyProtection="1">
      <alignment horizontal="center" vertical="center"/>
      <protection hidden="1"/>
    </xf>
    <xf numFmtId="0" fontId="6" fillId="0" borderId="41" xfId="0" applyFont="1" applyBorder="1" applyAlignment="1" applyProtection="1">
      <alignment horizontal="center" vertical="center"/>
      <protection locked="0" hidden="1"/>
    </xf>
    <xf numFmtId="0" fontId="6" fillId="0" borderId="41" xfId="0" applyFont="1" applyFill="1" applyBorder="1" applyAlignment="1" applyProtection="1">
      <alignment horizontal="center" vertical="center"/>
      <protection locked="0"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alignment horizontal="left" vertical="center"/>
      <protection hidden="1"/>
    </xf>
    <xf numFmtId="0" fontId="6" fillId="0" borderId="0" xfId="0" applyFont="1" applyFill="1" applyBorder="1" applyAlignment="1" applyProtection="1">
      <alignment vertical="center" wrapText="1"/>
      <protection hidden="1"/>
    </xf>
    <xf numFmtId="178" fontId="12" fillId="0" borderId="0" xfId="0" applyNumberFormat="1" applyFont="1" applyFill="1" applyBorder="1" applyAlignment="1" applyProtection="1">
      <alignment horizontal="left" vertical="center"/>
      <protection hidden="1"/>
    </xf>
    <xf numFmtId="0" fontId="73" fillId="0" borderId="0" xfId="0" applyFont="1" applyFill="1" applyBorder="1" applyAlignment="1" applyProtection="1">
      <alignment vertical="center"/>
      <protection hidden="1"/>
    </xf>
    <xf numFmtId="0" fontId="76" fillId="0" borderId="0" xfId="0" applyFont="1" applyAlignment="1" applyProtection="1">
      <alignment vertical="center"/>
      <protection hidden="1"/>
    </xf>
    <xf numFmtId="0" fontId="6" fillId="0" borderId="0" xfId="0" applyFont="1" applyFill="1" applyAlignment="1" applyProtection="1">
      <alignment horizontal="center" vertical="center"/>
      <protection hidden="1"/>
    </xf>
    <xf numFmtId="178" fontId="12" fillId="0" borderId="0" xfId="0" applyNumberFormat="1" applyFont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78" fillId="0" borderId="0" xfId="0" applyFont="1" applyAlignment="1" applyProtection="1">
      <alignment horizontal="center" vertical="center"/>
      <protection hidden="1"/>
    </xf>
    <xf numFmtId="0" fontId="78" fillId="0" borderId="52" xfId="0" applyFont="1" applyFill="1" applyBorder="1" applyAlignment="1" applyProtection="1">
      <alignment horizontal="center" vertical="center"/>
      <protection hidden="1"/>
    </xf>
    <xf numFmtId="0" fontId="78" fillId="0" borderId="13" xfId="0" applyFont="1" applyFill="1" applyBorder="1" applyAlignment="1" applyProtection="1">
      <alignment horizontal="center" vertical="center"/>
      <protection hidden="1"/>
    </xf>
    <xf numFmtId="0" fontId="78" fillId="0" borderId="95" xfId="0" applyFont="1" applyFill="1" applyBorder="1" applyAlignment="1" applyProtection="1">
      <alignment horizontal="center" vertical="center"/>
      <protection hidden="1"/>
    </xf>
    <xf numFmtId="0" fontId="78" fillId="0" borderId="97" xfId="0" applyFont="1" applyFill="1" applyBorder="1" applyAlignment="1" applyProtection="1">
      <alignment horizontal="center" vertical="center"/>
      <protection hidden="1"/>
    </xf>
    <xf numFmtId="0" fontId="78" fillId="0" borderId="53" xfId="0" applyFont="1" applyFill="1" applyBorder="1" applyAlignment="1" applyProtection="1">
      <alignment horizontal="center" vertical="center"/>
      <protection hidden="1"/>
    </xf>
    <xf numFmtId="49" fontId="19" fillId="0" borderId="0" xfId="0" applyNumberFormat="1" applyFont="1" applyAlignment="1" applyProtection="1">
      <alignment horizontal="center" vertical="center"/>
      <protection hidden="1"/>
    </xf>
    <xf numFmtId="49" fontId="6" fillId="0" borderId="57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7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8" xfId="0" applyNumberFormat="1" applyFont="1" applyFill="1" applyBorder="1" applyAlignment="1" applyProtection="1">
      <alignment horizontal="center" vertical="center" wrapText="1"/>
      <protection locked="0"/>
    </xf>
    <xf numFmtId="49" fontId="6" fillId="0" borderId="58" xfId="0" applyNumberFormat="1" applyFont="1" applyFill="1" applyBorder="1" applyAlignment="1" applyProtection="1">
      <alignment horizontal="center" vertical="center" wrapText="1"/>
      <protection locked="0"/>
    </xf>
    <xf numFmtId="49" fontId="78" fillId="0" borderId="0" xfId="0" applyNumberFormat="1" applyFont="1" applyAlignment="1" applyProtection="1">
      <alignment horizontal="center" vertical="center"/>
      <protection hidden="1"/>
    </xf>
    <xf numFmtId="49" fontId="45" fillId="0" borderId="54" xfId="0" applyNumberFormat="1" applyFont="1" applyFill="1" applyBorder="1" applyAlignment="1" applyProtection="1">
      <alignment horizontal="center"/>
      <protection hidden="1"/>
    </xf>
    <xf numFmtId="49" fontId="45" fillId="0" borderId="55" xfId="0" applyNumberFormat="1" applyFont="1" applyFill="1" applyBorder="1" applyAlignment="1" applyProtection="1">
      <alignment horizontal="center"/>
      <protection hidden="1"/>
    </xf>
    <xf numFmtId="49" fontId="45" fillId="0" borderId="96" xfId="0" applyNumberFormat="1" applyFont="1" applyFill="1" applyBorder="1" applyAlignment="1" applyProtection="1">
      <alignment horizontal="center"/>
      <protection hidden="1"/>
    </xf>
    <xf numFmtId="49" fontId="45" fillId="0" borderId="98" xfId="0" applyNumberFormat="1" applyFont="1" applyFill="1" applyBorder="1" applyAlignment="1" applyProtection="1">
      <alignment horizontal="center"/>
      <protection hidden="1"/>
    </xf>
    <xf numFmtId="49" fontId="45" fillId="0" borderId="56" xfId="0" applyNumberFormat="1" applyFont="1" applyFill="1" applyBorder="1" applyAlignment="1" applyProtection="1">
      <alignment horizontal="center"/>
      <protection hidden="1"/>
    </xf>
    <xf numFmtId="49" fontId="78" fillId="0" borderId="52" xfId="0" applyNumberFormat="1" applyFont="1" applyFill="1" applyBorder="1" applyAlignment="1" applyProtection="1">
      <alignment horizontal="center" vertical="center"/>
      <protection hidden="1"/>
    </xf>
    <xf numFmtId="49" fontId="78" fillId="0" borderId="13" xfId="0" applyNumberFormat="1" applyFont="1" applyFill="1" applyBorder="1" applyAlignment="1" applyProtection="1">
      <alignment horizontal="center" vertical="center"/>
      <protection hidden="1"/>
    </xf>
    <xf numFmtId="49" fontId="78" fillId="0" borderId="95" xfId="0" applyNumberFormat="1" applyFont="1" applyFill="1" applyBorder="1" applyAlignment="1" applyProtection="1">
      <alignment horizontal="center" vertical="center"/>
      <protection hidden="1"/>
    </xf>
    <xf numFmtId="49" fontId="78" fillId="0" borderId="97" xfId="0" applyNumberFormat="1" applyFont="1" applyFill="1" applyBorder="1" applyAlignment="1" applyProtection="1">
      <alignment horizontal="center" vertical="center"/>
      <protection hidden="1"/>
    </xf>
    <xf numFmtId="49" fontId="78" fillId="0" borderId="53" xfId="0" applyNumberFormat="1" applyFont="1" applyFill="1" applyBorder="1" applyAlignment="1" applyProtection="1">
      <alignment horizontal="center" vertical="center"/>
      <protection hidden="1"/>
    </xf>
    <xf numFmtId="49" fontId="19" fillId="0" borderId="0" xfId="0" applyNumberFormat="1" applyFont="1" applyAlignment="1" applyProtection="1">
      <alignment vertical="center"/>
      <protection hidden="1"/>
    </xf>
    <xf numFmtId="0" fontId="45" fillId="0" borderId="54" xfId="0" applyFont="1" applyFill="1" applyBorder="1" applyAlignment="1" applyProtection="1">
      <alignment horizontal="center"/>
      <protection hidden="1"/>
    </xf>
    <xf numFmtId="0" fontId="45" fillId="0" borderId="55" xfId="0" applyFont="1" applyFill="1" applyBorder="1" applyAlignment="1" applyProtection="1">
      <alignment horizontal="center"/>
      <protection hidden="1"/>
    </xf>
    <xf numFmtId="0" fontId="45" fillId="0" borderId="96" xfId="0" applyFont="1" applyFill="1" applyBorder="1" applyAlignment="1" applyProtection="1">
      <alignment horizontal="center"/>
      <protection hidden="1"/>
    </xf>
    <xf numFmtId="0" fontId="45" fillId="0" borderId="98" xfId="0" applyFont="1" applyFill="1" applyBorder="1" applyAlignment="1" applyProtection="1">
      <alignment horizontal="center"/>
      <protection hidden="1"/>
    </xf>
    <xf numFmtId="0" fontId="45" fillId="0" borderId="56" xfId="0" applyFont="1" applyFill="1" applyBorder="1" applyAlignment="1" applyProtection="1">
      <alignment horizontal="center"/>
      <protection hidden="1"/>
    </xf>
    <xf numFmtId="0" fontId="6" fillId="0" borderId="57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Fill="1" applyBorder="1" applyAlignment="1" applyProtection="1">
      <alignment horizontal="center" vertical="center" wrapText="1"/>
      <protection locked="0"/>
    </xf>
    <xf numFmtId="0" fontId="6" fillId="0" borderId="58" xfId="0" applyFont="1" applyFill="1" applyBorder="1" applyAlignment="1" applyProtection="1">
      <alignment horizontal="center" vertical="center" wrapText="1"/>
      <protection locked="0"/>
    </xf>
    <xf numFmtId="0" fontId="7" fillId="19" borderId="0" xfId="0" applyFont="1" applyFill="1" applyAlignment="1" applyProtection="1">
      <alignment horizontal="center" vertical="center"/>
      <protection locked="0"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right" vertical="top"/>
      <protection hidden="1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7" fillId="3" borderId="5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36" fillId="17" borderId="2" xfId="0" applyFont="1" applyFill="1" applyBorder="1" applyAlignment="1">
      <alignment horizontal="left" vertical="center" wrapText="1"/>
    </xf>
    <xf numFmtId="0" fontId="6" fillId="0" borderId="0" xfId="0" applyFont="1" applyProtection="1">
      <protection locked="0" hidden="1"/>
    </xf>
    <xf numFmtId="0" fontId="56" fillId="0" borderId="3" xfId="0" applyFont="1" applyBorder="1" applyProtection="1">
      <protection locked="0"/>
    </xf>
    <xf numFmtId="0" fontId="77" fillId="3" borderId="63" xfId="0" applyFont="1" applyFill="1" applyBorder="1" applyAlignment="1" applyProtection="1">
      <alignment horizontal="center" vertical="center"/>
      <protection hidden="1"/>
    </xf>
    <xf numFmtId="0" fontId="8" fillId="0" borderId="16" xfId="0" applyFont="1" applyBorder="1" applyAlignment="1">
      <alignment horizontal="center" vertical="center"/>
    </xf>
    <xf numFmtId="0" fontId="77" fillId="3" borderId="64" xfId="0" applyFont="1" applyFill="1" applyBorder="1" applyAlignment="1" applyProtection="1">
      <alignment horizontal="center" vertical="center"/>
      <protection hidden="1"/>
    </xf>
    <xf numFmtId="0" fontId="8" fillId="0" borderId="65" xfId="0" applyFont="1" applyBorder="1" applyAlignment="1">
      <alignment horizontal="center" vertical="center"/>
    </xf>
    <xf numFmtId="0" fontId="77" fillId="3" borderId="94" xfId="0" applyFont="1" applyFill="1" applyBorder="1" applyAlignment="1" applyProtection="1">
      <alignment horizontal="center" vertical="center"/>
      <protection hidden="1"/>
    </xf>
    <xf numFmtId="0" fontId="8" fillId="0" borderId="74" xfId="0" applyFont="1" applyBorder="1" applyAlignment="1">
      <alignment horizontal="center" vertical="center"/>
    </xf>
    <xf numFmtId="0" fontId="77" fillId="3" borderId="93" xfId="0" applyFont="1" applyFill="1" applyBorder="1" applyAlignment="1" applyProtection="1">
      <alignment horizontal="center" vertical="center"/>
      <protection hidden="1"/>
    </xf>
    <xf numFmtId="0" fontId="8" fillId="0" borderId="85" xfId="0" applyFont="1" applyBorder="1" applyAlignment="1">
      <alignment horizontal="center" vertical="center"/>
    </xf>
    <xf numFmtId="0" fontId="6" fillId="0" borderId="3" xfId="0" applyFont="1" applyBorder="1" applyAlignment="1" applyProtection="1">
      <alignment vertical="center" wrapText="1"/>
      <protection hidden="1"/>
    </xf>
    <xf numFmtId="0" fontId="6" fillId="0" borderId="3" xfId="0" applyFont="1" applyBorder="1" applyAlignment="1" applyProtection="1">
      <alignment vertical="center"/>
      <protection hidden="1"/>
    </xf>
    <xf numFmtId="0" fontId="8" fillId="0" borderId="3" xfId="0" applyFont="1" applyBorder="1" applyAlignment="1" applyProtection="1">
      <alignment vertical="center"/>
      <protection hidden="1"/>
    </xf>
    <xf numFmtId="0" fontId="8" fillId="0" borderId="3" xfId="0" applyFont="1" applyBorder="1" applyAlignment="1" applyProtection="1">
      <alignment vertical="center" wrapText="1"/>
      <protection hidden="1"/>
    </xf>
    <xf numFmtId="0" fontId="6" fillId="0" borderId="15" xfId="0" applyFont="1" applyBorder="1" applyAlignment="1" applyProtection="1">
      <alignment vertical="center"/>
      <protection hidden="1"/>
    </xf>
    <xf numFmtId="0" fontId="8" fillId="0" borderId="62" xfId="0" applyFont="1" applyBorder="1" applyAlignment="1">
      <alignment vertical="center"/>
    </xf>
    <xf numFmtId="0" fontId="8" fillId="0" borderId="71" xfId="0" applyFont="1" applyBorder="1" applyAlignment="1">
      <alignment vertical="center"/>
    </xf>
    <xf numFmtId="0" fontId="6" fillId="8" borderId="62" xfId="0" applyFont="1" applyFill="1" applyBorder="1" applyAlignment="1" applyProtection="1">
      <alignment horizontal="center" vertical="center"/>
    </xf>
    <xf numFmtId="0" fontId="8" fillId="8" borderId="62" xfId="0" applyFont="1" applyFill="1" applyBorder="1" applyAlignment="1" applyProtection="1">
      <alignment horizontal="center" vertical="center"/>
    </xf>
    <xf numFmtId="0" fontId="8" fillId="8" borderId="42" xfId="0" applyFont="1" applyFill="1" applyBorder="1" applyAlignment="1" applyProtection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  <protection hidden="1"/>
    </xf>
    <xf numFmtId="0" fontId="9" fillId="0" borderId="27" xfId="0" applyFont="1" applyBorder="1" applyAlignment="1">
      <alignment horizontal="center" vertical="center"/>
    </xf>
    <xf numFmtId="0" fontId="9" fillId="0" borderId="68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vertical="center" wrapText="1"/>
      <protection hidden="1"/>
    </xf>
    <xf numFmtId="0" fontId="8" fillId="0" borderId="69" xfId="0" applyFont="1" applyBorder="1" applyAlignment="1">
      <alignment vertical="center"/>
    </xf>
    <xf numFmtId="0" fontId="8" fillId="0" borderId="70" xfId="0" applyFont="1" applyBorder="1" applyAlignment="1">
      <alignment vertical="center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3" borderId="27" xfId="0" applyFont="1" applyFill="1" applyBorder="1" applyAlignment="1" applyProtection="1">
      <alignment horizontal="center" vertical="center"/>
      <protection hidden="1"/>
    </xf>
    <xf numFmtId="0" fontId="9" fillId="0" borderId="27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6" fillId="0" borderId="19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6" fillId="0" borderId="62" xfId="0" applyFont="1" applyBorder="1" applyAlignment="1" applyProtection="1">
      <alignment horizontal="center" vertical="center"/>
      <protection locked="0"/>
    </xf>
    <xf numFmtId="0" fontId="8" fillId="0" borderId="62" xfId="0" applyFont="1" applyBorder="1" applyAlignment="1" applyProtection="1">
      <alignment horizontal="center" vertical="center"/>
      <protection locked="0"/>
    </xf>
    <xf numFmtId="0" fontId="8" fillId="0" borderId="42" xfId="0" applyFont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hidden="1"/>
    </xf>
    <xf numFmtId="0" fontId="6" fillId="2" borderId="42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 vertical="center"/>
      <protection hidden="1"/>
    </xf>
    <xf numFmtId="0" fontId="6" fillId="0" borderId="69" xfId="0" applyFont="1" applyFill="1" applyBorder="1" applyAlignment="1" applyProtection="1">
      <alignment horizontal="center" vertical="center"/>
      <protection locked="0"/>
    </xf>
    <xf numFmtId="0" fontId="8" fillId="0" borderId="69" xfId="0" applyFont="1" applyFill="1" applyBorder="1" applyAlignment="1" applyProtection="1">
      <alignment horizontal="center" vertical="center"/>
      <protection locked="0"/>
    </xf>
    <xf numFmtId="0" fontId="8" fillId="0" borderId="72" xfId="0" applyFont="1" applyFill="1" applyBorder="1" applyAlignment="1" applyProtection="1">
      <alignment horizontal="center" vertical="center"/>
      <protection locked="0"/>
    </xf>
    <xf numFmtId="0" fontId="6" fillId="0" borderId="62" xfId="0" applyFont="1" applyFill="1" applyBorder="1" applyAlignment="1" applyProtection="1">
      <alignment horizontal="center" vertical="center"/>
      <protection locked="0"/>
    </xf>
    <xf numFmtId="0" fontId="8" fillId="0" borderId="62" xfId="0" applyFont="1" applyFill="1" applyBorder="1" applyAlignment="1" applyProtection="1">
      <alignment horizontal="center" vertical="center"/>
      <protection locked="0"/>
    </xf>
    <xf numFmtId="0" fontId="8" fillId="0" borderId="42" xfId="0" applyFont="1" applyFill="1" applyBorder="1" applyAlignment="1" applyProtection="1">
      <alignment horizontal="center" vertical="center"/>
      <protection locked="0"/>
    </xf>
    <xf numFmtId="0" fontId="77" fillId="3" borderId="66" xfId="0" applyFont="1" applyFill="1" applyBorder="1" applyAlignment="1" applyProtection="1">
      <alignment horizontal="center" vertical="center"/>
      <protection hidden="1"/>
    </xf>
    <xf numFmtId="0" fontId="8" fillId="0" borderId="67" xfId="0" applyFont="1" applyBorder="1" applyAlignment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8" borderId="69" xfId="0" applyFont="1" applyFill="1" applyBorder="1" applyAlignment="1" applyProtection="1">
      <alignment horizontal="center" vertical="center"/>
    </xf>
    <xf numFmtId="0" fontId="8" fillId="8" borderId="69" xfId="0" applyFont="1" applyFill="1" applyBorder="1" applyAlignment="1" applyProtection="1">
      <alignment horizontal="center" vertical="center"/>
    </xf>
    <xf numFmtId="0" fontId="8" fillId="8" borderId="72" xfId="0" applyFont="1" applyFill="1" applyBorder="1" applyAlignment="1" applyProtection="1">
      <alignment horizontal="center" vertical="center"/>
    </xf>
    <xf numFmtId="0" fontId="6" fillId="12" borderId="3" xfId="0" applyFont="1" applyFill="1" applyBorder="1" applyAlignment="1" applyProtection="1">
      <alignment vertical="center"/>
      <protection hidden="1"/>
    </xf>
    <xf numFmtId="0" fontId="8" fillId="12" borderId="3" xfId="0" applyFont="1" applyFill="1" applyBorder="1" applyAlignment="1" applyProtection="1">
      <alignment vertical="center"/>
      <protection hidden="1"/>
    </xf>
    <xf numFmtId="0" fontId="6" fillId="0" borderId="69" xfId="0" applyFont="1" applyBorder="1" applyAlignment="1" applyProtection="1">
      <alignment horizontal="center" vertical="center"/>
      <protection locked="0"/>
    </xf>
    <xf numFmtId="0" fontId="8" fillId="0" borderId="69" xfId="0" applyFont="1" applyBorder="1" applyAlignment="1" applyProtection="1">
      <alignment horizontal="center" vertical="center"/>
      <protection locked="0"/>
    </xf>
    <xf numFmtId="0" fontId="8" fillId="0" borderId="72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vertical="center"/>
      <protection hidden="1"/>
    </xf>
    <xf numFmtId="0" fontId="8" fillId="0" borderId="0" xfId="0" applyFont="1" applyBorder="1" applyAlignment="1">
      <alignment vertical="center"/>
    </xf>
    <xf numFmtId="0" fontId="6" fillId="12" borderId="3" xfId="0" applyFont="1" applyFill="1" applyBorder="1" applyAlignment="1" applyProtection="1">
      <alignment vertical="center" wrapText="1"/>
      <protection hidden="1"/>
    </xf>
    <xf numFmtId="0" fontId="8" fillId="12" borderId="3" xfId="0" applyFont="1" applyFill="1" applyBorder="1" applyAlignment="1" applyProtection="1">
      <alignment vertical="center" wrapText="1"/>
      <protection hidden="1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vertical="center"/>
      <protection hidden="1"/>
    </xf>
    <xf numFmtId="0" fontId="6" fillId="2" borderId="15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2" borderId="62" xfId="0" applyFont="1" applyFill="1" applyBorder="1" applyAlignment="1" applyProtection="1">
      <alignment horizontal="center" vertical="center"/>
      <protection hidden="1"/>
    </xf>
    <xf numFmtId="0" fontId="9" fillId="3" borderId="27" xfId="0" applyFont="1" applyFill="1" applyBorder="1" applyAlignment="1" applyProtection="1">
      <alignment horizontal="center" vertical="center"/>
      <protection hidden="1"/>
    </xf>
    <xf numFmtId="0" fontId="8" fillId="0" borderId="21" xfId="0" applyFont="1" applyBorder="1" applyAlignment="1" applyProtection="1">
      <alignment horizontal="center" vertical="center"/>
      <protection hidden="1"/>
    </xf>
    <xf numFmtId="178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 hidden="1"/>
    </xf>
    <xf numFmtId="0" fontId="6" fillId="0" borderId="62" xfId="0" applyFont="1" applyBorder="1" applyAlignment="1" applyProtection="1">
      <alignment horizontal="center" vertical="center"/>
      <protection locked="0" hidden="1"/>
    </xf>
    <xf numFmtId="0" fontId="6" fillId="0" borderId="42" xfId="0" applyFont="1" applyBorder="1" applyAlignment="1" applyProtection="1">
      <alignment horizontal="center" vertical="center"/>
      <protection locked="0" hidden="1"/>
    </xf>
    <xf numFmtId="0" fontId="6" fillId="0" borderId="42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hidden="1"/>
    </xf>
    <xf numFmtId="0" fontId="6" fillId="0" borderId="18" xfId="0" applyFont="1" applyFill="1" applyBorder="1" applyAlignment="1" applyProtection="1">
      <alignment horizontal="center" vertical="center"/>
      <protection hidden="1"/>
    </xf>
    <xf numFmtId="0" fontId="6" fillId="2" borderId="25" xfId="0" applyFont="1" applyFill="1" applyBorder="1" applyAlignment="1" applyProtection="1">
      <alignment horizontal="center" vertical="center"/>
      <protection hidden="1"/>
    </xf>
    <xf numFmtId="0" fontId="6" fillId="2" borderId="43" xfId="0" applyFont="1" applyFill="1" applyBorder="1" applyAlignment="1" applyProtection="1">
      <alignment horizontal="center" vertical="center"/>
      <protection hidden="1"/>
    </xf>
    <xf numFmtId="0" fontId="7" fillId="3" borderId="14" xfId="0" applyFont="1" applyFill="1" applyBorder="1" applyAlignment="1" applyProtection="1">
      <alignment horizontal="center" vertical="center" wrapText="1"/>
      <protection hidden="1"/>
    </xf>
    <xf numFmtId="0" fontId="8" fillId="0" borderId="16" xfId="0" applyFont="1" applyBorder="1" applyAlignment="1" applyProtection="1">
      <alignment horizontal="center" vertical="center" wrapText="1"/>
      <protection hidden="1"/>
    </xf>
    <xf numFmtId="0" fontId="9" fillId="3" borderId="73" xfId="0" applyFont="1" applyFill="1" applyBorder="1" applyAlignment="1" applyProtection="1">
      <alignment horizontal="center" vertical="center" wrapText="1"/>
      <protection hidden="1"/>
    </xf>
    <xf numFmtId="0" fontId="8" fillId="0" borderId="19" xfId="0" applyFont="1" applyBorder="1" applyAlignment="1" applyProtection="1">
      <alignment horizontal="center" vertical="center" wrapText="1"/>
      <protection hidden="1"/>
    </xf>
    <xf numFmtId="0" fontId="8" fillId="0" borderId="20" xfId="0" applyFont="1" applyBorder="1" applyAlignment="1" applyProtection="1">
      <alignment horizontal="center" vertical="center" wrapText="1"/>
      <protection hidden="1"/>
    </xf>
    <xf numFmtId="0" fontId="8" fillId="0" borderId="74" xfId="0" applyFont="1" applyBorder="1" applyAlignment="1" applyProtection="1">
      <alignment horizontal="center" vertical="center" wrapText="1"/>
      <protection hidden="1"/>
    </xf>
    <xf numFmtId="0" fontId="8" fillId="0" borderId="76" xfId="0" applyFont="1" applyBorder="1" applyAlignment="1" applyProtection="1">
      <alignment horizontal="center" vertical="center" wrapText="1"/>
      <protection hidden="1"/>
    </xf>
    <xf numFmtId="0" fontId="8" fillId="0" borderId="75" xfId="0" applyFont="1" applyBorder="1" applyAlignment="1" applyProtection="1">
      <alignment horizontal="center" vertical="center" wrapText="1"/>
      <protection hidden="1"/>
    </xf>
    <xf numFmtId="0" fontId="7" fillId="10" borderId="5" xfId="0" applyFont="1" applyFill="1" applyBorder="1" applyAlignment="1" applyProtection="1">
      <alignment horizontal="center" vertical="center"/>
      <protection hidden="1"/>
    </xf>
    <xf numFmtId="0" fontId="7" fillId="10" borderId="3" xfId="0" applyFont="1" applyFill="1" applyBorder="1" applyAlignment="1" applyProtection="1">
      <alignment horizontal="center" vertical="center"/>
      <protection hidden="1"/>
    </xf>
    <xf numFmtId="0" fontId="6" fillId="2" borderId="18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8" fillId="0" borderId="27" xfId="0" applyFont="1" applyBorder="1" applyAlignment="1" applyProtection="1">
      <alignment horizontal="center" vertical="center"/>
      <protection hidden="1"/>
    </xf>
    <xf numFmtId="0" fontId="8" fillId="0" borderId="62" xfId="0" applyFont="1" applyBorder="1" applyAlignment="1" applyProtection="1">
      <alignment horizontal="center" vertical="center"/>
      <protection locked="0" hidden="1"/>
    </xf>
    <xf numFmtId="0" fontId="8" fillId="0" borderId="42" xfId="0" applyFont="1" applyBorder="1" applyAlignment="1" applyProtection="1">
      <alignment horizontal="center" vertical="center"/>
      <protection locked="0"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73" xfId="0" applyFont="1" applyBorder="1" applyAlignment="1" applyProtection="1">
      <alignment vertical="center"/>
      <protection hidden="1"/>
    </xf>
    <xf numFmtId="0" fontId="8" fillId="0" borderId="19" xfId="0" applyFont="1" applyBorder="1" applyAlignment="1">
      <alignment vertical="center"/>
    </xf>
    <xf numFmtId="0" fontId="8" fillId="0" borderId="86" xfId="0" applyFont="1" applyBorder="1" applyAlignment="1">
      <alignment vertical="center"/>
    </xf>
    <xf numFmtId="0" fontId="7" fillId="3" borderId="27" xfId="0" applyFont="1" applyFill="1" applyBorder="1" applyAlignment="1" applyProtection="1">
      <alignment horizontal="center" vertical="center"/>
      <protection locked="0" hidden="1"/>
    </xf>
    <xf numFmtId="0" fontId="9" fillId="0" borderId="27" xfId="0" applyFont="1" applyBorder="1" applyAlignment="1" applyProtection="1">
      <alignment vertical="center"/>
      <protection locked="0" hidden="1"/>
    </xf>
    <xf numFmtId="0" fontId="9" fillId="0" borderId="21" xfId="0" applyFont="1" applyBorder="1" applyAlignment="1" applyProtection="1">
      <alignment vertical="center"/>
      <protection locked="0" hidden="1"/>
    </xf>
    <xf numFmtId="0" fontId="6" fillId="0" borderId="69" xfId="0" applyFont="1" applyFill="1" applyBorder="1" applyAlignment="1" applyProtection="1">
      <alignment horizontal="center" vertical="center"/>
      <protection locked="0" hidden="1"/>
    </xf>
    <xf numFmtId="0" fontId="8" fillId="0" borderId="69" xfId="0" applyFont="1" applyFill="1" applyBorder="1" applyAlignment="1" applyProtection="1">
      <alignment horizontal="center" vertical="center"/>
      <protection locked="0" hidden="1"/>
    </xf>
    <xf numFmtId="0" fontId="8" fillId="0" borderId="72" xfId="0" applyFont="1" applyFill="1" applyBorder="1" applyAlignment="1" applyProtection="1">
      <alignment horizontal="center" vertical="center"/>
      <protection locked="0" hidden="1"/>
    </xf>
    <xf numFmtId="0" fontId="7" fillId="3" borderId="5" xfId="0" applyFont="1" applyFill="1" applyBorder="1" applyAlignment="1" applyProtection="1">
      <alignment horizontal="center" vertical="center"/>
      <protection hidden="1"/>
    </xf>
    <xf numFmtId="0" fontId="9" fillId="9" borderId="79" xfId="0" applyFont="1" applyFill="1" applyBorder="1" applyAlignment="1" applyProtection="1">
      <alignment horizontal="center" vertical="center"/>
      <protection hidden="1"/>
    </xf>
    <xf numFmtId="0" fontId="9" fillId="9" borderId="80" xfId="0" applyFont="1" applyFill="1" applyBorder="1" applyAlignment="1">
      <alignment horizontal="center" vertical="center"/>
    </xf>
    <xf numFmtId="0" fontId="79" fillId="0" borderId="81" xfId="0" applyFont="1" applyBorder="1" applyAlignment="1" applyProtection="1">
      <alignment horizontal="center" vertical="center"/>
      <protection hidden="1"/>
    </xf>
    <xf numFmtId="0" fontId="6" fillId="0" borderId="81" xfId="0" applyFont="1" applyBorder="1" applyAlignment="1" applyProtection="1">
      <alignment horizontal="center" vertical="center"/>
      <protection hidden="1"/>
    </xf>
    <xf numFmtId="0" fontId="8" fillId="0" borderId="81" xfId="0" applyFont="1" applyBorder="1" applyAlignment="1">
      <alignment vertical="center"/>
    </xf>
    <xf numFmtId="49" fontId="79" fillId="0" borderId="81" xfId="0" applyNumberFormat="1" applyFont="1" applyBorder="1" applyAlignment="1" applyProtection="1">
      <alignment horizontal="center" vertical="center"/>
      <protection hidden="1"/>
    </xf>
    <xf numFmtId="49" fontId="8" fillId="0" borderId="81" xfId="0" applyNumberFormat="1" applyFont="1" applyBorder="1" applyAlignment="1">
      <alignment vertical="center"/>
    </xf>
    <xf numFmtId="49" fontId="6" fillId="0" borderId="81" xfId="0" applyNumberFormat="1" applyFont="1" applyBorder="1" applyAlignment="1" applyProtection="1">
      <alignment horizontal="center" vertical="center"/>
      <protection hidden="1"/>
    </xf>
    <xf numFmtId="0" fontId="8" fillId="0" borderId="81" xfId="0" applyFont="1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6" fillId="0" borderId="62" xfId="0" applyFont="1" applyFill="1" applyBorder="1" applyAlignment="1" applyProtection="1">
      <alignment horizontal="center" vertical="center"/>
      <protection locked="0" hidden="1"/>
    </xf>
    <xf numFmtId="0" fontId="8" fillId="0" borderId="62" xfId="0" applyFont="1" applyFill="1" applyBorder="1" applyAlignment="1" applyProtection="1">
      <alignment horizontal="center" vertical="center"/>
      <protection locked="0" hidden="1"/>
    </xf>
    <xf numFmtId="0" fontId="8" fillId="0" borderId="42" xfId="0" applyFont="1" applyFill="1" applyBorder="1" applyAlignment="1" applyProtection="1">
      <alignment horizontal="center" vertical="center"/>
      <protection locked="0" hidden="1"/>
    </xf>
    <xf numFmtId="0" fontId="6" fillId="0" borderId="15" xfId="0" applyFont="1" applyFill="1" applyBorder="1" applyAlignment="1" applyProtection="1">
      <alignment horizontal="center" vertical="center"/>
      <protection locked="0" hidden="1"/>
    </xf>
    <xf numFmtId="0" fontId="6" fillId="0" borderId="42" xfId="0" applyFont="1" applyFill="1" applyBorder="1" applyAlignment="1" applyProtection="1">
      <alignment horizontal="center" vertical="center"/>
      <protection locked="0" hidden="1"/>
    </xf>
    <xf numFmtId="0" fontId="8" fillId="0" borderId="0" xfId="0" applyFont="1" applyFill="1" applyBorder="1" applyAlignment="1">
      <alignment horizontal="center" vertical="center"/>
    </xf>
    <xf numFmtId="0" fontId="6" fillId="0" borderId="19" xfId="0" applyFont="1" applyBorder="1" applyAlignment="1" applyProtection="1">
      <alignment horizontal="center" vertical="center"/>
      <protection locked="0" hidden="1"/>
    </xf>
    <xf numFmtId="0" fontId="8" fillId="0" borderId="19" xfId="0" applyFont="1" applyBorder="1" applyAlignment="1" applyProtection="1">
      <alignment horizontal="center" vertical="center"/>
      <protection locked="0" hidden="1"/>
    </xf>
    <xf numFmtId="0" fontId="8" fillId="0" borderId="20" xfId="0" applyFont="1" applyBorder="1" applyAlignment="1" applyProtection="1">
      <alignment horizontal="center" vertical="center"/>
      <protection locked="0" hidden="1"/>
    </xf>
    <xf numFmtId="0" fontId="6" fillId="8" borderId="15" xfId="0" applyFont="1" applyFill="1" applyBorder="1" applyAlignment="1" applyProtection="1">
      <alignment horizontal="center" vertical="center"/>
      <protection hidden="1"/>
    </xf>
    <xf numFmtId="0" fontId="6" fillId="8" borderId="62" xfId="0" applyFont="1" applyFill="1" applyBorder="1" applyAlignment="1" applyProtection="1">
      <alignment horizontal="center" vertical="center"/>
      <protection hidden="1"/>
    </xf>
    <xf numFmtId="0" fontId="6" fillId="8" borderId="42" xfId="0" applyFont="1" applyFill="1" applyBorder="1" applyAlignment="1" applyProtection="1">
      <alignment horizontal="center" vertical="center"/>
      <protection hidden="1"/>
    </xf>
    <xf numFmtId="0" fontId="6" fillId="8" borderId="10" xfId="0" applyFont="1" applyFill="1" applyBorder="1" applyAlignment="1" applyProtection="1">
      <alignment horizontal="center" vertical="center"/>
      <protection hidden="1"/>
    </xf>
    <xf numFmtId="0" fontId="6" fillId="8" borderId="69" xfId="0" applyFont="1" applyFill="1" applyBorder="1" applyAlignment="1" applyProtection="1">
      <alignment horizontal="center" vertical="center"/>
      <protection hidden="1"/>
    </xf>
    <xf numFmtId="0" fontId="6" fillId="8" borderId="72" xfId="0" applyFont="1" applyFill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locked="0"/>
    </xf>
    <xf numFmtId="0" fontId="6" fillId="0" borderId="69" xfId="0" applyFont="1" applyBorder="1" applyAlignment="1" applyProtection="1">
      <alignment horizontal="center" vertical="center"/>
      <protection locked="0" hidden="1"/>
    </xf>
    <xf numFmtId="0" fontId="8" fillId="0" borderId="69" xfId="0" applyFont="1" applyBorder="1" applyAlignment="1" applyProtection="1">
      <alignment horizontal="center" vertical="center"/>
      <protection locked="0" hidden="1"/>
    </xf>
    <xf numFmtId="0" fontId="8" fillId="0" borderId="72" xfId="0" applyFont="1" applyBorder="1" applyAlignment="1" applyProtection="1">
      <alignment horizontal="center" vertical="center"/>
      <protection locked="0" hidden="1"/>
    </xf>
    <xf numFmtId="0" fontId="7" fillId="3" borderId="17" xfId="0" applyFont="1" applyFill="1" applyBorder="1" applyAlignment="1" applyProtection="1">
      <alignment horizontal="center" vertical="center"/>
      <protection hidden="1"/>
    </xf>
    <xf numFmtId="0" fontId="7" fillId="3" borderId="21" xfId="0" applyFont="1" applyFill="1" applyBorder="1" applyAlignment="1" applyProtection="1">
      <alignment horizontal="center" vertical="center"/>
      <protection hidden="1"/>
    </xf>
    <xf numFmtId="0" fontId="9" fillId="3" borderId="5" xfId="0" applyFont="1" applyFill="1" applyBorder="1" applyAlignment="1">
      <alignment horizontal="center" vertical="center"/>
    </xf>
    <xf numFmtId="0" fontId="8" fillId="2" borderId="2" xfId="0" applyFont="1" applyFill="1" applyBorder="1" applyAlignment="1" applyProtection="1">
      <alignment horizontal="center" vertical="center"/>
      <protection hidden="1"/>
    </xf>
    <xf numFmtId="0" fontId="6" fillId="5" borderId="15" xfId="0" applyFont="1" applyFill="1" applyBorder="1" applyAlignment="1" applyProtection="1">
      <alignment horizontal="left" vertical="center"/>
      <protection locked="0"/>
    </xf>
    <xf numFmtId="0" fontId="8" fillId="0" borderId="42" xfId="0" applyFont="1" applyBorder="1" applyAlignment="1" applyProtection="1">
      <alignment horizontal="left" vertical="center"/>
      <protection locked="0"/>
    </xf>
    <xf numFmtId="0" fontId="6" fillId="5" borderId="3" xfId="0" applyFont="1" applyFill="1" applyBorder="1" applyAlignment="1" applyProtection="1">
      <alignment horizontal="center" vertical="center"/>
      <protection hidden="1"/>
    </xf>
    <xf numFmtId="0" fontId="6" fillId="5" borderId="77" xfId="0" applyFont="1" applyFill="1" applyBorder="1" applyAlignment="1" applyProtection="1">
      <alignment horizontal="left" vertical="center"/>
      <protection locked="0"/>
    </xf>
    <xf numFmtId="0" fontId="6" fillId="5" borderId="2" xfId="0" applyFont="1" applyFill="1" applyBorder="1" applyAlignment="1" applyProtection="1">
      <alignment horizontal="center" vertical="center"/>
      <protection hidden="1"/>
    </xf>
    <xf numFmtId="0" fontId="6" fillId="5" borderId="4" xfId="0" applyFont="1" applyFill="1" applyBorder="1" applyAlignment="1" applyProtection="1">
      <alignment horizontal="left" vertical="center"/>
      <protection locked="0"/>
    </xf>
    <xf numFmtId="0" fontId="8" fillId="0" borderId="21" xfId="0" applyFont="1" applyBorder="1" applyAlignment="1" applyProtection="1">
      <alignment horizontal="left" vertical="center"/>
      <protection locked="0"/>
    </xf>
    <xf numFmtId="0" fontId="6" fillId="5" borderId="78" xfId="0" applyFont="1" applyFill="1" applyBorder="1" applyAlignment="1" applyProtection="1">
      <alignment horizontal="left" vertical="center"/>
      <protection locked="0"/>
    </xf>
    <xf numFmtId="0" fontId="8" fillId="0" borderId="72" xfId="0" applyFont="1" applyBorder="1" applyAlignment="1" applyProtection="1">
      <alignment horizontal="left" vertical="center"/>
      <protection locked="0"/>
    </xf>
    <xf numFmtId="0" fontId="6" fillId="5" borderId="10" xfId="0" applyFont="1" applyFill="1" applyBorder="1" applyAlignment="1" applyProtection="1">
      <alignment horizontal="left" vertical="center"/>
      <protection locked="0"/>
    </xf>
    <xf numFmtId="0" fontId="6" fillId="5" borderId="5" xfId="0" applyFont="1" applyFill="1" applyBorder="1" applyAlignment="1" applyProtection="1">
      <alignment horizontal="center" vertical="center"/>
      <protection hidden="1"/>
    </xf>
    <xf numFmtId="0" fontId="6" fillId="5" borderId="60" xfId="0" applyFont="1" applyFill="1" applyBorder="1" applyAlignment="1" applyProtection="1">
      <alignment horizontal="left" vertical="center"/>
      <protection locked="0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6" fillId="2" borderId="60" xfId="0" applyFont="1" applyFill="1" applyBorder="1" applyAlignment="1" applyProtection="1">
      <alignment horizontal="center" vertical="center"/>
      <protection hidden="1"/>
    </xf>
    <xf numFmtId="0" fontId="42" fillId="0" borderId="13" xfId="0" applyFont="1" applyBorder="1" applyAlignment="1" applyProtection="1">
      <alignment horizontal="center" vertical="center"/>
      <protection hidden="1"/>
    </xf>
    <xf numFmtId="0" fontId="42" fillId="0" borderId="7" xfId="0" applyFont="1" applyBorder="1" applyAlignment="1" applyProtection="1">
      <alignment horizontal="center" vertical="center"/>
      <protection hidden="1"/>
    </xf>
    <xf numFmtId="0" fontId="42" fillId="0" borderId="2" xfId="0" applyFont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15" fillId="11" borderId="0" xfId="0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right" vertical="top"/>
      <protection hidden="1"/>
    </xf>
    <xf numFmtId="0" fontId="8" fillId="0" borderId="0" xfId="0" applyFont="1" applyAlignment="1" applyProtection="1">
      <alignment horizontal="right" vertical="top"/>
      <protection hidden="1"/>
    </xf>
    <xf numFmtId="0" fontId="7" fillId="3" borderId="82" xfId="0" applyFont="1" applyFill="1" applyBorder="1" applyAlignment="1" applyProtection="1">
      <alignment horizontal="center" vertical="center"/>
      <protection hidden="1"/>
    </xf>
    <xf numFmtId="0" fontId="7" fillId="3" borderId="31" xfId="0" applyFont="1" applyFill="1" applyBorder="1" applyAlignment="1" applyProtection="1">
      <alignment horizontal="center" vertical="center"/>
      <protection hidden="1"/>
    </xf>
    <xf numFmtId="0" fontId="7" fillId="3" borderId="83" xfId="0" applyFont="1" applyFill="1" applyBorder="1" applyAlignment="1" applyProtection="1">
      <alignment horizontal="center" vertical="center"/>
      <protection hidden="1"/>
    </xf>
    <xf numFmtId="0" fontId="6" fillId="2" borderId="14" xfId="0" applyFont="1" applyFill="1" applyBorder="1" applyAlignment="1" applyProtection="1">
      <alignment horizontal="center" vertical="center"/>
      <protection hidden="1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2" borderId="84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6" fillId="3" borderId="14" xfId="0" applyFont="1" applyFill="1" applyBorder="1" applyAlignment="1" applyProtection="1">
      <alignment horizontal="center" vertical="center" wrapText="1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6" fillId="3" borderId="14" xfId="0" applyFont="1" applyFill="1" applyBorder="1" applyAlignment="1" applyProtection="1">
      <alignment horizontal="center" vertical="center"/>
      <protection hidden="1"/>
    </xf>
    <xf numFmtId="0" fontId="6" fillId="4" borderId="73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74" xfId="0" applyFill="1" applyBorder="1" applyAlignment="1" applyProtection="1">
      <alignment horizontal="center" vertical="center"/>
      <protection hidden="1"/>
    </xf>
    <xf numFmtId="0" fontId="6" fillId="9" borderId="15" xfId="0" applyFont="1" applyFill="1" applyBorder="1" applyAlignment="1" applyProtection="1">
      <alignment horizontal="center" vertical="center"/>
      <protection hidden="1"/>
    </xf>
    <xf numFmtId="0" fontId="6" fillId="9" borderId="62" xfId="0" applyFont="1" applyFill="1" applyBorder="1" applyAlignment="1" applyProtection="1">
      <alignment horizontal="center" vertical="center"/>
      <protection hidden="1"/>
    </xf>
    <xf numFmtId="0" fontId="6" fillId="9" borderId="71" xfId="0" applyFont="1" applyFill="1" applyBorder="1" applyAlignment="1" applyProtection="1">
      <alignment horizontal="center" vertical="center"/>
      <protection hidden="1"/>
    </xf>
    <xf numFmtId="0" fontId="6" fillId="4" borderId="1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center"/>
      <protection hidden="1"/>
    </xf>
    <xf numFmtId="0" fontId="0" fillId="4" borderId="16" xfId="0" applyFill="1" applyBorder="1" applyAlignment="1" applyProtection="1">
      <alignment horizontal="center" vertical="center"/>
      <protection hidden="1"/>
    </xf>
    <xf numFmtId="0" fontId="12" fillId="11" borderId="0" xfId="0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6" fillId="3" borderId="84" xfId="0" applyFont="1" applyFill="1" applyBorder="1" applyAlignment="1" applyProtection="1">
      <alignment horizontal="center" vertical="center"/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0" fontId="0" fillId="3" borderId="85" xfId="0" applyFill="1" applyBorder="1" applyAlignment="1" applyProtection="1">
      <alignment horizontal="center" vertical="center"/>
      <protection hidden="1"/>
    </xf>
    <xf numFmtId="0" fontId="6" fillId="3" borderId="77" xfId="0" applyFont="1" applyFill="1" applyBorder="1" applyAlignment="1" applyProtection="1">
      <alignment horizontal="center" vertical="center"/>
      <protection hidden="1"/>
    </xf>
    <xf numFmtId="0" fontId="6" fillId="3" borderId="62" xfId="0" applyFont="1" applyFill="1" applyBorder="1" applyAlignment="1" applyProtection="1">
      <alignment horizontal="center" vertical="center"/>
      <protection hidden="1"/>
    </xf>
    <xf numFmtId="0" fontId="6" fillId="3" borderId="71" xfId="0" applyFont="1" applyFill="1" applyBorder="1" applyAlignment="1" applyProtection="1">
      <alignment horizontal="center" vertical="center"/>
      <protection hidden="1"/>
    </xf>
    <xf numFmtId="0" fontId="6" fillId="6" borderId="77" xfId="0" applyFont="1" applyFill="1" applyBorder="1" applyAlignment="1" applyProtection="1">
      <alignment horizontal="center" vertical="center"/>
      <protection hidden="1"/>
    </xf>
    <xf numFmtId="0" fontId="6" fillId="6" borderId="62" xfId="0" applyFont="1" applyFill="1" applyBorder="1" applyAlignment="1" applyProtection="1">
      <alignment horizontal="center" vertical="center"/>
      <protection hidden="1"/>
    </xf>
    <xf numFmtId="0" fontId="6" fillId="6" borderId="42" xfId="0" applyFont="1" applyFill="1" applyBorder="1" applyAlignment="1" applyProtection="1">
      <alignment horizontal="center" vertical="center"/>
      <protection hidden="1"/>
    </xf>
    <xf numFmtId="0" fontId="12" fillId="11" borderId="0" xfId="0" applyFont="1" applyFill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81" fillId="5" borderId="15" xfId="0" applyFont="1" applyFill="1" applyBorder="1" applyAlignment="1" applyProtection="1">
      <alignment horizontal="left" vertical="center"/>
      <protection locked="0"/>
    </xf>
    <xf numFmtId="0" fontId="80" fillId="0" borderId="42" xfId="0" applyFont="1" applyBorder="1" applyAlignment="1" applyProtection="1">
      <alignment horizontal="left" vertical="center"/>
      <protection locked="0"/>
    </xf>
    <xf numFmtId="0" fontId="82" fillId="5" borderId="15" xfId="0" applyFont="1" applyFill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center" vertic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0" fontId="8" fillId="3" borderId="85" xfId="0" applyFont="1" applyFill="1" applyBorder="1" applyAlignment="1" applyProtection="1">
      <alignment horizontal="center" vertical="center"/>
      <protection hidden="1"/>
    </xf>
    <xf numFmtId="0" fontId="8" fillId="4" borderId="1" xfId="0" applyFont="1" applyFill="1" applyBorder="1" applyAlignment="1" applyProtection="1">
      <alignment horizontal="center" vertical="center"/>
      <protection hidden="1"/>
    </xf>
    <xf numFmtId="0" fontId="8" fillId="4" borderId="74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horizontal="center" vertical="center"/>
      <protection hidden="1"/>
    </xf>
    <xf numFmtId="0" fontId="8" fillId="3" borderId="16" xfId="0" applyFont="1" applyFill="1" applyBorder="1" applyAlignment="1" applyProtection="1">
      <alignment horizontal="center" vertical="center"/>
      <protection hidden="1"/>
    </xf>
    <xf numFmtId="0" fontId="8" fillId="0" borderId="8" xfId="0" applyFont="1" applyBorder="1" applyAlignment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  <protection hidden="1"/>
    </xf>
    <xf numFmtId="0" fontId="8" fillId="4" borderId="16" xfId="0" applyFont="1" applyFill="1" applyBorder="1" applyAlignment="1" applyProtection="1">
      <alignment horizontal="center" vertical="center"/>
      <protection hidden="1"/>
    </xf>
    <xf numFmtId="0" fontId="8" fillId="0" borderId="7" xfId="0" applyFont="1" applyBorder="1" applyAlignment="1">
      <alignment horizontal="center" vertical="center"/>
    </xf>
    <xf numFmtId="0" fontId="6" fillId="0" borderId="43" xfId="0" applyFont="1" applyBorder="1" applyAlignment="1">
      <alignment horizontal="left" vertical="center" wrapText="1"/>
    </xf>
    <xf numFmtId="0" fontId="6" fillId="0" borderId="43" xfId="0" applyFont="1" applyBorder="1" applyAlignment="1">
      <alignment horizontal="left" vertical="center"/>
    </xf>
    <xf numFmtId="0" fontId="68" fillId="16" borderId="3" xfId="0" applyFont="1" applyFill="1" applyBorder="1" applyAlignment="1">
      <alignment horizontal="center" vertical="center" wrapText="1"/>
    </xf>
    <xf numFmtId="0" fontId="68" fillId="16" borderId="5" xfId="0" applyFont="1" applyFill="1" applyBorder="1" applyAlignment="1">
      <alignment horizontal="center" vertical="center" wrapText="1"/>
    </xf>
    <xf numFmtId="0" fontId="68" fillId="16" borderId="3" xfId="0" applyFont="1" applyFill="1" applyBorder="1" applyAlignment="1">
      <alignment horizontal="center" vertical="center"/>
    </xf>
    <xf numFmtId="0" fontId="68" fillId="16" borderId="5" xfId="0" applyFont="1" applyFill="1" applyBorder="1" applyAlignment="1">
      <alignment horizontal="center" vertical="center"/>
    </xf>
    <xf numFmtId="0" fontId="69" fillId="16" borderId="5" xfId="0" applyFont="1" applyFill="1" applyBorder="1" applyAlignment="1">
      <alignment horizontal="center" vertical="center" wrapText="1"/>
    </xf>
    <xf numFmtId="0" fontId="69" fillId="16" borderId="3" xfId="0" applyFont="1" applyFill="1" applyBorder="1" applyAlignment="1">
      <alignment horizontal="center" vertical="center" wrapText="1"/>
    </xf>
    <xf numFmtId="0" fontId="6" fillId="5" borderId="0" xfId="2" applyFont="1" applyFill="1" applyBorder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6" fillId="3" borderId="15" xfId="2" applyFont="1" applyFill="1" applyBorder="1" applyAlignment="1">
      <alignment horizontal="center"/>
    </xf>
    <xf numFmtId="0" fontId="6" fillId="9" borderId="40" xfId="2" applyFont="1" applyFill="1" applyBorder="1" applyAlignment="1">
      <alignment horizontal="center"/>
    </xf>
    <xf numFmtId="0" fontId="6" fillId="9" borderId="3" xfId="2" applyFont="1" applyFill="1" applyBorder="1" applyAlignment="1">
      <alignment horizontal="center"/>
    </xf>
    <xf numFmtId="0" fontId="6" fillId="9" borderId="3" xfId="2" applyFont="1" applyFill="1" applyBorder="1" applyAlignment="1">
      <alignment horizontal="center" wrapText="1"/>
    </xf>
    <xf numFmtId="0" fontId="6" fillId="9" borderId="5" xfId="2" applyFont="1" applyFill="1" applyBorder="1" applyAlignment="1">
      <alignment horizontal="center"/>
    </xf>
    <xf numFmtId="0" fontId="6" fillId="9" borderId="5" xfId="2" applyFont="1" applyFill="1" applyBorder="1" applyAlignment="1">
      <alignment horizontal="center" wrapText="1"/>
    </xf>
    <xf numFmtId="0" fontId="56" fillId="5" borderId="77" xfId="0" applyFont="1" applyFill="1" applyBorder="1" applyAlignment="1" applyProtection="1">
      <alignment horizontal="left" vertical="center"/>
      <protection locked="0"/>
    </xf>
    <xf numFmtId="0" fontId="83" fillId="0" borderId="42" xfId="0" applyFont="1" applyBorder="1" applyAlignment="1" applyProtection="1">
      <alignment horizontal="left" vertical="center"/>
      <protection locked="0"/>
    </xf>
  </cellXfs>
  <cellStyles count="3">
    <cellStyle name="ハイパーリンク" xfId="1" builtinId="8"/>
    <cellStyle name="標準" xfId="0" builtinId="0"/>
    <cellStyle name="標準 2" xfId="2"/>
  </cellStyles>
  <dxfs count="25">
    <dxf>
      <font>
        <b/>
        <i val="0"/>
        <condense val="0"/>
        <extend val="0"/>
        <color indexed="16"/>
      </font>
      <fill>
        <patternFill>
          <bgColor indexed="29"/>
        </patternFill>
      </fill>
    </dxf>
    <dxf>
      <font>
        <condense val="0"/>
        <extend val="0"/>
        <color indexed="16"/>
      </font>
      <fill>
        <patternFill>
          <bgColor indexed="22"/>
        </patternFill>
      </fill>
    </dxf>
    <dxf>
      <font>
        <b/>
        <i val="0"/>
        <condense val="0"/>
        <extend val="0"/>
        <color indexed="56"/>
      </font>
      <fill>
        <patternFill>
          <bgColor indexed="41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57"/>
      </font>
      <fill>
        <patternFill>
          <bgColor indexed="43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23"/>
      </font>
      <fill>
        <patternFill>
          <bgColor indexed="2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auto="1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b/>
        <i val="0"/>
        <condense val="0"/>
        <extend val="0"/>
        <color indexed="16"/>
      </font>
      <fill>
        <patternFill>
          <bgColor indexed="29"/>
        </patternFill>
      </fill>
    </dxf>
    <dxf>
      <font>
        <condense val="0"/>
        <extend val="0"/>
        <color indexed="16"/>
      </font>
      <fill>
        <patternFill>
          <bgColor indexed="22"/>
        </patternFill>
      </fill>
    </dxf>
    <dxf>
      <font>
        <b/>
        <i val="0"/>
        <condense val="0"/>
        <extend val="0"/>
        <color indexed="56"/>
      </font>
      <fill>
        <patternFill>
          <bgColor indexed="41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57"/>
      </font>
      <fill>
        <patternFill>
          <bgColor indexed="43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23"/>
      </font>
      <fill>
        <patternFill>
          <bgColor indexed="2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ont>
        <condense val="0"/>
        <extend val="0"/>
        <color auto="1"/>
      </font>
      <fill>
        <patternFill>
          <bgColor indexed="47"/>
        </patternFill>
      </fill>
    </dxf>
    <dxf>
      <font>
        <condense val="0"/>
        <extend val="0"/>
        <color indexed="9"/>
      </font>
      <fill>
        <patternFill>
          <bgColor indexed="55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colors>
    <mruColors>
      <color rgb="FF0000FF"/>
      <color rgb="FFFF66CC"/>
      <color rgb="FFFFCCFF"/>
      <color rgb="FFFFFFCC"/>
      <color rgb="FFCCFF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85725</xdr:rowOff>
        </xdr:from>
        <xdr:to>
          <xdr:col>10</xdr:col>
          <xdr:colOff>0</xdr:colOff>
          <xdr:row>1</xdr:row>
          <xdr:rowOff>66675</xdr:rowOff>
        </xdr:to>
        <xdr:sp macro="" textlink="">
          <xdr:nvSpPr>
            <xdr:cNvPr id="184321" name="シート作成ボタン" hidden="1">
              <a:extLst>
                <a:ext uri="{63B3BB69-23CF-44E3-9099-C40C66FF867C}">
                  <a14:compatExt spid="_x0000_s18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314325</xdr:colOff>
          <xdr:row>0</xdr:row>
          <xdr:rowOff>76200</xdr:rowOff>
        </xdr:from>
        <xdr:to>
          <xdr:col>15</xdr:col>
          <xdr:colOff>666750</xdr:colOff>
          <xdr:row>1</xdr:row>
          <xdr:rowOff>57150</xdr:rowOff>
        </xdr:to>
        <xdr:sp macro="" textlink="">
          <xdr:nvSpPr>
            <xdr:cNvPr id="184326" name="ソース作成ボタン" hidden="1">
              <a:extLst>
                <a:ext uri="{63B3BB69-23CF-44E3-9099-C40C66FF867C}">
                  <a14:compatExt spid="_x0000_s18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0</xdr:row>
          <xdr:rowOff>85725</xdr:rowOff>
        </xdr:from>
        <xdr:to>
          <xdr:col>20</xdr:col>
          <xdr:colOff>0</xdr:colOff>
          <xdr:row>1</xdr:row>
          <xdr:rowOff>66675</xdr:rowOff>
        </xdr:to>
        <xdr:sp macro="" textlink="">
          <xdr:nvSpPr>
            <xdr:cNvPr id="184377" name="ポート設定" hidden="1">
              <a:extLst>
                <a:ext uri="{63B3BB69-23CF-44E3-9099-C40C66FF867C}">
                  <a14:compatExt spid="_x0000_s18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297</xdr:row>
          <xdr:rowOff>47625</xdr:rowOff>
        </xdr:from>
        <xdr:to>
          <xdr:col>28</xdr:col>
          <xdr:colOff>285750</xdr:colOff>
          <xdr:row>298</xdr:row>
          <xdr:rowOff>123825</xdr:rowOff>
        </xdr:to>
        <xdr:sp macro="" textlink="">
          <xdr:nvSpPr>
            <xdr:cNvPr id="184378" name="コンフィグ設定" hidden="1">
              <a:extLst>
                <a:ext uri="{63B3BB69-23CF-44E3-9099-C40C66FF867C}">
                  <a14:compatExt spid="_x0000_s18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0</xdr:row>
          <xdr:rowOff>85725</xdr:rowOff>
        </xdr:from>
        <xdr:to>
          <xdr:col>12</xdr:col>
          <xdr:colOff>104775</xdr:colOff>
          <xdr:row>1</xdr:row>
          <xdr:rowOff>66675</xdr:rowOff>
        </xdr:to>
        <xdr:sp macro="" textlink="">
          <xdr:nvSpPr>
            <xdr:cNvPr id="184381" name="シートチェックボタン" hidden="1">
              <a:extLst>
                <a:ext uri="{63B3BB69-23CF-44E3-9099-C40C66FF867C}">
                  <a14:compatExt spid="_x0000_s18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0</xdr:row>
          <xdr:rowOff>85725</xdr:rowOff>
        </xdr:from>
        <xdr:to>
          <xdr:col>14</xdr:col>
          <xdr:colOff>190500</xdr:colOff>
          <xdr:row>1</xdr:row>
          <xdr:rowOff>66675</xdr:rowOff>
        </xdr:to>
        <xdr:sp macro="" textlink="">
          <xdr:nvSpPr>
            <xdr:cNvPr id="184384" name="メッセージ仕様作成" hidden="1">
              <a:extLst>
                <a:ext uri="{63B3BB69-23CF-44E3-9099-C40C66FF867C}">
                  <a14:compatExt spid="_x0000_s18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57150</xdr:rowOff>
        </xdr:from>
        <xdr:to>
          <xdr:col>2</xdr:col>
          <xdr:colOff>190500</xdr:colOff>
          <xdr:row>1</xdr:row>
          <xdr:rowOff>295275</xdr:rowOff>
        </xdr:to>
        <xdr:sp macro="" textlink="">
          <xdr:nvSpPr>
            <xdr:cNvPr id="20481" name="削除ボタン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</xdr:row>
      <xdr:rowOff>85725</xdr:rowOff>
    </xdr:from>
    <xdr:to>
      <xdr:col>14</xdr:col>
      <xdr:colOff>171450</xdr:colOff>
      <xdr:row>6</xdr:row>
      <xdr:rowOff>104775</xdr:rowOff>
    </xdr:to>
    <xdr:sp macro="" textlink="">
      <xdr:nvSpPr>
        <xdr:cNvPr id="8193" name="Text Box 1"/>
        <xdr:cNvSpPr txBox="1">
          <a:spLocks noChangeArrowheads="1"/>
        </xdr:cNvSpPr>
      </xdr:nvSpPr>
      <xdr:spPr bwMode="auto">
        <a:xfrm>
          <a:off x="6838950" y="266700"/>
          <a:ext cx="4219575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ja-JP" altLang="en-US" sz="900" b="1" i="0" u="sng" strike="noStrike" baseline="0">
              <a:solidFill>
                <a:srgbClr val="800000"/>
              </a:solidFill>
              <a:latin typeface="HG丸ｺﾞｼｯｸM-PRO"/>
              <a:ea typeface="HG丸ｺﾞｼｯｸM-PRO"/>
            </a:rPr>
            <a:t>注意事項！</a:t>
          </a:r>
          <a:endParaRPr lang="ja-JP" altLang="en-US" sz="900" b="0" i="0" u="none" strike="noStrike" baseline="0">
            <a:solidFill>
              <a:srgbClr val="000000"/>
            </a:solidFill>
            <a:latin typeface="HG丸ｺﾞｼｯｸM-PRO"/>
            <a:ea typeface="HG丸ｺﾞｼｯｸM-PRO"/>
          </a:endParaRPr>
        </a:p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Trigger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情報は対象となる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よりも上の行に記載されていなければならない！上の行に記載がない場合は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"Trigger ID"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の欄が</a:t>
          </a:r>
          <a:r>
            <a:rPr lang="en-US" altLang="ja-JP" sz="900" b="1" i="0" u="none" strike="noStrike" baseline="0">
              <a:solidFill>
                <a:srgbClr val="FF0000"/>
              </a:solidFill>
              <a:latin typeface="HG丸ｺﾞｼｯｸM-PRO"/>
              <a:ea typeface="HG丸ｺﾞｼｯｸM-PRO"/>
            </a:rPr>
            <a:t>"</a:t>
          </a:r>
          <a:r>
            <a:rPr lang="en-US" altLang="ja-JP" sz="900" b="1" i="0" u="none" strike="noStrike" baseline="0">
              <a:solidFill>
                <a:srgbClr val="FF0000"/>
              </a:solidFill>
              <a:latin typeface="Xerox Sans"/>
            </a:rPr>
            <a:t>ERROR"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となる。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基準とする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がない場合（それ自身が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Trigger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のとき）は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"Trigger Location Name"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を空欄とする。（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Trigger ID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"0x03FF"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57150</xdr:rowOff>
        </xdr:from>
        <xdr:to>
          <xdr:col>2</xdr:col>
          <xdr:colOff>314325</xdr:colOff>
          <xdr:row>1</xdr:row>
          <xdr:rowOff>295275</xdr:rowOff>
        </xdr:to>
        <xdr:sp macro="" textlink="">
          <xdr:nvSpPr>
            <xdr:cNvPr id="8194" name="削除ボタン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1027" name="削除ボタン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1505" name="削除ボタン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27329" name="削除ボタン" hidden="1">
              <a:extLst>
                <a:ext uri="{63B3BB69-23CF-44E3-9099-C40C66FF867C}">
                  <a14:compatExt spid="_x0000_s227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160769" name="削除ボタン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57150</xdr:rowOff>
        </xdr:from>
        <xdr:to>
          <xdr:col>2</xdr:col>
          <xdr:colOff>190500</xdr:colOff>
          <xdr:row>1</xdr:row>
          <xdr:rowOff>295275</xdr:rowOff>
        </xdr:to>
        <xdr:sp macro="" textlink="">
          <xdr:nvSpPr>
            <xdr:cNvPr id="224257" name="削除ボタン" hidden="1">
              <a:extLst>
                <a:ext uri="{63B3BB69-23CF-44E3-9099-C40C66FF867C}">
                  <a14:compatExt spid="_x0000_s22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</xdr:row>
      <xdr:rowOff>85725</xdr:rowOff>
    </xdr:from>
    <xdr:to>
      <xdr:col>14</xdr:col>
      <xdr:colOff>171450</xdr:colOff>
      <xdr:row>6</xdr:row>
      <xdr:rowOff>104775</xdr:rowOff>
    </xdr:to>
    <xdr:sp macro="" textlink="">
      <xdr:nvSpPr>
        <xdr:cNvPr id="225281" name="Text Box 1"/>
        <xdr:cNvSpPr txBox="1">
          <a:spLocks noChangeArrowheads="1"/>
        </xdr:cNvSpPr>
      </xdr:nvSpPr>
      <xdr:spPr bwMode="auto">
        <a:xfrm>
          <a:off x="6838950" y="276225"/>
          <a:ext cx="4219575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ja-JP" altLang="en-US" sz="900" b="1" i="0" u="sng" strike="noStrike" baseline="0">
              <a:solidFill>
                <a:srgbClr val="800000"/>
              </a:solidFill>
              <a:latin typeface="HG丸ｺﾞｼｯｸM-PRO"/>
              <a:ea typeface="HG丸ｺﾞｼｯｸM-PRO"/>
            </a:rPr>
            <a:t>注意事項！</a:t>
          </a:r>
          <a:endParaRPr lang="ja-JP" altLang="en-US" sz="900" b="0" i="0" u="none" strike="noStrike" baseline="0">
            <a:solidFill>
              <a:srgbClr val="000000"/>
            </a:solidFill>
            <a:latin typeface="HG丸ｺﾞｼｯｸM-PRO"/>
            <a:ea typeface="HG丸ｺﾞｼｯｸM-PRO"/>
          </a:endParaRPr>
        </a:p>
        <a:p>
          <a:pPr algn="l" rtl="0"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Trigger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情報は対象となる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よりも上の行に記載されていなければならない！上の行に記載がない場合は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"Trigger ID"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の欄が</a:t>
          </a:r>
          <a:r>
            <a:rPr lang="en-US" altLang="ja-JP" sz="900" b="1" i="0" u="none" strike="noStrike" baseline="0">
              <a:solidFill>
                <a:srgbClr val="FF0000"/>
              </a:solidFill>
              <a:latin typeface="HG丸ｺﾞｼｯｸM-PRO"/>
              <a:ea typeface="HG丸ｺﾞｼｯｸM-PRO"/>
            </a:rPr>
            <a:t>"</a:t>
          </a:r>
          <a:r>
            <a:rPr lang="en-US" altLang="ja-JP" sz="900" b="1" i="0" u="none" strike="noStrike" baseline="0">
              <a:solidFill>
                <a:srgbClr val="FF0000"/>
              </a:solidFill>
              <a:latin typeface="Xerox Sans"/>
            </a:rPr>
            <a:t>ERROR"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となる。</a:t>
          </a:r>
        </a:p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基準とする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がない場合（それ自身が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Trigger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Location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のとき）は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"Trigger Location Name"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を空欄とする。（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Trigger ID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は</a:t>
          </a:r>
          <a:r>
            <a:rPr lang="en-US" altLang="ja-JP" sz="900" b="0" i="0" u="none" strike="noStrike" baseline="0">
              <a:solidFill>
                <a:srgbClr val="000000"/>
              </a:solidFill>
              <a:latin typeface="Xerox Sans"/>
            </a:rPr>
            <a:t>"0x03FF"</a:t>
          </a:r>
          <a:r>
            <a:rPr lang="ja-JP" altLang="en-US" sz="900" b="0" i="0" u="none" strike="noStrike" baseline="0">
              <a:solidFill>
                <a:srgbClr val="000000"/>
              </a:solidFill>
              <a:latin typeface="HG丸ｺﾞｼｯｸM-PRO"/>
              <a:ea typeface="HG丸ｺﾞｼｯｸM-PRO"/>
            </a:rPr>
            <a:t>となる）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57150</xdr:rowOff>
        </xdr:from>
        <xdr:to>
          <xdr:col>2</xdr:col>
          <xdr:colOff>314325</xdr:colOff>
          <xdr:row>1</xdr:row>
          <xdr:rowOff>295275</xdr:rowOff>
        </xdr:to>
        <xdr:sp macro="" textlink="">
          <xdr:nvSpPr>
            <xdr:cNvPr id="225282" name="削除ボタン" hidden="1">
              <a:extLst>
                <a:ext uri="{63B3BB69-23CF-44E3-9099-C40C66FF867C}">
                  <a14:compatExt spid="_x0000_s22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42689" name="削除ボタン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68289" name="削除ボタン" hidden="1">
              <a:extLst>
                <a:ext uri="{63B3BB69-23CF-44E3-9099-C40C66FF867C}">
                  <a14:compatExt spid="_x0000_s268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56001" name="削除ボタン" hidden="1">
              <a:extLst>
                <a:ext uri="{63B3BB69-23CF-44E3-9099-C40C66FF867C}">
                  <a14:compatExt spid="_x0000_s256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57025" name="削除ボタン" hidden="1">
              <a:extLst>
                <a:ext uri="{63B3BB69-23CF-44E3-9099-C40C66FF867C}">
                  <a14:compatExt spid="_x0000_s257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51905" name="削除ボタン" hidden="1">
              <a:extLst>
                <a:ext uri="{63B3BB69-23CF-44E3-9099-C40C66FF867C}">
                  <a14:compatExt spid="_x0000_s25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69313" name="削除ボタン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70337" name="削除ボタン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71361" name="削除ボタン" hidden="1">
              <a:extLst>
                <a:ext uri="{63B3BB69-23CF-44E3-9099-C40C66FF867C}">
                  <a14:compatExt spid="_x0000_s27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72385" name="削除ボタン" hidden="1">
              <a:extLst>
                <a:ext uri="{63B3BB69-23CF-44E3-9099-C40C66FF867C}">
                  <a14:compatExt spid="_x0000_s272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73409" name="削除ボタン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47625</xdr:rowOff>
        </xdr:from>
        <xdr:to>
          <xdr:col>2</xdr:col>
          <xdr:colOff>314325</xdr:colOff>
          <xdr:row>1</xdr:row>
          <xdr:rowOff>285750</xdr:rowOff>
        </xdr:to>
        <xdr:sp macro="" textlink="">
          <xdr:nvSpPr>
            <xdr:cNvPr id="274433" name="削除ボタン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56028</xdr:colOff>
      <xdr:row>0</xdr:row>
      <xdr:rowOff>78441</xdr:rowOff>
    </xdr:from>
    <xdr:to>
      <xdr:col>11</xdr:col>
      <xdr:colOff>773205</xdr:colOff>
      <xdr:row>0</xdr:row>
      <xdr:rowOff>2327413</xdr:rowOff>
    </xdr:to>
    <xdr:sp macro="" textlink="">
      <xdr:nvSpPr>
        <xdr:cNvPr id="2" name="テキスト ボックス 1"/>
        <xdr:cNvSpPr txBox="1"/>
      </xdr:nvSpPr>
      <xdr:spPr>
        <a:xfrm>
          <a:off x="743485" y="78441"/>
          <a:ext cx="9894307" cy="2248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050" b="1">
              <a:latin typeface="Xerox Sans" pitchFamily="50" charset="0"/>
              <a:ea typeface="HG丸ｺﾞｼｯｸM-PRO" pitchFamily="50" charset="-128"/>
            </a:rPr>
            <a:t>■ 目的と前提条件</a:t>
          </a:r>
          <a:endParaRPr kumimoji="1" lang="en-US" altLang="ja-JP" sz="1050" b="1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本ツールは</a:t>
          </a:r>
          <a:r>
            <a:rPr kumimoji="1" lang="en-US" altLang="ja-JP" sz="1050">
              <a:latin typeface="Xerox Sans" pitchFamily="50" charset="0"/>
              <a:ea typeface="HG丸ｺﾞｼｯｸM-PRO" pitchFamily="50" charset="-128"/>
            </a:rPr>
            <a:t>MSP</a:t>
          </a:r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において、</a:t>
          </a:r>
          <a:r>
            <a:rPr kumimoji="1" lang="ja-JP" altLang="en-US" sz="1050" b="1">
              <a:solidFill>
                <a:srgbClr val="0000FF"/>
              </a:solidFill>
              <a:latin typeface="Xerox Sans" pitchFamily="50" charset="0"/>
              <a:ea typeface="HG丸ｺﾞｼｯｸM-PRO" pitchFamily="50" charset="-128"/>
            </a:rPr>
            <a:t>イベント管理リストに登録したコールバック関数の実体を自動で生成させる実装補助ツール</a:t>
          </a:r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である</a:t>
          </a:r>
          <a:endParaRPr kumimoji="1" lang="en-US" altLang="ja-JP" sz="1050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（</a:t>
          </a:r>
          <a:r>
            <a:rPr kumimoji="1" lang="ja-JP" altLang="ja-JP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先にイベント管理リストで関数</a:t>
          </a:r>
          <a:r>
            <a:rPr kumimoji="1" lang="ja-JP" altLang="en-US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宣言</a:t>
          </a:r>
          <a:r>
            <a:rPr kumimoji="1" lang="ja-JP" altLang="ja-JP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を自動生成させてから、</a:t>
          </a:r>
          <a:r>
            <a:rPr kumimoji="1" lang="ja-JP" altLang="en-US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その自動生成ファイル</a:t>
          </a:r>
          <a:r>
            <a:rPr kumimoji="1" lang="ja-JP" altLang="ja-JP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を本ツールで読み込ませて関数の実体を自動生成する順番となる</a:t>
          </a:r>
          <a:r>
            <a:rPr kumimoji="1" lang="ja-JP" altLang="en-US" sz="1050">
              <a:solidFill>
                <a:schemeClr val="dk1"/>
              </a:solidFill>
              <a:latin typeface="Xerox Sans" pitchFamily="50" charset="0"/>
              <a:ea typeface="HG丸ｺﾞｼｯｸM-PRO" pitchFamily="50" charset="-128"/>
              <a:cs typeface="+mn-cs"/>
            </a:rPr>
            <a:t>）</a:t>
          </a:r>
          <a:endParaRPr kumimoji="1" lang="en-US" altLang="ja-JP" sz="1050" b="0">
            <a:solidFill>
              <a:sysClr val="windowText" lastClr="000000"/>
            </a:solidFill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 b="0">
              <a:solidFill>
                <a:sysClr val="windowText" lastClr="000000"/>
              </a:solidFill>
              <a:latin typeface="Xerox Sans" pitchFamily="50" charset="0"/>
              <a:ea typeface="HG丸ｺﾞｼｯｸM-PRO" pitchFamily="50" charset="-128"/>
            </a:rPr>
            <a:t>本ツールを用いて関数実体を自動実装するためには、イベント管理リストのコールバック関数名は</a:t>
          </a:r>
          <a:r>
            <a:rPr kumimoji="1" lang="ja-JP" altLang="en-US" sz="1050" b="1">
              <a:solidFill>
                <a:srgbClr val="3333FF"/>
              </a:solidFill>
              <a:latin typeface="Xerox Sans" pitchFamily="50" charset="0"/>
              <a:ea typeface="HG丸ｺﾞｼｯｸM-PRO" pitchFamily="50" charset="-128"/>
            </a:rPr>
            <a:t>「インスタンス名</a:t>
          </a:r>
          <a:r>
            <a:rPr kumimoji="1" lang="en-US" altLang="ja-JP" sz="1050" b="1">
              <a:solidFill>
                <a:srgbClr val="3333FF"/>
              </a:solidFill>
              <a:latin typeface="Xerox Sans" pitchFamily="50" charset="0"/>
              <a:ea typeface="HG丸ｺﾞｼｯｸM-PRO" pitchFamily="50" charset="-128"/>
            </a:rPr>
            <a:t>.</a:t>
          </a:r>
          <a:r>
            <a:rPr kumimoji="1" lang="ja-JP" altLang="en-US" sz="1050" b="1">
              <a:solidFill>
                <a:srgbClr val="3333FF"/>
              </a:solidFill>
              <a:latin typeface="Xerox Sans" pitchFamily="50" charset="0"/>
              <a:ea typeface="HG丸ｺﾞｼｯｸM-PRO" pitchFamily="50" charset="-128"/>
            </a:rPr>
            <a:t>メソッド名</a:t>
          </a:r>
          <a:r>
            <a:rPr kumimoji="1" lang="en-US" altLang="ja-JP" sz="1050" b="1">
              <a:solidFill>
                <a:srgbClr val="3333FF"/>
              </a:solidFill>
              <a:latin typeface="Xerox Sans" pitchFamily="50" charset="0"/>
              <a:ea typeface="HG丸ｺﾞｼｯｸM-PRO" pitchFamily="50" charset="-128"/>
              <a:cs typeface="+mn-cs"/>
            </a:rPr>
            <a:t>※</a:t>
          </a:r>
          <a:r>
            <a:rPr kumimoji="1" lang="ja-JP" altLang="en-US" sz="1050" b="1">
              <a:solidFill>
                <a:srgbClr val="3333FF"/>
              </a:solidFill>
              <a:latin typeface="Xerox Sans" pitchFamily="50" charset="0"/>
              <a:ea typeface="HG丸ｺﾞｼｯｸM-PRO" pitchFamily="50" charset="-128"/>
            </a:rPr>
            <a:t>」</a:t>
          </a:r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で登録しておく必要がある</a:t>
          </a:r>
          <a:endParaRPr kumimoji="1" lang="en-US" altLang="ja-JP" sz="1050">
            <a:latin typeface="Xerox Sans" pitchFamily="50" charset="0"/>
            <a:ea typeface="HG丸ｺﾞｼｯｸM-PRO" pitchFamily="50" charset="-128"/>
          </a:endParaRPr>
        </a:p>
        <a:p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※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イベント管理リストに「</a:t>
          </a:r>
          <a:r>
            <a:rPr kumimoji="1" lang="ja-JP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インスタンス名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.</a:t>
          </a:r>
          <a:r>
            <a:rPr kumimoji="1" lang="ja-JP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メソッド名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」で登録すると、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"MSP_Config.h"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に、ラッピング（グローバル）関数である「インスタンス名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_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メソッド名」の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extern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  <a:cs typeface="+mn-cs"/>
            </a:rPr>
            <a:t>宣言が自動ｊ実装される。</a:t>
          </a:r>
          <a:r>
            <a:rPr kumimoji="1" lang="ja-JP" altLang="en-US" sz="900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　</a:t>
          </a:r>
          <a:endParaRPr kumimoji="1" lang="en-US" altLang="ja-JP" sz="900">
            <a:solidFill>
              <a:schemeClr val="bg2">
                <a:lumMod val="50000"/>
              </a:schemeClr>
            </a:solidFill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　　本ツールでは、その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"MSP_Config.h"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からラッピング関数の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extern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宣言を読み込んで、更に任意の</a:t>
          </a:r>
          <a:r>
            <a:rPr kumimoji="1" lang="en-US" altLang="ja-JP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cpp</a:t>
          </a:r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ファイルにラッピング関数の実体を自動実装する。</a:t>
          </a:r>
          <a:endParaRPr kumimoji="1" lang="en-US" altLang="ja-JP" sz="900" b="1">
            <a:solidFill>
              <a:schemeClr val="bg2">
                <a:lumMod val="50000"/>
              </a:schemeClr>
            </a:solidFill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900" b="1">
              <a:solidFill>
                <a:schemeClr val="bg2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　　</a:t>
          </a:r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　　　　　　　　　　　　　　　　　　　　　　　　　　　　　　　　　　　　　　　　　　　　　　　　　　　　　　　</a:t>
          </a:r>
          <a:endParaRPr kumimoji="1" lang="en-US" altLang="ja-JP" sz="1050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 b="1">
              <a:latin typeface="Xerox Sans" pitchFamily="50" charset="0"/>
              <a:ea typeface="HG丸ｺﾞｼｯｸM-PRO" pitchFamily="50" charset="-128"/>
            </a:rPr>
            <a:t>■ 使用手順</a:t>
          </a:r>
          <a:endParaRPr kumimoji="1" lang="en-US" altLang="ja-JP" sz="1050" b="1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①  「</a:t>
          </a:r>
          <a:r>
            <a:rPr kumimoji="1" lang="en-US" altLang="ja-JP" sz="1050" b="1">
              <a:solidFill>
                <a:schemeClr val="accent6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Extern</a:t>
          </a:r>
          <a:r>
            <a:rPr kumimoji="1" lang="ja-JP" altLang="en-US" sz="1050" b="1">
              <a:solidFill>
                <a:schemeClr val="accent6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宣言読込</a:t>
          </a:r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」ボタンを押して、イベント管理リストで自動生成した</a:t>
          </a:r>
          <a:r>
            <a:rPr kumimoji="1" lang="en-US" altLang="ja-JP" sz="1050" b="1">
              <a:solidFill>
                <a:srgbClr val="FF0000"/>
              </a:solidFill>
              <a:latin typeface="Xerox Sans" pitchFamily="50" charset="0"/>
              <a:ea typeface="HG丸ｺﾞｼｯｸM-PRO" pitchFamily="50" charset="-128"/>
            </a:rPr>
            <a:t>"MSP_Config.h</a:t>
          </a:r>
          <a:r>
            <a:rPr kumimoji="1" lang="en-US" altLang="ja-JP" sz="1050">
              <a:solidFill>
                <a:srgbClr val="FF0000"/>
              </a:solidFill>
              <a:latin typeface="Xerox Sans" pitchFamily="50" charset="0"/>
              <a:ea typeface="HG丸ｺﾞｼｯｸM-PRO" pitchFamily="50" charset="-128"/>
            </a:rPr>
            <a:t>"</a:t>
          </a:r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を読み込む</a:t>
          </a:r>
          <a:endParaRPr kumimoji="1" lang="en-US" altLang="ja-JP" sz="1050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>
              <a:latin typeface="Xerox Sans" pitchFamily="50" charset="0"/>
              <a:ea typeface="HG丸ｺﾞｼｯｸM-PRO" pitchFamily="50" charset="-128"/>
            </a:rPr>
            <a:t>② </a:t>
          </a:r>
          <a:r>
            <a:rPr kumimoji="1" lang="ja-JP" altLang="en-US" sz="1050" baseline="0">
              <a:latin typeface="Xerox Sans" pitchFamily="50" charset="0"/>
              <a:ea typeface="HG丸ｺﾞｼｯｸM-PRO" pitchFamily="50" charset="-128"/>
            </a:rPr>
            <a:t> 「</a:t>
          </a:r>
          <a:r>
            <a:rPr kumimoji="1" lang="ja-JP" altLang="en-US" sz="1050" b="1" baseline="0">
              <a:solidFill>
                <a:schemeClr val="accent6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インスタンスメソッド登録</a:t>
          </a:r>
          <a:r>
            <a:rPr kumimoji="1" lang="ja-JP" altLang="en-US" sz="1050" baseline="0">
              <a:latin typeface="Xerox Sans" pitchFamily="50" charset="0"/>
              <a:ea typeface="HG丸ｺﾞｼｯｸM-PRO" pitchFamily="50" charset="-128"/>
            </a:rPr>
            <a:t>」ボタンを押して、関数名から関数実体の処理（インスタンス</a:t>
          </a:r>
          <a:r>
            <a:rPr kumimoji="1" lang="en-US" altLang="ja-JP" sz="1050" baseline="0">
              <a:latin typeface="Xerox Sans" pitchFamily="50" charset="0"/>
              <a:ea typeface="HG丸ｺﾞｼｯｸM-PRO" pitchFamily="50" charset="-128"/>
            </a:rPr>
            <a:t>.</a:t>
          </a:r>
          <a:r>
            <a:rPr kumimoji="1" lang="ja-JP" altLang="en-US" sz="1050" baseline="0">
              <a:latin typeface="Xerox Sans" pitchFamily="50" charset="0"/>
              <a:ea typeface="HG丸ｺﾞｼｯｸM-PRO" pitchFamily="50" charset="-128"/>
            </a:rPr>
            <a:t>メソッド）を自動変換する</a:t>
          </a:r>
          <a:endParaRPr kumimoji="1" lang="en-US" altLang="ja-JP" sz="1050" baseline="0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 baseline="0">
              <a:latin typeface="Xerox Sans" pitchFamily="50" charset="0"/>
              <a:ea typeface="HG丸ｺﾞｼｯｸM-PRO" pitchFamily="50" charset="-128"/>
            </a:rPr>
            <a:t>③  関数の引数等の説明を追加し、関数の実体の生成先のフォルダとファイル名を入力する</a:t>
          </a:r>
          <a:endParaRPr kumimoji="1" lang="en-US" altLang="ja-JP" sz="1050" baseline="0">
            <a:latin typeface="Xerox Sans" pitchFamily="50" charset="0"/>
            <a:ea typeface="HG丸ｺﾞｼｯｸM-PRO" pitchFamily="50" charset="-128"/>
          </a:endParaRPr>
        </a:p>
        <a:p>
          <a:r>
            <a:rPr kumimoji="1" lang="ja-JP" altLang="en-US" sz="1050" baseline="0">
              <a:latin typeface="Xerox Sans" pitchFamily="50" charset="0"/>
              <a:ea typeface="HG丸ｺﾞｼｯｸM-PRO" pitchFamily="50" charset="-128"/>
            </a:rPr>
            <a:t>④ 「</a:t>
          </a:r>
          <a:r>
            <a:rPr kumimoji="1" lang="ja-JP" altLang="en-US" sz="1050" b="1" baseline="0">
              <a:solidFill>
                <a:schemeClr val="accent6">
                  <a:lumMod val="50000"/>
                </a:schemeClr>
              </a:solidFill>
              <a:latin typeface="Xerox Sans" pitchFamily="50" charset="0"/>
              <a:ea typeface="HG丸ｺﾞｼｯｸM-PRO" pitchFamily="50" charset="-128"/>
            </a:rPr>
            <a:t>関数実体出力</a:t>
          </a:r>
          <a:r>
            <a:rPr kumimoji="1" lang="ja-JP" altLang="en-US" sz="1050" baseline="0">
              <a:latin typeface="Xerox Sans" pitchFamily="50" charset="0"/>
              <a:ea typeface="HG丸ｺﾞｼｯｸM-PRO" pitchFamily="50" charset="-128"/>
            </a:rPr>
            <a:t>」ボタンを押して、関数実体を自動で生成する</a:t>
          </a:r>
          <a:endParaRPr kumimoji="1" lang="en-US" altLang="ja-JP" sz="1050" baseline="0">
            <a:latin typeface="Xerox Sans" pitchFamily="50" charset="0"/>
            <a:ea typeface="HG丸ｺﾞｼｯｸM-PRO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2428875</xdr:rowOff>
        </xdr:from>
        <xdr:to>
          <xdr:col>1</xdr:col>
          <xdr:colOff>1790700</xdr:colOff>
          <xdr:row>0</xdr:row>
          <xdr:rowOff>2733675</xdr:rowOff>
        </xdr:to>
        <xdr:sp macro="" textlink="">
          <xdr:nvSpPr>
            <xdr:cNvPr id="266241" name="Btn_Extern宣言読込" hidden="1">
              <a:extLst>
                <a:ext uri="{63B3BB69-23CF-44E3-9099-C40C66FF867C}">
                  <a14:compatExt spid="_x0000_s26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0</xdr:row>
          <xdr:rowOff>2428875</xdr:rowOff>
        </xdr:from>
        <xdr:to>
          <xdr:col>5</xdr:col>
          <xdr:colOff>619125</xdr:colOff>
          <xdr:row>0</xdr:row>
          <xdr:rowOff>2733675</xdr:rowOff>
        </xdr:to>
        <xdr:sp macro="" textlink="">
          <xdr:nvSpPr>
            <xdr:cNvPr id="266242" name="Btn_関数実体出力" hidden="1">
              <a:extLst>
                <a:ext uri="{63B3BB69-23CF-44E3-9099-C40C66FF867C}">
                  <a14:compatExt spid="_x0000_s26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2428875</xdr:rowOff>
        </xdr:from>
        <xdr:to>
          <xdr:col>3</xdr:col>
          <xdr:colOff>200025</xdr:colOff>
          <xdr:row>0</xdr:row>
          <xdr:rowOff>2733675</xdr:rowOff>
        </xdr:to>
        <xdr:sp macro="" textlink="">
          <xdr:nvSpPr>
            <xdr:cNvPr id="266243" name="Btn_インスタンスメソッド登録" hidden="1">
              <a:extLst>
                <a:ext uri="{63B3BB69-23CF-44E3-9099-C40C66FF867C}">
                  <a14:compatExt spid="_x0000_s26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27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10" Type="http://schemas.openxmlformats.org/officeDocument/2006/relationships/comments" Target="../comments1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E350"/>
  <sheetViews>
    <sheetView showGridLines="0" zoomScale="85" zoomScaleNormal="85" workbookViewId="0">
      <selection activeCell="V5" sqref="V5"/>
    </sheetView>
  </sheetViews>
  <sheetFormatPr defaultRowHeight="12.75"/>
  <cols>
    <col min="1" max="1" width="2.875" style="2" customWidth="1"/>
    <col min="2" max="2" width="9.625" style="2" customWidth="1"/>
    <col min="3" max="3" width="5.625" style="2" customWidth="1"/>
    <col min="4" max="4" width="12.625" style="2" customWidth="1"/>
    <col min="5" max="5" width="5.625" style="2" customWidth="1"/>
    <col min="6" max="6" width="7.625" style="2" customWidth="1"/>
    <col min="7" max="7" width="7.625" style="3" customWidth="1"/>
    <col min="8" max="12" width="7.625" style="2" customWidth="1"/>
    <col min="13" max="13" width="7.625" style="4" customWidth="1"/>
    <col min="14" max="14" width="7.625" style="2" customWidth="1"/>
    <col min="15" max="15" width="10.625" style="3" customWidth="1"/>
    <col min="16" max="16" width="10.75" style="3" customWidth="1"/>
    <col min="17" max="17" width="10.625" style="3" customWidth="1"/>
    <col min="18" max="18" width="10.75" style="3" customWidth="1"/>
    <col min="19" max="19" width="2.875" style="2" customWidth="1"/>
    <col min="20" max="20" width="14.875" style="14" customWidth="1"/>
    <col min="21" max="21" width="2.875" style="2" customWidth="1"/>
    <col min="22" max="24" width="6.125" style="2" customWidth="1"/>
    <col min="25" max="25" width="4.375" style="2" customWidth="1"/>
    <col min="26" max="57" width="9.5" style="2" customWidth="1"/>
    <col min="58" max="58" width="8.625" style="2" customWidth="1"/>
    <col min="59" max="61" width="12.625" style="2" customWidth="1"/>
    <col min="62" max="16384" width="9" style="2"/>
  </cols>
  <sheetData>
    <row r="1" spans="1:57" ht="19.5">
      <c r="A1" s="175"/>
      <c r="G1" s="344"/>
      <c r="O1" s="344"/>
      <c r="P1" s="344"/>
      <c r="Q1" s="218" t="s">
        <v>719</v>
      </c>
      <c r="R1" s="344" t="s">
        <v>720</v>
      </c>
      <c r="T1" s="2"/>
    </row>
    <row r="2" spans="1:57" ht="16.5">
      <c r="A2" s="269"/>
      <c r="B2" s="270" t="s">
        <v>151</v>
      </c>
      <c r="C2" s="271">
        <f>COUNTA(C6:C39)-1</f>
        <v>14</v>
      </c>
      <c r="D2" s="270" t="s">
        <v>437</v>
      </c>
      <c r="E2" s="271">
        <f ca="1">COUNTA(B6:B39)</f>
        <v>34</v>
      </c>
      <c r="G2" s="344"/>
      <c r="O2" s="344"/>
      <c r="P2" s="344"/>
      <c r="Q2" s="344"/>
      <c r="R2" s="339" t="s">
        <v>452</v>
      </c>
      <c r="T2" s="2"/>
    </row>
    <row r="3" spans="1:57" ht="16.5" thickBot="1">
      <c r="B3" s="6" t="s">
        <v>721</v>
      </c>
      <c r="F3" s="272" t="s">
        <v>438</v>
      </c>
      <c r="G3" s="344"/>
      <c r="L3" s="273"/>
      <c r="N3" s="274" t="s">
        <v>152</v>
      </c>
      <c r="O3" s="344"/>
      <c r="P3" s="344"/>
      <c r="Q3" s="344"/>
      <c r="R3" s="344"/>
      <c r="T3" s="273" t="s">
        <v>153</v>
      </c>
      <c r="Y3" s="275"/>
    </row>
    <row r="4" spans="1:57" s="3" customFormat="1" ht="12" customHeight="1">
      <c r="A4" s="344"/>
      <c r="B4" s="426" t="s">
        <v>722</v>
      </c>
      <c r="C4" s="428" t="s">
        <v>723</v>
      </c>
      <c r="D4" s="429"/>
      <c r="E4" s="429"/>
      <c r="F4" s="429"/>
      <c r="G4" s="429"/>
      <c r="H4" s="430"/>
      <c r="I4" s="428" t="s">
        <v>724</v>
      </c>
      <c r="J4" s="430"/>
      <c r="K4" s="428" t="s">
        <v>725</v>
      </c>
      <c r="L4" s="430"/>
      <c r="M4" s="428" t="s">
        <v>726</v>
      </c>
      <c r="N4" s="430"/>
      <c r="O4" s="435" t="s">
        <v>727</v>
      </c>
      <c r="P4" s="435"/>
      <c r="Q4" s="435"/>
      <c r="R4" s="435"/>
      <c r="S4" s="344"/>
      <c r="T4" s="452" t="s">
        <v>154</v>
      </c>
      <c r="U4" s="344"/>
      <c r="V4" s="344"/>
      <c r="W4" s="344"/>
      <c r="X4" s="344"/>
      <c r="Y4" s="2"/>
      <c r="Z4" s="441"/>
      <c r="AA4" s="441"/>
      <c r="AB4" s="441"/>
      <c r="AC4" s="344"/>
      <c r="AD4" s="344"/>
      <c r="AE4" s="344"/>
      <c r="AF4" s="344"/>
      <c r="AG4" s="344"/>
      <c r="AH4" s="344"/>
      <c r="AI4" s="344"/>
      <c r="AJ4" s="344"/>
      <c r="AK4" s="344"/>
      <c r="AL4" s="344"/>
      <c r="AM4" s="344"/>
      <c r="AN4" s="344"/>
      <c r="AO4" s="344"/>
      <c r="AP4" s="344"/>
      <c r="AQ4" s="344"/>
      <c r="AR4" s="344"/>
      <c r="AS4" s="344"/>
      <c r="AT4" s="344"/>
      <c r="AU4" s="344"/>
      <c r="AV4" s="344"/>
      <c r="AW4" s="344"/>
      <c r="AX4" s="344"/>
      <c r="AY4" s="344"/>
      <c r="AZ4" s="344"/>
      <c r="BA4" s="344"/>
      <c r="BB4" s="344"/>
      <c r="BC4" s="344"/>
      <c r="BD4" s="344"/>
      <c r="BE4" s="344"/>
    </row>
    <row r="5" spans="1:57" s="3" customFormat="1" ht="12.75" customHeight="1" thickBot="1">
      <c r="A5" s="344"/>
      <c r="B5" s="427"/>
      <c r="C5" s="431"/>
      <c r="D5" s="432"/>
      <c r="E5" s="432"/>
      <c r="F5" s="432"/>
      <c r="G5" s="432"/>
      <c r="H5" s="433"/>
      <c r="I5" s="431"/>
      <c r="J5" s="433"/>
      <c r="K5" s="431"/>
      <c r="L5" s="433"/>
      <c r="M5" s="431"/>
      <c r="N5" s="433"/>
      <c r="O5" s="434" t="s">
        <v>728</v>
      </c>
      <c r="P5" s="434"/>
      <c r="Q5" s="434" t="s">
        <v>729</v>
      </c>
      <c r="R5" s="434"/>
      <c r="S5" s="276"/>
      <c r="T5" s="453"/>
      <c r="U5" s="5"/>
      <c r="V5" s="344"/>
      <c r="W5" s="344"/>
      <c r="X5" s="344"/>
      <c r="Y5" s="2"/>
      <c r="Z5" s="441"/>
      <c r="AA5" s="441"/>
      <c r="AB5" s="441"/>
      <c r="AC5" s="344"/>
      <c r="AD5" s="344"/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  <c r="AU5" s="344"/>
      <c r="AV5" s="344"/>
      <c r="AW5" s="344"/>
      <c r="AX5" s="344"/>
      <c r="AY5" s="344"/>
      <c r="AZ5" s="344"/>
      <c r="BA5" s="344"/>
      <c r="BB5" s="344"/>
      <c r="BC5" s="344"/>
      <c r="BD5" s="344"/>
      <c r="BE5" s="344"/>
    </row>
    <row r="6" spans="1:57" ht="15" customHeight="1" thickTop="1">
      <c r="A6" s="277"/>
      <c r="B6" s="278">
        <f>IF(C6="","",0)</f>
        <v>0</v>
      </c>
      <c r="C6" s="422" t="s">
        <v>730</v>
      </c>
      <c r="D6" s="414"/>
      <c r="E6" s="414"/>
      <c r="F6" s="414"/>
      <c r="G6" s="414"/>
      <c r="H6" s="385"/>
      <c r="I6" s="422" t="s">
        <v>731</v>
      </c>
      <c r="J6" s="385"/>
      <c r="K6" s="411" t="s">
        <v>732</v>
      </c>
      <c r="L6" s="385"/>
      <c r="M6" s="411" t="s">
        <v>733</v>
      </c>
      <c r="N6" s="385"/>
      <c r="O6" s="437" t="s">
        <v>734</v>
      </c>
      <c r="P6" s="437"/>
      <c r="Q6" s="437" t="s">
        <v>735</v>
      </c>
      <c r="R6" s="437"/>
      <c r="S6" s="276"/>
      <c r="T6" s="279" t="s">
        <v>310</v>
      </c>
      <c r="U6" s="5"/>
      <c r="V6" s="5"/>
      <c r="W6" s="5"/>
      <c r="X6" s="5"/>
    </row>
    <row r="7" spans="1:57" ht="15" customHeight="1">
      <c r="A7" s="277"/>
      <c r="B7" s="280">
        <f ca="1">IF(C7="","",MAX($B$6:INDIRECT("R[-1]C",FALSE))+1)</f>
        <v>1</v>
      </c>
      <c r="C7" s="423" t="s">
        <v>736</v>
      </c>
      <c r="D7" s="425"/>
      <c r="E7" s="425"/>
      <c r="F7" s="425"/>
      <c r="G7" s="425"/>
      <c r="H7" s="424"/>
      <c r="I7" s="423" t="s">
        <v>737</v>
      </c>
      <c r="J7" s="424"/>
      <c r="K7" s="436" t="s">
        <v>738</v>
      </c>
      <c r="L7" s="424"/>
      <c r="M7" s="436" t="s">
        <v>739</v>
      </c>
      <c r="N7" s="424"/>
      <c r="O7" s="384" t="s">
        <v>740</v>
      </c>
      <c r="P7" s="384"/>
      <c r="Q7" s="384" t="s">
        <v>741</v>
      </c>
      <c r="R7" s="384"/>
      <c r="S7" s="276"/>
      <c r="T7" s="279" t="s">
        <v>742</v>
      </c>
      <c r="U7" s="5"/>
      <c r="V7" s="5"/>
      <c r="W7" s="5"/>
      <c r="X7" s="5"/>
    </row>
    <row r="8" spans="1:57" ht="15" customHeight="1">
      <c r="A8" s="277"/>
      <c r="B8" s="280">
        <f ca="1">IF(C8="","",MAX($B$6:INDIRECT("R[-1]C",FALSE))+1)</f>
        <v>2</v>
      </c>
      <c r="C8" s="422" t="s">
        <v>743</v>
      </c>
      <c r="D8" s="414"/>
      <c r="E8" s="414"/>
      <c r="F8" s="414"/>
      <c r="G8" s="414"/>
      <c r="H8" s="385"/>
      <c r="I8" s="422" t="s">
        <v>744</v>
      </c>
      <c r="J8" s="385"/>
      <c r="K8" s="411" t="s">
        <v>620</v>
      </c>
      <c r="L8" s="385"/>
      <c r="M8" s="411" t="s">
        <v>621</v>
      </c>
      <c r="N8" s="385"/>
      <c r="O8" s="411" t="s">
        <v>622</v>
      </c>
      <c r="P8" s="385"/>
      <c r="Q8" s="411" t="s">
        <v>623</v>
      </c>
      <c r="R8" s="385"/>
      <c r="S8" s="276"/>
      <c r="T8" s="279" t="s">
        <v>742</v>
      </c>
      <c r="U8" s="5"/>
      <c r="V8" s="5"/>
      <c r="W8" s="5"/>
      <c r="X8" s="5"/>
    </row>
    <row r="9" spans="1:57" ht="15" customHeight="1">
      <c r="A9" s="277"/>
      <c r="B9" s="280">
        <f ca="1">IF(C9="","",MAX($B$6:INDIRECT("R[-1]C",FALSE))+1)</f>
        <v>3</v>
      </c>
      <c r="C9" s="422" t="s">
        <v>745</v>
      </c>
      <c r="D9" s="414"/>
      <c r="E9" s="414"/>
      <c r="F9" s="414"/>
      <c r="G9" s="414"/>
      <c r="H9" s="385"/>
      <c r="I9" s="422" t="s">
        <v>746</v>
      </c>
      <c r="J9" s="385"/>
      <c r="K9" s="411" t="s">
        <v>624</v>
      </c>
      <c r="L9" s="385"/>
      <c r="M9" s="411" t="s">
        <v>625</v>
      </c>
      <c r="N9" s="385"/>
      <c r="O9" s="411" t="s">
        <v>626</v>
      </c>
      <c r="P9" s="385"/>
      <c r="Q9" s="411" t="s">
        <v>627</v>
      </c>
      <c r="R9" s="385"/>
      <c r="S9" s="276"/>
      <c r="T9" s="279" t="s">
        <v>742</v>
      </c>
      <c r="U9" s="5"/>
      <c r="V9" s="5"/>
      <c r="W9" s="5"/>
      <c r="X9" s="5"/>
    </row>
    <row r="10" spans="1:57" ht="15" customHeight="1">
      <c r="A10" s="281"/>
      <c r="B10" s="128">
        <f ca="1">IF(C10="","",MAX($B$6:INDIRECT("R[-1]C",FALSE))+1)</f>
        <v>4</v>
      </c>
      <c r="C10" s="408" t="s">
        <v>747</v>
      </c>
      <c r="D10" s="390"/>
      <c r="E10" s="390"/>
      <c r="F10" s="390"/>
      <c r="G10" s="390"/>
      <c r="H10" s="421"/>
      <c r="I10" s="408" t="s">
        <v>155</v>
      </c>
      <c r="J10" s="421"/>
      <c r="K10" s="408" t="s">
        <v>628</v>
      </c>
      <c r="L10" s="421"/>
      <c r="M10" s="408" t="s">
        <v>629</v>
      </c>
      <c r="N10" s="421"/>
      <c r="O10" s="408" t="s">
        <v>630</v>
      </c>
      <c r="P10" s="421"/>
      <c r="Q10" s="408" t="s">
        <v>631</v>
      </c>
      <c r="R10" s="421"/>
      <c r="S10" s="276"/>
      <c r="T10" s="282" t="s">
        <v>461</v>
      </c>
      <c r="U10" s="5"/>
      <c r="V10" s="5"/>
      <c r="W10" s="5"/>
      <c r="X10" s="5"/>
    </row>
    <row r="11" spans="1:57" ht="15" customHeight="1">
      <c r="A11" s="281" t="s">
        <v>632</v>
      </c>
      <c r="B11" s="128">
        <f ca="1">IF(C11="","",MAX($B$6:INDIRECT("R[-1]C",FALSE))+1)</f>
        <v>5</v>
      </c>
      <c r="C11" s="408" t="s">
        <v>748</v>
      </c>
      <c r="D11" s="390"/>
      <c r="E11" s="390"/>
      <c r="F11" s="390"/>
      <c r="G11" s="390"/>
      <c r="H11" s="421"/>
      <c r="I11" s="408" t="s">
        <v>155</v>
      </c>
      <c r="J11" s="421"/>
      <c r="K11" s="408" t="s">
        <v>633</v>
      </c>
      <c r="L11" s="421"/>
      <c r="M11" s="408" t="s">
        <v>634</v>
      </c>
      <c r="N11" s="421"/>
      <c r="O11" s="408" t="s">
        <v>635</v>
      </c>
      <c r="P11" s="421"/>
      <c r="Q11" s="408" t="s">
        <v>636</v>
      </c>
      <c r="R11" s="421"/>
      <c r="S11" s="276"/>
      <c r="T11" s="282" t="s">
        <v>461</v>
      </c>
      <c r="U11" s="5"/>
      <c r="V11" s="5"/>
      <c r="W11" s="5"/>
      <c r="X11" s="5"/>
    </row>
    <row r="12" spans="1:57" ht="15" customHeight="1">
      <c r="A12" s="281" t="s">
        <v>637</v>
      </c>
      <c r="B12" s="128">
        <f ca="1">IF(C12="","",MAX($B$6:INDIRECT("R[-1]C",FALSE))+1)</f>
        <v>6</v>
      </c>
      <c r="C12" s="408" t="s">
        <v>749</v>
      </c>
      <c r="D12" s="390"/>
      <c r="E12" s="390"/>
      <c r="F12" s="390"/>
      <c r="G12" s="390"/>
      <c r="H12" s="421"/>
      <c r="I12" s="408" t="s">
        <v>155</v>
      </c>
      <c r="J12" s="421"/>
      <c r="K12" s="408" t="s">
        <v>638</v>
      </c>
      <c r="L12" s="421"/>
      <c r="M12" s="408" t="s">
        <v>639</v>
      </c>
      <c r="N12" s="421"/>
      <c r="O12" s="408" t="s">
        <v>640</v>
      </c>
      <c r="P12" s="421"/>
      <c r="Q12" s="408" t="s">
        <v>641</v>
      </c>
      <c r="R12" s="421"/>
      <c r="S12" s="276"/>
      <c r="T12" s="282" t="s">
        <v>461</v>
      </c>
      <c r="U12" s="5"/>
      <c r="V12" s="5"/>
      <c r="W12" s="5"/>
      <c r="X12" s="5"/>
    </row>
    <row r="13" spans="1:57" ht="15" customHeight="1">
      <c r="A13" s="281" t="s">
        <v>642</v>
      </c>
      <c r="B13" s="128">
        <f ca="1">IF(C13="","",MAX($B$6:INDIRECT("R[-1]C",FALSE))+1)</f>
        <v>7</v>
      </c>
      <c r="C13" s="408" t="s">
        <v>750</v>
      </c>
      <c r="D13" s="390"/>
      <c r="E13" s="390"/>
      <c r="F13" s="390"/>
      <c r="G13" s="390"/>
      <c r="H13" s="421"/>
      <c r="I13" s="408" t="s">
        <v>155</v>
      </c>
      <c r="J13" s="421"/>
      <c r="K13" s="408" t="s">
        <v>643</v>
      </c>
      <c r="L13" s="421"/>
      <c r="M13" s="408" t="s">
        <v>644</v>
      </c>
      <c r="N13" s="421"/>
      <c r="O13" s="408" t="s">
        <v>645</v>
      </c>
      <c r="P13" s="421"/>
      <c r="Q13" s="408" t="s">
        <v>646</v>
      </c>
      <c r="R13" s="421"/>
      <c r="S13" s="276"/>
      <c r="T13" s="282" t="s">
        <v>461</v>
      </c>
      <c r="U13" s="5"/>
      <c r="V13" s="5"/>
      <c r="W13" s="5"/>
      <c r="X13" s="5"/>
    </row>
    <row r="14" spans="1:57" ht="15" customHeight="1">
      <c r="A14" s="281" t="s">
        <v>647</v>
      </c>
      <c r="B14" s="128">
        <f ca="1">IF(C14="","",MAX($B$6:INDIRECT("R[-1]C",FALSE))+1)</f>
        <v>8</v>
      </c>
      <c r="C14" s="408" t="s">
        <v>751</v>
      </c>
      <c r="D14" s="390"/>
      <c r="E14" s="390"/>
      <c r="F14" s="390"/>
      <c r="G14" s="390"/>
      <c r="H14" s="421"/>
      <c r="I14" s="408" t="s">
        <v>155</v>
      </c>
      <c r="J14" s="421"/>
      <c r="K14" s="408" t="s">
        <v>648</v>
      </c>
      <c r="L14" s="421"/>
      <c r="M14" s="408" t="s">
        <v>649</v>
      </c>
      <c r="N14" s="421"/>
      <c r="O14" s="408" t="s">
        <v>650</v>
      </c>
      <c r="P14" s="421"/>
      <c r="Q14" s="408" t="s">
        <v>651</v>
      </c>
      <c r="R14" s="421"/>
      <c r="S14" s="276"/>
      <c r="T14" s="282" t="s">
        <v>461</v>
      </c>
      <c r="U14" s="5"/>
      <c r="V14" s="5"/>
      <c r="W14" s="5"/>
      <c r="X14" s="5"/>
    </row>
    <row r="15" spans="1:57" ht="15" customHeight="1">
      <c r="A15" s="281" t="s">
        <v>652</v>
      </c>
      <c r="B15" s="128">
        <f ca="1">IF(C15="","",MAX($B$6:INDIRECT("R[-1]C",FALSE))+1)</f>
        <v>9</v>
      </c>
      <c r="C15" s="408" t="s">
        <v>752</v>
      </c>
      <c r="D15" s="390"/>
      <c r="E15" s="390"/>
      <c r="F15" s="390"/>
      <c r="G15" s="390"/>
      <c r="H15" s="421"/>
      <c r="I15" s="408" t="s">
        <v>155</v>
      </c>
      <c r="J15" s="409"/>
      <c r="K15" s="408" t="s">
        <v>653</v>
      </c>
      <c r="L15" s="421"/>
      <c r="M15" s="408" t="s">
        <v>654</v>
      </c>
      <c r="N15" s="409"/>
      <c r="O15" s="412" t="s">
        <v>655</v>
      </c>
      <c r="P15" s="413"/>
      <c r="Q15" s="412" t="s">
        <v>656</v>
      </c>
      <c r="R15" s="413"/>
      <c r="S15" s="276"/>
      <c r="T15" s="282" t="s">
        <v>461</v>
      </c>
      <c r="U15" s="5"/>
      <c r="V15" s="5"/>
      <c r="W15" s="5"/>
      <c r="X15" s="5"/>
    </row>
    <row r="16" spans="1:57" ht="15" customHeight="1">
      <c r="A16" s="281" t="s">
        <v>657</v>
      </c>
      <c r="B16" s="128">
        <f ca="1">IF(C16="","",MAX($B$6:INDIRECT("R[-1]C",FALSE))+1)</f>
        <v>10</v>
      </c>
      <c r="C16" s="408" t="s">
        <v>753</v>
      </c>
      <c r="D16" s="390"/>
      <c r="E16" s="390"/>
      <c r="F16" s="390"/>
      <c r="G16" s="390"/>
      <c r="H16" s="421"/>
      <c r="I16" s="408" t="s">
        <v>155</v>
      </c>
      <c r="J16" s="421"/>
      <c r="K16" s="408" t="s">
        <v>658</v>
      </c>
      <c r="L16" s="421"/>
      <c r="M16" s="408" t="s">
        <v>659</v>
      </c>
      <c r="N16" s="421"/>
      <c r="O16" s="408" t="s">
        <v>660</v>
      </c>
      <c r="P16" s="421"/>
      <c r="Q16" s="408" t="s">
        <v>661</v>
      </c>
      <c r="R16" s="421"/>
      <c r="S16" s="276"/>
      <c r="T16" s="282" t="s">
        <v>461</v>
      </c>
      <c r="U16" s="5"/>
      <c r="V16" s="5"/>
      <c r="W16" s="5"/>
      <c r="X16" s="5"/>
    </row>
    <row r="17" spans="1:29" ht="15" customHeight="1">
      <c r="A17" s="281" t="s">
        <v>662</v>
      </c>
      <c r="B17" s="128">
        <f ca="1">IF(C17="","",MAX($B$6:INDIRECT("R[-1]C",FALSE))+1)</f>
        <v>11</v>
      </c>
      <c r="C17" s="408" t="s">
        <v>754</v>
      </c>
      <c r="D17" s="390"/>
      <c r="E17" s="390"/>
      <c r="F17" s="390"/>
      <c r="G17" s="390"/>
      <c r="H17" s="421"/>
      <c r="I17" s="408" t="s">
        <v>155</v>
      </c>
      <c r="J17" s="421"/>
      <c r="K17" s="408" t="s">
        <v>663</v>
      </c>
      <c r="L17" s="421"/>
      <c r="M17" s="408" t="s">
        <v>664</v>
      </c>
      <c r="N17" s="421"/>
      <c r="O17" s="408" t="s">
        <v>665</v>
      </c>
      <c r="P17" s="421"/>
      <c r="Q17" s="408" t="s">
        <v>666</v>
      </c>
      <c r="R17" s="421"/>
      <c r="S17" s="276"/>
      <c r="T17" s="282" t="s">
        <v>461</v>
      </c>
      <c r="U17" s="5"/>
      <c r="V17" s="5"/>
      <c r="W17" s="5"/>
      <c r="X17" s="5"/>
    </row>
    <row r="18" spans="1:29" ht="15" customHeight="1">
      <c r="A18" s="281" t="s">
        <v>667</v>
      </c>
      <c r="B18" s="128">
        <f ca="1">IF(C18="","",MAX($B$6:INDIRECT("R[-1]C",FALSE))+1)</f>
        <v>12</v>
      </c>
      <c r="C18" s="408" t="s">
        <v>755</v>
      </c>
      <c r="D18" s="381"/>
      <c r="E18" s="381"/>
      <c r="F18" s="381"/>
      <c r="G18" s="381"/>
      <c r="H18" s="409"/>
      <c r="I18" s="408" t="s">
        <v>155</v>
      </c>
      <c r="J18" s="409"/>
      <c r="K18" s="408" t="s">
        <v>668</v>
      </c>
      <c r="L18" s="421"/>
      <c r="M18" s="408" t="s">
        <v>669</v>
      </c>
      <c r="N18" s="409"/>
      <c r="O18" s="412" t="s">
        <v>670</v>
      </c>
      <c r="P18" s="413"/>
      <c r="Q18" s="412" t="s">
        <v>671</v>
      </c>
      <c r="R18" s="413"/>
      <c r="S18" s="276"/>
      <c r="T18" s="282" t="s">
        <v>461</v>
      </c>
      <c r="U18" s="5"/>
      <c r="V18" s="5"/>
      <c r="W18" s="5"/>
      <c r="X18" s="5"/>
    </row>
    <row r="19" spans="1:29" ht="15" customHeight="1">
      <c r="A19" s="281" t="s">
        <v>672</v>
      </c>
      <c r="B19" s="128">
        <f ca="1">IF(C19="","",MAX($B$6:INDIRECT("R[-1]C",FALSE))+1)</f>
        <v>13</v>
      </c>
      <c r="C19" s="408" t="s">
        <v>756</v>
      </c>
      <c r="D19" s="381"/>
      <c r="E19" s="381"/>
      <c r="F19" s="381"/>
      <c r="G19" s="381"/>
      <c r="H19" s="409"/>
      <c r="I19" s="408" t="s">
        <v>155</v>
      </c>
      <c r="J19" s="409"/>
      <c r="K19" s="408" t="s">
        <v>673</v>
      </c>
      <c r="L19" s="421"/>
      <c r="M19" s="408" t="s">
        <v>674</v>
      </c>
      <c r="N19" s="409"/>
      <c r="O19" s="412" t="s">
        <v>675</v>
      </c>
      <c r="P19" s="413"/>
      <c r="Q19" s="412" t="s">
        <v>676</v>
      </c>
      <c r="R19" s="413"/>
      <c r="S19" s="276"/>
      <c r="T19" s="282" t="s">
        <v>461</v>
      </c>
      <c r="U19" s="5"/>
      <c r="V19" s="5"/>
      <c r="W19" s="5"/>
      <c r="X19" s="5"/>
    </row>
    <row r="20" spans="1:29" ht="15" customHeight="1">
      <c r="A20" s="281" t="s">
        <v>677</v>
      </c>
      <c r="B20" s="128" t="str">
        <f ca="1">IF(C20="","",MAX($B$6:INDIRECT("R[-1]C",FALSE))+1)</f>
        <v/>
      </c>
      <c r="C20" s="408"/>
      <c r="D20" s="381"/>
      <c r="E20" s="381"/>
      <c r="F20" s="381"/>
      <c r="G20" s="381"/>
      <c r="H20" s="409"/>
      <c r="I20" s="408"/>
      <c r="J20" s="409"/>
      <c r="K20" s="408"/>
      <c r="L20" s="421"/>
      <c r="M20" s="408"/>
      <c r="N20" s="409"/>
      <c r="O20" s="412"/>
      <c r="P20" s="413"/>
      <c r="Q20" s="412"/>
      <c r="R20" s="413"/>
      <c r="S20" s="276"/>
      <c r="T20" s="282"/>
      <c r="U20" s="5"/>
      <c r="V20" s="5"/>
      <c r="W20" s="5"/>
      <c r="X20" s="5"/>
    </row>
    <row r="21" spans="1:29" ht="15" customHeight="1">
      <c r="A21" s="281" t="s">
        <v>678</v>
      </c>
      <c r="B21" s="128" t="str">
        <f ca="1">IF(C21="","",MAX($B$6:INDIRECT("R[-1]C",FALSE))+1)</f>
        <v/>
      </c>
      <c r="C21" s="408"/>
      <c r="D21" s="381"/>
      <c r="E21" s="381"/>
      <c r="F21" s="381"/>
      <c r="G21" s="381"/>
      <c r="H21" s="409"/>
      <c r="I21" s="408"/>
      <c r="J21" s="409"/>
      <c r="K21" s="408"/>
      <c r="L21" s="421"/>
      <c r="M21" s="408"/>
      <c r="N21" s="409"/>
      <c r="O21" s="412"/>
      <c r="P21" s="413"/>
      <c r="Q21" s="412"/>
      <c r="R21" s="413"/>
      <c r="S21" s="276"/>
      <c r="T21" s="282"/>
      <c r="U21" s="5"/>
      <c r="V21" s="5"/>
      <c r="W21" s="5"/>
      <c r="X21" s="5"/>
      <c r="Y21" s="5"/>
    </row>
    <row r="22" spans="1:29" ht="15" customHeight="1">
      <c r="A22" s="281" t="s">
        <v>679</v>
      </c>
      <c r="B22" s="128" t="str">
        <f ca="1">IF(C22="","",MAX($B$6:INDIRECT("R[-1]C",FALSE))+1)</f>
        <v/>
      </c>
      <c r="C22" s="408"/>
      <c r="D22" s="381"/>
      <c r="E22" s="381"/>
      <c r="F22" s="381"/>
      <c r="G22" s="381"/>
      <c r="H22" s="409"/>
      <c r="I22" s="408"/>
      <c r="J22" s="409"/>
      <c r="K22" s="408"/>
      <c r="L22" s="409"/>
      <c r="M22" s="408"/>
      <c r="N22" s="421"/>
      <c r="O22" s="412"/>
      <c r="P22" s="413"/>
      <c r="Q22" s="412"/>
      <c r="R22" s="413"/>
      <c r="S22" s="276"/>
      <c r="T22" s="282"/>
      <c r="U22" s="5"/>
      <c r="V22" s="5"/>
      <c r="W22" s="5"/>
      <c r="X22" s="5"/>
    </row>
    <row r="23" spans="1:29" ht="15" customHeight="1">
      <c r="A23" s="281" t="s">
        <v>680</v>
      </c>
      <c r="B23" s="128" t="str">
        <f ca="1">IF(C23="","",MAX($B$6:INDIRECT("R[-1]C",FALSE))+1)</f>
        <v/>
      </c>
      <c r="C23" s="408"/>
      <c r="D23" s="381"/>
      <c r="E23" s="381"/>
      <c r="F23" s="381"/>
      <c r="G23" s="381"/>
      <c r="H23" s="409"/>
      <c r="I23" s="408"/>
      <c r="J23" s="409"/>
      <c r="K23" s="408"/>
      <c r="L23" s="421"/>
      <c r="M23" s="408"/>
      <c r="N23" s="409"/>
      <c r="O23" s="412"/>
      <c r="P23" s="413"/>
      <c r="Q23" s="412"/>
      <c r="R23" s="413"/>
      <c r="S23" s="276"/>
      <c r="T23" s="282"/>
      <c r="U23" s="5"/>
      <c r="V23" s="5"/>
      <c r="W23" s="5"/>
      <c r="X23" s="5"/>
    </row>
    <row r="24" spans="1:29" ht="15" customHeight="1">
      <c r="A24" s="281" t="s">
        <v>681</v>
      </c>
      <c r="B24" s="128" t="str">
        <f ca="1">IF(C24="","",MAX($B$6:INDIRECT("R[-1]C",FALSE))+1)</f>
        <v/>
      </c>
      <c r="C24" s="408"/>
      <c r="D24" s="381"/>
      <c r="E24" s="381"/>
      <c r="F24" s="381"/>
      <c r="G24" s="381"/>
      <c r="H24" s="409"/>
      <c r="I24" s="408"/>
      <c r="J24" s="409"/>
      <c r="K24" s="408"/>
      <c r="L24" s="421"/>
      <c r="M24" s="408"/>
      <c r="N24" s="421"/>
      <c r="O24" s="412"/>
      <c r="P24" s="413"/>
      <c r="Q24" s="412"/>
      <c r="R24" s="413"/>
      <c r="S24" s="276"/>
      <c r="T24" s="282"/>
      <c r="U24" s="5"/>
      <c r="V24" s="5"/>
      <c r="W24" s="5"/>
      <c r="X24" s="5"/>
    </row>
    <row r="25" spans="1:29" ht="15" customHeight="1">
      <c r="A25" s="281" t="s">
        <v>682</v>
      </c>
      <c r="B25" s="128" t="str">
        <f ca="1">IF(C25="","",MAX($B$6:INDIRECT("R[-1]C",FALSE))+1)</f>
        <v/>
      </c>
      <c r="C25" s="408"/>
      <c r="D25" s="381"/>
      <c r="E25" s="381"/>
      <c r="F25" s="381"/>
      <c r="G25" s="381"/>
      <c r="H25" s="409"/>
      <c r="I25" s="408"/>
      <c r="J25" s="409"/>
      <c r="K25" s="408"/>
      <c r="L25" s="409"/>
      <c r="M25" s="408"/>
      <c r="N25" s="409"/>
      <c r="O25" s="412"/>
      <c r="P25" s="413"/>
      <c r="Q25" s="412"/>
      <c r="R25" s="413"/>
      <c r="S25" s="276"/>
      <c r="T25" s="282"/>
      <c r="U25" s="5"/>
      <c r="V25" s="5"/>
      <c r="W25" s="5"/>
      <c r="X25" s="5"/>
    </row>
    <row r="26" spans="1:29" ht="15" customHeight="1">
      <c r="A26" s="281" t="s">
        <v>683</v>
      </c>
      <c r="B26" s="128" t="str">
        <f ca="1">IF(C26="","",MAX($B$6:INDIRECT("R[-1]C",FALSE))+1)</f>
        <v/>
      </c>
      <c r="C26" s="408"/>
      <c r="D26" s="381"/>
      <c r="E26" s="381"/>
      <c r="F26" s="381"/>
      <c r="G26" s="381"/>
      <c r="H26" s="409"/>
      <c r="I26" s="408"/>
      <c r="J26" s="409"/>
      <c r="K26" s="408"/>
      <c r="L26" s="409"/>
      <c r="M26" s="408"/>
      <c r="N26" s="409"/>
      <c r="O26" s="412"/>
      <c r="P26" s="413"/>
      <c r="Q26" s="412"/>
      <c r="R26" s="413"/>
      <c r="S26" s="276"/>
      <c r="T26" s="282"/>
      <c r="U26" s="5"/>
      <c r="V26" s="5"/>
      <c r="W26" s="5"/>
      <c r="X26" s="5"/>
    </row>
    <row r="27" spans="1:29" ht="15" customHeight="1">
      <c r="A27" s="277"/>
      <c r="B27" s="128" t="str">
        <f ca="1">IF(C27="","",MAX($B$6:INDIRECT("R[-1]C",FALSE))+1)</f>
        <v/>
      </c>
      <c r="C27" s="408"/>
      <c r="D27" s="381"/>
      <c r="E27" s="381"/>
      <c r="F27" s="381"/>
      <c r="G27" s="381"/>
      <c r="H27" s="409"/>
      <c r="I27" s="408"/>
      <c r="J27" s="409"/>
      <c r="K27" s="408"/>
      <c r="L27" s="409"/>
      <c r="M27" s="408"/>
      <c r="N27" s="409"/>
      <c r="O27" s="412"/>
      <c r="P27" s="413"/>
      <c r="Q27" s="412"/>
      <c r="R27" s="413"/>
      <c r="S27" s="276"/>
      <c r="T27" s="282"/>
      <c r="U27" s="5"/>
      <c r="V27" s="5"/>
      <c r="W27" s="5"/>
      <c r="X27" s="5"/>
    </row>
    <row r="28" spans="1:29" ht="15" customHeight="1">
      <c r="A28" s="277"/>
      <c r="B28" s="128" t="str">
        <f ca="1">IF(C28="","",MAX($B$6:INDIRECT("R[-1]C",FALSE))+1)</f>
        <v/>
      </c>
      <c r="C28" s="408"/>
      <c r="D28" s="381"/>
      <c r="E28" s="381"/>
      <c r="F28" s="381"/>
      <c r="G28" s="381"/>
      <c r="H28" s="409"/>
      <c r="I28" s="408"/>
      <c r="J28" s="409"/>
      <c r="K28" s="408"/>
      <c r="L28" s="409"/>
      <c r="M28" s="408"/>
      <c r="N28" s="409"/>
      <c r="O28" s="412"/>
      <c r="P28" s="413"/>
      <c r="Q28" s="412"/>
      <c r="R28" s="413"/>
      <c r="S28" s="276"/>
      <c r="T28" s="282"/>
      <c r="U28" s="5"/>
      <c r="V28" s="5"/>
      <c r="W28" s="5"/>
      <c r="X28" s="5"/>
    </row>
    <row r="29" spans="1:29" ht="15" customHeight="1">
      <c r="A29" s="277"/>
      <c r="B29" s="128" t="str">
        <f ca="1">IF(C29="","",MAX($B$6:INDIRECT("R[-1]C",FALSE))+1)</f>
        <v/>
      </c>
      <c r="C29" s="408"/>
      <c r="D29" s="381"/>
      <c r="E29" s="381"/>
      <c r="F29" s="381"/>
      <c r="G29" s="381"/>
      <c r="H29" s="409"/>
      <c r="I29" s="408"/>
      <c r="J29" s="409"/>
      <c r="K29" s="408"/>
      <c r="L29" s="409"/>
      <c r="M29" s="408"/>
      <c r="N29" s="409"/>
      <c r="O29" s="412"/>
      <c r="P29" s="413"/>
      <c r="Q29" s="412"/>
      <c r="R29" s="413"/>
      <c r="S29" s="276"/>
      <c r="T29" s="282"/>
      <c r="U29" s="5"/>
      <c r="V29" s="5"/>
      <c r="W29" s="5"/>
      <c r="X29" s="5"/>
    </row>
    <row r="30" spans="1:29" ht="15" customHeight="1">
      <c r="A30" s="277"/>
      <c r="B30" s="128" t="str">
        <f ca="1">IF(C30="","",MAX($B$6:INDIRECT("R[-1]C",FALSE))+1)</f>
        <v/>
      </c>
      <c r="C30" s="408"/>
      <c r="D30" s="381"/>
      <c r="E30" s="381"/>
      <c r="F30" s="381"/>
      <c r="G30" s="381"/>
      <c r="H30" s="409"/>
      <c r="I30" s="408"/>
      <c r="J30" s="409"/>
      <c r="K30" s="408"/>
      <c r="L30" s="409"/>
      <c r="M30" s="408"/>
      <c r="N30" s="409"/>
      <c r="O30" s="412"/>
      <c r="P30" s="413"/>
      <c r="Q30" s="412"/>
      <c r="R30" s="413"/>
      <c r="S30" s="276"/>
      <c r="T30" s="282"/>
      <c r="U30" s="5"/>
      <c r="V30" s="5"/>
      <c r="W30" s="5"/>
      <c r="X30" s="5"/>
    </row>
    <row r="31" spans="1:29" ht="15" customHeight="1">
      <c r="A31" s="277"/>
      <c r="B31" s="128" t="str">
        <f ca="1">IF(C31="","",MAX($B$6:INDIRECT("R[-1]C",FALSE))+1)</f>
        <v/>
      </c>
      <c r="C31" s="408"/>
      <c r="D31" s="381"/>
      <c r="E31" s="381"/>
      <c r="F31" s="381"/>
      <c r="G31" s="381"/>
      <c r="H31" s="409"/>
      <c r="I31" s="408"/>
      <c r="J31" s="409"/>
      <c r="K31" s="408"/>
      <c r="L31" s="409"/>
      <c r="M31" s="408"/>
      <c r="N31" s="409"/>
      <c r="O31" s="412"/>
      <c r="P31" s="413"/>
      <c r="Q31" s="412"/>
      <c r="R31" s="413"/>
      <c r="S31" s="276"/>
      <c r="T31" s="282"/>
      <c r="U31" s="5"/>
      <c r="V31" s="5"/>
      <c r="W31" s="5"/>
      <c r="X31" s="5"/>
      <c r="AC31" s="142"/>
    </row>
    <row r="32" spans="1:29" ht="15" customHeight="1">
      <c r="A32" s="277"/>
      <c r="B32" s="128" t="str">
        <f ca="1">IF(C32="","",MAX($B$6:INDIRECT("R[-1]C",FALSE))+1)</f>
        <v/>
      </c>
      <c r="C32" s="408"/>
      <c r="D32" s="381"/>
      <c r="E32" s="381"/>
      <c r="F32" s="381"/>
      <c r="G32" s="381"/>
      <c r="H32" s="409"/>
      <c r="I32" s="408"/>
      <c r="J32" s="409"/>
      <c r="K32" s="408"/>
      <c r="L32" s="409"/>
      <c r="M32" s="408"/>
      <c r="N32" s="409"/>
      <c r="O32" s="412"/>
      <c r="P32" s="413"/>
      <c r="Q32" s="412"/>
      <c r="R32" s="413"/>
      <c r="S32" s="276"/>
      <c r="T32" s="282"/>
      <c r="U32" s="5"/>
      <c r="V32" s="5"/>
      <c r="W32" s="5"/>
      <c r="X32" s="5"/>
      <c r="AC32" s="142"/>
    </row>
    <row r="33" spans="1:29" ht="15" customHeight="1">
      <c r="A33" s="277"/>
      <c r="B33" s="128" t="str">
        <f ca="1">IF(C33="","",MAX($B$6:INDIRECT("R[-1]C",FALSE))+1)</f>
        <v/>
      </c>
      <c r="C33" s="408"/>
      <c r="D33" s="381"/>
      <c r="E33" s="381"/>
      <c r="F33" s="381"/>
      <c r="G33" s="381"/>
      <c r="H33" s="409"/>
      <c r="I33" s="408"/>
      <c r="J33" s="409"/>
      <c r="K33" s="408"/>
      <c r="L33" s="409"/>
      <c r="M33" s="408"/>
      <c r="N33" s="409"/>
      <c r="O33" s="412"/>
      <c r="P33" s="413"/>
      <c r="Q33" s="412"/>
      <c r="R33" s="413"/>
      <c r="S33" s="276"/>
      <c r="T33" s="282"/>
      <c r="U33" s="5"/>
      <c r="V33" s="5"/>
      <c r="W33" s="5"/>
      <c r="X33" s="5"/>
      <c r="AC33" s="142"/>
    </row>
    <row r="34" spans="1:29" ht="15" customHeight="1">
      <c r="A34" s="277"/>
      <c r="B34" s="128" t="str">
        <f ca="1">IF(C34="","",MAX($B$6:INDIRECT("R[-1]C",FALSE))+1)</f>
        <v/>
      </c>
      <c r="C34" s="408"/>
      <c r="D34" s="381"/>
      <c r="E34" s="381"/>
      <c r="F34" s="381"/>
      <c r="G34" s="381"/>
      <c r="H34" s="409"/>
      <c r="I34" s="408"/>
      <c r="J34" s="409"/>
      <c r="K34" s="408"/>
      <c r="L34" s="409"/>
      <c r="M34" s="408"/>
      <c r="N34" s="409"/>
      <c r="O34" s="412"/>
      <c r="P34" s="413"/>
      <c r="Q34" s="412"/>
      <c r="R34" s="413"/>
      <c r="S34" s="276"/>
      <c r="T34" s="282"/>
      <c r="U34" s="5"/>
      <c r="V34" s="5"/>
      <c r="W34" s="5"/>
      <c r="X34" s="5"/>
      <c r="AC34" s="142"/>
    </row>
    <row r="35" spans="1:29" ht="15" customHeight="1">
      <c r="A35" s="277"/>
      <c r="B35" s="128" t="str">
        <f ca="1">IF(C35="","",MAX($B$6:INDIRECT("R[-1]C",FALSE))+1)</f>
        <v/>
      </c>
      <c r="C35" s="408"/>
      <c r="D35" s="381"/>
      <c r="E35" s="381"/>
      <c r="F35" s="381"/>
      <c r="G35" s="381"/>
      <c r="H35" s="409"/>
      <c r="I35" s="408"/>
      <c r="J35" s="409"/>
      <c r="K35" s="408"/>
      <c r="L35" s="409"/>
      <c r="M35" s="408"/>
      <c r="N35" s="409"/>
      <c r="O35" s="412"/>
      <c r="P35" s="413"/>
      <c r="Q35" s="412"/>
      <c r="R35" s="413"/>
      <c r="S35" s="276"/>
      <c r="T35" s="282"/>
      <c r="U35" s="5"/>
      <c r="V35" s="5"/>
      <c r="W35" s="5"/>
      <c r="X35" s="5"/>
      <c r="AC35" s="142"/>
    </row>
    <row r="36" spans="1:29" ht="15" customHeight="1">
      <c r="A36" s="277"/>
      <c r="B36" s="128" t="str">
        <f ca="1">IF(C36="","",MAX($B$6:INDIRECT("R[-1]C",FALSE))+1)</f>
        <v/>
      </c>
      <c r="C36" s="408"/>
      <c r="D36" s="381"/>
      <c r="E36" s="381"/>
      <c r="F36" s="381"/>
      <c r="G36" s="381"/>
      <c r="H36" s="409"/>
      <c r="I36" s="408"/>
      <c r="J36" s="409"/>
      <c r="K36" s="408"/>
      <c r="L36" s="409"/>
      <c r="M36" s="408"/>
      <c r="N36" s="409"/>
      <c r="O36" s="412"/>
      <c r="P36" s="413"/>
      <c r="Q36" s="412"/>
      <c r="R36" s="413"/>
      <c r="S36" s="276"/>
      <c r="T36" s="282"/>
      <c r="U36" s="5"/>
      <c r="V36" s="5"/>
      <c r="W36" s="5"/>
      <c r="X36" s="5"/>
      <c r="AC36" s="142"/>
    </row>
    <row r="37" spans="1:29" ht="15" customHeight="1">
      <c r="A37" s="277"/>
      <c r="B37" s="128" t="str">
        <f ca="1">IF(C37="","",MAX($B$6:INDIRECT("R[-1]C",FALSE))+1)</f>
        <v/>
      </c>
      <c r="C37" s="408"/>
      <c r="D37" s="381"/>
      <c r="E37" s="381"/>
      <c r="F37" s="381"/>
      <c r="G37" s="381"/>
      <c r="H37" s="409"/>
      <c r="I37" s="408"/>
      <c r="J37" s="409"/>
      <c r="K37" s="408"/>
      <c r="L37" s="409"/>
      <c r="M37" s="408"/>
      <c r="N37" s="409"/>
      <c r="O37" s="412"/>
      <c r="P37" s="413"/>
      <c r="Q37" s="412"/>
      <c r="R37" s="413"/>
      <c r="S37" s="276"/>
      <c r="T37" s="282"/>
      <c r="U37" s="5"/>
      <c r="V37" s="5"/>
      <c r="W37" s="5"/>
      <c r="X37" s="5"/>
      <c r="AC37" s="142"/>
    </row>
    <row r="38" spans="1:29" ht="15" customHeight="1">
      <c r="A38" s="277"/>
      <c r="B38" s="128" t="str">
        <f ca="1">IF(C38="","",MAX($B$6:INDIRECT("R[-1]C",FALSE))+1)</f>
        <v/>
      </c>
      <c r="C38" s="408"/>
      <c r="D38" s="381"/>
      <c r="E38" s="381"/>
      <c r="F38" s="381"/>
      <c r="G38" s="381"/>
      <c r="H38" s="409"/>
      <c r="I38" s="408"/>
      <c r="J38" s="409"/>
      <c r="K38" s="408"/>
      <c r="L38" s="409"/>
      <c r="M38" s="408"/>
      <c r="N38" s="409"/>
      <c r="O38" s="412"/>
      <c r="P38" s="413"/>
      <c r="Q38" s="412"/>
      <c r="R38" s="413"/>
      <c r="S38" s="276"/>
      <c r="T38" s="282"/>
      <c r="U38" s="5"/>
      <c r="V38" s="5"/>
      <c r="W38" s="5"/>
      <c r="X38" s="5"/>
      <c r="AC38" s="142"/>
    </row>
    <row r="39" spans="1:29" ht="15" customHeight="1" thickBot="1">
      <c r="A39" s="277"/>
      <c r="B39" s="280">
        <v>63</v>
      </c>
      <c r="C39" s="411" t="s">
        <v>757</v>
      </c>
      <c r="D39" s="414"/>
      <c r="E39" s="414"/>
      <c r="F39" s="414"/>
      <c r="G39" s="414"/>
      <c r="H39" s="385"/>
      <c r="I39" s="411" t="s">
        <v>758</v>
      </c>
      <c r="J39" s="385"/>
      <c r="K39" s="411" t="s">
        <v>759</v>
      </c>
      <c r="L39" s="385"/>
      <c r="M39" s="411" t="s">
        <v>684</v>
      </c>
      <c r="N39" s="385"/>
      <c r="O39" s="411" t="s">
        <v>759</v>
      </c>
      <c r="P39" s="414"/>
      <c r="Q39" s="411" t="s">
        <v>759</v>
      </c>
      <c r="R39" s="385"/>
      <c r="S39" s="276"/>
      <c r="T39" s="283"/>
      <c r="U39" s="5"/>
      <c r="V39" s="5"/>
      <c r="W39" s="5"/>
      <c r="X39" s="5"/>
      <c r="AC39" s="142"/>
    </row>
    <row r="40" spans="1:29">
      <c r="G40" s="344"/>
      <c r="O40" s="344"/>
      <c r="P40" s="344"/>
      <c r="Q40" s="344"/>
      <c r="R40" s="12" t="s">
        <v>439</v>
      </c>
      <c r="T40" s="2"/>
      <c r="AC40" s="142"/>
    </row>
    <row r="41" spans="1:29">
      <c r="G41" s="344"/>
      <c r="O41" s="344"/>
      <c r="P41" s="344"/>
      <c r="Q41" s="344"/>
      <c r="R41" s="344"/>
      <c r="T41" s="2"/>
      <c r="AC41" s="142"/>
    </row>
    <row r="42" spans="1:29">
      <c r="G42" s="344"/>
      <c r="O42" s="344"/>
      <c r="P42" s="344"/>
      <c r="Q42" s="344"/>
      <c r="R42" s="344"/>
      <c r="T42" s="2"/>
      <c r="AC42" s="142"/>
    </row>
    <row r="43" spans="1:29" ht="15.75">
      <c r="B43" s="6" t="s">
        <v>685</v>
      </c>
      <c r="G43" s="344"/>
      <c r="O43" s="344"/>
      <c r="P43" s="344"/>
      <c r="Q43" s="344"/>
      <c r="R43" s="344"/>
      <c r="T43" s="2"/>
      <c r="AC43" s="142"/>
    </row>
    <row r="44" spans="1:29" ht="16.5" thickBot="1">
      <c r="B44" s="368" t="s">
        <v>686</v>
      </c>
      <c r="C44" s="375"/>
      <c r="D44" s="375"/>
      <c r="E44" s="438"/>
      <c r="F44" s="416"/>
      <c r="G44" s="368" t="s">
        <v>687</v>
      </c>
      <c r="H44" s="415"/>
      <c r="I44" s="415"/>
      <c r="J44" s="415"/>
      <c r="K44" s="415"/>
      <c r="L44" s="416"/>
      <c r="M44" s="451" t="s">
        <v>32</v>
      </c>
      <c r="N44" s="451"/>
      <c r="O44" s="451"/>
      <c r="P44" s="345" t="s">
        <v>688</v>
      </c>
      <c r="Q44" s="344"/>
      <c r="R44" s="344"/>
      <c r="S44" s="344"/>
      <c r="T44" s="344"/>
      <c r="U44" s="344"/>
      <c r="AC44" s="142"/>
    </row>
    <row r="45" spans="1:29" ht="27.75" customHeight="1" thickTop="1">
      <c r="B45" s="358" t="s">
        <v>440</v>
      </c>
      <c r="C45" s="359"/>
      <c r="D45" s="359"/>
      <c r="E45" s="360"/>
      <c r="F45" s="360"/>
      <c r="G45" s="358" t="s">
        <v>441</v>
      </c>
      <c r="H45" s="361"/>
      <c r="I45" s="361"/>
      <c r="J45" s="361"/>
      <c r="K45" s="361"/>
      <c r="L45" s="360"/>
      <c r="M45" s="359" t="s">
        <v>689</v>
      </c>
      <c r="N45" s="359"/>
      <c r="O45" s="359"/>
      <c r="P45" s="284">
        <v>256</v>
      </c>
      <c r="Q45" s="344"/>
      <c r="R45" s="344"/>
      <c r="T45" s="2"/>
      <c r="Y45" s="34"/>
      <c r="AC45" s="142"/>
    </row>
    <row r="46" spans="1:29" ht="27.75" customHeight="1">
      <c r="B46" s="359" t="s">
        <v>442</v>
      </c>
      <c r="C46" s="359"/>
      <c r="D46" s="359"/>
      <c r="E46" s="360"/>
      <c r="F46" s="360"/>
      <c r="G46" s="358" t="s">
        <v>443</v>
      </c>
      <c r="H46" s="361"/>
      <c r="I46" s="361"/>
      <c r="J46" s="361"/>
      <c r="K46" s="361"/>
      <c r="L46" s="360"/>
      <c r="M46" s="359" t="s">
        <v>690</v>
      </c>
      <c r="N46" s="359"/>
      <c r="O46" s="359"/>
      <c r="P46" s="284">
        <v>1</v>
      </c>
      <c r="Q46" s="344"/>
      <c r="R46" s="344"/>
      <c r="S46" s="344"/>
      <c r="T46" s="344"/>
      <c r="U46" s="344"/>
      <c r="AC46" s="142"/>
    </row>
    <row r="47" spans="1:29" s="5" customFormat="1" ht="27.75" customHeight="1">
      <c r="B47" s="359" t="s">
        <v>444</v>
      </c>
      <c r="C47" s="359"/>
      <c r="D47" s="359"/>
      <c r="E47" s="360"/>
      <c r="F47" s="360"/>
      <c r="G47" s="358" t="s">
        <v>31</v>
      </c>
      <c r="H47" s="361"/>
      <c r="I47" s="361"/>
      <c r="J47" s="361"/>
      <c r="K47" s="361"/>
      <c r="L47" s="360"/>
      <c r="M47" s="359" t="s">
        <v>691</v>
      </c>
      <c r="N47" s="359"/>
      <c r="O47" s="359"/>
      <c r="P47" s="284">
        <v>64</v>
      </c>
      <c r="Q47" s="100"/>
      <c r="R47" s="100"/>
      <c r="Y47" s="2"/>
      <c r="AC47" s="143"/>
    </row>
    <row r="48" spans="1:29" ht="27.75" hidden="1" customHeight="1">
      <c r="B48" s="399" t="s">
        <v>760</v>
      </c>
      <c r="C48" s="399"/>
      <c r="D48" s="399"/>
      <c r="E48" s="400"/>
      <c r="F48" s="400"/>
      <c r="G48" s="406" t="s">
        <v>445</v>
      </c>
      <c r="H48" s="407"/>
      <c r="I48" s="407"/>
      <c r="J48" s="407"/>
      <c r="K48" s="407"/>
      <c r="L48" s="400"/>
      <c r="M48" s="399" t="s">
        <v>692</v>
      </c>
      <c r="N48" s="399"/>
      <c r="O48" s="399"/>
      <c r="P48" s="285">
        <v>64</v>
      </c>
      <c r="Q48" s="344"/>
      <c r="R48" s="344"/>
      <c r="T48" s="2"/>
      <c r="AC48" s="142"/>
    </row>
    <row r="49" spans="2:29" ht="27.75" customHeight="1">
      <c r="B49" s="358" t="s">
        <v>446</v>
      </c>
      <c r="C49" s="359"/>
      <c r="D49" s="359"/>
      <c r="E49" s="360"/>
      <c r="F49" s="360"/>
      <c r="G49" s="358" t="s">
        <v>447</v>
      </c>
      <c r="H49" s="361"/>
      <c r="I49" s="361"/>
      <c r="J49" s="361"/>
      <c r="K49" s="361"/>
      <c r="L49" s="360"/>
      <c r="M49" s="359" t="s">
        <v>693</v>
      </c>
      <c r="N49" s="359"/>
      <c r="O49" s="359"/>
      <c r="P49" s="284">
        <v>258</v>
      </c>
      <c r="Q49" s="344"/>
      <c r="R49" s="344"/>
      <c r="T49" s="2"/>
      <c r="AC49" s="142"/>
    </row>
    <row r="50" spans="2:29">
      <c r="G50" s="344"/>
      <c r="O50" s="344"/>
      <c r="P50" s="344"/>
      <c r="Q50" s="344"/>
      <c r="R50" s="344"/>
      <c r="T50" s="2"/>
      <c r="AC50" s="142"/>
    </row>
    <row r="51" spans="2:29">
      <c r="G51" s="344"/>
      <c r="O51" s="344"/>
      <c r="P51" s="344"/>
      <c r="Q51" s="344"/>
      <c r="R51" s="344"/>
      <c r="T51" s="2"/>
      <c r="Y51" s="343"/>
      <c r="AC51" s="142"/>
    </row>
    <row r="52" spans="2:29">
      <c r="G52" s="344"/>
      <c r="O52" s="344"/>
      <c r="P52" s="344"/>
      <c r="Q52" s="344"/>
      <c r="R52" s="344"/>
      <c r="T52" s="2"/>
      <c r="Y52" s="343"/>
      <c r="AC52" s="142"/>
    </row>
    <row r="53" spans="2:29" hidden="1">
      <c r="G53" s="344"/>
      <c r="O53" s="344"/>
      <c r="P53" s="344"/>
      <c r="Q53" s="344"/>
      <c r="R53" s="344"/>
      <c r="T53" s="2"/>
      <c r="Y53" s="343"/>
      <c r="AC53" s="142"/>
    </row>
    <row r="54" spans="2:29" hidden="1">
      <c r="G54" s="344"/>
      <c r="O54" s="344"/>
      <c r="P54" s="344"/>
      <c r="Q54" s="344"/>
      <c r="R54" s="344"/>
      <c r="T54" s="2"/>
      <c r="Y54" s="343"/>
      <c r="AC54" s="142"/>
    </row>
    <row r="55" spans="2:29" hidden="1">
      <c r="G55" s="344"/>
      <c r="O55" s="344"/>
      <c r="P55" s="344"/>
      <c r="Q55" s="344"/>
      <c r="R55" s="344"/>
      <c r="T55" s="2"/>
      <c r="AC55" s="142"/>
    </row>
    <row r="56" spans="2:29" hidden="1">
      <c r="G56" s="344"/>
      <c r="O56" s="344"/>
      <c r="P56" s="344"/>
      <c r="Q56" s="344"/>
      <c r="R56" s="344"/>
      <c r="T56" s="2"/>
      <c r="AC56" s="142"/>
    </row>
    <row r="57" spans="2:29" hidden="1">
      <c r="G57" s="344"/>
      <c r="O57" s="344"/>
      <c r="P57" s="344"/>
      <c r="Q57" s="344"/>
      <c r="R57" s="344"/>
      <c r="T57" s="2"/>
      <c r="AC57" s="142"/>
    </row>
    <row r="58" spans="2:29" hidden="1">
      <c r="G58" s="344"/>
      <c r="O58" s="344"/>
      <c r="P58" s="344"/>
      <c r="Q58" s="344"/>
      <c r="R58" s="344"/>
      <c r="T58" s="2"/>
      <c r="AC58" s="142"/>
    </row>
    <row r="59" spans="2:29" hidden="1">
      <c r="G59" s="344"/>
      <c r="O59" s="344"/>
      <c r="P59" s="344"/>
      <c r="Q59" s="344"/>
      <c r="R59" s="344"/>
      <c r="T59" s="2"/>
      <c r="AC59" s="142"/>
    </row>
    <row r="60" spans="2:29" hidden="1">
      <c r="G60" s="344"/>
      <c r="O60" s="344"/>
      <c r="P60" s="344"/>
      <c r="Q60" s="344"/>
      <c r="R60" s="344"/>
      <c r="T60" s="2"/>
      <c r="AC60" s="142"/>
    </row>
    <row r="61" spans="2:29" hidden="1">
      <c r="G61" s="344"/>
      <c r="O61" s="344"/>
      <c r="P61" s="344"/>
      <c r="Q61" s="344"/>
      <c r="R61" s="344"/>
      <c r="T61" s="2"/>
      <c r="AC61" s="142"/>
    </row>
    <row r="62" spans="2:29" hidden="1">
      <c r="G62" s="344"/>
      <c r="O62" s="344"/>
      <c r="P62" s="344"/>
      <c r="Q62" s="344"/>
      <c r="R62" s="344"/>
      <c r="T62" s="2"/>
      <c r="AC62" s="142"/>
    </row>
    <row r="63" spans="2:29" hidden="1">
      <c r="G63" s="344"/>
      <c r="O63" s="344"/>
      <c r="P63" s="344"/>
      <c r="Q63" s="344"/>
      <c r="R63" s="344"/>
      <c r="T63" s="2"/>
      <c r="AC63" s="142"/>
    </row>
    <row r="64" spans="2:29" hidden="1">
      <c r="G64" s="344"/>
      <c r="O64" s="344"/>
      <c r="P64" s="344"/>
      <c r="Q64" s="344"/>
      <c r="R64" s="344"/>
      <c r="T64" s="2"/>
      <c r="AC64" s="142"/>
    </row>
    <row r="65" spans="1:57" hidden="1">
      <c r="G65" s="344"/>
      <c r="O65" s="344"/>
      <c r="P65" s="344"/>
      <c r="Q65" s="344"/>
      <c r="R65" s="344"/>
      <c r="T65" s="2"/>
      <c r="AC65" s="142"/>
    </row>
    <row r="66" spans="1:57" hidden="1">
      <c r="G66" s="344"/>
      <c r="O66" s="344"/>
      <c r="P66" s="344"/>
      <c r="Q66" s="344"/>
      <c r="R66" s="344"/>
      <c r="T66" s="2"/>
      <c r="AC66" s="142"/>
    </row>
    <row r="67" spans="1:57" hidden="1">
      <c r="G67" s="344"/>
      <c r="O67" s="344"/>
      <c r="P67" s="344"/>
      <c r="Q67" s="344"/>
      <c r="R67" s="344"/>
      <c r="T67" s="2"/>
      <c r="AC67" s="142"/>
    </row>
    <row r="68" spans="1:57" hidden="1">
      <c r="G68" s="344"/>
      <c r="O68" s="344"/>
      <c r="P68" s="344"/>
      <c r="Q68" s="344"/>
      <c r="R68" s="344"/>
      <c r="T68" s="2"/>
      <c r="AC68" s="142"/>
    </row>
    <row r="69" spans="1:57" hidden="1">
      <c r="G69" s="344"/>
      <c r="O69" s="344"/>
      <c r="P69" s="344"/>
      <c r="Q69" s="344"/>
      <c r="R69" s="344"/>
      <c r="T69" s="2"/>
      <c r="AC69" s="142"/>
    </row>
    <row r="70" spans="1:57" ht="15.75">
      <c r="B70" s="6" t="s">
        <v>694</v>
      </c>
      <c r="F70" s="286" t="s">
        <v>448</v>
      </c>
      <c r="G70" s="344"/>
      <c r="I70" s="344"/>
      <c r="J70" s="344"/>
      <c r="M70" s="2"/>
      <c r="O70" s="2"/>
      <c r="P70" s="2"/>
      <c r="Q70" s="2"/>
      <c r="R70" s="2"/>
      <c r="T70" s="2"/>
      <c r="U70" s="142"/>
    </row>
    <row r="71" spans="1:57" s="34" customFormat="1" ht="16.5" thickBot="1">
      <c r="B71" s="368" t="s">
        <v>686</v>
      </c>
      <c r="C71" s="369"/>
      <c r="D71" s="369"/>
      <c r="E71" s="370"/>
      <c r="F71" s="375" t="s">
        <v>695</v>
      </c>
      <c r="G71" s="376"/>
      <c r="H71" s="377"/>
      <c r="I71" s="375"/>
      <c r="J71" s="376"/>
      <c r="K71" s="377"/>
      <c r="L71" s="445"/>
      <c r="M71" s="446"/>
      <c r="N71" s="447"/>
      <c r="Q71" s="2"/>
      <c r="U71" s="287"/>
    </row>
    <row r="72" spans="1:57" ht="27.75" customHeight="1" thickTop="1">
      <c r="B72" s="371" t="s">
        <v>761</v>
      </c>
      <c r="C72" s="372"/>
      <c r="D72" s="372"/>
      <c r="E72" s="373"/>
      <c r="F72" s="396" t="s">
        <v>696</v>
      </c>
      <c r="G72" s="397"/>
      <c r="H72" s="398"/>
      <c r="I72" s="387"/>
      <c r="J72" s="388"/>
      <c r="K72" s="389"/>
      <c r="L72" s="448"/>
      <c r="M72" s="449"/>
      <c r="N72" s="450"/>
      <c r="O72" s="2"/>
      <c r="P72" s="2"/>
      <c r="Q72" s="2"/>
      <c r="R72" s="2"/>
      <c r="T72" s="2"/>
      <c r="U72" s="142"/>
    </row>
    <row r="73" spans="1:57" ht="27.75" customHeight="1">
      <c r="B73" s="362" t="s">
        <v>762</v>
      </c>
      <c r="C73" s="363"/>
      <c r="D73" s="363"/>
      <c r="E73" s="364"/>
      <c r="F73" s="365" t="str">
        <f>M9</f>
        <v>EVT_CDI_CMD</v>
      </c>
      <c r="G73" s="366"/>
      <c r="H73" s="367"/>
      <c r="I73" s="390"/>
      <c r="J73" s="391"/>
      <c r="K73" s="392"/>
      <c r="L73" s="462"/>
      <c r="M73" s="463"/>
      <c r="N73" s="464"/>
      <c r="O73" s="2"/>
      <c r="P73" s="2"/>
      <c r="Q73" s="2"/>
      <c r="R73" s="2"/>
      <c r="T73" s="2"/>
      <c r="U73" s="142"/>
    </row>
    <row r="74" spans="1:57" ht="27.75" customHeight="1">
      <c r="B74" s="362" t="s">
        <v>763</v>
      </c>
      <c r="C74" s="363"/>
      <c r="D74" s="363"/>
      <c r="E74" s="364"/>
      <c r="F74" s="365" t="s">
        <v>697</v>
      </c>
      <c r="G74" s="366"/>
      <c r="H74" s="367"/>
      <c r="I74" s="390"/>
      <c r="J74" s="391"/>
      <c r="K74" s="392"/>
      <c r="L74" s="462"/>
      <c r="M74" s="463"/>
      <c r="N74" s="464"/>
      <c r="O74" s="2"/>
      <c r="P74" s="2"/>
      <c r="Q74" s="2"/>
      <c r="R74" s="2"/>
      <c r="T74" s="2"/>
      <c r="U74" s="142"/>
    </row>
    <row r="75" spans="1:57" ht="27.75" customHeight="1">
      <c r="B75" s="362" t="s">
        <v>156</v>
      </c>
      <c r="C75" s="363"/>
      <c r="D75" s="363"/>
      <c r="E75" s="364"/>
      <c r="F75" s="381" t="s">
        <v>698</v>
      </c>
      <c r="G75" s="382"/>
      <c r="H75" s="383"/>
      <c r="I75" s="381"/>
      <c r="J75" s="382"/>
      <c r="K75" s="383"/>
      <c r="L75" s="419"/>
      <c r="M75" s="439"/>
      <c r="N75" s="440"/>
      <c r="O75" s="2"/>
      <c r="P75" s="2"/>
      <c r="Q75" s="2"/>
      <c r="R75" s="2"/>
      <c r="T75" s="2"/>
      <c r="U75" s="142"/>
    </row>
    <row r="76" spans="1:57" ht="27.75" customHeight="1" thickBot="1">
      <c r="B76" s="442" t="s">
        <v>157</v>
      </c>
      <c r="C76" s="443"/>
      <c r="D76" s="443"/>
      <c r="E76" s="444"/>
      <c r="F76" s="378" t="s">
        <v>699</v>
      </c>
      <c r="G76" s="379"/>
      <c r="H76" s="380"/>
      <c r="I76" s="378"/>
      <c r="J76" s="379"/>
      <c r="K76" s="380"/>
      <c r="L76" s="468"/>
      <c r="M76" s="469"/>
      <c r="N76" s="470"/>
      <c r="O76" s="2"/>
      <c r="P76" s="2"/>
      <c r="Q76" s="2"/>
      <c r="R76" s="2"/>
      <c r="T76" s="2"/>
      <c r="U76" s="142"/>
    </row>
    <row r="77" spans="1:57" ht="27.75" customHeight="1" thickTop="1">
      <c r="B77" s="410" t="s">
        <v>449</v>
      </c>
      <c r="C77" s="372"/>
      <c r="D77" s="372"/>
      <c r="E77" s="373"/>
      <c r="F77" s="401" t="s">
        <v>700</v>
      </c>
      <c r="G77" s="402"/>
      <c r="H77" s="403"/>
      <c r="I77" s="401"/>
      <c r="J77" s="402"/>
      <c r="K77" s="403"/>
      <c r="L77" s="478"/>
      <c r="M77" s="479"/>
      <c r="N77" s="480"/>
      <c r="O77" s="2"/>
      <c r="P77" s="2"/>
      <c r="Q77" s="2"/>
      <c r="R77" s="2"/>
      <c r="T77" s="2"/>
      <c r="U77" s="142"/>
    </row>
    <row r="78" spans="1:57" s="133" customFormat="1" ht="12">
      <c r="A78" s="343"/>
      <c r="B78" s="404"/>
      <c r="C78" s="404"/>
      <c r="D78" s="404"/>
      <c r="E78" s="404"/>
      <c r="F78" s="374"/>
      <c r="G78" s="374"/>
      <c r="H78" s="374"/>
      <c r="I78" s="374"/>
      <c r="J78" s="374"/>
      <c r="K78" s="374"/>
      <c r="L78" s="374" t="s">
        <v>764</v>
      </c>
      <c r="M78" s="374"/>
      <c r="N78" s="374"/>
      <c r="O78" s="374"/>
      <c r="P78" s="374"/>
      <c r="Q78" s="288"/>
      <c r="R78" s="288"/>
      <c r="S78" s="343"/>
      <c r="T78" s="343"/>
      <c r="U78" s="343"/>
      <c r="V78" s="343"/>
      <c r="W78" s="343"/>
      <c r="X78" s="343"/>
      <c r="Y78" s="2"/>
      <c r="Z78" s="343"/>
      <c r="AA78" s="343"/>
      <c r="AB78" s="343"/>
      <c r="AC78" s="289"/>
      <c r="AD78" s="343"/>
      <c r="AE78" s="343"/>
      <c r="AF78" s="343"/>
      <c r="AG78" s="343"/>
      <c r="AH78" s="343"/>
      <c r="AI78" s="343"/>
      <c r="AJ78" s="343"/>
      <c r="AK78" s="343"/>
      <c r="AL78" s="343"/>
      <c r="AM78" s="343"/>
      <c r="AN78" s="343"/>
      <c r="AO78" s="343"/>
      <c r="AP78" s="343"/>
      <c r="AQ78" s="343"/>
      <c r="AR78" s="343"/>
      <c r="AS78" s="343"/>
      <c r="AT78" s="343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</row>
    <row r="79" spans="1:57" s="133" customFormat="1" ht="12">
      <c r="A79" s="343"/>
      <c r="B79" s="343"/>
      <c r="C79" s="343"/>
      <c r="D79" s="343"/>
      <c r="E79" s="343"/>
      <c r="F79" s="342"/>
      <c r="G79" s="342"/>
      <c r="H79" s="342"/>
      <c r="I79" s="342"/>
      <c r="J79" s="342"/>
      <c r="K79" s="342"/>
      <c r="L79" s="342"/>
      <c r="M79" s="342"/>
      <c r="N79" s="342"/>
      <c r="O79" s="342"/>
      <c r="P79" s="342"/>
      <c r="Q79" s="288"/>
      <c r="R79" s="288"/>
      <c r="S79" s="343"/>
      <c r="T79" s="343"/>
      <c r="U79" s="343"/>
      <c r="V79" s="343"/>
      <c r="W79" s="343"/>
      <c r="X79" s="343"/>
      <c r="Y79" s="2"/>
      <c r="Z79" s="343"/>
      <c r="AA79" s="343"/>
      <c r="AB79" s="343"/>
      <c r="AC79" s="289"/>
      <c r="AD79" s="343"/>
      <c r="AE79" s="343"/>
      <c r="AF79" s="343"/>
      <c r="AG79" s="343"/>
      <c r="AH79" s="343"/>
      <c r="AI79" s="343"/>
      <c r="AJ79" s="343"/>
      <c r="AK79" s="343"/>
      <c r="AL79" s="343"/>
      <c r="AM79" s="343"/>
      <c r="AN79" s="343"/>
      <c r="AO79" s="343"/>
      <c r="AP79" s="343"/>
      <c r="AQ79" s="343"/>
      <c r="AR79" s="343"/>
      <c r="AS79" s="343"/>
      <c r="AT79" s="343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</row>
    <row r="80" spans="1:57" s="133" customFormat="1" ht="13.5" customHeight="1">
      <c r="A80" s="343"/>
      <c r="B80" s="404"/>
      <c r="C80" s="405"/>
      <c r="D80" s="405"/>
      <c r="E80" s="405"/>
      <c r="F80" s="374"/>
      <c r="G80" s="477"/>
      <c r="H80" s="477"/>
      <c r="I80" s="374"/>
      <c r="J80" s="477"/>
      <c r="K80" s="477"/>
      <c r="L80" s="374"/>
      <c r="M80" s="477"/>
      <c r="N80" s="477"/>
      <c r="O80" s="374"/>
      <c r="P80" s="374"/>
      <c r="Q80" s="288"/>
      <c r="R80" s="288"/>
      <c r="S80" s="343"/>
      <c r="T80" s="343"/>
      <c r="U80" s="343"/>
      <c r="V80" s="343"/>
      <c r="W80" s="343"/>
      <c r="X80" s="343"/>
      <c r="Y80" s="2"/>
      <c r="Z80" s="343"/>
      <c r="AA80" s="343"/>
      <c r="AB80" s="343"/>
      <c r="AC80" s="289"/>
      <c r="AD80" s="343"/>
      <c r="AE80" s="343"/>
      <c r="AF80" s="343"/>
      <c r="AG80" s="343"/>
      <c r="AH80" s="343"/>
      <c r="AI80" s="343"/>
      <c r="AJ80" s="343"/>
      <c r="AK80" s="343"/>
      <c r="AL80" s="343"/>
      <c r="AM80" s="343"/>
      <c r="AN80" s="343"/>
      <c r="AO80" s="343"/>
      <c r="AP80" s="343"/>
      <c r="AQ80" s="343"/>
      <c r="AR80" s="343"/>
      <c r="AS80" s="343"/>
      <c r="AT80" s="343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</row>
    <row r="81" spans="7:29" hidden="1">
      <c r="G81" s="344"/>
      <c r="O81" s="344"/>
      <c r="P81" s="344"/>
      <c r="Q81" s="344"/>
      <c r="R81" s="344"/>
      <c r="T81" s="2"/>
      <c r="AC81" s="142"/>
    </row>
    <row r="82" spans="7:29" hidden="1">
      <c r="G82" s="344"/>
      <c r="O82" s="344"/>
      <c r="P82" s="344"/>
      <c r="Q82" s="344"/>
      <c r="R82" s="344"/>
      <c r="T82" s="2"/>
      <c r="AC82" s="142"/>
    </row>
    <row r="83" spans="7:29" hidden="1">
      <c r="G83" s="344"/>
      <c r="O83" s="344"/>
      <c r="P83" s="344"/>
      <c r="Q83" s="344"/>
      <c r="R83" s="344"/>
      <c r="T83" s="2"/>
      <c r="AC83" s="142"/>
    </row>
    <row r="84" spans="7:29" hidden="1">
      <c r="G84" s="344"/>
      <c r="O84" s="344"/>
      <c r="P84" s="344"/>
      <c r="Q84" s="344"/>
      <c r="R84" s="344"/>
      <c r="T84" s="2"/>
      <c r="AC84" s="142"/>
    </row>
    <row r="85" spans="7:29" hidden="1">
      <c r="G85" s="344"/>
      <c r="O85" s="344"/>
      <c r="P85" s="344"/>
      <c r="Q85" s="344"/>
      <c r="R85" s="344"/>
      <c r="T85" s="2"/>
      <c r="AC85" s="142"/>
    </row>
    <row r="86" spans="7:29" hidden="1">
      <c r="G86" s="344"/>
      <c r="O86" s="344"/>
      <c r="P86" s="344"/>
      <c r="Q86" s="344"/>
      <c r="R86" s="344"/>
      <c r="T86" s="2"/>
      <c r="AC86" s="142"/>
    </row>
    <row r="87" spans="7:29" hidden="1">
      <c r="G87" s="344"/>
      <c r="O87" s="344"/>
      <c r="P87" s="344"/>
      <c r="Q87" s="344"/>
      <c r="R87" s="344"/>
      <c r="T87" s="2"/>
      <c r="AC87" s="142"/>
    </row>
    <row r="88" spans="7:29" hidden="1">
      <c r="G88" s="344"/>
      <c r="O88" s="344"/>
      <c r="P88" s="344"/>
      <c r="Q88" s="344"/>
      <c r="R88" s="344"/>
      <c r="T88" s="2"/>
      <c r="AC88" s="142"/>
    </row>
    <row r="89" spans="7:29" hidden="1">
      <c r="G89" s="344"/>
      <c r="O89" s="344"/>
      <c r="P89" s="344"/>
      <c r="Q89" s="344"/>
      <c r="R89" s="344"/>
      <c r="T89" s="2"/>
      <c r="AC89" s="142"/>
    </row>
    <row r="90" spans="7:29" hidden="1">
      <c r="G90" s="344"/>
      <c r="O90" s="344"/>
      <c r="P90" s="344"/>
      <c r="Q90" s="344"/>
      <c r="R90" s="344"/>
      <c r="T90" s="2"/>
      <c r="AC90" s="142"/>
    </row>
    <row r="91" spans="7:29" hidden="1">
      <c r="G91" s="344"/>
      <c r="O91" s="344"/>
      <c r="P91" s="344"/>
      <c r="Q91" s="344"/>
      <c r="R91" s="344"/>
      <c r="T91" s="2"/>
      <c r="AC91" s="142"/>
    </row>
    <row r="92" spans="7:29" hidden="1">
      <c r="G92" s="344"/>
      <c r="O92" s="344"/>
      <c r="P92" s="344"/>
      <c r="Q92" s="344"/>
      <c r="R92" s="344"/>
      <c r="T92" s="2"/>
      <c r="AC92" s="142"/>
    </row>
    <row r="93" spans="7:29" hidden="1">
      <c r="G93" s="344"/>
      <c r="O93" s="344"/>
      <c r="P93" s="344"/>
      <c r="Q93" s="344"/>
      <c r="R93" s="344"/>
      <c r="T93" s="2"/>
      <c r="AC93" s="142"/>
    </row>
    <row r="94" spans="7:29" hidden="1">
      <c r="G94" s="344"/>
      <c r="O94" s="344"/>
      <c r="P94" s="344"/>
      <c r="Q94" s="344"/>
      <c r="R94" s="344"/>
      <c r="T94" s="2"/>
      <c r="AC94" s="142"/>
    </row>
    <row r="95" spans="7:29" hidden="1">
      <c r="G95" s="344"/>
      <c r="O95" s="344"/>
      <c r="P95" s="344"/>
      <c r="Q95" s="344"/>
      <c r="R95" s="344"/>
      <c r="T95" s="2"/>
      <c r="AC95" s="142"/>
    </row>
    <row r="96" spans="7:29" hidden="1">
      <c r="G96" s="344"/>
      <c r="O96" s="344"/>
      <c r="P96" s="344"/>
      <c r="Q96" s="344"/>
      <c r="R96" s="344"/>
      <c r="T96" s="2"/>
      <c r="AC96" s="142"/>
    </row>
    <row r="97" spans="2:29" hidden="1">
      <c r="G97" s="344"/>
      <c r="O97" s="344"/>
      <c r="P97" s="344"/>
      <c r="Q97" s="344"/>
      <c r="R97" s="344"/>
      <c r="T97" s="2"/>
      <c r="AC97" s="142"/>
    </row>
    <row r="98" spans="2:29" hidden="1">
      <c r="G98" s="344"/>
      <c r="O98" s="344"/>
      <c r="P98" s="344"/>
      <c r="Q98" s="344"/>
      <c r="R98" s="344"/>
      <c r="T98" s="2"/>
      <c r="AC98" s="142"/>
    </row>
    <row r="99" spans="2:29" ht="15.75">
      <c r="B99" s="6" t="s">
        <v>701</v>
      </c>
      <c r="F99" s="2" t="s">
        <v>450</v>
      </c>
      <c r="G99" s="344"/>
      <c r="L99" s="274"/>
      <c r="O99" s="344"/>
      <c r="P99" s="344"/>
      <c r="Q99" s="344"/>
      <c r="R99" s="344"/>
      <c r="T99" s="2"/>
      <c r="AC99" s="142"/>
    </row>
    <row r="100" spans="2:29" ht="15.75" customHeight="1" thickBot="1">
      <c r="B100" s="451" t="s">
        <v>702</v>
      </c>
      <c r="C100" s="451"/>
      <c r="D100" s="451"/>
      <c r="E100" s="481"/>
      <c r="F100" s="482" t="s">
        <v>703</v>
      </c>
      <c r="G100" s="483"/>
      <c r="H100" s="483"/>
      <c r="I100" s="451" t="s">
        <v>688</v>
      </c>
      <c r="J100" s="451"/>
      <c r="O100" s="344"/>
      <c r="P100" s="344"/>
      <c r="Q100" s="344"/>
      <c r="R100" s="344"/>
      <c r="T100" s="2"/>
      <c r="AC100" s="142"/>
    </row>
    <row r="101" spans="2:29" ht="15.75" thickTop="1">
      <c r="B101" s="474" t="s">
        <v>158</v>
      </c>
      <c r="C101" s="475"/>
      <c r="D101" s="476"/>
      <c r="E101" s="290" t="s">
        <v>160</v>
      </c>
      <c r="F101" s="424" t="s">
        <v>704</v>
      </c>
      <c r="G101" s="484"/>
      <c r="H101" s="484"/>
      <c r="I101" s="384" t="str">
        <f>IF(B101="","","0x00")</f>
        <v>0x00</v>
      </c>
      <c r="J101" s="384"/>
      <c r="O101" s="344"/>
      <c r="P101" s="344"/>
      <c r="Q101" s="344"/>
      <c r="R101" s="344"/>
      <c r="T101" s="2"/>
      <c r="AC101" s="142"/>
    </row>
    <row r="102" spans="2:29" ht="15">
      <c r="B102" s="471" t="s">
        <v>695</v>
      </c>
      <c r="C102" s="472"/>
      <c r="D102" s="473"/>
      <c r="E102" s="291" t="s">
        <v>159</v>
      </c>
      <c r="F102" s="385" t="str">
        <f>IF(B102="","",IF(E102="Subsys","SID_"&amp;UPPER(SUBSTITUTE(B102," ","_")),IF(E102="Module","MID_"&amp;UPPER(SUBSTITUTE(B102," ","_")),IF(E102="SubMod","SMID_"&amp;UPPER(SUBSTITUTE(B102," ","_")),""))))</f>
        <v>SID_IOT</v>
      </c>
      <c r="G102" s="386"/>
      <c r="H102" s="386"/>
      <c r="I102" s="384" t="str">
        <f>IF(B102="","","0x01")</f>
        <v>0x01</v>
      </c>
      <c r="J102" s="384"/>
      <c r="O102" s="344"/>
      <c r="P102" s="344"/>
      <c r="Q102" s="344"/>
      <c r="R102" s="344"/>
      <c r="T102" s="2"/>
      <c r="AC102" s="142"/>
    </row>
    <row r="103" spans="2:29" ht="15">
      <c r="B103" s="418" t="s">
        <v>454</v>
      </c>
      <c r="C103" s="419"/>
      <c r="D103" s="420"/>
      <c r="E103" s="292" t="s">
        <v>160</v>
      </c>
      <c r="F103" s="385" t="str">
        <f t="shared" ref="F103:F132" si="0">IF(B103="","",IF(E103="Subsys","SID_"&amp;UPPER(SUBSTITUTE(B103," ","_")),IF(E103="Module","MID_"&amp;UPPER(SUBSTITUTE(B103," ","_")),IF(E103="SubMod","SMID_"&amp;UPPER(SUBSTITUTE(B103," ","_")),""))))</f>
        <v>MID_FRAME</v>
      </c>
      <c r="G103" s="386"/>
      <c r="H103" s="386"/>
      <c r="I103" s="384" t="str">
        <f>IF(B103="","","0x02")</f>
        <v>0x02</v>
      </c>
      <c r="J103" s="384"/>
      <c r="O103" s="344"/>
      <c r="P103" s="344"/>
      <c r="Q103" s="344"/>
      <c r="R103" s="344"/>
      <c r="T103" s="2"/>
      <c r="AC103" s="142"/>
    </row>
    <row r="104" spans="2:29" ht="15">
      <c r="B104" s="418" t="s">
        <v>705</v>
      </c>
      <c r="C104" s="419"/>
      <c r="D104" s="420"/>
      <c r="E104" s="292" t="s">
        <v>706</v>
      </c>
      <c r="F104" s="385" t="str">
        <f t="shared" si="0"/>
        <v>MID_SYS</v>
      </c>
      <c r="G104" s="386"/>
      <c r="H104" s="386"/>
      <c r="I104" s="384" t="str">
        <f>IF(B104="","","0x03")</f>
        <v>0x03</v>
      </c>
      <c r="J104" s="384"/>
      <c r="O104" s="344"/>
      <c r="P104" s="344"/>
      <c r="Q104" s="344"/>
      <c r="R104" s="344"/>
      <c r="T104" s="2"/>
      <c r="AC104" s="142"/>
    </row>
    <row r="105" spans="2:29" ht="15">
      <c r="B105" s="418" t="s">
        <v>829</v>
      </c>
      <c r="C105" s="419"/>
      <c r="D105" s="420"/>
      <c r="E105" s="292" t="s">
        <v>160</v>
      </c>
      <c r="F105" s="385" t="str">
        <f>IF(B105="","",IF(E105="Subsys","SID_"&amp;UPPER(SUBSTITUTE(B105," ","_")),IF(E105="Module","MID_"&amp;UPPER(SUBSTITUTE(B105," ","_")),IF(E105="SubMod","SMID_"&amp;UPPER(SUBSTITUTE(B105," ","_")),""))))</f>
        <v>MID_TRNS</v>
      </c>
      <c r="G105" s="386"/>
      <c r="H105" s="386"/>
      <c r="I105" s="384" t="str">
        <f>IF(B105="","","0x04")</f>
        <v>0x04</v>
      </c>
      <c r="J105" s="384"/>
      <c r="O105" s="344"/>
      <c r="P105" s="344"/>
      <c r="Q105" s="344"/>
      <c r="R105" s="344"/>
      <c r="T105" s="2"/>
      <c r="AC105" s="142"/>
    </row>
    <row r="106" spans="2:29" ht="15">
      <c r="B106" s="418" t="s">
        <v>707</v>
      </c>
      <c r="C106" s="419"/>
      <c r="D106" s="420"/>
      <c r="E106" s="292" t="s">
        <v>160</v>
      </c>
      <c r="F106" s="385" t="str">
        <f t="shared" si="0"/>
        <v>MID_CMPL</v>
      </c>
      <c r="G106" s="386"/>
      <c r="H106" s="386"/>
      <c r="I106" s="384" t="str">
        <f>IF(B106="","","0x05")</f>
        <v>0x05</v>
      </c>
      <c r="J106" s="384"/>
      <c r="O106" s="344"/>
      <c r="P106" s="344"/>
      <c r="Q106" s="344"/>
      <c r="R106" s="344"/>
      <c r="T106" s="2"/>
      <c r="AC106" s="142"/>
    </row>
    <row r="107" spans="2:29" ht="15">
      <c r="B107" s="418" t="s">
        <v>708</v>
      </c>
      <c r="C107" s="419"/>
      <c r="D107" s="420"/>
      <c r="E107" s="292" t="s">
        <v>160</v>
      </c>
      <c r="F107" s="385" t="str">
        <f t="shared" si="0"/>
        <v>MID_TRAY</v>
      </c>
      <c r="G107" s="386"/>
      <c r="H107" s="386"/>
      <c r="I107" s="384" t="str">
        <f>IF(B107="","","0x06")</f>
        <v>0x06</v>
      </c>
      <c r="J107" s="384"/>
      <c r="O107" s="344"/>
      <c r="P107" s="344"/>
      <c r="Q107" s="344"/>
      <c r="R107" s="344"/>
      <c r="T107" s="2"/>
      <c r="AC107" s="142"/>
    </row>
    <row r="108" spans="2:29" ht="15">
      <c r="B108" s="418" t="s">
        <v>709</v>
      </c>
      <c r="C108" s="419"/>
      <c r="D108" s="420"/>
      <c r="E108" s="292" t="s">
        <v>160</v>
      </c>
      <c r="F108" s="385" t="str">
        <f t="shared" si="0"/>
        <v>MID_NUM</v>
      </c>
      <c r="G108" s="386"/>
      <c r="H108" s="386"/>
      <c r="I108" s="384" t="str">
        <f>IF(B108="","","0x07")</f>
        <v>0x07</v>
      </c>
      <c r="J108" s="384"/>
      <c r="O108" s="344"/>
      <c r="P108" s="344"/>
      <c r="Q108" s="344"/>
      <c r="R108" s="344"/>
      <c r="T108" s="2"/>
      <c r="AC108" s="142"/>
    </row>
    <row r="109" spans="2:29" ht="15">
      <c r="B109" s="418"/>
      <c r="C109" s="419"/>
      <c r="D109" s="420"/>
      <c r="E109" s="292"/>
      <c r="F109" s="385" t="str">
        <f t="shared" si="0"/>
        <v/>
      </c>
      <c r="G109" s="386"/>
      <c r="H109" s="386"/>
      <c r="I109" s="384" t="str">
        <f>IF(B109="","","0x08")</f>
        <v/>
      </c>
      <c r="J109" s="384"/>
      <c r="O109" s="344"/>
      <c r="P109" s="344"/>
      <c r="Q109" s="344"/>
      <c r="R109" s="344"/>
      <c r="T109" s="2"/>
      <c r="AC109" s="142"/>
    </row>
    <row r="110" spans="2:29" ht="15">
      <c r="B110" s="418"/>
      <c r="C110" s="419"/>
      <c r="D110" s="420"/>
      <c r="E110" s="292"/>
      <c r="F110" s="385" t="str">
        <f t="shared" si="0"/>
        <v/>
      </c>
      <c r="G110" s="386"/>
      <c r="H110" s="386"/>
      <c r="I110" s="384" t="str">
        <f>IF(B110="","","0x09")</f>
        <v/>
      </c>
      <c r="J110" s="384"/>
      <c r="O110" s="344"/>
      <c r="P110" s="344"/>
      <c r="Q110" s="344"/>
      <c r="R110" s="344"/>
      <c r="T110" s="2"/>
      <c r="AC110" s="142"/>
    </row>
    <row r="111" spans="2:29" ht="15">
      <c r="B111" s="418"/>
      <c r="C111" s="419"/>
      <c r="D111" s="420"/>
      <c r="E111" s="292"/>
      <c r="F111" s="385" t="str">
        <f t="shared" si="0"/>
        <v/>
      </c>
      <c r="G111" s="386"/>
      <c r="H111" s="386"/>
      <c r="I111" s="384" t="str">
        <f>IF(B111="","","0x0A")</f>
        <v/>
      </c>
      <c r="J111" s="384"/>
      <c r="O111" s="344"/>
      <c r="P111" s="344"/>
      <c r="Q111" s="344"/>
      <c r="R111" s="344"/>
      <c r="T111" s="2"/>
      <c r="AC111" s="142"/>
    </row>
    <row r="112" spans="2:29" ht="15">
      <c r="B112" s="418"/>
      <c r="C112" s="419"/>
      <c r="D112" s="420"/>
      <c r="E112" s="292"/>
      <c r="F112" s="385" t="str">
        <f t="shared" si="0"/>
        <v/>
      </c>
      <c r="G112" s="386"/>
      <c r="H112" s="386"/>
      <c r="I112" s="384" t="str">
        <f>IF(B112="","","0x0B")</f>
        <v/>
      </c>
      <c r="J112" s="384"/>
      <c r="O112" s="344"/>
      <c r="P112" s="344"/>
      <c r="Q112" s="344"/>
      <c r="R112" s="344"/>
      <c r="T112" s="2"/>
      <c r="AC112" s="142"/>
    </row>
    <row r="113" spans="2:29" ht="15">
      <c r="B113" s="418"/>
      <c r="C113" s="419"/>
      <c r="D113" s="420"/>
      <c r="E113" s="292"/>
      <c r="F113" s="385" t="str">
        <f t="shared" si="0"/>
        <v/>
      </c>
      <c r="G113" s="386"/>
      <c r="H113" s="386"/>
      <c r="I113" s="384" t="str">
        <f>IF(B113="","","0x0C")</f>
        <v/>
      </c>
      <c r="J113" s="384"/>
      <c r="O113" s="344"/>
      <c r="P113" s="344"/>
      <c r="Q113" s="344"/>
      <c r="R113" s="344"/>
      <c r="T113" s="2"/>
      <c r="AC113" s="142"/>
    </row>
    <row r="114" spans="2:29" ht="15">
      <c r="B114" s="418"/>
      <c r="C114" s="419"/>
      <c r="D114" s="420"/>
      <c r="E114" s="292"/>
      <c r="F114" s="385" t="str">
        <f t="shared" si="0"/>
        <v/>
      </c>
      <c r="G114" s="386"/>
      <c r="H114" s="386"/>
      <c r="I114" s="384" t="str">
        <f>IF(B114="","","0x0D")</f>
        <v/>
      </c>
      <c r="J114" s="384"/>
      <c r="O114" s="344"/>
      <c r="P114" s="344"/>
      <c r="Q114" s="344"/>
      <c r="R114" s="344"/>
      <c r="T114" s="2"/>
      <c r="AC114" s="142"/>
    </row>
    <row r="115" spans="2:29" ht="15">
      <c r="B115" s="418"/>
      <c r="C115" s="419"/>
      <c r="D115" s="420"/>
      <c r="E115" s="292"/>
      <c r="F115" s="385" t="str">
        <f t="shared" si="0"/>
        <v/>
      </c>
      <c r="G115" s="386"/>
      <c r="H115" s="386"/>
      <c r="I115" s="384" t="str">
        <f>IF(B115="","","0x0E")</f>
        <v/>
      </c>
      <c r="J115" s="384"/>
      <c r="O115" s="344"/>
      <c r="P115" s="344"/>
      <c r="Q115" s="344"/>
      <c r="R115" s="344"/>
      <c r="T115" s="2"/>
      <c r="AC115" s="142"/>
    </row>
    <row r="116" spans="2:29" ht="15">
      <c r="B116" s="418"/>
      <c r="C116" s="419"/>
      <c r="D116" s="420"/>
      <c r="E116" s="292"/>
      <c r="F116" s="385" t="str">
        <f>IF(B116="","",IF(E116="Subsys","SID_"&amp;UPPER(SUBSTITUTE(B116," ","_")),IF(E116="Module","MID_"&amp;UPPER(SUBSTITUTE(B116," ","_")),IF(E116="SubMod","SMID_"&amp;UPPER(SUBSTITUTE(B116," ","_")),""))))</f>
        <v/>
      </c>
      <c r="G116" s="386"/>
      <c r="H116" s="386"/>
      <c r="I116" s="384" t="str">
        <f>IF(B116="","","0x0F")</f>
        <v/>
      </c>
      <c r="J116" s="384"/>
      <c r="O116" s="344"/>
      <c r="P116" s="344"/>
      <c r="Q116" s="344"/>
      <c r="R116" s="344"/>
      <c r="T116" s="2"/>
      <c r="AC116" s="142"/>
    </row>
    <row r="117" spans="2:29" ht="15">
      <c r="B117" s="418"/>
      <c r="C117" s="419"/>
      <c r="D117" s="420"/>
      <c r="E117" s="292"/>
      <c r="F117" s="385" t="str">
        <f t="shared" si="0"/>
        <v/>
      </c>
      <c r="G117" s="386"/>
      <c r="H117" s="386"/>
      <c r="I117" s="384" t="str">
        <f>IF(B117="","","0x10")</f>
        <v/>
      </c>
      <c r="J117" s="384"/>
      <c r="O117" s="344"/>
      <c r="P117" s="344"/>
      <c r="Q117" s="344"/>
      <c r="R117" s="344"/>
      <c r="T117" s="2"/>
      <c r="AC117" s="142"/>
    </row>
    <row r="118" spans="2:29" ht="15">
      <c r="B118" s="418"/>
      <c r="C118" s="419"/>
      <c r="D118" s="420"/>
      <c r="E118" s="292"/>
      <c r="F118" s="385" t="str">
        <f t="shared" si="0"/>
        <v/>
      </c>
      <c r="G118" s="386"/>
      <c r="H118" s="386"/>
      <c r="I118" s="384" t="str">
        <f>IF(B118="","","0x11")</f>
        <v/>
      </c>
      <c r="J118" s="384"/>
      <c r="O118" s="344"/>
      <c r="P118" s="344"/>
      <c r="Q118" s="344"/>
      <c r="R118" s="344"/>
      <c r="T118" s="2"/>
      <c r="AC118" s="142"/>
    </row>
    <row r="119" spans="2:29" ht="15">
      <c r="B119" s="418"/>
      <c r="C119" s="419"/>
      <c r="D119" s="420"/>
      <c r="E119" s="292"/>
      <c r="F119" s="385" t="str">
        <f>IF(B119="","",IF(E119="Subsys","SID_"&amp;UPPER(SUBSTITUTE(B119," ","_")),IF(E119="Module","MID_"&amp;UPPER(SUBSTITUTE(B119," ","_")),IF(E119="SubMod","SMID_"&amp;UPPER(SUBSTITUTE(B119," ","_")),""))))</f>
        <v/>
      </c>
      <c r="G119" s="386"/>
      <c r="H119" s="386"/>
      <c r="I119" s="384" t="str">
        <f>IF(B119="","","0x12")</f>
        <v/>
      </c>
      <c r="J119" s="384"/>
      <c r="O119" s="344"/>
      <c r="P119" s="344"/>
      <c r="Q119" s="344"/>
      <c r="R119" s="344"/>
      <c r="T119" s="2"/>
      <c r="AC119" s="142"/>
    </row>
    <row r="120" spans="2:29" ht="15">
      <c r="B120" s="418"/>
      <c r="C120" s="419"/>
      <c r="D120" s="420"/>
      <c r="E120" s="292"/>
      <c r="F120" s="385" t="str">
        <f t="shared" si="0"/>
        <v/>
      </c>
      <c r="G120" s="386"/>
      <c r="H120" s="386"/>
      <c r="I120" s="384" t="str">
        <f>IF(B120="","","0x13")</f>
        <v/>
      </c>
      <c r="J120" s="384"/>
      <c r="O120" s="344"/>
      <c r="P120" s="344"/>
      <c r="Q120" s="344"/>
      <c r="R120" s="344"/>
      <c r="T120" s="2"/>
      <c r="AC120" s="142"/>
    </row>
    <row r="121" spans="2:29" ht="15">
      <c r="B121" s="418"/>
      <c r="C121" s="419"/>
      <c r="D121" s="420"/>
      <c r="E121" s="292"/>
      <c r="F121" s="385" t="str">
        <f t="shared" si="0"/>
        <v/>
      </c>
      <c r="G121" s="386"/>
      <c r="H121" s="386"/>
      <c r="I121" s="384" t="str">
        <f>IF(B121="","","0x14")</f>
        <v/>
      </c>
      <c r="J121" s="384"/>
      <c r="O121" s="344"/>
      <c r="P121" s="344"/>
      <c r="Q121" s="344"/>
      <c r="R121" s="344"/>
      <c r="T121" s="2"/>
      <c r="AC121" s="142"/>
    </row>
    <row r="122" spans="2:29" ht="15">
      <c r="B122" s="418"/>
      <c r="C122" s="419"/>
      <c r="D122" s="420"/>
      <c r="E122" s="292"/>
      <c r="F122" s="385" t="str">
        <f t="shared" si="0"/>
        <v/>
      </c>
      <c r="G122" s="386"/>
      <c r="H122" s="386"/>
      <c r="I122" s="384" t="str">
        <f>IF(B122="","","0x15")</f>
        <v/>
      </c>
      <c r="J122" s="384"/>
      <c r="O122" s="344"/>
      <c r="P122" s="344"/>
      <c r="Q122" s="344"/>
      <c r="R122" s="344"/>
      <c r="T122" s="2"/>
      <c r="AC122" s="142"/>
    </row>
    <row r="123" spans="2:29" ht="15">
      <c r="B123" s="418"/>
      <c r="C123" s="419"/>
      <c r="D123" s="420"/>
      <c r="E123" s="292"/>
      <c r="F123" s="385" t="str">
        <f t="shared" si="0"/>
        <v/>
      </c>
      <c r="G123" s="386"/>
      <c r="H123" s="386"/>
      <c r="I123" s="384" t="str">
        <f>IF(B123="","","0x16")</f>
        <v/>
      </c>
      <c r="J123" s="384"/>
      <c r="O123" s="344"/>
      <c r="P123" s="344"/>
      <c r="Q123" s="344"/>
      <c r="R123" s="344"/>
      <c r="T123" s="2"/>
      <c r="AC123" s="142"/>
    </row>
    <row r="124" spans="2:29" ht="15">
      <c r="B124" s="418"/>
      <c r="C124" s="419"/>
      <c r="D124" s="420"/>
      <c r="E124" s="292"/>
      <c r="F124" s="385" t="str">
        <f t="shared" si="0"/>
        <v/>
      </c>
      <c r="G124" s="386"/>
      <c r="H124" s="386"/>
      <c r="I124" s="384" t="str">
        <f>IF(B124="","","0x17")</f>
        <v/>
      </c>
      <c r="J124" s="384"/>
      <c r="O124" s="344"/>
      <c r="P124" s="344"/>
      <c r="Q124" s="344"/>
      <c r="R124" s="344"/>
      <c r="T124" s="2"/>
      <c r="AC124" s="142"/>
    </row>
    <row r="125" spans="2:29" ht="15">
      <c r="B125" s="418"/>
      <c r="C125" s="419"/>
      <c r="D125" s="420"/>
      <c r="E125" s="292"/>
      <c r="F125" s="385" t="str">
        <f t="shared" si="0"/>
        <v/>
      </c>
      <c r="G125" s="386"/>
      <c r="H125" s="386"/>
      <c r="I125" s="384" t="str">
        <f>IF(B125="","","0x18")</f>
        <v/>
      </c>
      <c r="J125" s="384"/>
      <c r="O125" s="344"/>
      <c r="P125" s="344"/>
      <c r="Q125" s="344"/>
      <c r="R125" s="344"/>
      <c r="T125" s="2"/>
      <c r="AC125" s="142"/>
    </row>
    <row r="126" spans="2:29" ht="15">
      <c r="B126" s="418"/>
      <c r="C126" s="419"/>
      <c r="D126" s="420"/>
      <c r="E126" s="292"/>
      <c r="F126" s="385" t="str">
        <f t="shared" si="0"/>
        <v/>
      </c>
      <c r="G126" s="386"/>
      <c r="H126" s="386"/>
      <c r="I126" s="384" t="str">
        <f>IF(B126="","","0x19")</f>
        <v/>
      </c>
      <c r="J126" s="384"/>
      <c r="O126" s="344"/>
      <c r="P126" s="344"/>
      <c r="Q126" s="344"/>
      <c r="R126" s="344"/>
      <c r="T126" s="2"/>
      <c r="AC126" s="142"/>
    </row>
    <row r="127" spans="2:29" ht="15">
      <c r="B127" s="418"/>
      <c r="C127" s="419"/>
      <c r="D127" s="420"/>
      <c r="E127" s="292"/>
      <c r="F127" s="385" t="str">
        <f t="shared" si="0"/>
        <v/>
      </c>
      <c r="G127" s="386"/>
      <c r="H127" s="386"/>
      <c r="I127" s="384" t="str">
        <f>IF(B127="","","0x1A")</f>
        <v/>
      </c>
      <c r="J127" s="384"/>
      <c r="O127" s="344"/>
      <c r="P127" s="344"/>
      <c r="Q127" s="344"/>
      <c r="R127" s="344"/>
      <c r="T127" s="2"/>
      <c r="AC127" s="142"/>
    </row>
    <row r="128" spans="2:29" ht="15">
      <c r="B128" s="418"/>
      <c r="C128" s="419"/>
      <c r="D128" s="420"/>
      <c r="E128" s="292"/>
      <c r="F128" s="385" t="str">
        <f t="shared" si="0"/>
        <v/>
      </c>
      <c r="G128" s="386"/>
      <c r="H128" s="386"/>
      <c r="I128" s="384" t="str">
        <f>IF(B128="","","0x1B")</f>
        <v/>
      </c>
      <c r="J128" s="384"/>
      <c r="O128" s="344"/>
      <c r="P128" s="344"/>
      <c r="Q128" s="344"/>
      <c r="R128" s="344"/>
      <c r="T128" s="2"/>
      <c r="AC128" s="142"/>
    </row>
    <row r="129" spans="2:29" ht="15">
      <c r="B129" s="418"/>
      <c r="C129" s="419"/>
      <c r="D129" s="420"/>
      <c r="E129" s="292"/>
      <c r="F129" s="385" t="str">
        <f t="shared" si="0"/>
        <v/>
      </c>
      <c r="G129" s="386"/>
      <c r="H129" s="386"/>
      <c r="I129" s="384" t="str">
        <f>IF(B129="","","0x1C")</f>
        <v/>
      </c>
      <c r="J129" s="384"/>
      <c r="O129" s="344"/>
      <c r="P129" s="344"/>
      <c r="Q129" s="344"/>
      <c r="R129" s="344"/>
      <c r="T129" s="2"/>
      <c r="AC129" s="142"/>
    </row>
    <row r="130" spans="2:29" ht="15">
      <c r="B130" s="418"/>
      <c r="C130" s="419"/>
      <c r="D130" s="420"/>
      <c r="E130" s="292"/>
      <c r="F130" s="385" t="str">
        <f t="shared" si="0"/>
        <v/>
      </c>
      <c r="G130" s="386"/>
      <c r="H130" s="386"/>
      <c r="I130" s="384" t="str">
        <f>IF(B130="","","0x1D")</f>
        <v/>
      </c>
      <c r="J130" s="384"/>
      <c r="O130" s="344"/>
      <c r="P130" s="344"/>
      <c r="Q130" s="344"/>
      <c r="R130" s="344"/>
      <c r="T130" s="2"/>
      <c r="AC130" s="142"/>
    </row>
    <row r="131" spans="2:29" ht="15">
      <c r="B131" s="418"/>
      <c r="C131" s="419"/>
      <c r="D131" s="420"/>
      <c r="E131" s="292"/>
      <c r="F131" s="385" t="str">
        <f t="shared" si="0"/>
        <v/>
      </c>
      <c r="G131" s="386"/>
      <c r="H131" s="386"/>
      <c r="I131" s="384" t="str">
        <f>IF(B131="","","0x1E")</f>
        <v/>
      </c>
      <c r="J131" s="384"/>
      <c r="O131" s="344"/>
      <c r="P131" s="344"/>
      <c r="Q131" s="344"/>
      <c r="R131" s="344"/>
      <c r="T131" s="2"/>
      <c r="AC131" s="142"/>
    </row>
    <row r="132" spans="2:29" ht="15">
      <c r="B132" s="465"/>
      <c r="C132" s="462"/>
      <c r="D132" s="466"/>
      <c r="E132" s="293"/>
      <c r="F132" s="385" t="str">
        <f t="shared" si="0"/>
        <v/>
      </c>
      <c r="G132" s="386"/>
      <c r="H132" s="386"/>
      <c r="I132" s="384" t="str">
        <f>IF(B132="","","0x1F")</f>
        <v/>
      </c>
      <c r="J132" s="384"/>
      <c r="O132" s="344"/>
      <c r="P132" s="344"/>
      <c r="Q132" s="344"/>
      <c r="R132" s="344"/>
      <c r="T132" s="2"/>
      <c r="AC132" s="142"/>
    </row>
    <row r="133" spans="2:29">
      <c r="G133" s="344"/>
      <c r="O133" s="344"/>
      <c r="P133" s="344"/>
      <c r="Q133" s="344"/>
      <c r="R133" s="344"/>
      <c r="T133" s="2"/>
      <c r="AC133" s="142"/>
    </row>
    <row r="134" spans="2:29">
      <c r="G134" s="344"/>
      <c r="O134" s="344"/>
      <c r="P134" s="344"/>
      <c r="Q134" s="344"/>
      <c r="R134" s="344"/>
      <c r="T134" s="2"/>
      <c r="AC134" s="142"/>
    </row>
    <row r="135" spans="2:29">
      <c r="G135" s="344"/>
      <c r="O135" s="344"/>
      <c r="P135" s="344"/>
      <c r="Q135" s="344"/>
      <c r="R135" s="344"/>
      <c r="T135" s="2"/>
      <c r="AC135" s="142"/>
    </row>
    <row r="136" spans="2:29">
      <c r="G136" s="344"/>
      <c r="O136" s="344"/>
      <c r="P136" s="344"/>
      <c r="Q136" s="344"/>
      <c r="R136" s="344"/>
      <c r="T136" s="2"/>
      <c r="AC136" s="142"/>
    </row>
    <row r="137" spans="2:29">
      <c r="G137" s="344"/>
      <c r="O137" s="344"/>
      <c r="P137" s="344"/>
      <c r="Q137" s="344"/>
      <c r="R137" s="344"/>
      <c r="T137" s="2"/>
      <c r="AC137" s="142"/>
    </row>
    <row r="138" spans="2:29">
      <c r="G138" s="344"/>
      <c r="O138" s="344"/>
      <c r="P138" s="344"/>
      <c r="Q138" s="344"/>
      <c r="R138" s="344"/>
      <c r="T138" s="2"/>
      <c r="AC138" s="142"/>
    </row>
    <row r="139" spans="2:29">
      <c r="G139" s="344"/>
      <c r="O139" s="344"/>
      <c r="P139" s="344"/>
      <c r="Q139" s="344"/>
      <c r="R139" s="344"/>
      <c r="T139" s="2"/>
      <c r="AC139" s="142"/>
    </row>
    <row r="140" spans="2:29">
      <c r="G140" s="344"/>
      <c r="O140" s="344"/>
      <c r="P140" s="344"/>
      <c r="Q140" s="344"/>
      <c r="R140" s="344"/>
      <c r="T140" s="2"/>
      <c r="AC140" s="142"/>
    </row>
    <row r="141" spans="2:29">
      <c r="G141" s="344"/>
      <c r="O141" s="344"/>
      <c r="P141" s="344"/>
      <c r="Q141" s="344"/>
      <c r="R141" s="344"/>
      <c r="T141" s="2"/>
      <c r="AC141" s="142"/>
    </row>
    <row r="142" spans="2:29">
      <c r="G142" s="344"/>
      <c r="O142" s="344"/>
      <c r="P142" s="344"/>
      <c r="Q142" s="344"/>
      <c r="R142" s="344"/>
      <c r="T142" s="2"/>
      <c r="AC142" s="142"/>
    </row>
    <row r="143" spans="2:29">
      <c r="G143" s="344"/>
      <c r="O143" s="344"/>
      <c r="P143" s="344"/>
      <c r="Q143" s="344"/>
      <c r="R143" s="344"/>
      <c r="T143" s="2"/>
      <c r="AC143" s="142"/>
    </row>
    <row r="144" spans="2:29">
      <c r="G144" s="344"/>
      <c r="O144" s="344"/>
      <c r="P144" s="344"/>
      <c r="Q144" s="344"/>
      <c r="R144" s="344"/>
      <c r="T144" s="2"/>
      <c r="AC144" s="142"/>
    </row>
    <row r="145" spans="7:29">
      <c r="G145" s="344"/>
      <c r="O145" s="344"/>
      <c r="P145" s="344"/>
      <c r="Q145" s="344"/>
      <c r="R145" s="344"/>
      <c r="T145" s="2"/>
      <c r="AC145" s="142"/>
    </row>
    <row r="146" spans="7:29">
      <c r="G146" s="344"/>
      <c r="O146" s="344"/>
      <c r="P146" s="344"/>
      <c r="Q146" s="344"/>
      <c r="R146" s="344"/>
      <c r="T146" s="2"/>
      <c r="AC146" s="142"/>
    </row>
    <row r="147" spans="7:29">
      <c r="G147" s="344"/>
      <c r="O147" s="344"/>
      <c r="P147" s="344"/>
      <c r="Q147" s="344"/>
      <c r="R147" s="344"/>
      <c r="T147" s="2"/>
      <c r="AC147" s="142"/>
    </row>
    <row r="148" spans="7:29">
      <c r="G148" s="344"/>
      <c r="O148" s="344"/>
      <c r="P148" s="344"/>
      <c r="Q148" s="344"/>
      <c r="R148" s="344"/>
      <c r="T148" s="2"/>
      <c r="AC148" s="142"/>
    </row>
    <row r="149" spans="7:29">
      <c r="G149" s="344"/>
      <c r="O149" s="344"/>
      <c r="P149" s="344"/>
      <c r="Q149" s="344"/>
      <c r="R149" s="344"/>
      <c r="T149" s="2"/>
      <c r="AC149" s="142"/>
    </row>
    <row r="150" spans="7:29">
      <c r="G150" s="344"/>
      <c r="O150" s="344"/>
      <c r="P150" s="344"/>
      <c r="Q150" s="344"/>
      <c r="R150" s="344"/>
      <c r="T150" s="2"/>
      <c r="AC150" s="142"/>
    </row>
    <row r="151" spans="7:29">
      <c r="G151" s="344"/>
      <c r="O151" s="344"/>
      <c r="P151" s="344"/>
      <c r="Q151" s="344"/>
      <c r="R151" s="344"/>
      <c r="T151" s="2"/>
      <c r="AC151" s="142"/>
    </row>
    <row r="152" spans="7:29">
      <c r="G152" s="344"/>
      <c r="O152" s="344"/>
      <c r="P152" s="344"/>
      <c r="Q152" s="344"/>
      <c r="R152" s="344"/>
      <c r="T152" s="2"/>
      <c r="AC152" s="142"/>
    </row>
    <row r="153" spans="7:29">
      <c r="G153" s="344"/>
      <c r="O153" s="344"/>
      <c r="P153" s="344"/>
      <c r="Q153" s="344"/>
      <c r="R153" s="344"/>
      <c r="T153" s="2"/>
      <c r="AC153" s="142"/>
    </row>
    <row r="154" spans="7:29">
      <c r="G154" s="344"/>
      <c r="O154" s="344"/>
      <c r="P154" s="344"/>
      <c r="Q154" s="344"/>
      <c r="R154" s="344"/>
      <c r="T154" s="2"/>
      <c r="AC154" s="142"/>
    </row>
    <row r="155" spans="7:29">
      <c r="G155" s="344"/>
      <c r="O155" s="344"/>
      <c r="P155" s="344"/>
      <c r="Q155" s="344"/>
      <c r="R155" s="344"/>
      <c r="T155" s="2"/>
      <c r="AC155" s="142"/>
    </row>
    <row r="156" spans="7:29">
      <c r="G156" s="344"/>
      <c r="O156" s="344"/>
      <c r="P156" s="344"/>
      <c r="Q156" s="344"/>
      <c r="R156" s="344"/>
      <c r="T156" s="2"/>
      <c r="AC156" s="142"/>
    </row>
    <row r="157" spans="7:29">
      <c r="G157" s="344"/>
      <c r="O157" s="344"/>
      <c r="P157" s="344"/>
      <c r="Q157" s="344"/>
      <c r="R157" s="344"/>
      <c r="T157" s="2"/>
      <c r="AC157" s="142"/>
    </row>
    <row r="158" spans="7:29">
      <c r="G158" s="344"/>
      <c r="O158" s="344"/>
      <c r="P158" s="344"/>
      <c r="Q158" s="344"/>
      <c r="R158" s="344"/>
      <c r="T158" s="2"/>
      <c r="AC158" s="142"/>
    </row>
    <row r="159" spans="7:29">
      <c r="G159" s="344"/>
      <c r="O159" s="344"/>
      <c r="P159" s="344"/>
      <c r="Q159" s="344"/>
      <c r="R159" s="344"/>
      <c r="T159" s="2"/>
      <c r="AC159" s="142"/>
    </row>
    <row r="160" spans="7:29">
      <c r="G160" s="344"/>
      <c r="O160" s="344"/>
      <c r="P160" s="344"/>
      <c r="Q160" s="344"/>
      <c r="R160" s="344"/>
      <c r="T160" s="2"/>
      <c r="AC160" s="142"/>
    </row>
    <row r="161" spans="7:29">
      <c r="G161" s="344"/>
      <c r="O161" s="344"/>
      <c r="P161" s="344"/>
      <c r="Q161" s="344"/>
      <c r="R161" s="344"/>
      <c r="T161" s="2"/>
      <c r="AC161" s="142"/>
    </row>
    <row r="162" spans="7:29">
      <c r="G162" s="344"/>
      <c r="O162" s="344"/>
      <c r="P162" s="344"/>
      <c r="Q162" s="344"/>
      <c r="R162" s="344"/>
      <c r="T162" s="2"/>
      <c r="AC162" s="142"/>
    </row>
    <row r="163" spans="7:29">
      <c r="G163" s="344"/>
      <c r="O163" s="344"/>
      <c r="P163" s="344"/>
      <c r="Q163" s="344"/>
      <c r="R163" s="344"/>
      <c r="T163" s="2"/>
      <c r="AC163" s="142"/>
    </row>
    <row r="164" spans="7:29">
      <c r="G164" s="344"/>
      <c r="O164" s="344"/>
      <c r="P164" s="344"/>
      <c r="Q164" s="344"/>
      <c r="R164" s="344"/>
      <c r="T164" s="2"/>
      <c r="AC164" s="142"/>
    </row>
    <row r="165" spans="7:29">
      <c r="G165" s="344"/>
      <c r="O165" s="344"/>
      <c r="P165" s="344"/>
      <c r="Q165" s="344"/>
      <c r="R165" s="344"/>
      <c r="T165" s="2"/>
      <c r="AC165" s="142"/>
    </row>
    <row r="166" spans="7:29">
      <c r="G166" s="344"/>
      <c r="O166" s="344"/>
      <c r="P166" s="344"/>
      <c r="Q166" s="344"/>
      <c r="R166" s="344"/>
      <c r="T166" s="2"/>
      <c r="AC166" s="142"/>
    </row>
    <row r="167" spans="7:29">
      <c r="G167" s="344"/>
      <c r="O167" s="344"/>
      <c r="P167" s="344"/>
      <c r="Q167" s="344"/>
      <c r="R167" s="344"/>
      <c r="T167" s="2"/>
      <c r="AC167" s="142"/>
    </row>
    <row r="168" spans="7:29">
      <c r="G168" s="344"/>
      <c r="O168" s="344"/>
      <c r="P168" s="344"/>
      <c r="Q168" s="344"/>
      <c r="R168" s="344"/>
      <c r="T168" s="2"/>
      <c r="AC168" s="142"/>
    </row>
    <row r="169" spans="7:29">
      <c r="G169" s="344"/>
      <c r="O169" s="344"/>
      <c r="P169" s="344"/>
      <c r="Q169" s="344"/>
      <c r="R169" s="344"/>
      <c r="T169" s="2"/>
      <c r="AC169" s="142"/>
    </row>
    <row r="170" spans="7:29">
      <c r="G170" s="344"/>
      <c r="O170" s="344"/>
      <c r="P170" s="344"/>
      <c r="Q170" s="344"/>
      <c r="R170" s="344"/>
      <c r="T170" s="2"/>
      <c r="AC170" s="142"/>
    </row>
    <row r="171" spans="7:29">
      <c r="G171" s="344"/>
      <c r="O171" s="344"/>
      <c r="P171" s="344"/>
      <c r="Q171" s="344"/>
      <c r="R171" s="344"/>
      <c r="T171" s="2"/>
      <c r="AC171" s="142"/>
    </row>
    <row r="172" spans="7:29">
      <c r="G172" s="344"/>
      <c r="O172" s="344"/>
      <c r="P172" s="344"/>
      <c r="Q172" s="344"/>
      <c r="R172" s="344"/>
      <c r="T172" s="2"/>
      <c r="AC172" s="142"/>
    </row>
    <row r="173" spans="7:29">
      <c r="G173" s="344"/>
      <c r="O173" s="344"/>
      <c r="P173" s="344"/>
      <c r="Q173" s="344"/>
      <c r="R173" s="344"/>
      <c r="T173" s="2"/>
      <c r="AC173" s="142"/>
    </row>
    <row r="174" spans="7:29">
      <c r="G174" s="344"/>
      <c r="O174" s="344"/>
      <c r="P174" s="344"/>
      <c r="Q174" s="344"/>
      <c r="R174" s="344"/>
      <c r="T174" s="2"/>
      <c r="AC174" s="142"/>
    </row>
    <row r="175" spans="7:29">
      <c r="G175" s="344"/>
      <c r="O175" s="344"/>
      <c r="P175" s="344"/>
      <c r="Q175" s="344"/>
      <c r="R175" s="344"/>
      <c r="T175" s="2"/>
      <c r="Y175" s="344"/>
      <c r="AC175" s="142"/>
    </row>
    <row r="176" spans="7:29">
      <c r="G176" s="344"/>
      <c r="O176" s="344"/>
      <c r="P176" s="344"/>
      <c r="Q176" s="344"/>
      <c r="R176" s="344"/>
      <c r="T176" s="2"/>
      <c r="AC176" s="142"/>
    </row>
    <row r="177" spans="2:29">
      <c r="G177" s="344"/>
      <c r="O177" s="344"/>
      <c r="P177" s="344"/>
      <c r="Q177" s="344"/>
      <c r="R177" s="344"/>
      <c r="T177" s="2"/>
      <c r="AC177" s="142"/>
    </row>
    <row r="178" spans="2:29">
      <c r="G178" s="344"/>
      <c r="O178" s="344"/>
      <c r="P178" s="344"/>
      <c r="Q178" s="344"/>
      <c r="R178" s="344"/>
      <c r="T178" s="2"/>
      <c r="AC178" s="142"/>
    </row>
    <row r="179" spans="2:29">
      <c r="G179" s="344"/>
      <c r="O179" s="344"/>
      <c r="P179" s="344"/>
      <c r="Q179" s="344"/>
      <c r="R179" s="344"/>
      <c r="T179" s="2"/>
      <c r="AC179" s="142"/>
    </row>
    <row r="180" spans="2:29">
      <c r="B180" s="289"/>
      <c r="C180" s="289"/>
      <c r="D180" s="289"/>
      <c r="E180" s="289"/>
      <c r="F180" s="289"/>
      <c r="G180" s="294"/>
      <c r="H180" s="289"/>
      <c r="I180" s="289"/>
      <c r="J180" s="289"/>
      <c r="K180" s="289"/>
      <c r="L180" s="289"/>
      <c r="M180" s="295"/>
      <c r="O180" s="344"/>
      <c r="P180" s="344"/>
      <c r="Q180" s="344"/>
      <c r="R180" s="344"/>
      <c r="T180" s="2"/>
      <c r="AC180" s="142"/>
    </row>
    <row r="181" spans="2:29">
      <c r="B181" s="289"/>
      <c r="C181" s="289"/>
      <c r="D181" s="289"/>
      <c r="E181" s="289"/>
      <c r="F181" s="289"/>
      <c r="G181" s="294"/>
      <c r="H181" s="289"/>
      <c r="I181" s="289"/>
      <c r="J181" s="289"/>
      <c r="K181" s="289"/>
      <c r="L181" s="289"/>
      <c r="M181" s="295"/>
      <c r="O181" s="344"/>
      <c r="P181" s="344"/>
      <c r="Q181" s="344"/>
      <c r="R181" s="344"/>
      <c r="T181" s="2"/>
      <c r="AC181" s="142"/>
    </row>
    <row r="182" spans="2:29" ht="15.75">
      <c r="B182" s="296"/>
      <c r="C182" s="289"/>
      <c r="D182" s="289"/>
      <c r="E182" s="289"/>
      <c r="F182" s="289"/>
      <c r="G182" s="294"/>
      <c r="H182" s="289"/>
      <c r="I182" s="289"/>
      <c r="J182" s="289"/>
      <c r="K182" s="289"/>
      <c r="L182" s="297"/>
      <c r="M182" s="295"/>
      <c r="O182" s="344"/>
      <c r="P182" s="344"/>
      <c r="Q182" s="344"/>
      <c r="R182" s="344"/>
      <c r="T182" s="2"/>
      <c r="AC182" s="142"/>
    </row>
    <row r="183" spans="2:29" ht="15">
      <c r="B183" s="346"/>
      <c r="C183" s="461"/>
      <c r="D183" s="467"/>
      <c r="E183" s="467"/>
      <c r="F183" s="467"/>
      <c r="G183" s="461"/>
      <c r="H183" s="467"/>
      <c r="I183" s="289"/>
      <c r="J183" s="289"/>
      <c r="K183" s="289"/>
      <c r="L183" s="297"/>
      <c r="M183" s="295"/>
      <c r="O183" s="344"/>
      <c r="P183" s="344"/>
      <c r="Q183" s="344"/>
      <c r="R183" s="344"/>
      <c r="T183" s="2"/>
      <c r="AC183" s="142"/>
    </row>
    <row r="184" spans="2:29">
      <c r="B184" s="298"/>
      <c r="C184" s="417"/>
      <c r="D184" s="395"/>
      <c r="E184" s="395"/>
      <c r="F184" s="395"/>
      <c r="G184" s="395"/>
      <c r="H184" s="395"/>
      <c r="I184" s="289"/>
      <c r="J184" s="289"/>
      <c r="K184" s="289"/>
      <c r="L184" s="299"/>
      <c r="M184" s="295"/>
      <c r="O184" s="344"/>
      <c r="P184" s="344"/>
      <c r="Q184" s="344"/>
      <c r="R184" s="344"/>
      <c r="T184" s="2"/>
      <c r="AC184" s="142"/>
    </row>
    <row r="185" spans="2:29">
      <c r="B185" s="289"/>
      <c r="C185" s="417"/>
      <c r="D185" s="395"/>
      <c r="E185" s="395"/>
      <c r="F185" s="395"/>
      <c r="G185" s="395"/>
      <c r="H185" s="395"/>
      <c r="I185" s="289"/>
      <c r="J185" s="289"/>
      <c r="K185" s="289"/>
      <c r="L185" s="299"/>
      <c r="M185" s="295"/>
      <c r="O185" s="344"/>
      <c r="P185" s="344"/>
      <c r="Q185" s="344"/>
      <c r="R185" s="344"/>
      <c r="T185" s="2"/>
      <c r="AC185" s="142"/>
    </row>
    <row r="186" spans="2:29">
      <c r="B186" s="289"/>
      <c r="C186" s="417"/>
      <c r="D186" s="395"/>
      <c r="E186" s="395"/>
      <c r="F186" s="395"/>
      <c r="G186" s="395"/>
      <c r="H186" s="395"/>
      <c r="I186" s="289"/>
      <c r="J186" s="289"/>
      <c r="K186" s="289"/>
      <c r="L186" s="299"/>
      <c r="M186" s="295"/>
      <c r="O186" s="344"/>
      <c r="P186" s="344"/>
      <c r="Q186" s="344"/>
      <c r="R186" s="344"/>
      <c r="T186" s="2"/>
      <c r="AC186" s="142"/>
    </row>
    <row r="187" spans="2:29">
      <c r="B187" s="289"/>
      <c r="C187" s="417"/>
      <c r="D187" s="417"/>
      <c r="E187" s="417"/>
      <c r="F187" s="417"/>
      <c r="G187" s="395"/>
      <c r="H187" s="395"/>
      <c r="I187" s="289"/>
      <c r="J187" s="289"/>
      <c r="K187" s="289"/>
      <c r="L187" s="299"/>
      <c r="M187" s="295"/>
      <c r="O187" s="344"/>
      <c r="P187" s="344"/>
      <c r="Q187" s="344"/>
      <c r="R187" s="344"/>
      <c r="T187" s="2"/>
      <c r="AC187" s="142"/>
    </row>
    <row r="188" spans="2:29">
      <c r="B188" s="289"/>
      <c r="C188" s="417"/>
      <c r="D188" s="417"/>
      <c r="E188" s="417"/>
      <c r="F188" s="417"/>
      <c r="G188" s="395"/>
      <c r="H188" s="395"/>
      <c r="I188" s="289"/>
      <c r="J188" s="289"/>
      <c r="K188" s="289"/>
      <c r="L188" s="299"/>
      <c r="M188" s="295"/>
      <c r="O188" s="344"/>
      <c r="P188" s="344"/>
      <c r="Q188" s="344"/>
      <c r="R188" s="344"/>
      <c r="T188" s="2"/>
      <c r="AC188" s="142"/>
    </row>
    <row r="189" spans="2:29">
      <c r="B189" s="289"/>
      <c r="C189" s="417"/>
      <c r="D189" s="417"/>
      <c r="E189" s="417"/>
      <c r="F189" s="417"/>
      <c r="G189" s="395"/>
      <c r="H189" s="395"/>
      <c r="I189" s="289"/>
      <c r="J189" s="289"/>
      <c r="K189" s="289"/>
      <c r="L189" s="299"/>
      <c r="M189" s="295"/>
      <c r="O189" s="344"/>
      <c r="P189" s="344"/>
      <c r="Q189" s="344"/>
      <c r="R189" s="344"/>
      <c r="T189" s="2"/>
      <c r="AC189" s="142"/>
    </row>
    <row r="190" spans="2:29">
      <c r="B190" s="289"/>
      <c r="C190" s="417"/>
      <c r="D190" s="417"/>
      <c r="E190" s="417"/>
      <c r="F190" s="417"/>
      <c r="G190" s="395"/>
      <c r="H190" s="395"/>
      <c r="I190" s="289"/>
      <c r="J190" s="289"/>
      <c r="K190" s="289"/>
      <c r="L190" s="299"/>
      <c r="M190" s="295"/>
      <c r="O190" s="344"/>
      <c r="P190" s="344"/>
      <c r="Q190" s="344"/>
      <c r="R190" s="344"/>
      <c r="T190" s="2"/>
      <c r="AC190" s="142"/>
    </row>
    <row r="191" spans="2:29">
      <c r="B191" s="289"/>
      <c r="C191" s="417"/>
      <c r="D191" s="417"/>
      <c r="E191" s="417"/>
      <c r="F191" s="417"/>
      <c r="G191" s="395"/>
      <c r="H191" s="395"/>
      <c r="I191" s="289"/>
      <c r="J191" s="289"/>
      <c r="K191" s="289"/>
      <c r="L191" s="299"/>
      <c r="M191" s="295"/>
      <c r="O191" s="344"/>
      <c r="P191" s="344"/>
      <c r="Q191" s="344"/>
      <c r="R191" s="344"/>
      <c r="T191" s="2"/>
      <c r="AC191" s="142"/>
    </row>
    <row r="192" spans="2:29">
      <c r="B192" s="300"/>
      <c r="C192" s="461"/>
      <c r="D192" s="461"/>
      <c r="E192" s="461"/>
      <c r="F192" s="461"/>
      <c r="G192" s="461"/>
      <c r="H192" s="461"/>
      <c r="I192" s="289"/>
      <c r="J192" s="289"/>
      <c r="K192" s="289"/>
      <c r="L192" s="299"/>
      <c r="M192" s="295"/>
      <c r="O192" s="344"/>
      <c r="P192" s="344"/>
      <c r="Q192" s="344"/>
      <c r="R192" s="344"/>
      <c r="T192" s="2"/>
      <c r="AC192" s="142"/>
    </row>
    <row r="193" spans="1:57">
      <c r="B193" s="289"/>
      <c r="C193" s="289"/>
      <c r="D193" s="289"/>
      <c r="E193" s="289"/>
      <c r="F193" s="289"/>
      <c r="G193" s="294"/>
      <c r="H193" s="289"/>
      <c r="I193" s="289"/>
      <c r="J193" s="289"/>
      <c r="K193" s="289"/>
      <c r="L193" s="289"/>
      <c r="M193" s="295"/>
      <c r="O193" s="344"/>
      <c r="P193" s="344"/>
      <c r="Q193" s="344"/>
      <c r="R193" s="344"/>
      <c r="T193" s="2"/>
      <c r="AC193" s="142"/>
    </row>
    <row r="194" spans="1:57">
      <c r="B194" s="289"/>
      <c r="C194" s="289"/>
      <c r="D194" s="289"/>
      <c r="E194" s="289"/>
      <c r="F194" s="289"/>
      <c r="G194" s="294"/>
      <c r="H194" s="289"/>
      <c r="I194" s="289"/>
      <c r="J194" s="289"/>
      <c r="K194" s="289"/>
      <c r="L194" s="289"/>
      <c r="M194" s="295"/>
      <c r="O194" s="344"/>
      <c r="P194" s="344"/>
      <c r="Q194" s="344"/>
      <c r="R194" s="344"/>
      <c r="T194" s="2"/>
      <c r="AC194" s="142"/>
    </row>
    <row r="195" spans="1:57">
      <c r="B195" s="289"/>
      <c r="C195" s="289"/>
      <c r="D195" s="289"/>
      <c r="E195" s="289"/>
      <c r="F195" s="289"/>
      <c r="G195" s="294"/>
      <c r="H195" s="289"/>
      <c r="I195" s="289"/>
      <c r="J195" s="289"/>
      <c r="K195" s="289"/>
      <c r="L195" s="289"/>
      <c r="M195" s="295"/>
      <c r="O195" s="344"/>
      <c r="P195" s="344"/>
      <c r="Q195" s="344"/>
      <c r="R195" s="344"/>
      <c r="T195" s="2"/>
      <c r="AC195" s="142"/>
    </row>
    <row r="196" spans="1:57">
      <c r="G196" s="344"/>
      <c r="O196" s="344"/>
      <c r="P196" s="344"/>
      <c r="Q196" s="344"/>
      <c r="R196" s="344"/>
      <c r="T196" s="2"/>
      <c r="AC196" s="142"/>
    </row>
    <row r="197" spans="1:57">
      <c r="G197" s="344"/>
      <c r="O197" s="344"/>
      <c r="P197" s="344"/>
      <c r="Q197" s="344"/>
      <c r="R197" s="344"/>
      <c r="T197" s="2"/>
      <c r="AC197" s="142"/>
    </row>
    <row r="198" spans="1:57">
      <c r="G198" s="344"/>
      <c r="O198" s="344"/>
      <c r="P198" s="344"/>
      <c r="Q198" s="344"/>
      <c r="R198" s="344"/>
      <c r="T198" s="2"/>
      <c r="AC198" s="142"/>
    </row>
    <row r="199" spans="1:57">
      <c r="G199" s="344"/>
      <c r="O199" s="344"/>
      <c r="P199" s="344"/>
      <c r="Q199" s="344"/>
      <c r="R199" s="344"/>
      <c r="T199" s="2"/>
      <c r="AC199" s="142"/>
    </row>
    <row r="200" spans="1:57" ht="13.5">
      <c r="G200" s="344"/>
      <c r="M200" s="301"/>
      <c r="O200" s="344"/>
      <c r="P200" s="344"/>
      <c r="Q200" s="344"/>
      <c r="R200" s="344"/>
      <c r="T200" s="2"/>
      <c r="AC200" s="142"/>
    </row>
    <row r="201" spans="1:57" s="3" customFormat="1" ht="15" customHeight="1">
      <c r="A201" s="123"/>
      <c r="B201" s="2"/>
      <c r="C201" s="2"/>
      <c r="D201" s="2"/>
      <c r="E201" s="2"/>
      <c r="F201" s="2"/>
      <c r="G201" s="344"/>
      <c r="H201" s="2"/>
      <c r="I201" s="2"/>
      <c r="J201" s="2"/>
      <c r="K201" s="344"/>
      <c r="L201" s="13"/>
      <c r="M201" s="344"/>
      <c r="N201" s="344"/>
      <c r="O201" s="344"/>
      <c r="P201" s="344"/>
      <c r="Q201" s="344"/>
      <c r="R201" s="344"/>
      <c r="S201" s="344"/>
      <c r="T201" s="344"/>
      <c r="U201" s="344"/>
      <c r="V201" s="344"/>
      <c r="W201" s="344"/>
      <c r="X201" s="344"/>
      <c r="Y201" s="2"/>
      <c r="Z201" s="344"/>
      <c r="AA201" s="344"/>
      <c r="AB201" s="344"/>
      <c r="AC201" s="302"/>
      <c r="AD201" s="344"/>
      <c r="AE201" s="344"/>
      <c r="AF201" s="344"/>
      <c r="AG201" s="344"/>
      <c r="AH201" s="344"/>
      <c r="AI201" s="344"/>
      <c r="AJ201" s="344"/>
      <c r="AK201" s="344"/>
      <c r="AL201" s="344"/>
      <c r="AM201" s="344"/>
      <c r="AN201" s="344"/>
      <c r="AO201" s="344"/>
      <c r="AP201" s="344"/>
      <c r="AQ201" s="344"/>
      <c r="AR201" s="344"/>
      <c r="AS201" s="344"/>
      <c r="AT201" s="344"/>
      <c r="AU201" s="344"/>
      <c r="AV201" s="344"/>
      <c r="AW201" s="344"/>
      <c r="AX201" s="344"/>
      <c r="AY201" s="344"/>
      <c r="AZ201" s="344"/>
      <c r="BA201" s="344"/>
      <c r="BB201" s="344"/>
      <c r="BC201" s="344"/>
      <c r="BD201" s="344"/>
      <c r="BE201" s="344"/>
    </row>
    <row r="202" spans="1:57" ht="15" customHeight="1">
      <c r="G202" s="344"/>
      <c r="K202" s="344"/>
      <c r="L202" s="303"/>
      <c r="O202" s="344"/>
      <c r="P202" s="344"/>
      <c r="Q202" s="344"/>
      <c r="R202" s="344"/>
      <c r="T202" s="2"/>
      <c r="AC202" s="142"/>
    </row>
    <row r="203" spans="1:57" ht="15" customHeight="1">
      <c r="G203" s="344"/>
      <c r="K203" s="344"/>
      <c r="L203" s="303"/>
      <c r="O203" s="344"/>
      <c r="P203" s="344"/>
      <c r="Q203" s="344"/>
      <c r="R203" s="344"/>
      <c r="T203" s="2"/>
      <c r="AC203" s="142"/>
    </row>
    <row r="204" spans="1:57" ht="15" customHeight="1">
      <c r="G204" s="344"/>
      <c r="K204" s="344"/>
      <c r="L204" s="303"/>
      <c r="O204" s="344"/>
      <c r="P204" s="344"/>
      <c r="Q204" s="344"/>
      <c r="R204" s="344"/>
      <c r="T204" s="2"/>
      <c r="AC204" s="142"/>
    </row>
    <row r="205" spans="1:57" ht="15" customHeight="1">
      <c r="G205" s="344"/>
      <c r="K205" s="344"/>
      <c r="L205" s="303"/>
      <c r="O205" s="344"/>
      <c r="P205" s="344"/>
      <c r="Q205" s="344"/>
      <c r="R205" s="344"/>
      <c r="T205" s="2"/>
      <c r="AC205" s="142"/>
    </row>
    <row r="206" spans="1:57" ht="15" customHeight="1">
      <c r="G206" s="344"/>
      <c r="K206" s="344"/>
      <c r="L206" s="303"/>
      <c r="O206" s="344"/>
      <c r="P206" s="344"/>
      <c r="Q206" s="344"/>
      <c r="R206" s="344"/>
      <c r="S206" s="344"/>
      <c r="T206" s="2"/>
      <c r="AC206" s="142"/>
    </row>
    <row r="207" spans="1:57" ht="15" customHeight="1">
      <c r="G207" s="344"/>
      <c r="K207" s="344"/>
      <c r="L207" s="303"/>
      <c r="O207" s="344"/>
      <c r="P207" s="344"/>
      <c r="Q207" s="344"/>
      <c r="R207" s="344"/>
      <c r="S207" s="343"/>
      <c r="T207" s="2"/>
      <c r="AC207" s="142"/>
    </row>
    <row r="208" spans="1:57" ht="15" customHeight="1">
      <c r="G208" s="344"/>
      <c r="K208" s="344"/>
      <c r="L208" s="303"/>
      <c r="O208" s="344"/>
      <c r="P208" s="344"/>
      <c r="Q208" s="344"/>
      <c r="R208" s="344"/>
      <c r="T208" s="2"/>
      <c r="AC208" s="142"/>
    </row>
    <row r="209" spans="7:29" ht="15" customHeight="1">
      <c r="G209" s="344"/>
      <c r="K209" s="344"/>
      <c r="L209" s="303"/>
      <c r="O209" s="344"/>
      <c r="P209" s="344"/>
      <c r="Q209" s="344"/>
      <c r="R209" s="344"/>
      <c r="T209" s="2"/>
      <c r="AC209" s="142"/>
    </row>
    <row r="210" spans="7:29" ht="15" customHeight="1">
      <c r="G210" s="344"/>
      <c r="K210" s="344"/>
      <c r="L210" s="303"/>
      <c r="O210" s="344"/>
      <c r="P210" s="344"/>
      <c r="Q210" s="344"/>
      <c r="R210" s="344"/>
      <c r="T210" s="2"/>
      <c r="AC210" s="142"/>
    </row>
    <row r="211" spans="7:29" ht="15" customHeight="1">
      <c r="G211" s="344"/>
      <c r="K211" s="344"/>
      <c r="L211" s="303"/>
      <c r="O211" s="344"/>
      <c r="P211" s="344"/>
      <c r="Q211" s="344"/>
      <c r="R211" s="344"/>
      <c r="T211" s="2"/>
      <c r="AC211" s="142"/>
    </row>
    <row r="212" spans="7:29" ht="15" customHeight="1">
      <c r="G212" s="344"/>
      <c r="K212" s="344"/>
      <c r="L212" s="303"/>
      <c r="O212" s="344"/>
      <c r="P212" s="344"/>
      <c r="Q212" s="344"/>
      <c r="R212" s="344"/>
      <c r="T212" s="2"/>
      <c r="AC212" s="142"/>
    </row>
    <row r="213" spans="7:29" ht="15" customHeight="1">
      <c r="G213" s="344"/>
      <c r="K213" s="344"/>
      <c r="L213" s="303"/>
      <c r="O213" s="344"/>
      <c r="P213" s="344"/>
      <c r="Q213" s="344"/>
      <c r="R213" s="344"/>
      <c r="T213" s="2"/>
      <c r="AC213" s="142"/>
    </row>
    <row r="214" spans="7:29" ht="15" customHeight="1">
      <c r="G214" s="344"/>
      <c r="K214" s="344"/>
      <c r="L214" s="303"/>
      <c r="O214" s="344"/>
      <c r="P214" s="2"/>
      <c r="Q214" s="2"/>
      <c r="R214" s="2"/>
      <c r="T214" s="2"/>
      <c r="AC214" s="142"/>
    </row>
    <row r="215" spans="7:29" ht="15" customHeight="1">
      <c r="G215" s="344"/>
      <c r="K215" s="344"/>
      <c r="L215" s="303"/>
      <c r="M215" s="301"/>
      <c r="O215" s="2"/>
      <c r="P215" s="2"/>
      <c r="Q215" s="2"/>
      <c r="R215" s="2"/>
      <c r="T215" s="2"/>
      <c r="AC215" s="142"/>
    </row>
    <row r="216" spans="7:29" ht="15" customHeight="1">
      <c r="G216" s="344"/>
      <c r="K216" s="344"/>
      <c r="L216" s="303"/>
      <c r="M216" s="301"/>
      <c r="O216" s="2"/>
      <c r="P216" s="2"/>
      <c r="Q216" s="2"/>
      <c r="R216" s="2"/>
      <c r="T216" s="2"/>
      <c r="AC216" s="142"/>
    </row>
    <row r="217" spans="7:29" ht="15" customHeight="1">
      <c r="G217" s="344"/>
      <c r="K217" s="344"/>
      <c r="L217" s="303"/>
      <c r="M217" s="301"/>
      <c r="O217" s="2"/>
      <c r="P217" s="2"/>
      <c r="Q217" s="2"/>
      <c r="R217" s="2"/>
      <c r="T217" s="2"/>
      <c r="AC217" s="142"/>
    </row>
    <row r="218" spans="7:29" ht="15" customHeight="1">
      <c r="G218" s="344"/>
      <c r="K218" s="344"/>
      <c r="L218" s="303"/>
      <c r="M218" s="301"/>
      <c r="O218" s="2"/>
      <c r="P218" s="2"/>
      <c r="Q218" s="2"/>
      <c r="R218" s="2"/>
      <c r="T218" s="2"/>
      <c r="AC218" s="142"/>
    </row>
    <row r="219" spans="7:29" ht="15" customHeight="1">
      <c r="G219" s="344"/>
      <c r="K219" s="344"/>
      <c r="L219" s="303"/>
      <c r="M219" s="301"/>
      <c r="O219" s="2"/>
      <c r="P219" s="2"/>
      <c r="Q219" s="2"/>
      <c r="R219" s="2"/>
      <c r="T219" s="2"/>
      <c r="AC219" s="142"/>
    </row>
    <row r="220" spans="7:29" ht="15" customHeight="1">
      <c r="G220" s="344"/>
      <c r="K220" s="344"/>
      <c r="L220" s="303"/>
      <c r="M220" s="301"/>
      <c r="O220" s="2"/>
      <c r="P220" s="2"/>
      <c r="Q220" s="2"/>
      <c r="R220" s="2"/>
      <c r="T220" s="2"/>
      <c r="AC220" s="142"/>
    </row>
    <row r="221" spans="7:29" ht="15" customHeight="1">
      <c r="G221" s="344"/>
      <c r="K221" s="344"/>
      <c r="L221" s="303"/>
      <c r="M221" s="301"/>
      <c r="O221" s="2"/>
      <c r="P221" s="2"/>
      <c r="Q221" s="2"/>
      <c r="R221" s="2"/>
      <c r="T221" s="2"/>
      <c r="AC221" s="142"/>
    </row>
    <row r="222" spans="7:29" ht="15" customHeight="1">
      <c r="G222" s="344"/>
      <c r="K222" s="344"/>
      <c r="L222" s="303"/>
      <c r="M222" s="301"/>
      <c r="O222" s="2"/>
      <c r="P222" s="2"/>
      <c r="Q222" s="2"/>
      <c r="R222" s="2"/>
      <c r="T222" s="2"/>
      <c r="AC222" s="142"/>
    </row>
    <row r="223" spans="7:29" ht="15" customHeight="1">
      <c r="G223" s="344"/>
      <c r="K223" s="344"/>
      <c r="L223" s="303"/>
      <c r="M223" s="301"/>
      <c r="O223" s="2"/>
      <c r="P223" s="2"/>
      <c r="Q223" s="2"/>
      <c r="R223" s="2"/>
      <c r="T223" s="2"/>
      <c r="AC223" s="142"/>
    </row>
    <row r="224" spans="7:29" ht="15" customHeight="1">
      <c r="G224" s="344"/>
      <c r="K224" s="344"/>
      <c r="L224" s="303"/>
      <c r="M224" s="301"/>
      <c r="O224" s="2"/>
      <c r="P224" s="2"/>
      <c r="Q224" s="2"/>
      <c r="R224" s="2"/>
      <c r="T224" s="2"/>
      <c r="AC224" s="142"/>
    </row>
    <row r="225" spans="7:29" ht="15" customHeight="1">
      <c r="G225" s="344"/>
      <c r="K225" s="344"/>
      <c r="L225" s="303"/>
      <c r="M225" s="301"/>
      <c r="O225" s="2"/>
      <c r="P225" s="2"/>
      <c r="Q225" s="2"/>
      <c r="R225" s="2"/>
      <c r="T225" s="2"/>
      <c r="AC225" s="142"/>
    </row>
    <row r="226" spans="7:29" ht="15" customHeight="1">
      <c r="G226" s="344"/>
      <c r="K226" s="344"/>
      <c r="L226" s="303"/>
      <c r="M226" s="301"/>
      <c r="N226" s="344"/>
      <c r="O226" s="2"/>
      <c r="P226" s="2"/>
      <c r="Q226" s="2"/>
      <c r="R226" s="2"/>
      <c r="T226" s="2"/>
      <c r="AC226" s="142"/>
    </row>
    <row r="227" spans="7:29" ht="15" customHeight="1">
      <c r="G227" s="344"/>
      <c r="K227" s="344"/>
      <c r="L227" s="303"/>
      <c r="M227" s="301"/>
      <c r="N227" s="344"/>
      <c r="O227" s="2"/>
      <c r="P227" s="2"/>
      <c r="Q227" s="2"/>
      <c r="R227" s="2"/>
      <c r="T227" s="2"/>
      <c r="AC227" s="142"/>
    </row>
    <row r="228" spans="7:29" ht="15" customHeight="1">
      <c r="G228" s="344"/>
      <c r="K228" s="344"/>
      <c r="L228" s="303"/>
      <c r="M228" s="301"/>
      <c r="N228" s="344"/>
      <c r="O228" s="2"/>
      <c r="P228" s="2"/>
      <c r="Q228" s="2"/>
      <c r="R228" s="2"/>
      <c r="T228" s="2"/>
      <c r="AC228" s="142"/>
    </row>
    <row r="229" spans="7:29" ht="15" customHeight="1">
      <c r="G229" s="344"/>
      <c r="K229" s="344"/>
      <c r="L229" s="303"/>
      <c r="M229" s="301"/>
      <c r="N229" s="344"/>
      <c r="O229" s="2"/>
      <c r="P229" s="2"/>
      <c r="Q229" s="2"/>
      <c r="R229" s="2"/>
      <c r="T229" s="2"/>
      <c r="AC229" s="142"/>
    </row>
    <row r="230" spans="7:29" ht="15" customHeight="1">
      <c r="G230" s="344"/>
      <c r="K230" s="344"/>
      <c r="L230" s="303"/>
      <c r="M230" s="301"/>
      <c r="N230" s="344"/>
      <c r="O230" s="2"/>
      <c r="P230" s="2"/>
      <c r="Q230" s="2"/>
      <c r="R230" s="2"/>
      <c r="T230" s="2"/>
      <c r="AC230" s="142"/>
    </row>
    <row r="231" spans="7:29" ht="15" customHeight="1">
      <c r="G231" s="344"/>
      <c r="K231" s="344"/>
      <c r="L231" s="303"/>
      <c r="M231" s="301"/>
      <c r="N231" s="344"/>
      <c r="O231" s="2"/>
      <c r="P231" s="2"/>
      <c r="Q231" s="2"/>
      <c r="R231" s="2"/>
      <c r="T231" s="2"/>
      <c r="AC231" s="142"/>
    </row>
    <row r="232" spans="7:29" ht="15" customHeight="1">
      <c r="G232" s="344"/>
      <c r="K232" s="344"/>
      <c r="L232" s="303"/>
      <c r="M232" s="301"/>
      <c r="N232" s="344"/>
      <c r="O232" s="2"/>
      <c r="P232" s="2"/>
      <c r="Q232" s="2"/>
      <c r="R232" s="2"/>
      <c r="T232" s="2"/>
      <c r="AC232" s="142"/>
    </row>
    <row r="233" spans="7:29" ht="15" customHeight="1">
      <c r="G233" s="344"/>
      <c r="K233" s="344"/>
      <c r="L233" s="303"/>
      <c r="M233" s="301"/>
      <c r="N233" s="344"/>
      <c r="O233" s="2"/>
      <c r="P233" s="2"/>
      <c r="Q233" s="2"/>
      <c r="R233" s="2"/>
      <c r="T233" s="2"/>
      <c r="AC233" s="142"/>
    </row>
    <row r="234" spans="7:29" ht="15" customHeight="1">
      <c r="G234" s="344"/>
      <c r="L234" s="303"/>
      <c r="M234" s="301"/>
      <c r="O234" s="344"/>
      <c r="P234" s="344"/>
      <c r="Q234" s="344"/>
      <c r="R234" s="344"/>
      <c r="T234" s="2"/>
      <c r="AC234" s="142"/>
    </row>
    <row r="235" spans="7:29">
      <c r="G235" s="344"/>
      <c r="L235" s="304"/>
      <c r="O235" s="344"/>
      <c r="P235" s="344"/>
      <c r="Q235" s="344"/>
      <c r="R235" s="344"/>
      <c r="T235" s="2"/>
      <c r="AC235" s="142"/>
    </row>
    <row r="236" spans="7:29">
      <c r="G236" s="344"/>
      <c r="L236" s="304"/>
      <c r="O236" s="344"/>
      <c r="P236" s="344"/>
      <c r="Q236" s="344"/>
      <c r="R236" s="344"/>
      <c r="T236" s="2"/>
      <c r="AC236" s="142"/>
    </row>
    <row r="237" spans="7:29">
      <c r="G237" s="344"/>
      <c r="L237" s="304"/>
      <c r="O237" s="344"/>
      <c r="P237" s="344"/>
      <c r="Q237" s="344"/>
      <c r="R237" s="344"/>
      <c r="T237" s="2"/>
      <c r="AC237" s="142"/>
    </row>
    <row r="238" spans="7:29" hidden="1">
      <c r="G238" s="344"/>
      <c r="L238" s="304"/>
      <c r="O238" s="344"/>
      <c r="P238" s="344"/>
      <c r="Q238" s="344"/>
      <c r="R238" s="344"/>
      <c r="T238" s="2"/>
      <c r="AC238" s="142"/>
    </row>
    <row r="239" spans="7:29" hidden="1">
      <c r="G239" s="344"/>
      <c r="L239" s="304"/>
      <c r="O239" s="344"/>
      <c r="P239" s="344"/>
      <c r="Q239" s="344"/>
      <c r="R239" s="344"/>
      <c r="T239" s="2"/>
      <c r="AC239" s="142"/>
    </row>
    <row r="240" spans="7:29" hidden="1">
      <c r="G240" s="344"/>
      <c r="L240" s="304"/>
      <c r="O240" s="344"/>
      <c r="P240" s="344"/>
      <c r="Q240" s="344"/>
      <c r="R240" s="344"/>
      <c r="T240" s="2"/>
      <c r="AC240" s="142"/>
    </row>
    <row r="241" spans="7:29" hidden="1">
      <c r="G241" s="344"/>
      <c r="L241" s="304"/>
      <c r="O241" s="344"/>
      <c r="P241" s="344"/>
      <c r="Q241" s="344"/>
      <c r="R241" s="344"/>
      <c r="T241" s="2"/>
      <c r="AC241" s="142"/>
    </row>
    <row r="242" spans="7:29" hidden="1">
      <c r="G242" s="344"/>
      <c r="L242" s="304"/>
      <c r="O242" s="344"/>
      <c r="P242" s="344"/>
      <c r="Q242" s="344"/>
      <c r="R242" s="344"/>
      <c r="T242" s="2"/>
      <c r="AC242" s="142"/>
    </row>
    <row r="243" spans="7:29" hidden="1">
      <c r="G243" s="344"/>
      <c r="L243" s="304"/>
      <c r="O243" s="344"/>
      <c r="P243" s="344"/>
      <c r="Q243" s="344"/>
      <c r="R243" s="344"/>
      <c r="T243" s="2"/>
      <c r="AC243" s="142"/>
    </row>
    <row r="244" spans="7:29" hidden="1">
      <c r="G244" s="344"/>
      <c r="L244" s="304"/>
      <c r="O244" s="344"/>
      <c r="P244" s="344"/>
      <c r="Q244" s="344"/>
      <c r="R244" s="344"/>
      <c r="T244" s="2"/>
      <c r="AC244" s="142"/>
    </row>
    <row r="245" spans="7:29" hidden="1">
      <c r="G245" s="344"/>
      <c r="L245" s="304"/>
      <c r="O245" s="344"/>
      <c r="P245" s="344"/>
      <c r="Q245" s="344"/>
      <c r="R245" s="344"/>
      <c r="T245" s="2"/>
      <c r="AC245" s="142"/>
    </row>
    <row r="246" spans="7:29" hidden="1">
      <c r="G246" s="344"/>
      <c r="L246" s="304"/>
      <c r="O246" s="344"/>
      <c r="P246" s="344"/>
      <c r="Q246" s="344"/>
      <c r="R246" s="344"/>
      <c r="T246" s="2"/>
      <c r="AC246" s="142"/>
    </row>
    <row r="247" spans="7:29" hidden="1">
      <c r="G247" s="344"/>
      <c r="L247" s="304"/>
      <c r="O247" s="344"/>
      <c r="P247" s="344"/>
      <c r="Q247" s="344"/>
      <c r="R247" s="344"/>
      <c r="T247" s="2"/>
      <c r="AC247" s="142"/>
    </row>
    <row r="248" spans="7:29" hidden="1">
      <c r="G248" s="344"/>
      <c r="L248" s="304"/>
      <c r="O248" s="344"/>
      <c r="P248" s="344"/>
      <c r="Q248" s="344"/>
      <c r="R248" s="344"/>
      <c r="T248" s="2"/>
      <c r="AC248" s="142"/>
    </row>
    <row r="249" spans="7:29" hidden="1">
      <c r="G249" s="344"/>
      <c r="L249" s="304"/>
      <c r="O249" s="344"/>
      <c r="P249" s="344"/>
      <c r="Q249" s="344"/>
      <c r="R249" s="344"/>
      <c r="T249" s="2"/>
      <c r="AC249" s="142"/>
    </row>
    <row r="250" spans="7:29">
      <c r="G250" s="2"/>
      <c r="L250" s="304"/>
      <c r="O250" s="344"/>
      <c r="P250" s="344"/>
      <c r="Q250" s="344"/>
      <c r="R250" s="344"/>
      <c r="T250" s="2"/>
      <c r="AC250" s="142"/>
    </row>
    <row r="251" spans="7:29" ht="15" customHeight="1">
      <c r="G251" s="2"/>
      <c r="L251" s="304"/>
      <c r="O251" s="344"/>
      <c r="P251" s="344"/>
      <c r="Q251" s="344"/>
      <c r="R251" s="344"/>
      <c r="T251" s="2"/>
      <c r="AC251" s="142"/>
    </row>
    <row r="252" spans="7:29" ht="15" customHeight="1">
      <c r="G252" s="2"/>
      <c r="L252" s="303"/>
      <c r="O252" s="344"/>
      <c r="P252" s="344"/>
      <c r="Q252" s="344"/>
      <c r="R252" s="344"/>
      <c r="T252" s="2"/>
      <c r="AC252" s="142"/>
    </row>
    <row r="253" spans="7:29" ht="15" customHeight="1">
      <c r="G253" s="2"/>
      <c r="L253" s="303"/>
      <c r="O253" s="344"/>
      <c r="P253" s="344"/>
      <c r="Q253" s="344"/>
      <c r="R253" s="344"/>
      <c r="T253" s="2"/>
      <c r="AC253" s="142"/>
    </row>
    <row r="254" spans="7:29" ht="15" customHeight="1">
      <c r="G254" s="2"/>
      <c r="L254" s="303"/>
      <c r="O254" s="344"/>
      <c r="P254" s="344"/>
      <c r="Q254" s="344"/>
      <c r="R254" s="344"/>
      <c r="T254" s="2"/>
      <c r="AC254" s="142"/>
    </row>
    <row r="255" spans="7:29" ht="15" customHeight="1">
      <c r="G255" s="2"/>
      <c r="L255" s="303"/>
      <c r="O255" s="344"/>
      <c r="P255" s="344"/>
      <c r="Q255" s="344"/>
      <c r="R255" s="344"/>
      <c r="T255" s="2"/>
      <c r="AC255" s="142"/>
    </row>
    <row r="256" spans="7:29" ht="15" customHeight="1">
      <c r="G256" s="2"/>
      <c r="L256" s="303"/>
      <c r="O256" s="344"/>
      <c r="P256" s="344"/>
      <c r="Q256" s="344"/>
      <c r="R256" s="344"/>
      <c r="T256" s="2"/>
      <c r="AC256" s="142"/>
    </row>
    <row r="257" spans="7:29" ht="15" customHeight="1">
      <c r="G257" s="2"/>
      <c r="L257" s="303"/>
      <c r="O257" s="344"/>
      <c r="P257" s="344"/>
      <c r="Q257" s="344"/>
      <c r="R257" s="344"/>
      <c r="T257" s="2"/>
      <c r="AC257" s="142"/>
    </row>
    <row r="258" spans="7:29" ht="15" customHeight="1">
      <c r="G258" s="2"/>
      <c r="L258" s="303"/>
      <c r="O258" s="344"/>
      <c r="P258" s="344"/>
      <c r="Q258" s="344"/>
      <c r="R258" s="344"/>
      <c r="T258" s="2"/>
      <c r="AC258" s="142"/>
    </row>
    <row r="259" spans="7:29" ht="15" customHeight="1">
      <c r="G259" s="2"/>
      <c r="L259" s="303"/>
      <c r="O259" s="344"/>
      <c r="P259" s="344"/>
      <c r="Q259" s="344"/>
      <c r="R259" s="344"/>
      <c r="T259" s="2"/>
      <c r="AC259" s="142"/>
    </row>
    <row r="260" spans="7:29">
      <c r="G260" s="2"/>
      <c r="L260" s="303"/>
      <c r="O260" s="344"/>
      <c r="P260" s="344"/>
      <c r="Q260" s="344"/>
      <c r="R260" s="344"/>
      <c r="T260" s="2"/>
      <c r="AC260" s="142"/>
    </row>
    <row r="261" spans="7:29">
      <c r="G261" s="344"/>
      <c r="L261" s="303"/>
      <c r="O261" s="344"/>
      <c r="P261" s="344"/>
      <c r="Q261" s="344"/>
      <c r="R261" s="344"/>
      <c r="T261" s="2"/>
      <c r="AC261" s="142"/>
    </row>
    <row r="262" spans="7:29" hidden="1">
      <c r="G262" s="344"/>
      <c r="L262" s="303"/>
      <c r="O262" s="344"/>
      <c r="P262" s="344"/>
      <c r="Q262" s="344"/>
      <c r="R262" s="344"/>
      <c r="T262" s="2"/>
      <c r="AC262" s="142"/>
    </row>
    <row r="263" spans="7:29" hidden="1">
      <c r="G263" s="344"/>
      <c r="L263" s="303"/>
      <c r="O263" s="344"/>
      <c r="P263" s="344"/>
      <c r="Q263" s="344"/>
      <c r="R263" s="344"/>
      <c r="T263" s="2"/>
      <c r="AC263" s="142"/>
    </row>
    <row r="264" spans="7:29" hidden="1">
      <c r="G264" s="344"/>
      <c r="L264" s="303"/>
      <c r="O264" s="344"/>
      <c r="P264" s="344"/>
      <c r="Q264" s="344"/>
      <c r="R264" s="344"/>
      <c r="T264" s="2"/>
      <c r="AC264" s="142"/>
    </row>
    <row r="265" spans="7:29" hidden="1">
      <c r="G265" s="344"/>
      <c r="L265" s="303"/>
      <c r="O265" s="344"/>
      <c r="P265" s="344"/>
      <c r="Q265" s="344"/>
      <c r="R265" s="344"/>
      <c r="T265" s="2"/>
      <c r="AC265" s="142"/>
    </row>
    <row r="266" spans="7:29" hidden="1">
      <c r="G266" s="344"/>
      <c r="L266" s="303"/>
      <c r="O266" s="344"/>
      <c r="P266" s="344"/>
      <c r="Q266" s="344"/>
      <c r="R266" s="344"/>
      <c r="T266" s="2"/>
      <c r="AC266" s="142"/>
    </row>
    <row r="267" spans="7:29" hidden="1">
      <c r="G267" s="344"/>
      <c r="L267" s="303"/>
      <c r="O267" s="344"/>
      <c r="P267" s="344"/>
      <c r="Q267" s="344"/>
      <c r="R267" s="344"/>
      <c r="T267" s="2"/>
      <c r="AC267" s="142"/>
    </row>
    <row r="268" spans="7:29" hidden="1">
      <c r="G268" s="344"/>
      <c r="L268" s="303"/>
      <c r="O268" s="344"/>
      <c r="P268" s="344"/>
      <c r="Q268" s="344"/>
      <c r="R268" s="344"/>
      <c r="T268" s="2"/>
      <c r="AC268" s="142"/>
    </row>
    <row r="269" spans="7:29" hidden="1">
      <c r="G269" s="344"/>
      <c r="L269" s="303"/>
      <c r="O269" s="344"/>
      <c r="P269" s="344"/>
      <c r="Q269" s="344"/>
      <c r="R269" s="344"/>
      <c r="T269" s="2"/>
      <c r="AC269" s="142"/>
    </row>
    <row r="270" spans="7:29">
      <c r="G270" s="344"/>
      <c r="L270" s="303"/>
      <c r="O270" s="344"/>
      <c r="P270" s="344"/>
      <c r="Q270" s="344"/>
      <c r="R270" s="344"/>
      <c r="T270" s="2"/>
      <c r="AC270" s="142"/>
    </row>
    <row r="271" spans="7:29">
      <c r="G271" s="344"/>
      <c r="L271" s="303"/>
      <c r="O271" s="344"/>
      <c r="P271" s="344"/>
      <c r="Q271" s="344"/>
      <c r="R271" s="344"/>
      <c r="T271" s="2"/>
      <c r="AC271" s="142"/>
    </row>
    <row r="272" spans="7:29">
      <c r="G272" s="344"/>
      <c r="L272" s="303"/>
      <c r="O272" s="344"/>
      <c r="P272" s="344"/>
      <c r="Q272" s="344"/>
      <c r="R272" s="344"/>
      <c r="T272" s="2"/>
      <c r="AC272" s="142"/>
    </row>
    <row r="273" spans="7:29">
      <c r="G273" s="344"/>
      <c r="L273" s="303"/>
      <c r="O273" s="344"/>
      <c r="P273" s="344"/>
      <c r="Q273" s="344"/>
      <c r="R273" s="344"/>
      <c r="T273" s="2"/>
      <c r="AC273" s="142"/>
    </row>
    <row r="274" spans="7:29">
      <c r="G274" s="344"/>
      <c r="L274" s="303"/>
      <c r="O274" s="344"/>
      <c r="P274" s="344"/>
      <c r="Q274" s="344"/>
      <c r="R274" s="344"/>
      <c r="T274" s="2"/>
      <c r="AC274" s="142"/>
    </row>
    <row r="275" spans="7:29">
      <c r="G275" s="344"/>
      <c r="L275" s="303"/>
      <c r="O275" s="344"/>
      <c r="P275" s="344"/>
      <c r="Q275" s="344"/>
      <c r="R275" s="344"/>
      <c r="T275" s="2"/>
      <c r="AC275" s="142"/>
    </row>
    <row r="276" spans="7:29">
      <c r="G276" s="344"/>
      <c r="L276" s="303"/>
      <c r="O276" s="344"/>
      <c r="P276" s="344"/>
      <c r="Q276" s="344"/>
      <c r="R276" s="344"/>
      <c r="T276" s="2"/>
      <c r="AC276" s="142"/>
    </row>
    <row r="277" spans="7:29">
      <c r="G277" s="344"/>
      <c r="L277" s="303"/>
      <c r="O277" s="344"/>
      <c r="P277" s="344"/>
      <c r="Q277" s="344"/>
      <c r="R277" s="344"/>
      <c r="T277" s="2"/>
      <c r="AC277" s="142"/>
    </row>
    <row r="278" spans="7:29">
      <c r="G278" s="344"/>
      <c r="L278" s="303"/>
      <c r="O278" s="344"/>
      <c r="P278" s="344"/>
      <c r="Q278" s="344"/>
      <c r="R278" s="344"/>
      <c r="T278" s="2"/>
      <c r="AC278" s="142"/>
    </row>
    <row r="279" spans="7:29">
      <c r="G279" s="344"/>
      <c r="L279" s="303"/>
      <c r="O279" s="344"/>
      <c r="P279" s="344"/>
      <c r="Q279" s="344"/>
      <c r="R279" s="344"/>
      <c r="T279" s="2"/>
      <c r="AC279" s="142"/>
    </row>
    <row r="280" spans="7:29">
      <c r="G280" s="344"/>
      <c r="L280" s="303"/>
      <c r="O280" s="344"/>
      <c r="P280" s="344"/>
      <c r="Q280" s="344"/>
      <c r="R280" s="344"/>
      <c r="T280" s="2"/>
      <c r="AC280" s="142"/>
    </row>
    <row r="281" spans="7:29">
      <c r="G281" s="344"/>
      <c r="L281" s="303"/>
      <c r="O281" s="344"/>
      <c r="P281" s="344"/>
      <c r="Q281" s="344"/>
      <c r="R281" s="344"/>
      <c r="T281" s="2"/>
      <c r="AC281" s="142"/>
    </row>
    <row r="282" spans="7:29">
      <c r="G282" s="344"/>
      <c r="L282" s="303"/>
      <c r="O282" s="344"/>
      <c r="P282" s="344"/>
      <c r="Q282" s="344"/>
      <c r="R282" s="344"/>
      <c r="T282" s="2"/>
      <c r="AC282" s="142"/>
    </row>
    <row r="283" spans="7:29">
      <c r="G283" s="344"/>
      <c r="L283" s="303"/>
      <c r="O283" s="344"/>
      <c r="P283" s="344"/>
      <c r="Q283" s="344"/>
      <c r="R283" s="344"/>
      <c r="T283" s="2"/>
      <c r="AC283" s="142"/>
    </row>
    <row r="284" spans="7:29">
      <c r="G284" s="344"/>
      <c r="L284" s="303"/>
      <c r="O284" s="344"/>
      <c r="P284" s="344"/>
      <c r="Q284" s="344"/>
      <c r="R284" s="344"/>
      <c r="T284" s="2"/>
      <c r="AC284" s="142"/>
    </row>
    <row r="285" spans="7:29">
      <c r="G285" s="344"/>
      <c r="O285" s="344"/>
      <c r="P285" s="344"/>
      <c r="Q285" s="344"/>
      <c r="R285" s="344"/>
      <c r="T285" s="2"/>
      <c r="AC285" s="142"/>
    </row>
    <row r="286" spans="7:29">
      <c r="G286" s="344"/>
      <c r="O286" s="344"/>
      <c r="P286" s="344"/>
      <c r="Q286" s="344"/>
      <c r="R286" s="344"/>
      <c r="T286" s="2"/>
      <c r="AC286" s="142"/>
    </row>
    <row r="287" spans="7:29">
      <c r="G287" s="344"/>
      <c r="O287" s="344"/>
      <c r="P287" s="344"/>
      <c r="Q287" s="344"/>
      <c r="R287" s="344"/>
      <c r="T287" s="2"/>
      <c r="AC287" s="142"/>
    </row>
    <row r="288" spans="7:29">
      <c r="G288" s="344"/>
      <c r="O288" s="344"/>
      <c r="P288" s="344"/>
      <c r="Q288" s="344"/>
      <c r="R288" s="344"/>
      <c r="T288" s="2"/>
      <c r="AC288" s="142"/>
    </row>
    <row r="289" spans="7:57">
      <c r="G289" s="344"/>
      <c r="O289" s="344"/>
      <c r="P289" s="344"/>
      <c r="Q289" s="344"/>
      <c r="R289" s="344"/>
      <c r="T289" s="2"/>
      <c r="AC289" s="142"/>
    </row>
    <row r="290" spans="7:57">
      <c r="G290" s="344"/>
      <c r="O290" s="344"/>
      <c r="P290" s="344"/>
      <c r="Q290" s="344"/>
      <c r="R290" s="344"/>
      <c r="T290" s="2"/>
      <c r="AC290" s="142"/>
    </row>
    <row r="291" spans="7:57">
      <c r="G291" s="344"/>
      <c r="O291" s="344"/>
      <c r="P291" s="344"/>
      <c r="Q291" s="344"/>
      <c r="R291" s="344"/>
      <c r="T291" s="2"/>
      <c r="AC291" s="142"/>
    </row>
    <row r="292" spans="7:57">
      <c r="G292" s="344"/>
      <c r="O292" s="344"/>
      <c r="P292" s="344"/>
      <c r="Q292" s="344"/>
      <c r="R292" s="344"/>
      <c r="T292" s="2"/>
      <c r="AC292" s="142"/>
    </row>
    <row r="293" spans="7:57">
      <c r="G293" s="344"/>
      <c r="O293" s="344"/>
      <c r="P293" s="344"/>
      <c r="Q293" s="344"/>
      <c r="R293" s="344"/>
      <c r="T293" s="2"/>
      <c r="AC293" s="142"/>
    </row>
    <row r="294" spans="7:57">
      <c r="G294" s="344"/>
      <c r="O294" s="344"/>
      <c r="P294" s="344"/>
      <c r="Q294" s="344"/>
      <c r="R294" s="344"/>
      <c r="T294" s="2"/>
      <c r="AC294" s="142"/>
    </row>
    <row r="295" spans="7:57">
      <c r="G295" s="344"/>
      <c r="O295" s="344"/>
      <c r="P295" s="344"/>
      <c r="Q295" s="344"/>
      <c r="R295" s="344"/>
      <c r="T295" s="2"/>
      <c r="AC295" s="142"/>
    </row>
    <row r="296" spans="7:57">
      <c r="G296" s="344"/>
      <c r="O296" s="344"/>
      <c r="P296" s="344"/>
      <c r="Q296" s="344"/>
      <c r="R296" s="344"/>
      <c r="T296" s="2"/>
      <c r="AC296" s="142"/>
    </row>
    <row r="297" spans="7:57">
      <c r="G297" s="344"/>
      <c r="O297" s="344"/>
      <c r="P297" s="344"/>
      <c r="Q297" s="344"/>
      <c r="R297" s="344"/>
      <c r="T297" s="2"/>
      <c r="AC297" s="142"/>
    </row>
    <row r="298" spans="7:57">
      <c r="G298" s="344"/>
      <c r="O298" s="344"/>
      <c r="P298" s="344"/>
      <c r="Q298" s="344"/>
      <c r="R298" s="344"/>
      <c r="T298" s="2"/>
      <c r="AC298" s="142"/>
    </row>
    <row r="299" spans="7:57" ht="14.25" thickBot="1">
      <c r="G299" s="344"/>
      <c r="O299" s="344"/>
      <c r="P299" s="344"/>
      <c r="Q299" s="344"/>
      <c r="R299" s="344"/>
      <c r="T299" s="2"/>
      <c r="Z299" s="275" t="s">
        <v>710</v>
      </c>
    </row>
    <row r="300" spans="7:57">
      <c r="G300" s="344"/>
      <c r="O300" s="344"/>
      <c r="P300" s="344"/>
      <c r="Q300" s="344"/>
      <c r="R300" s="344"/>
      <c r="T300" s="2"/>
      <c r="Z300" s="393" t="s">
        <v>711</v>
      </c>
      <c r="AA300" s="350" t="s">
        <v>712</v>
      </c>
      <c r="AB300" s="350" t="s">
        <v>713</v>
      </c>
      <c r="AC300" s="350" t="s">
        <v>165</v>
      </c>
      <c r="AD300" s="350" t="s">
        <v>166</v>
      </c>
      <c r="AE300" s="350" t="s">
        <v>167</v>
      </c>
      <c r="AF300" s="350" t="s">
        <v>168</v>
      </c>
      <c r="AG300" s="354" t="s">
        <v>169</v>
      </c>
      <c r="AH300" s="356" t="s">
        <v>170</v>
      </c>
      <c r="AI300" s="350" t="s">
        <v>171</v>
      </c>
      <c r="AJ300" s="350" t="s">
        <v>172</v>
      </c>
      <c r="AK300" s="350" t="s">
        <v>173</v>
      </c>
      <c r="AL300" s="350" t="s">
        <v>174</v>
      </c>
      <c r="AM300" s="350" t="s">
        <v>175</v>
      </c>
      <c r="AN300" s="350" t="s">
        <v>176</v>
      </c>
      <c r="AO300" s="354" t="s">
        <v>177</v>
      </c>
      <c r="AP300" s="356" t="s">
        <v>178</v>
      </c>
      <c r="AQ300" s="350" t="s">
        <v>179</v>
      </c>
      <c r="AR300" s="350" t="s">
        <v>134</v>
      </c>
      <c r="AS300" s="350" t="s">
        <v>4</v>
      </c>
      <c r="AT300" s="350" t="s">
        <v>5</v>
      </c>
      <c r="AU300" s="350" t="s">
        <v>53</v>
      </c>
      <c r="AV300" s="350" t="s">
        <v>54</v>
      </c>
      <c r="AW300" s="354" t="s">
        <v>55</v>
      </c>
      <c r="AX300" s="356" t="s">
        <v>56</v>
      </c>
      <c r="AY300" s="350" t="s">
        <v>57</v>
      </c>
      <c r="AZ300" s="350" t="s">
        <v>58</v>
      </c>
      <c r="BA300" s="350" t="s">
        <v>59</v>
      </c>
      <c r="BB300" s="350" t="s">
        <v>60</v>
      </c>
      <c r="BC300" s="350" t="s">
        <v>81</v>
      </c>
      <c r="BD300" s="350" t="s">
        <v>82</v>
      </c>
      <c r="BE300" s="352" t="s">
        <v>83</v>
      </c>
    </row>
    <row r="301" spans="7:57" ht="12" customHeight="1" thickBot="1">
      <c r="G301" s="344"/>
      <c r="O301" s="344"/>
      <c r="P301" s="344"/>
      <c r="Q301" s="344"/>
      <c r="R301" s="344"/>
      <c r="T301" s="2"/>
      <c r="Z301" s="394"/>
      <c r="AA301" s="351"/>
      <c r="AB301" s="351"/>
      <c r="AC301" s="351"/>
      <c r="AD301" s="351"/>
      <c r="AE301" s="351"/>
      <c r="AF301" s="351"/>
      <c r="AG301" s="355"/>
      <c r="AH301" s="357"/>
      <c r="AI301" s="351"/>
      <c r="AJ301" s="351"/>
      <c r="AK301" s="351"/>
      <c r="AL301" s="351"/>
      <c r="AM301" s="351"/>
      <c r="AN301" s="351"/>
      <c r="AO301" s="355"/>
      <c r="AP301" s="357"/>
      <c r="AQ301" s="351"/>
      <c r="AR301" s="351"/>
      <c r="AS301" s="351"/>
      <c r="AT301" s="351"/>
      <c r="AU301" s="351"/>
      <c r="AV301" s="351"/>
      <c r="AW301" s="355"/>
      <c r="AX301" s="357"/>
      <c r="AY301" s="351"/>
      <c r="AZ301" s="351"/>
      <c r="BA301" s="351"/>
      <c r="BB301" s="351"/>
      <c r="BC301" s="351"/>
      <c r="BD301" s="351"/>
      <c r="BE301" s="353"/>
    </row>
    <row r="302" spans="7:57" s="163" customFormat="1" ht="1.5" customHeight="1" thickTop="1">
      <c r="M302" s="305"/>
      <c r="Y302" s="454">
        <v>0</v>
      </c>
      <c r="Z302" s="306" t="str">
        <f t="shared" ref="Z302:BE302" si="1">IF(Z303="","",Z303)</f>
        <v/>
      </c>
      <c r="AA302" s="307" t="str">
        <f t="shared" si="1"/>
        <v/>
      </c>
      <c r="AB302" s="307" t="str">
        <f t="shared" si="1"/>
        <v/>
      </c>
      <c r="AC302" s="307" t="str">
        <f t="shared" si="1"/>
        <v/>
      </c>
      <c r="AD302" s="307" t="str">
        <f t="shared" si="1"/>
        <v/>
      </c>
      <c r="AE302" s="307" t="str">
        <f t="shared" si="1"/>
        <v/>
      </c>
      <c r="AF302" s="307" t="str">
        <f t="shared" si="1"/>
        <v/>
      </c>
      <c r="AG302" s="308" t="str">
        <f t="shared" si="1"/>
        <v/>
      </c>
      <c r="AH302" s="309" t="str">
        <f t="shared" si="1"/>
        <v/>
      </c>
      <c r="AI302" s="307" t="str">
        <f t="shared" si="1"/>
        <v/>
      </c>
      <c r="AJ302" s="307" t="str">
        <f t="shared" si="1"/>
        <v/>
      </c>
      <c r="AK302" s="307" t="str">
        <f t="shared" si="1"/>
        <v/>
      </c>
      <c r="AL302" s="307" t="str">
        <f t="shared" si="1"/>
        <v/>
      </c>
      <c r="AM302" s="307" t="str">
        <f t="shared" si="1"/>
        <v/>
      </c>
      <c r="AN302" s="307" t="str">
        <f t="shared" si="1"/>
        <v/>
      </c>
      <c r="AO302" s="308" t="str">
        <f t="shared" si="1"/>
        <v>REG_CL_ON</v>
      </c>
      <c r="AP302" s="309" t="str">
        <f t="shared" si="1"/>
        <v>EJECT_HOME_SNR</v>
      </c>
      <c r="AQ302" s="307" t="str">
        <f t="shared" si="1"/>
        <v>SUB_PADDLE_HOME_SNR</v>
      </c>
      <c r="AR302" s="307" t="str">
        <f t="shared" si="1"/>
        <v>STACKER_NO_PAPER_FULL_SNR</v>
      </c>
      <c r="AS302" s="307" t="str">
        <f t="shared" si="1"/>
        <v>UNIT0_SNR</v>
      </c>
      <c r="AT302" s="307" t="str">
        <f t="shared" si="1"/>
        <v>REAR_COVER_OPEN_SNR</v>
      </c>
      <c r="AU302" s="307" t="str">
        <f t="shared" si="1"/>
        <v>SET_CLAMP_HOME_SNR</v>
      </c>
      <c r="AV302" s="307" t="str">
        <f t="shared" si="1"/>
        <v>LEFT_TAMPER_HOME_SNR</v>
      </c>
      <c r="AW302" s="308" t="str">
        <f t="shared" si="1"/>
        <v>RIGHT_TAMPER_HOME_SNR</v>
      </c>
      <c r="AX302" s="309" t="str">
        <f t="shared" si="1"/>
        <v>STACKER_TRAY_HEIGHT1_SNR</v>
      </c>
      <c r="AY302" s="307" t="str">
        <f t="shared" si="1"/>
        <v>STACKER_TRAY_HEIGHT2_SNR</v>
      </c>
      <c r="AZ302" s="307" t="str">
        <f t="shared" si="1"/>
        <v>LOW_STAPLE_SNR</v>
      </c>
      <c r="BA302" s="307" t="str">
        <f t="shared" si="1"/>
        <v>SELF_PRIMING_SNR</v>
      </c>
      <c r="BB302" s="307" t="str">
        <f t="shared" si="1"/>
        <v>STAPLE_HOME_SNR</v>
      </c>
      <c r="BC302" s="307" t="str">
        <f t="shared" si="1"/>
        <v>COMPILE_EXIT_SNR</v>
      </c>
      <c r="BD302" s="307" t="str">
        <f t="shared" si="1"/>
        <v>IOT_EXIT_SNR</v>
      </c>
      <c r="BE302" s="310" t="str">
        <f t="shared" si="1"/>
        <v>STAPLE_DOOR_INTERLOCK_SW</v>
      </c>
    </row>
    <row r="303" spans="7:57" s="194" customFormat="1" ht="32.25" customHeight="1">
      <c r="M303" s="311"/>
      <c r="Y303" s="460"/>
      <c r="Z303" s="312"/>
      <c r="AA303" s="313"/>
      <c r="AB303" s="313"/>
      <c r="AC303" s="313"/>
      <c r="AD303" s="313"/>
      <c r="AE303" s="313"/>
      <c r="AF303" s="313"/>
      <c r="AG303" s="314"/>
      <c r="AH303" s="315"/>
      <c r="AI303" s="313"/>
      <c r="AJ303" s="313"/>
      <c r="AK303" s="313"/>
      <c r="AL303" s="313"/>
      <c r="AM303" s="313"/>
      <c r="AN303" s="313"/>
      <c r="AO303" s="314" t="s">
        <v>898</v>
      </c>
      <c r="AP303" s="315" t="s">
        <v>824</v>
      </c>
      <c r="AQ303" s="313" t="s">
        <v>823</v>
      </c>
      <c r="AR303" s="313" t="s">
        <v>822</v>
      </c>
      <c r="AS303" s="313" t="s">
        <v>821</v>
      </c>
      <c r="AT303" s="313" t="s">
        <v>820</v>
      </c>
      <c r="AU303" s="313" t="s">
        <v>810</v>
      </c>
      <c r="AV303" s="313" t="s">
        <v>819</v>
      </c>
      <c r="AW303" s="314" t="s">
        <v>818</v>
      </c>
      <c r="AX303" s="315" t="s">
        <v>817</v>
      </c>
      <c r="AY303" s="313" t="s">
        <v>816</v>
      </c>
      <c r="AZ303" s="313" t="s">
        <v>717</v>
      </c>
      <c r="BA303" s="313" t="s">
        <v>716</v>
      </c>
      <c r="BB303" s="313" t="s">
        <v>715</v>
      </c>
      <c r="BC303" s="313" t="s">
        <v>825</v>
      </c>
      <c r="BD303" s="313" t="s">
        <v>714</v>
      </c>
      <c r="BE303" s="316" t="s">
        <v>815</v>
      </c>
    </row>
    <row r="304" spans="7:57" s="195" customFormat="1" ht="1.5" customHeight="1" thickBot="1">
      <c r="M304" s="317"/>
      <c r="Y304" s="460"/>
      <c r="Z304" s="318" t="str">
        <f t="shared" ref="Z304:BE304" si="2">IF(Z303="","",Z303)</f>
        <v/>
      </c>
      <c r="AA304" s="319" t="str">
        <f t="shared" si="2"/>
        <v/>
      </c>
      <c r="AB304" s="319" t="str">
        <f t="shared" si="2"/>
        <v/>
      </c>
      <c r="AC304" s="319" t="str">
        <f t="shared" si="2"/>
        <v/>
      </c>
      <c r="AD304" s="319" t="str">
        <f t="shared" si="2"/>
        <v/>
      </c>
      <c r="AE304" s="319" t="str">
        <f t="shared" si="2"/>
        <v/>
      </c>
      <c r="AF304" s="319" t="str">
        <f t="shared" si="2"/>
        <v/>
      </c>
      <c r="AG304" s="320" t="str">
        <f t="shared" si="2"/>
        <v/>
      </c>
      <c r="AH304" s="321" t="str">
        <f t="shared" si="2"/>
        <v/>
      </c>
      <c r="AI304" s="319" t="str">
        <f t="shared" si="2"/>
        <v/>
      </c>
      <c r="AJ304" s="319" t="str">
        <f t="shared" si="2"/>
        <v/>
      </c>
      <c r="AK304" s="319" t="str">
        <f t="shared" si="2"/>
        <v/>
      </c>
      <c r="AL304" s="319" t="str">
        <f t="shared" si="2"/>
        <v/>
      </c>
      <c r="AM304" s="319" t="str">
        <f t="shared" si="2"/>
        <v/>
      </c>
      <c r="AN304" s="319" t="str">
        <f t="shared" si="2"/>
        <v/>
      </c>
      <c r="AO304" s="320" t="str">
        <f t="shared" si="2"/>
        <v>REG_CL_ON</v>
      </c>
      <c r="AP304" s="321" t="str">
        <f t="shared" ref="AP304:AW304" si="3">IF(AP303="","",AP303)</f>
        <v>EJECT_HOME_SNR</v>
      </c>
      <c r="AQ304" s="319" t="str">
        <f t="shared" si="3"/>
        <v>SUB_PADDLE_HOME_SNR</v>
      </c>
      <c r="AR304" s="319" t="str">
        <f t="shared" si="3"/>
        <v>STACKER_NO_PAPER_FULL_SNR</v>
      </c>
      <c r="AS304" s="319" t="str">
        <f t="shared" si="3"/>
        <v>UNIT0_SNR</v>
      </c>
      <c r="AT304" s="319" t="str">
        <f t="shared" si="3"/>
        <v>REAR_COVER_OPEN_SNR</v>
      </c>
      <c r="AU304" s="319"/>
      <c r="AV304" s="319" t="str">
        <f t="shared" si="3"/>
        <v>LEFT_TAMPER_HOME_SNR</v>
      </c>
      <c r="AW304" s="320" t="str">
        <f t="shared" si="3"/>
        <v>RIGHT_TAMPER_HOME_SNR</v>
      </c>
      <c r="AX304" s="321" t="str">
        <f t="shared" si="2"/>
        <v>STACKER_TRAY_HEIGHT1_SNR</v>
      </c>
      <c r="AY304" s="319" t="str">
        <f t="shared" si="2"/>
        <v>STACKER_TRAY_HEIGHT2_SNR</v>
      </c>
      <c r="AZ304" s="319" t="str">
        <f t="shared" si="2"/>
        <v>LOW_STAPLE_SNR</v>
      </c>
      <c r="BA304" s="319" t="str">
        <f t="shared" si="2"/>
        <v>SELF_PRIMING_SNR</v>
      </c>
      <c r="BB304" s="319" t="str">
        <f t="shared" si="2"/>
        <v>STAPLE_HOME_SNR</v>
      </c>
      <c r="BC304" s="319" t="str">
        <f t="shared" si="2"/>
        <v>COMPILE_EXIT_SNR</v>
      </c>
      <c r="BD304" s="319" t="str">
        <f t="shared" si="2"/>
        <v>IOT_EXIT_SNR</v>
      </c>
      <c r="BE304" s="322" t="str">
        <f t="shared" si="2"/>
        <v>STAPLE_DOOR_INTERLOCK_SW</v>
      </c>
    </row>
    <row r="305" spans="7:57" s="195" customFormat="1" ht="1.5" customHeight="1" thickTop="1">
      <c r="M305" s="317"/>
      <c r="Y305" s="457" t="s">
        <v>718</v>
      </c>
      <c r="Z305" s="323" t="str">
        <f t="shared" ref="Z305:BE305" si="4">IF(Z306="","",Z306)</f>
        <v/>
      </c>
      <c r="AA305" s="324" t="str">
        <f t="shared" si="4"/>
        <v/>
      </c>
      <c r="AB305" s="324" t="str">
        <f t="shared" si="4"/>
        <v/>
      </c>
      <c r="AC305" s="324" t="str">
        <f t="shared" si="4"/>
        <v/>
      </c>
      <c r="AD305" s="324" t="str">
        <f t="shared" si="4"/>
        <v/>
      </c>
      <c r="AE305" s="324" t="str">
        <f t="shared" si="4"/>
        <v/>
      </c>
      <c r="AF305" s="324" t="str">
        <f t="shared" si="4"/>
        <v/>
      </c>
      <c r="AG305" s="325" t="str">
        <f t="shared" si="4"/>
        <v/>
      </c>
      <c r="AH305" s="326" t="str">
        <f t="shared" si="4"/>
        <v/>
      </c>
      <c r="AI305" s="324" t="str">
        <f t="shared" si="4"/>
        <v/>
      </c>
      <c r="AJ305" s="324" t="str">
        <f t="shared" si="4"/>
        <v/>
      </c>
      <c r="AK305" s="324" t="str">
        <f t="shared" si="4"/>
        <v/>
      </c>
      <c r="AL305" s="324" t="str">
        <f t="shared" si="4"/>
        <v/>
      </c>
      <c r="AM305" s="324" t="str">
        <f t="shared" si="4"/>
        <v/>
      </c>
      <c r="AN305" s="324" t="str">
        <f t="shared" si="4"/>
        <v/>
      </c>
      <c r="AO305" s="325" t="str">
        <f t="shared" si="4"/>
        <v/>
      </c>
      <c r="AP305" s="326" t="str">
        <f t="shared" si="4"/>
        <v/>
      </c>
      <c r="AQ305" s="324" t="str">
        <f t="shared" si="4"/>
        <v/>
      </c>
      <c r="AR305" s="324" t="str">
        <f t="shared" si="4"/>
        <v/>
      </c>
      <c r="AS305" s="324" t="str">
        <f t="shared" si="4"/>
        <v/>
      </c>
      <c r="AT305" s="324" t="str">
        <f t="shared" si="4"/>
        <v/>
      </c>
      <c r="AU305" s="324" t="str">
        <f t="shared" si="4"/>
        <v/>
      </c>
      <c r="AV305" s="324" t="str">
        <f t="shared" si="4"/>
        <v/>
      </c>
      <c r="AW305" s="325" t="str">
        <f t="shared" si="4"/>
        <v/>
      </c>
      <c r="AX305" s="326" t="str">
        <f t="shared" si="4"/>
        <v/>
      </c>
      <c r="AY305" s="324" t="str">
        <f t="shared" si="4"/>
        <v/>
      </c>
      <c r="AZ305" s="324" t="str">
        <f t="shared" si="4"/>
        <v/>
      </c>
      <c r="BA305" s="324" t="str">
        <f t="shared" si="4"/>
        <v/>
      </c>
      <c r="BB305" s="324" t="str">
        <f t="shared" si="4"/>
        <v/>
      </c>
      <c r="BC305" s="324" t="str">
        <f t="shared" si="4"/>
        <v/>
      </c>
      <c r="BD305" s="324" t="str">
        <f t="shared" si="4"/>
        <v/>
      </c>
      <c r="BE305" s="327" t="str">
        <f t="shared" si="4"/>
        <v/>
      </c>
    </row>
    <row r="306" spans="7:57" s="196" customFormat="1" ht="32.25" customHeight="1">
      <c r="G306" s="194"/>
      <c r="M306" s="328"/>
      <c r="O306" s="194"/>
      <c r="P306" s="194"/>
      <c r="Q306" s="194"/>
      <c r="R306" s="194"/>
      <c r="Y306" s="459"/>
      <c r="Z306" s="312"/>
      <c r="AA306" s="313"/>
      <c r="AB306" s="313"/>
      <c r="AC306" s="313"/>
      <c r="AD306" s="313"/>
      <c r="AE306" s="313"/>
      <c r="AF306" s="313"/>
      <c r="AG306" s="314"/>
      <c r="AH306" s="315"/>
      <c r="AI306" s="313"/>
      <c r="AJ306" s="313"/>
      <c r="AK306" s="313"/>
      <c r="AL306" s="313"/>
      <c r="AM306" s="313"/>
      <c r="AN306" s="313"/>
      <c r="AO306" s="314"/>
      <c r="AP306" s="315"/>
      <c r="AQ306" s="313"/>
      <c r="AR306" s="313"/>
      <c r="AS306" s="313"/>
      <c r="AT306" s="313"/>
      <c r="AU306" s="313"/>
      <c r="AV306" s="313"/>
      <c r="AW306" s="314"/>
      <c r="AX306" s="315"/>
      <c r="AY306" s="313"/>
      <c r="AZ306" s="313"/>
      <c r="BA306" s="313"/>
      <c r="BB306" s="313"/>
      <c r="BC306" s="313"/>
      <c r="BD306" s="313"/>
      <c r="BE306" s="316"/>
    </row>
    <row r="307" spans="7:57" s="195" customFormat="1" ht="1.5" customHeight="1" thickBot="1">
      <c r="M307" s="317"/>
      <c r="Y307" s="457"/>
      <c r="Z307" s="318" t="str">
        <f t="shared" ref="Z307:BE307" si="5">IF(Z306="","",Z306)</f>
        <v/>
      </c>
      <c r="AA307" s="319" t="str">
        <f t="shared" si="5"/>
        <v/>
      </c>
      <c r="AB307" s="319" t="str">
        <f t="shared" si="5"/>
        <v/>
      </c>
      <c r="AC307" s="319" t="str">
        <f t="shared" si="5"/>
        <v/>
      </c>
      <c r="AD307" s="319" t="str">
        <f t="shared" si="5"/>
        <v/>
      </c>
      <c r="AE307" s="319" t="str">
        <f t="shared" si="5"/>
        <v/>
      </c>
      <c r="AF307" s="319" t="str">
        <f t="shared" si="5"/>
        <v/>
      </c>
      <c r="AG307" s="320" t="str">
        <f t="shared" si="5"/>
        <v/>
      </c>
      <c r="AH307" s="321" t="str">
        <f t="shared" si="5"/>
        <v/>
      </c>
      <c r="AI307" s="319" t="str">
        <f t="shared" si="5"/>
        <v/>
      </c>
      <c r="AJ307" s="319" t="str">
        <f t="shared" si="5"/>
        <v/>
      </c>
      <c r="AK307" s="319" t="str">
        <f t="shared" si="5"/>
        <v/>
      </c>
      <c r="AL307" s="319" t="str">
        <f t="shared" si="5"/>
        <v/>
      </c>
      <c r="AM307" s="319" t="str">
        <f t="shared" si="5"/>
        <v/>
      </c>
      <c r="AN307" s="319" t="str">
        <f t="shared" si="5"/>
        <v/>
      </c>
      <c r="AO307" s="320" t="str">
        <f t="shared" si="5"/>
        <v/>
      </c>
      <c r="AP307" s="321" t="str">
        <f t="shared" ref="AP307:AW307" si="6">IF(AP306="","",AP306)</f>
        <v/>
      </c>
      <c r="AQ307" s="319" t="str">
        <f t="shared" si="6"/>
        <v/>
      </c>
      <c r="AR307" s="319" t="str">
        <f t="shared" si="6"/>
        <v/>
      </c>
      <c r="AS307" s="319" t="str">
        <f t="shared" si="6"/>
        <v/>
      </c>
      <c r="AT307" s="319" t="str">
        <f t="shared" si="6"/>
        <v/>
      </c>
      <c r="AU307" s="319" t="str">
        <f t="shared" si="6"/>
        <v/>
      </c>
      <c r="AV307" s="319" t="str">
        <f t="shared" si="6"/>
        <v/>
      </c>
      <c r="AW307" s="320" t="str">
        <f t="shared" si="6"/>
        <v/>
      </c>
      <c r="AX307" s="321" t="str">
        <f t="shared" si="5"/>
        <v/>
      </c>
      <c r="AY307" s="319" t="str">
        <f t="shared" si="5"/>
        <v/>
      </c>
      <c r="AZ307" s="319" t="str">
        <f t="shared" si="5"/>
        <v/>
      </c>
      <c r="BA307" s="319" t="str">
        <f t="shared" si="5"/>
        <v/>
      </c>
      <c r="BB307" s="319" t="str">
        <f t="shared" si="5"/>
        <v/>
      </c>
      <c r="BC307" s="319" t="str">
        <f t="shared" si="5"/>
        <v/>
      </c>
      <c r="BD307" s="319" t="str">
        <f t="shared" si="5"/>
        <v/>
      </c>
      <c r="BE307" s="322" t="str">
        <f t="shared" si="5"/>
        <v/>
      </c>
    </row>
    <row r="308" spans="7:57" s="195" customFormat="1" ht="1.5" customHeight="1" thickTop="1">
      <c r="M308" s="317"/>
      <c r="Y308" s="457">
        <v>2</v>
      </c>
      <c r="Z308" s="323" t="str">
        <f t="shared" ref="Z308:BE308" si="7">IF(Z309="","",Z309)</f>
        <v/>
      </c>
      <c r="AA308" s="324" t="str">
        <f t="shared" si="7"/>
        <v/>
      </c>
      <c r="AB308" s="324" t="str">
        <f t="shared" si="7"/>
        <v/>
      </c>
      <c r="AC308" s="324" t="str">
        <f t="shared" si="7"/>
        <v/>
      </c>
      <c r="AD308" s="324" t="str">
        <f t="shared" si="7"/>
        <v/>
      </c>
      <c r="AE308" s="324" t="str">
        <f t="shared" si="7"/>
        <v/>
      </c>
      <c r="AF308" s="324" t="str">
        <f t="shared" si="7"/>
        <v/>
      </c>
      <c r="AG308" s="325" t="str">
        <f t="shared" si="7"/>
        <v/>
      </c>
      <c r="AH308" s="326" t="str">
        <f t="shared" si="7"/>
        <v/>
      </c>
      <c r="AI308" s="324" t="str">
        <f t="shared" si="7"/>
        <v/>
      </c>
      <c r="AJ308" s="324" t="str">
        <f t="shared" si="7"/>
        <v/>
      </c>
      <c r="AK308" s="324" t="str">
        <f t="shared" si="7"/>
        <v/>
      </c>
      <c r="AL308" s="324" t="str">
        <f t="shared" si="7"/>
        <v/>
      </c>
      <c r="AM308" s="324" t="str">
        <f t="shared" si="7"/>
        <v/>
      </c>
      <c r="AN308" s="324" t="str">
        <f t="shared" si="7"/>
        <v/>
      </c>
      <c r="AO308" s="325" t="str">
        <f t="shared" si="7"/>
        <v/>
      </c>
      <c r="AP308" s="326" t="str">
        <f t="shared" si="7"/>
        <v/>
      </c>
      <c r="AQ308" s="324" t="str">
        <f t="shared" si="7"/>
        <v/>
      </c>
      <c r="AR308" s="324" t="str">
        <f t="shared" si="7"/>
        <v/>
      </c>
      <c r="AS308" s="324" t="str">
        <f t="shared" si="7"/>
        <v/>
      </c>
      <c r="AT308" s="324" t="str">
        <f t="shared" si="7"/>
        <v/>
      </c>
      <c r="AU308" s="324" t="str">
        <f t="shared" si="7"/>
        <v/>
      </c>
      <c r="AV308" s="324" t="str">
        <f t="shared" si="7"/>
        <v/>
      </c>
      <c r="AW308" s="325" t="str">
        <f t="shared" si="7"/>
        <v/>
      </c>
      <c r="AX308" s="326" t="str">
        <f t="shared" si="7"/>
        <v/>
      </c>
      <c r="AY308" s="324" t="str">
        <f t="shared" si="7"/>
        <v/>
      </c>
      <c r="AZ308" s="324" t="str">
        <f t="shared" si="7"/>
        <v/>
      </c>
      <c r="BA308" s="324" t="str">
        <f t="shared" si="7"/>
        <v/>
      </c>
      <c r="BB308" s="324" t="str">
        <f t="shared" si="7"/>
        <v/>
      </c>
      <c r="BC308" s="324" t="str">
        <f t="shared" si="7"/>
        <v/>
      </c>
      <c r="BD308" s="324" t="str">
        <f t="shared" si="7"/>
        <v/>
      </c>
      <c r="BE308" s="327" t="str">
        <f t="shared" si="7"/>
        <v/>
      </c>
    </row>
    <row r="309" spans="7:57" s="196" customFormat="1" ht="32.25" customHeight="1">
      <c r="G309" s="194"/>
      <c r="M309" s="328"/>
      <c r="O309" s="194"/>
      <c r="P309" s="194"/>
      <c r="Q309" s="194"/>
      <c r="R309" s="194"/>
      <c r="Y309" s="458"/>
      <c r="Z309" s="312"/>
      <c r="AA309" s="313"/>
      <c r="AB309" s="313"/>
      <c r="AC309" s="313"/>
      <c r="AD309" s="313"/>
      <c r="AE309" s="313"/>
      <c r="AF309" s="313"/>
      <c r="AG309" s="314"/>
      <c r="AH309" s="315"/>
      <c r="AI309" s="313"/>
      <c r="AJ309" s="313"/>
      <c r="AK309" s="313"/>
      <c r="AL309" s="313"/>
      <c r="AM309" s="313"/>
      <c r="AN309" s="313"/>
      <c r="AO309" s="314"/>
      <c r="AP309" s="315"/>
      <c r="AQ309" s="313"/>
      <c r="AR309" s="313"/>
      <c r="AS309" s="313"/>
      <c r="AT309" s="313"/>
      <c r="AU309" s="313"/>
      <c r="AV309" s="313"/>
      <c r="AW309" s="314"/>
      <c r="AX309" s="315"/>
      <c r="AY309" s="313"/>
      <c r="AZ309" s="313"/>
      <c r="BA309" s="313"/>
      <c r="BB309" s="313"/>
      <c r="BC309" s="313"/>
      <c r="BD309" s="313"/>
      <c r="BE309" s="316"/>
    </row>
    <row r="310" spans="7:57" s="195" customFormat="1" ht="1.5" customHeight="1" thickBot="1">
      <c r="M310" s="317"/>
      <c r="Y310" s="458"/>
      <c r="Z310" s="318" t="str">
        <f t="shared" ref="Z310:BE310" si="8">IF(Z309="","",Z309)</f>
        <v/>
      </c>
      <c r="AA310" s="319" t="str">
        <f t="shared" si="8"/>
        <v/>
      </c>
      <c r="AB310" s="319" t="str">
        <f t="shared" si="8"/>
        <v/>
      </c>
      <c r="AC310" s="319" t="str">
        <f t="shared" si="8"/>
        <v/>
      </c>
      <c r="AD310" s="319" t="str">
        <f t="shared" si="8"/>
        <v/>
      </c>
      <c r="AE310" s="319" t="str">
        <f t="shared" si="8"/>
        <v/>
      </c>
      <c r="AF310" s="319" t="str">
        <f t="shared" si="8"/>
        <v/>
      </c>
      <c r="AG310" s="320" t="str">
        <f t="shared" si="8"/>
        <v/>
      </c>
      <c r="AH310" s="321" t="str">
        <f t="shared" si="8"/>
        <v/>
      </c>
      <c r="AI310" s="319" t="str">
        <f t="shared" si="8"/>
        <v/>
      </c>
      <c r="AJ310" s="319" t="str">
        <f t="shared" si="8"/>
        <v/>
      </c>
      <c r="AK310" s="319" t="str">
        <f t="shared" si="8"/>
        <v/>
      </c>
      <c r="AL310" s="319" t="str">
        <f t="shared" si="8"/>
        <v/>
      </c>
      <c r="AM310" s="319" t="str">
        <f t="shared" si="8"/>
        <v/>
      </c>
      <c r="AN310" s="319" t="str">
        <f t="shared" si="8"/>
        <v/>
      </c>
      <c r="AO310" s="320" t="str">
        <f t="shared" si="8"/>
        <v/>
      </c>
      <c r="AP310" s="321" t="str">
        <f t="shared" ref="AP310:AW310" si="9">IF(AP309="","",AP309)</f>
        <v/>
      </c>
      <c r="AQ310" s="319" t="str">
        <f t="shared" si="9"/>
        <v/>
      </c>
      <c r="AR310" s="319" t="str">
        <f t="shared" si="9"/>
        <v/>
      </c>
      <c r="AS310" s="319" t="str">
        <f t="shared" si="9"/>
        <v/>
      </c>
      <c r="AT310" s="319" t="str">
        <f t="shared" si="9"/>
        <v/>
      </c>
      <c r="AU310" s="319" t="str">
        <f t="shared" si="9"/>
        <v/>
      </c>
      <c r="AV310" s="319" t="str">
        <f t="shared" si="9"/>
        <v/>
      </c>
      <c r="AW310" s="320" t="str">
        <f t="shared" si="9"/>
        <v/>
      </c>
      <c r="AX310" s="321" t="str">
        <f t="shared" si="8"/>
        <v/>
      </c>
      <c r="AY310" s="319" t="str">
        <f t="shared" si="8"/>
        <v/>
      </c>
      <c r="AZ310" s="319" t="str">
        <f t="shared" si="8"/>
        <v/>
      </c>
      <c r="BA310" s="319" t="str">
        <f t="shared" si="8"/>
        <v/>
      </c>
      <c r="BB310" s="319" t="str">
        <f t="shared" si="8"/>
        <v/>
      </c>
      <c r="BC310" s="319" t="str">
        <f t="shared" si="8"/>
        <v/>
      </c>
      <c r="BD310" s="319" t="str">
        <f t="shared" si="8"/>
        <v/>
      </c>
      <c r="BE310" s="322" t="str">
        <f t="shared" si="8"/>
        <v/>
      </c>
    </row>
    <row r="311" spans="7:57" s="195" customFormat="1" ht="1.5" customHeight="1" thickTop="1">
      <c r="M311" s="317"/>
      <c r="Y311" s="457">
        <v>3</v>
      </c>
      <c r="Z311" s="323" t="str">
        <f t="shared" ref="Z311:BE311" si="10">IF(Z312="","",Z312)</f>
        <v/>
      </c>
      <c r="AA311" s="324" t="str">
        <f t="shared" si="10"/>
        <v/>
      </c>
      <c r="AB311" s="324" t="str">
        <f t="shared" si="10"/>
        <v/>
      </c>
      <c r="AC311" s="324" t="str">
        <f t="shared" si="10"/>
        <v/>
      </c>
      <c r="AD311" s="324" t="str">
        <f t="shared" si="10"/>
        <v/>
      </c>
      <c r="AE311" s="324" t="str">
        <f t="shared" si="10"/>
        <v/>
      </c>
      <c r="AF311" s="324" t="str">
        <f t="shared" si="10"/>
        <v/>
      </c>
      <c r="AG311" s="325" t="str">
        <f t="shared" si="10"/>
        <v/>
      </c>
      <c r="AH311" s="326" t="str">
        <f t="shared" si="10"/>
        <v/>
      </c>
      <c r="AI311" s="324" t="str">
        <f t="shared" si="10"/>
        <v/>
      </c>
      <c r="AJ311" s="324" t="str">
        <f t="shared" si="10"/>
        <v/>
      </c>
      <c r="AK311" s="324" t="str">
        <f t="shared" si="10"/>
        <v/>
      </c>
      <c r="AL311" s="324" t="str">
        <f t="shared" si="10"/>
        <v/>
      </c>
      <c r="AM311" s="324" t="str">
        <f t="shared" si="10"/>
        <v/>
      </c>
      <c r="AN311" s="324" t="str">
        <f t="shared" si="10"/>
        <v/>
      </c>
      <c r="AO311" s="325" t="str">
        <f t="shared" si="10"/>
        <v/>
      </c>
      <c r="AP311" s="326" t="str">
        <f t="shared" si="10"/>
        <v/>
      </c>
      <c r="AQ311" s="324" t="str">
        <f t="shared" si="10"/>
        <v/>
      </c>
      <c r="AR311" s="324" t="str">
        <f t="shared" si="10"/>
        <v/>
      </c>
      <c r="AS311" s="324" t="str">
        <f t="shared" si="10"/>
        <v/>
      </c>
      <c r="AT311" s="324" t="str">
        <f t="shared" si="10"/>
        <v/>
      </c>
      <c r="AU311" s="324" t="str">
        <f t="shared" si="10"/>
        <v/>
      </c>
      <c r="AV311" s="324" t="str">
        <f t="shared" si="10"/>
        <v/>
      </c>
      <c r="AW311" s="325" t="str">
        <f t="shared" si="10"/>
        <v/>
      </c>
      <c r="AX311" s="326" t="str">
        <f t="shared" si="10"/>
        <v/>
      </c>
      <c r="AY311" s="324" t="str">
        <f t="shared" si="10"/>
        <v/>
      </c>
      <c r="AZ311" s="324" t="str">
        <f t="shared" si="10"/>
        <v/>
      </c>
      <c r="BA311" s="324" t="str">
        <f t="shared" si="10"/>
        <v/>
      </c>
      <c r="BB311" s="324" t="str">
        <f t="shared" si="10"/>
        <v/>
      </c>
      <c r="BC311" s="324" t="str">
        <f t="shared" si="10"/>
        <v/>
      </c>
      <c r="BD311" s="324" t="str">
        <f t="shared" si="10"/>
        <v/>
      </c>
      <c r="BE311" s="327" t="str">
        <f t="shared" si="10"/>
        <v/>
      </c>
    </row>
    <row r="312" spans="7:57" s="196" customFormat="1" ht="32.25" customHeight="1">
      <c r="G312" s="194"/>
      <c r="M312" s="328"/>
      <c r="O312" s="194"/>
      <c r="P312" s="194"/>
      <c r="Q312" s="194"/>
      <c r="R312" s="194"/>
      <c r="Y312" s="459"/>
      <c r="Z312" s="312"/>
      <c r="AA312" s="313"/>
      <c r="AB312" s="313"/>
      <c r="AC312" s="313"/>
      <c r="AD312" s="313"/>
      <c r="AE312" s="313"/>
      <c r="AF312" s="313"/>
      <c r="AG312" s="314"/>
      <c r="AH312" s="315"/>
      <c r="AI312" s="313"/>
      <c r="AJ312" s="313"/>
      <c r="AK312" s="313"/>
      <c r="AL312" s="313"/>
      <c r="AM312" s="313"/>
      <c r="AN312" s="313"/>
      <c r="AO312" s="314"/>
      <c r="AP312" s="315"/>
      <c r="AQ312" s="313"/>
      <c r="AR312" s="313"/>
      <c r="AS312" s="313"/>
      <c r="AT312" s="313"/>
      <c r="AU312" s="313"/>
      <c r="AV312" s="313"/>
      <c r="AW312" s="314"/>
      <c r="AX312" s="315"/>
      <c r="AY312" s="313"/>
      <c r="AZ312" s="313"/>
      <c r="BA312" s="313"/>
      <c r="BB312" s="313"/>
      <c r="BC312" s="313"/>
      <c r="BD312" s="313"/>
      <c r="BE312" s="316"/>
    </row>
    <row r="313" spans="7:57" s="195" customFormat="1" ht="1.5" customHeight="1" thickBot="1">
      <c r="M313" s="317"/>
      <c r="Y313" s="457"/>
      <c r="Z313" s="318" t="str">
        <f t="shared" ref="Z313:BE313" si="11">IF(Z312="","",Z312)</f>
        <v/>
      </c>
      <c r="AA313" s="319" t="str">
        <f t="shared" si="11"/>
        <v/>
      </c>
      <c r="AB313" s="319" t="str">
        <f t="shared" si="11"/>
        <v/>
      </c>
      <c r="AC313" s="319" t="str">
        <f t="shared" si="11"/>
        <v/>
      </c>
      <c r="AD313" s="319" t="str">
        <f t="shared" si="11"/>
        <v/>
      </c>
      <c r="AE313" s="319" t="str">
        <f t="shared" si="11"/>
        <v/>
      </c>
      <c r="AF313" s="319" t="str">
        <f t="shared" si="11"/>
        <v/>
      </c>
      <c r="AG313" s="320" t="str">
        <f t="shared" si="11"/>
        <v/>
      </c>
      <c r="AH313" s="321" t="str">
        <f t="shared" si="11"/>
        <v/>
      </c>
      <c r="AI313" s="319" t="str">
        <f t="shared" si="11"/>
        <v/>
      </c>
      <c r="AJ313" s="319" t="str">
        <f t="shared" si="11"/>
        <v/>
      </c>
      <c r="AK313" s="319" t="str">
        <f t="shared" si="11"/>
        <v/>
      </c>
      <c r="AL313" s="319" t="str">
        <f t="shared" si="11"/>
        <v/>
      </c>
      <c r="AM313" s="319" t="str">
        <f t="shared" si="11"/>
        <v/>
      </c>
      <c r="AN313" s="319" t="str">
        <f t="shared" si="11"/>
        <v/>
      </c>
      <c r="AO313" s="320" t="str">
        <f t="shared" si="11"/>
        <v/>
      </c>
      <c r="AP313" s="321" t="str">
        <f t="shared" ref="AP313:AW313" si="12">IF(AP312="","",AP312)</f>
        <v/>
      </c>
      <c r="AQ313" s="319" t="str">
        <f t="shared" si="12"/>
        <v/>
      </c>
      <c r="AR313" s="319" t="str">
        <f t="shared" si="12"/>
        <v/>
      </c>
      <c r="AS313" s="319" t="str">
        <f t="shared" si="12"/>
        <v/>
      </c>
      <c r="AT313" s="319" t="str">
        <f t="shared" si="12"/>
        <v/>
      </c>
      <c r="AU313" s="319" t="str">
        <f t="shared" si="12"/>
        <v/>
      </c>
      <c r="AV313" s="319" t="str">
        <f t="shared" si="12"/>
        <v/>
      </c>
      <c r="AW313" s="320" t="str">
        <f t="shared" si="12"/>
        <v/>
      </c>
      <c r="AX313" s="321" t="str">
        <f t="shared" si="11"/>
        <v/>
      </c>
      <c r="AY313" s="319" t="str">
        <f t="shared" si="11"/>
        <v/>
      </c>
      <c r="AZ313" s="319" t="str">
        <f t="shared" si="11"/>
        <v/>
      </c>
      <c r="BA313" s="319" t="str">
        <f t="shared" si="11"/>
        <v/>
      </c>
      <c r="BB313" s="319" t="str">
        <f t="shared" si="11"/>
        <v/>
      </c>
      <c r="BC313" s="319" t="str">
        <f t="shared" si="11"/>
        <v/>
      </c>
      <c r="BD313" s="319" t="str">
        <f t="shared" si="11"/>
        <v/>
      </c>
      <c r="BE313" s="322" t="str">
        <f t="shared" si="11"/>
        <v/>
      </c>
    </row>
    <row r="314" spans="7:57" s="195" customFormat="1" ht="1.5" customHeight="1" thickTop="1">
      <c r="M314" s="317"/>
      <c r="Y314" s="457">
        <v>4</v>
      </c>
      <c r="Z314" s="323" t="str">
        <f t="shared" ref="Z314:BE314" si="13">IF(Z315="","",Z315)</f>
        <v/>
      </c>
      <c r="AA314" s="324" t="str">
        <f t="shared" si="13"/>
        <v/>
      </c>
      <c r="AB314" s="324" t="str">
        <f t="shared" si="13"/>
        <v/>
      </c>
      <c r="AC314" s="324" t="str">
        <f t="shared" si="13"/>
        <v/>
      </c>
      <c r="AD314" s="324" t="str">
        <f t="shared" si="13"/>
        <v/>
      </c>
      <c r="AE314" s="324" t="str">
        <f t="shared" si="13"/>
        <v/>
      </c>
      <c r="AF314" s="324" t="str">
        <f t="shared" si="13"/>
        <v/>
      </c>
      <c r="AG314" s="325" t="str">
        <f t="shared" si="13"/>
        <v/>
      </c>
      <c r="AH314" s="326" t="str">
        <f t="shared" si="13"/>
        <v/>
      </c>
      <c r="AI314" s="324" t="str">
        <f t="shared" si="13"/>
        <v/>
      </c>
      <c r="AJ314" s="324" t="str">
        <f t="shared" si="13"/>
        <v/>
      </c>
      <c r="AK314" s="324" t="str">
        <f t="shared" si="13"/>
        <v/>
      </c>
      <c r="AL314" s="324" t="str">
        <f t="shared" si="13"/>
        <v/>
      </c>
      <c r="AM314" s="324" t="str">
        <f t="shared" si="13"/>
        <v/>
      </c>
      <c r="AN314" s="324" t="str">
        <f t="shared" si="13"/>
        <v/>
      </c>
      <c r="AO314" s="325" t="str">
        <f t="shared" si="13"/>
        <v/>
      </c>
      <c r="AP314" s="326" t="str">
        <f t="shared" si="13"/>
        <v/>
      </c>
      <c r="AQ314" s="324" t="str">
        <f t="shared" si="13"/>
        <v/>
      </c>
      <c r="AR314" s="324" t="str">
        <f t="shared" si="13"/>
        <v/>
      </c>
      <c r="AS314" s="324" t="str">
        <f t="shared" si="13"/>
        <v/>
      </c>
      <c r="AT314" s="324" t="str">
        <f t="shared" si="13"/>
        <v/>
      </c>
      <c r="AU314" s="324" t="str">
        <f t="shared" si="13"/>
        <v/>
      </c>
      <c r="AV314" s="324" t="str">
        <f t="shared" si="13"/>
        <v/>
      </c>
      <c r="AW314" s="325" t="str">
        <f t="shared" si="13"/>
        <v/>
      </c>
      <c r="AX314" s="326" t="str">
        <f t="shared" si="13"/>
        <v/>
      </c>
      <c r="AY314" s="324" t="str">
        <f t="shared" si="13"/>
        <v/>
      </c>
      <c r="AZ314" s="324" t="str">
        <f t="shared" si="13"/>
        <v/>
      </c>
      <c r="BA314" s="324" t="str">
        <f t="shared" si="13"/>
        <v/>
      </c>
      <c r="BB314" s="324" t="str">
        <f t="shared" si="13"/>
        <v/>
      </c>
      <c r="BC314" s="324" t="str">
        <f t="shared" si="13"/>
        <v/>
      </c>
      <c r="BD314" s="324" t="str">
        <f t="shared" si="13"/>
        <v/>
      </c>
      <c r="BE314" s="327" t="str">
        <f t="shared" si="13"/>
        <v/>
      </c>
    </row>
    <row r="315" spans="7:57" s="196" customFormat="1" ht="32.25" customHeight="1">
      <c r="G315" s="194"/>
      <c r="M315" s="328"/>
      <c r="O315" s="194"/>
      <c r="P315" s="194"/>
      <c r="Q315" s="194"/>
      <c r="R315" s="194"/>
      <c r="Y315" s="458"/>
      <c r="Z315" s="312"/>
      <c r="AA315" s="313"/>
      <c r="AB315" s="313"/>
      <c r="AC315" s="313"/>
      <c r="AD315" s="313"/>
      <c r="AE315" s="313"/>
      <c r="AF315" s="313"/>
      <c r="AG315" s="314"/>
      <c r="AH315" s="315"/>
      <c r="AI315" s="313"/>
      <c r="AJ315" s="313"/>
      <c r="AK315" s="313"/>
      <c r="AL315" s="313"/>
      <c r="AM315" s="313"/>
      <c r="AN315" s="313"/>
      <c r="AO315" s="314"/>
      <c r="AP315" s="315"/>
      <c r="AQ315" s="313"/>
      <c r="AR315" s="313"/>
      <c r="AS315" s="313"/>
      <c r="AT315" s="313"/>
      <c r="AU315" s="313"/>
      <c r="AV315" s="313"/>
      <c r="AW315" s="314"/>
      <c r="AX315" s="315"/>
      <c r="AY315" s="313"/>
      <c r="AZ315" s="313"/>
      <c r="BA315" s="313"/>
      <c r="BB315" s="313"/>
      <c r="BC315" s="313"/>
      <c r="BD315" s="313"/>
      <c r="BE315" s="316"/>
    </row>
    <row r="316" spans="7:57" s="195" customFormat="1" ht="1.5" customHeight="1" thickBot="1">
      <c r="M316" s="317"/>
      <c r="Y316" s="458"/>
      <c r="Z316" s="318" t="str">
        <f t="shared" ref="Z316:BE316" si="14">IF(Z315="","",Z315)</f>
        <v/>
      </c>
      <c r="AA316" s="319" t="str">
        <f t="shared" si="14"/>
        <v/>
      </c>
      <c r="AB316" s="319" t="str">
        <f t="shared" si="14"/>
        <v/>
      </c>
      <c r="AC316" s="319" t="str">
        <f t="shared" si="14"/>
        <v/>
      </c>
      <c r="AD316" s="319" t="str">
        <f t="shared" si="14"/>
        <v/>
      </c>
      <c r="AE316" s="319" t="str">
        <f t="shared" si="14"/>
        <v/>
      </c>
      <c r="AF316" s="319" t="str">
        <f t="shared" si="14"/>
        <v/>
      </c>
      <c r="AG316" s="320" t="str">
        <f t="shared" si="14"/>
        <v/>
      </c>
      <c r="AH316" s="321" t="str">
        <f t="shared" si="14"/>
        <v/>
      </c>
      <c r="AI316" s="319" t="str">
        <f t="shared" si="14"/>
        <v/>
      </c>
      <c r="AJ316" s="319" t="str">
        <f t="shared" si="14"/>
        <v/>
      </c>
      <c r="AK316" s="319" t="str">
        <f t="shared" si="14"/>
        <v/>
      </c>
      <c r="AL316" s="319" t="str">
        <f t="shared" si="14"/>
        <v/>
      </c>
      <c r="AM316" s="319" t="str">
        <f t="shared" si="14"/>
        <v/>
      </c>
      <c r="AN316" s="319" t="str">
        <f t="shared" si="14"/>
        <v/>
      </c>
      <c r="AO316" s="320" t="str">
        <f t="shared" si="14"/>
        <v/>
      </c>
      <c r="AP316" s="321" t="str">
        <f t="shared" ref="AP316:AW316" si="15">IF(AP315="","",AP315)</f>
        <v/>
      </c>
      <c r="AQ316" s="319" t="str">
        <f t="shared" si="15"/>
        <v/>
      </c>
      <c r="AR316" s="319" t="str">
        <f t="shared" si="15"/>
        <v/>
      </c>
      <c r="AS316" s="319" t="str">
        <f t="shared" si="15"/>
        <v/>
      </c>
      <c r="AT316" s="319" t="str">
        <f t="shared" si="15"/>
        <v/>
      </c>
      <c r="AU316" s="319" t="str">
        <f t="shared" si="15"/>
        <v/>
      </c>
      <c r="AV316" s="319" t="str">
        <f t="shared" si="15"/>
        <v/>
      </c>
      <c r="AW316" s="320" t="str">
        <f t="shared" si="15"/>
        <v/>
      </c>
      <c r="AX316" s="321" t="str">
        <f t="shared" si="14"/>
        <v/>
      </c>
      <c r="AY316" s="319" t="str">
        <f t="shared" si="14"/>
        <v/>
      </c>
      <c r="AZ316" s="319" t="str">
        <f t="shared" si="14"/>
        <v/>
      </c>
      <c r="BA316" s="319" t="str">
        <f t="shared" si="14"/>
        <v/>
      </c>
      <c r="BB316" s="319" t="str">
        <f t="shared" si="14"/>
        <v/>
      </c>
      <c r="BC316" s="319" t="str">
        <f t="shared" si="14"/>
        <v/>
      </c>
      <c r="BD316" s="319" t="str">
        <f t="shared" si="14"/>
        <v/>
      </c>
      <c r="BE316" s="322" t="str">
        <f t="shared" si="14"/>
        <v/>
      </c>
    </row>
    <row r="317" spans="7:57" s="195" customFormat="1" ht="1.5" customHeight="1" thickTop="1">
      <c r="M317" s="317"/>
      <c r="Y317" s="457">
        <v>5</v>
      </c>
      <c r="Z317" s="323" t="str">
        <f t="shared" ref="Z317:BE317" si="16">IF(Z318="","",Z318)</f>
        <v/>
      </c>
      <c r="AA317" s="324" t="str">
        <f t="shared" si="16"/>
        <v/>
      </c>
      <c r="AB317" s="324" t="str">
        <f t="shared" si="16"/>
        <v/>
      </c>
      <c r="AC317" s="324" t="str">
        <f t="shared" si="16"/>
        <v/>
      </c>
      <c r="AD317" s="324" t="str">
        <f t="shared" si="16"/>
        <v/>
      </c>
      <c r="AE317" s="324" t="str">
        <f t="shared" si="16"/>
        <v/>
      </c>
      <c r="AF317" s="324" t="str">
        <f t="shared" si="16"/>
        <v/>
      </c>
      <c r="AG317" s="325" t="str">
        <f t="shared" si="16"/>
        <v/>
      </c>
      <c r="AH317" s="326" t="str">
        <f t="shared" si="16"/>
        <v/>
      </c>
      <c r="AI317" s="324" t="str">
        <f t="shared" si="16"/>
        <v/>
      </c>
      <c r="AJ317" s="324" t="str">
        <f t="shared" si="16"/>
        <v/>
      </c>
      <c r="AK317" s="324" t="str">
        <f t="shared" si="16"/>
        <v/>
      </c>
      <c r="AL317" s="324" t="str">
        <f t="shared" si="16"/>
        <v/>
      </c>
      <c r="AM317" s="324" t="str">
        <f t="shared" si="16"/>
        <v/>
      </c>
      <c r="AN317" s="324" t="str">
        <f t="shared" si="16"/>
        <v/>
      </c>
      <c r="AO317" s="325" t="str">
        <f t="shared" si="16"/>
        <v/>
      </c>
      <c r="AP317" s="326" t="str">
        <f t="shared" si="16"/>
        <v/>
      </c>
      <c r="AQ317" s="324" t="str">
        <f t="shared" si="16"/>
        <v/>
      </c>
      <c r="AR317" s="324" t="str">
        <f t="shared" si="16"/>
        <v/>
      </c>
      <c r="AS317" s="324" t="str">
        <f t="shared" si="16"/>
        <v/>
      </c>
      <c r="AT317" s="324" t="str">
        <f t="shared" si="16"/>
        <v/>
      </c>
      <c r="AU317" s="324" t="str">
        <f t="shared" si="16"/>
        <v/>
      </c>
      <c r="AV317" s="324" t="str">
        <f t="shared" si="16"/>
        <v/>
      </c>
      <c r="AW317" s="325" t="str">
        <f t="shared" si="16"/>
        <v/>
      </c>
      <c r="AX317" s="326" t="str">
        <f t="shared" si="16"/>
        <v/>
      </c>
      <c r="AY317" s="324" t="str">
        <f t="shared" si="16"/>
        <v/>
      </c>
      <c r="AZ317" s="324" t="str">
        <f t="shared" si="16"/>
        <v/>
      </c>
      <c r="BA317" s="324" t="str">
        <f t="shared" si="16"/>
        <v/>
      </c>
      <c r="BB317" s="324" t="str">
        <f t="shared" si="16"/>
        <v/>
      </c>
      <c r="BC317" s="324" t="str">
        <f t="shared" si="16"/>
        <v/>
      </c>
      <c r="BD317" s="324" t="str">
        <f t="shared" si="16"/>
        <v/>
      </c>
      <c r="BE317" s="327" t="str">
        <f t="shared" si="16"/>
        <v/>
      </c>
    </row>
    <row r="318" spans="7:57" s="196" customFormat="1" ht="32.25" customHeight="1">
      <c r="G318" s="194"/>
      <c r="M318" s="328"/>
      <c r="O318" s="194"/>
      <c r="P318" s="194"/>
      <c r="Q318" s="194"/>
      <c r="R318" s="194"/>
      <c r="Y318" s="459"/>
      <c r="Z318" s="312"/>
      <c r="AA318" s="313"/>
      <c r="AB318" s="313"/>
      <c r="AC318" s="313"/>
      <c r="AD318" s="313"/>
      <c r="AE318" s="313"/>
      <c r="AF318" s="313"/>
      <c r="AG318" s="314"/>
      <c r="AH318" s="315"/>
      <c r="AI318" s="313"/>
      <c r="AJ318" s="313"/>
      <c r="AK318" s="313"/>
      <c r="AL318" s="313"/>
      <c r="AM318" s="313"/>
      <c r="AN318" s="313"/>
      <c r="AO318" s="314"/>
      <c r="AP318" s="315"/>
      <c r="AQ318" s="313"/>
      <c r="AR318" s="313"/>
      <c r="AS318" s="313"/>
      <c r="AT318" s="313"/>
      <c r="AU318" s="313"/>
      <c r="AV318" s="313"/>
      <c r="AW318" s="314"/>
      <c r="AX318" s="315"/>
      <c r="AY318" s="313"/>
      <c r="AZ318" s="313"/>
      <c r="BA318" s="313"/>
      <c r="BB318" s="313"/>
      <c r="BC318" s="313"/>
      <c r="BD318" s="313"/>
      <c r="BE318" s="316"/>
    </row>
    <row r="319" spans="7:57" s="195" customFormat="1" ht="1.5" customHeight="1" thickBot="1">
      <c r="M319" s="317"/>
      <c r="Y319" s="457"/>
      <c r="Z319" s="318" t="str">
        <f t="shared" ref="Z319:BE319" si="17">IF(Z318="","",Z318)</f>
        <v/>
      </c>
      <c r="AA319" s="319" t="str">
        <f t="shared" si="17"/>
        <v/>
      </c>
      <c r="AB319" s="319" t="str">
        <f t="shared" si="17"/>
        <v/>
      </c>
      <c r="AC319" s="319" t="str">
        <f t="shared" si="17"/>
        <v/>
      </c>
      <c r="AD319" s="319" t="str">
        <f t="shared" si="17"/>
        <v/>
      </c>
      <c r="AE319" s="319" t="str">
        <f t="shared" si="17"/>
        <v/>
      </c>
      <c r="AF319" s="319" t="str">
        <f t="shared" si="17"/>
        <v/>
      </c>
      <c r="AG319" s="320" t="str">
        <f t="shared" si="17"/>
        <v/>
      </c>
      <c r="AH319" s="321" t="str">
        <f t="shared" si="17"/>
        <v/>
      </c>
      <c r="AI319" s="319" t="str">
        <f t="shared" si="17"/>
        <v/>
      </c>
      <c r="AJ319" s="319" t="str">
        <f t="shared" si="17"/>
        <v/>
      </c>
      <c r="AK319" s="319" t="str">
        <f t="shared" si="17"/>
        <v/>
      </c>
      <c r="AL319" s="319" t="str">
        <f t="shared" si="17"/>
        <v/>
      </c>
      <c r="AM319" s="319" t="str">
        <f t="shared" si="17"/>
        <v/>
      </c>
      <c r="AN319" s="319" t="str">
        <f t="shared" si="17"/>
        <v/>
      </c>
      <c r="AO319" s="320" t="str">
        <f t="shared" si="17"/>
        <v/>
      </c>
      <c r="AP319" s="321" t="str">
        <f t="shared" ref="AP319:AW319" si="18">IF(AP318="","",AP318)</f>
        <v/>
      </c>
      <c r="AQ319" s="319" t="str">
        <f t="shared" si="18"/>
        <v/>
      </c>
      <c r="AR319" s="319" t="str">
        <f t="shared" si="18"/>
        <v/>
      </c>
      <c r="AS319" s="319" t="str">
        <f t="shared" si="18"/>
        <v/>
      </c>
      <c r="AT319" s="319" t="str">
        <f t="shared" si="18"/>
        <v/>
      </c>
      <c r="AU319" s="319" t="str">
        <f t="shared" si="18"/>
        <v/>
      </c>
      <c r="AV319" s="319" t="str">
        <f t="shared" si="18"/>
        <v/>
      </c>
      <c r="AW319" s="320" t="str">
        <f t="shared" si="18"/>
        <v/>
      </c>
      <c r="AX319" s="321" t="str">
        <f t="shared" si="17"/>
        <v/>
      </c>
      <c r="AY319" s="319" t="str">
        <f t="shared" si="17"/>
        <v/>
      </c>
      <c r="AZ319" s="319" t="str">
        <f t="shared" si="17"/>
        <v/>
      </c>
      <c r="BA319" s="319" t="str">
        <f t="shared" si="17"/>
        <v/>
      </c>
      <c r="BB319" s="319" t="str">
        <f t="shared" si="17"/>
        <v/>
      </c>
      <c r="BC319" s="319" t="str">
        <f t="shared" si="17"/>
        <v/>
      </c>
      <c r="BD319" s="319" t="str">
        <f t="shared" si="17"/>
        <v/>
      </c>
      <c r="BE319" s="322" t="str">
        <f t="shared" si="17"/>
        <v/>
      </c>
    </row>
    <row r="320" spans="7:57" s="195" customFormat="1" ht="1.5" customHeight="1" thickTop="1">
      <c r="M320" s="317"/>
      <c r="Y320" s="457">
        <v>6</v>
      </c>
      <c r="Z320" s="323" t="str">
        <f t="shared" ref="Z320:BE320" si="19">IF(Z321="","",Z321)</f>
        <v/>
      </c>
      <c r="AA320" s="324" t="str">
        <f t="shared" si="19"/>
        <v/>
      </c>
      <c r="AB320" s="324" t="str">
        <f t="shared" si="19"/>
        <v/>
      </c>
      <c r="AC320" s="324" t="str">
        <f t="shared" si="19"/>
        <v/>
      </c>
      <c r="AD320" s="324" t="str">
        <f t="shared" si="19"/>
        <v/>
      </c>
      <c r="AE320" s="324" t="str">
        <f t="shared" si="19"/>
        <v/>
      </c>
      <c r="AF320" s="324" t="str">
        <f t="shared" si="19"/>
        <v/>
      </c>
      <c r="AG320" s="325" t="str">
        <f t="shared" si="19"/>
        <v/>
      </c>
      <c r="AH320" s="326" t="str">
        <f t="shared" si="19"/>
        <v/>
      </c>
      <c r="AI320" s="324" t="str">
        <f t="shared" si="19"/>
        <v/>
      </c>
      <c r="AJ320" s="324" t="str">
        <f t="shared" si="19"/>
        <v/>
      </c>
      <c r="AK320" s="324" t="str">
        <f t="shared" si="19"/>
        <v/>
      </c>
      <c r="AL320" s="324" t="str">
        <f t="shared" si="19"/>
        <v/>
      </c>
      <c r="AM320" s="324" t="str">
        <f t="shared" si="19"/>
        <v/>
      </c>
      <c r="AN320" s="324" t="str">
        <f t="shared" si="19"/>
        <v/>
      </c>
      <c r="AO320" s="325" t="str">
        <f t="shared" si="19"/>
        <v/>
      </c>
      <c r="AP320" s="326" t="str">
        <f t="shared" si="19"/>
        <v/>
      </c>
      <c r="AQ320" s="324" t="str">
        <f t="shared" si="19"/>
        <v/>
      </c>
      <c r="AR320" s="324" t="str">
        <f t="shared" si="19"/>
        <v/>
      </c>
      <c r="AS320" s="324" t="str">
        <f t="shared" si="19"/>
        <v/>
      </c>
      <c r="AT320" s="324" t="str">
        <f t="shared" si="19"/>
        <v/>
      </c>
      <c r="AU320" s="324" t="str">
        <f t="shared" si="19"/>
        <v/>
      </c>
      <c r="AV320" s="324" t="str">
        <f t="shared" si="19"/>
        <v/>
      </c>
      <c r="AW320" s="325" t="str">
        <f t="shared" si="19"/>
        <v/>
      </c>
      <c r="AX320" s="326" t="str">
        <f t="shared" si="19"/>
        <v/>
      </c>
      <c r="AY320" s="324" t="str">
        <f t="shared" si="19"/>
        <v/>
      </c>
      <c r="AZ320" s="324" t="str">
        <f t="shared" si="19"/>
        <v/>
      </c>
      <c r="BA320" s="324" t="str">
        <f t="shared" si="19"/>
        <v/>
      </c>
      <c r="BB320" s="324" t="str">
        <f t="shared" si="19"/>
        <v/>
      </c>
      <c r="BC320" s="324" t="str">
        <f t="shared" si="19"/>
        <v/>
      </c>
      <c r="BD320" s="324" t="str">
        <f t="shared" si="19"/>
        <v/>
      </c>
      <c r="BE320" s="327" t="str">
        <f t="shared" si="19"/>
        <v/>
      </c>
    </row>
    <row r="321" spans="7:57" s="196" customFormat="1" ht="32.25" customHeight="1">
      <c r="G321" s="194"/>
      <c r="M321" s="328"/>
      <c r="O321" s="194"/>
      <c r="P321" s="194"/>
      <c r="Q321" s="194"/>
      <c r="R321" s="194"/>
      <c r="Y321" s="458"/>
      <c r="Z321" s="312"/>
      <c r="AA321" s="313"/>
      <c r="AB321" s="313"/>
      <c r="AC321" s="313"/>
      <c r="AD321" s="313"/>
      <c r="AE321" s="313"/>
      <c r="AF321" s="313"/>
      <c r="AG321" s="314"/>
      <c r="AH321" s="315"/>
      <c r="AI321" s="313"/>
      <c r="AJ321" s="313"/>
      <c r="AK321" s="313"/>
      <c r="AL321" s="313"/>
      <c r="AM321" s="313"/>
      <c r="AN321" s="313"/>
      <c r="AO321" s="314"/>
      <c r="AP321" s="315"/>
      <c r="AQ321" s="313"/>
      <c r="AR321" s="313"/>
      <c r="AS321" s="313"/>
      <c r="AT321" s="313"/>
      <c r="AU321" s="313"/>
      <c r="AV321" s="313"/>
      <c r="AW321" s="314"/>
      <c r="AX321" s="315"/>
      <c r="AY321" s="313"/>
      <c r="AZ321" s="313"/>
      <c r="BA321" s="313"/>
      <c r="BB321" s="313"/>
      <c r="BC321" s="313"/>
      <c r="BD321" s="313"/>
      <c r="BE321" s="316"/>
    </row>
    <row r="322" spans="7:57" s="195" customFormat="1" ht="1.5" customHeight="1" thickBot="1">
      <c r="M322" s="317"/>
      <c r="Y322" s="458"/>
      <c r="Z322" s="318" t="str">
        <f t="shared" ref="Z322:BE322" si="20">IF(Z321="","",Z321)</f>
        <v/>
      </c>
      <c r="AA322" s="319" t="str">
        <f t="shared" si="20"/>
        <v/>
      </c>
      <c r="AB322" s="319" t="str">
        <f t="shared" si="20"/>
        <v/>
      </c>
      <c r="AC322" s="319" t="str">
        <f t="shared" si="20"/>
        <v/>
      </c>
      <c r="AD322" s="319" t="str">
        <f t="shared" si="20"/>
        <v/>
      </c>
      <c r="AE322" s="319" t="str">
        <f t="shared" si="20"/>
        <v/>
      </c>
      <c r="AF322" s="319" t="str">
        <f t="shared" si="20"/>
        <v/>
      </c>
      <c r="AG322" s="320" t="str">
        <f t="shared" si="20"/>
        <v/>
      </c>
      <c r="AH322" s="321" t="str">
        <f t="shared" si="20"/>
        <v/>
      </c>
      <c r="AI322" s="319" t="str">
        <f t="shared" si="20"/>
        <v/>
      </c>
      <c r="AJ322" s="319" t="str">
        <f t="shared" si="20"/>
        <v/>
      </c>
      <c r="AK322" s="319" t="str">
        <f t="shared" si="20"/>
        <v/>
      </c>
      <c r="AL322" s="319" t="str">
        <f t="shared" si="20"/>
        <v/>
      </c>
      <c r="AM322" s="319" t="str">
        <f t="shared" si="20"/>
        <v/>
      </c>
      <c r="AN322" s="319" t="str">
        <f t="shared" si="20"/>
        <v/>
      </c>
      <c r="AO322" s="320" t="str">
        <f t="shared" si="20"/>
        <v/>
      </c>
      <c r="AP322" s="321" t="str">
        <f t="shared" ref="AP322:AW322" si="21">IF(AP321="","",AP321)</f>
        <v/>
      </c>
      <c r="AQ322" s="319" t="str">
        <f t="shared" si="21"/>
        <v/>
      </c>
      <c r="AR322" s="319" t="str">
        <f t="shared" si="21"/>
        <v/>
      </c>
      <c r="AS322" s="319" t="str">
        <f t="shared" si="21"/>
        <v/>
      </c>
      <c r="AT322" s="319" t="str">
        <f t="shared" si="21"/>
        <v/>
      </c>
      <c r="AU322" s="319" t="str">
        <f t="shared" si="21"/>
        <v/>
      </c>
      <c r="AV322" s="319" t="str">
        <f t="shared" si="21"/>
        <v/>
      </c>
      <c r="AW322" s="320" t="str">
        <f t="shared" si="21"/>
        <v/>
      </c>
      <c r="AX322" s="321" t="str">
        <f t="shared" si="20"/>
        <v/>
      </c>
      <c r="AY322" s="319" t="str">
        <f t="shared" si="20"/>
        <v/>
      </c>
      <c r="AZ322" s="319" t="str">
        <f t="shared" si="20"/>
        <v/>
      </c>
      <c r="BA322" s="319" t="str">
        <f t="shared" si="20"/>
        <v/>
      </c>
      <c r="BB322" s="319" t="str">
        <f t="shared" si="20"/>
        <v/>
      </c>
      <c r="BC322" s="319" t="str">
        <f t="shared" si="20"/>
        <v/>
      </c>
      <c r="BD322" s="319" t="str">
        <f t="shared" si="20"/>
        <v/>
      </c>
      <c r="BE322" s="322" t="str">
        <f t="shared" si="20"/>
        <v/>
      </c>
    </row>
    <row r="323" spans="7:57" s="195" customFormat="1" ht="1.5" customHeight="1" thickTop="1">
      <c r="M323" s="317"/>
      <c r="Y323" s="454">
        <v>7</v>
      </c>
      <c r="Z323" s="323" t="str">
        <f t="shared" ref="Z323:BE323" si="22">IF(Z324="","",Z324)</f>
        <v/>
      </c>
      <c r="AA323" s="324" t="str">
        <f t="shared" si="22"/>
        <v/>
      </c>
      <c r="AB323" s="324" t="str">
        <f t="shared" si="22"/>
        <v/>
      </c>
      <c r="AC323" s="324" t="str">
        <f t="shared" si="22"/>
        <v/>
      </c>
      <c r="AD323" s="324" t="str">
        <f t="shared" si="22"/>
        <v/>
      </c>
      <c r="AE323" s="324" t="str">
        <f t="shared" si="22"/>
        <v/>
      </c>
      <c r="AF323" s="324" t="str">
        <f t="shared" si="22"/>
        <v/>
      </c>
      <c r="AG323" s="325" t="str">
        <f t="shared" si="22"/>
        <v/>
      </c>
      <c r="AH323" s="326" t="str">
        <f t="shared" si="22"/>
        <v/>
      </c>
      <c r="AI323" s="324" t="str">
        <f t="shared" si="22"/>
        <v/>
      </c>
      <c r="AJ323" s="324" t="str">
        <f t="shared" si="22"/>
        <v/>
      </c>
      <c r="AK323" s="324" t="str">
        <f t="shared" si="22"/>
        <v/>
      </c>
      <c r="AL323" s="324" t="str">
        <f t="shared" si="22"/>
        <v/>
      </c>
      <c r="AM323" s="324" t="str">
        <f t="shared" si="22"/>
        <v/>
      </c>
      <c r="AN323" s="324" t="str">
        <f t="shared" si="22"/>
        <v/>
      </c>
      <c r="AO323" s="325" t="str">
        <f t="shared" si="22"/>
        <v/>
      </c>
      <c r="AP323" s="326" t="str">
        <f t="shared" si="22"/>
        <v/>
      </c>
      <c r="AQ323" s="324" t="str">
        <f t="shared" si="22"/>
        <v/>
      </c>
      <c r="AR323" s="324" t="str">
        <f t="shared" si="22"/>
        <v/>
      </c>
      <c r="AS323" s="324" t="str">
        <f t="shared" si="22"/>
        <v/>
      </c>
      <c r="AT323" s="324" t="str">
        <f t="shared" si="22"/>
        <v/>
      </c>
      <c r="AU323" s="324" t="str">
        <f t="shared" si="22"/>
        <v/>
      </c>
      <c r="AV323" s="324" t="str">
        <f t="shared" si="22"/>
        <v/>
      </c>
      <c r="AW323" s="325" t="str">
        <f t="shared" si="22"/>
        <v/>
      </c>
      <c r="AX323" s="326" t="str">
        <f t="shared" si="22"/>
        <v/>
      </c>
      <c r="AY323" s="324" t="str">
        <f t="shared" si="22"/>
        <v/>
      </c>
      <c r="AZ323" s="324" t="str">
        <f t="shared" si="22"/>
        <v/>
      </c>
      <c r="BA323" s="324" t="str">
        <f t="shared" si="22"/>
        <v/>
      </c>
      <c r="BB323" s="324" t="str">
        <f t="shared" si="22"/>
        <v/>
      </c>
      <c r="BC323" s="324" t="str">
        <f t="shared" si="22"/>
        <v/>
      </c>
      <c r="BD323" s="324" t="str">
        <f t="shared" si="22"/>
        <v/>
      </c>
      <c r="BE323" s="327" t="str">
        <f t="shared" si="22"/>
        <v/>
      </c>
    </row>
    <row r="324" spans="7:57" s="196" customFormat="1" ht="32.25" customHeight="1">
      <c r="G324" s="194"/>
      <c r="M324" s="328"/>
      <c r="O324" s="194"/>
      <c r="P324" s="194"/>
      <c r="Q324" s="194"/>
      <c r="R324" s="194"/>
      <c r="Y324" s="455"/>
      <c r="Z324" s="312"/>
      <c r="AA324" s="313"/>
      <c r="AB324" s="313"/>
      <c r="AC324" s="313"/>
      <c r="AD324" s="313"/>
      <c r="AE324" s="313"/>
      <c r="AF324" s="313"/>
      <c r="AG324" s="314"/>
      <c r="AH324" s="315"/>
      <c r="AI324" s="313"/>
      <c r="AJ324" s="313"/>
      <c r="AK324" s="313"/>
      <c r="AL324" s="313"/>
      <c r="AM324" s="313"/>
      <c r="AN324" s="313"/>
      <c r="AO324" s="314"/>
      <c r="AP324" s="315"/>
      <c r="AQ324" s="313"/>
      <c r="AR324" s="313"/>
      <c r="AS324" s="313"/>
      <c r="AT324" s="313"/>
      <c r="AU324" s="313"/>
      <c r="AV324" s="313"/>
      <c r="AW324" s="314"/>
      <c r="AX324" s="315"/>
      <c r="AY324" s="313"/>
      <c r="AZ324" s="313"/>
      <c r="BA324" s="313"/>
      <c r="BB324" s="313"/>
      <c r="BC324" s="313"/>
      <c r="BD324" s="313"/>
      <c r="BE324" s="316"/>
    </row>
    <row r="325" spans="7:57" s="163" customFormat="1" ht="1.5" customHeight="1" thickBot="1">
      <c r="M325" s="305"/>
      <c r="Y325" s="454"/>
      <c r="Z325" s="329" t="str">
        <f t="shared" ref="Z325:BE325" si="23">IF(Z324="","",Z324)</f>
        <v/>
      </c>
      <c r="AA325" s="330" t="str">
        <f t="shared" si="23"/>
        <v/>
      </c>
      <c r="AB325" s="330" t="str">
        <f t="shared" si="23"/>
        <v/>
      </c>
      <c r="AC325" s="330" t="str">
        <f t="shared" si="23"/>
        <v/>
      </c>
      <c r="AD325" s="330" t="str">
        <f t="shared" si="23"/>
        <v/>
      </c>
      <c r="AE325" s="330" t="str">
        <f t="shared" si="23"/>
        <v/>
      </c>
      <c r="AF325" s="330" t="str">
        <f t="shared" si="23"/>
        <v/>
      </c>
      <c r="AG325" s="331" t="str">
        <f t="shared" si="23"/>
        <v/>
      </c>
      <c r="AH325" s="332"/>
      <c r="AI325" s="330" t="str">
        <f t="shared" si="23"/>
        <v/>
      </c>
      <c r="AJ325" s="330" t="str">
        <f t="shared" si="23"/>
        <v/>
      </c>
      <c r="AK325" s="330" t="str">
        <f t="shared" si="23"/>
        <v/>
      </c>
      <c r="AL325" s="330" t="str">
        <f t="shared" si="23"/>
        <v/>
      </c>
      <c r="AM325" s="330" t="str">
        <f t="shared" si="23"/>
        <v/>
      </c>
      <c r="AN325" s="330" t="str">
        <f t="shared" si="23"/>
        <v/>
      </c>
      <c r="AO325" s="331" t="str">
        <f t="shared" si="23"/>
        <v/>
      </c>
      <c r="AP325" s="332" t="str">
        <f t="shared" ref="AP325:AW325" si="24">IF(AP324="","",AP324)</f>
        <v/>
      </c>
      <c r="AQ325" s="330" t="str">
        <f t="shared" si="24"/>
        <v/>
      </c>
      <c r="AR325" s="330" t="str">
        <f t="shared" si="24"/>
        <v/>
      </c>
      <c r="AS325" s="330" t="str">
        <f t="shared" si="24"/>
        <v/>
      </c>
      <c r="AT325" s="330" t="str">
        <f t="shared" si="24"/>
        <v/>
      </c>
      <c r="AU325" s="330" t="str">
        <f t="shared" si="24"/>
        <v/>
      </c>
      <c r="AV325" s="330" t="str">
        <f t="shared" si="24"/>
        <v/>
      </c>
      <c r="AW325" s="331" t="str">
        <f t="shared" si="24"/>
        <v/>
      </c>
      <c r="AX325" s="332" t="str">
        <f t="shared" si="23"/>
        <v/>
      </c>
      <c r="AY325" s="330" t="str">
        <f t="shared" si="23"/>
        <v/>
      </c>
      <c r="AZ325" s="330" t="str">
        <f t="shared" si="23"/>
        <v/>
      </c>
      <c r="BA325" s="330" t="str">
        <f t="shared" si="23"/>
        <v/>
      </c>
      <c r="BB325" s="330" t="str">
        <f t="shared" si="23"/>
        <v/>
      </c>
      <c r="BC325" s="330" t="str">
        <f t="shared" si="23"/>
        <v/>
      </c>
      <c r="BD325" s="330" t="str">
        <f t="shared" si="23"/>
        <v/>
      </c>
      <c r="BE325" s="333" t="str">
        <f t="shared" si="23"/>
        <v/>
      </c>
    </row>
    <row r="326" spans="7:57" s="163" customFormat="1" ht="1.5" hidden="1" customHeight="1" thickTop="1">
      <c r="M326" s="305"/>
      <c r="Y326" s="454">
        <v>8</v>
      </c>
      <c r="Z326" s="306" t="str">
        <f t="shared" ref="Z326:BE326" si="25">IF(Z327="","",Z327)</f>
        <v/>
      </c>
      <c r="AA326" s="307" t="str">
        <f t="shared" si="25"/>
        <v/>
      </c>
      <c r="AB326" s="307" t="str">
        <f t="shared" si="25"/>
        <v/>
      </c>
      <c r="AC326" s="307" t="str">
        <f t="shared" si="25"/>
        <v/>
      </c>
      <c r="AD326" s="307" t="str">
        <f t="shared" si="25"/>
        <v/>
      </c>
      <c r="AE326" s="307" t="str">
        <f t="shared" si="25"/>
        <v/>
      </c>
      <c r="AF326" s="307" t="str">
        <f t="shared" si="25"/>
        <v/>
      </c>
      <c r="AG326" s="308" t="str">
        <f t="shared" si="25"/>
        <v/>
      </c>
      <c r="AH326" s="309" t="str">
        <f t="shared" si="25"/>
        <v/>
      </c>
      <c r="AI326" s="307" t="str">
        <f t="shared" si="25"/>
        <v/>
      </c>
      <c r="AJ326" s="307" t="str">
        <f t="shared" si="25"/>
        <v/>
      </c>
      <c r="AK326" s="307" t="str">
        <f t="shared" si="25"/>
        <v/>
      </c>
      <c r="AL326" s="307" t="str">
        <f t="shared" si="25"/>
        <v/>
      </c>
      <c r="AM326" s="307" t="str">
        <f t="shared" si="25"/>
        <v/>
      </c>
      <c r="AN326" s="307" t="str">
        <f t="shared" si="25"/>
        <v/>
      </c>
      <c r="AO326" s="308" t="str">
        <f t="shared" si="25"/>
        <v/>
      </c>
      <c r="AP326" s="309" t="str">
        <f t="shared" si="25"/>
        <v/>
      </c>
      <c r="AQ326" s="307" t="str">
        <f t="shared" si="25"/>
        <v/>
      </c>
      <c r="AR326" s="307" t="str">
        <f t="shared" si="25"/>
        <v/>
      </c>
      <c r="AS326" s="307" t="str">
        <f t="shared" si="25"/>
        <v/>
      </c>
      <c r="AT326" s="307" t="str">
        <f t="shared" si="25"/>
        <v/>
      </c>
      <c r="AU326" s="307" t="str">
        <f t="shared" si="25"/>
        <v/>
      </c>
      <c r="AV326" s="307" t="str">
        <f t="shared" si="25"/>
        <v/>
      </c>
      <c r="AW326" s="308" t="str">
        <f t="shared" si="25"/>
        <v/>
      </c>
      <c r="AX326" s="309" t="str">
        <f t="shared" si="25"/>
        <v/>
      </c>
      <c r="AY326" s="307" t="str">
        <f t="shared" si="25"/>
        <v/>
      </c>
      <c r="AZ326" s="307" t="str">
        <f t="shared" si="25"/>
        <v/>
      </c>
      <c r="BA326" s="307" t="str">
        <f t="shared" si="25"/>
        <v/>
      </c>
      <c r="BB326" s="307" t="str">
        <f t="shared" si="25"/>
        <v/>
      </c>
      <c r="BC326" s="307" t="str">
        <f t="shared" si="25"/>
        <v/>
      </c>
      <c r="BD326" s="307" t="str">
        <f t="shared" si="25"/>
        <v/>
      </c>
      <c r="BE326" s="310" t="str">
        <f t="shared" si="25"/>
        <v/>
      </c>
    </row>
    <row r="327" spans="7:57" ht="32.25" hidden="1" customHeight="1">
      <c r="G327" s="344"/>
      <c r="O327" s="344"/>
      <c r="P327" s="344"/>
      <c r="Q327" s="344"/>
      <c r="R327" s="344"/>
      <c r="T327" s="2"/>
      <c r="Y327" s="456"/>
      <c r="Z327" s="334"/>
      <c r="AA327" s="335"/>
      <c r="AB327" s="335"/>
      <c r="AC327" s="335"/>
      <c r="AD327" s="335"/>
      <c r="AE327" s="335"/>
      <c r="AF327" s="335"/>
      <c r="AG327" s="336"/>
      <c r="AH327" s="337"/>
      <c r="AI327" s="335"/>
      <c r="AJ327" s="335"/>
      <c r="AK327" s="335"/>
      <c r="AL327" s="335"/>
      <c r="AM327" s="335"/>
      <c r="AN327" s="335"/>
      <c r="AO327" s="336"/>
      <c r="AP327" s="337"/>
      <c r="AQ327" s="335"/>
      <c r="AR327" s="335"/>
      <c r="AS327" s="335"/>
      <c r="AT327" s="335"/>
      <c r="AU327" s="335"/>
      <c r="AV327" s="335"/>
      <c r="AW327" s="336"/>
      <c r="AX327" s="337"/>
      <c r="AY327" s="335"/>
      <c r="AZ327" s="335"/>
      <c r="BA327" s="335"/>
      <c r="BB327" s="335"/>
      <c r="BC327" s="335"/>
      <c r="BD327" s="335"/>
      <c r="BE327" s="338"/>
    </row>
    <row r="328" spans="7:57" s="163" customFormat="1" ht="1.5" hidden="1" customHeight="1" thickBot="1">
      <c r="M328" s="305"/>
      <c r="Y328" s="456"/>
      <c r="Z328" s="329" t="str">
        <f t="shared" ref="Z328:BE328" si="26">IF(Z327="","",Z327)</f>
        <v/>
      </c>
      <c r="AA328" s="330" t="str">
        <f t="shared" si="26"/>
        <v/>
      </c>
      <c r="AB328" s="330" t="str">
        <f t="shared" si="26"/>
        <v/>
      </c>
      <c r="AC328" s="330" t="str">
        <f t="shared" si="26"/>
        <v/>
      </c>
      <c r="AD328" s="330" t="str">
        <f t="shared" si="26"/>
        <v/>
      </c>
      <c r="AE328" s="330" t="str">
        <f t="shared" si="26"/>
        <v/>
      </c>
      <c r="AF328" s="330" t="str">
        <f t="shared" si="26"/>
        <v/>
      </c>
      <c r="AG328" s="331" t="str">
        <f t="shared" si="26"/>
        <v/>
      </c>
      <c r="AH328" s="332" t="str">
        <f t="shared" si="26"/>
        <v/>
      </c>
      <c r="AI328" s="330" t="str">
        <f t="shared" si="26"/>
        <v/>
      </c>
      <c r="AJ328" s="330" t="str">
        <f t="shared" si="26"/>
        <v/>
      </c>
      <c r="AK328" s="330" t="str">
        <f t="shared" si="26"/>
        <v/>
      </c>
      <c r="AL328" s="330" t="str">
        <f t="shared" si="26"/>
        <v/>
      </c>
      <c r="AM328" s="330" t="str">
        <f t="shared" si="26"/>
        <v/>
      </c>
      <c r="AN328" s="330" t="str">
        <f t="shared" si="26"/>
        <v/>
      </c>
      <c r="AO328" s="331" t="str">
        <f t="shared" si="26"/>
        <v/>
      </c>
      <c r="AP328" s="332" t="str">
        <f t="shared" ref="AP328:AW328" si="27">IF(AP327="","",AP327)</f>
        <v/>
      </c>
      <c r="AQ328" s="330" t="str">
        <f t="shared" si="27"/>
        <v/>
      </c>
      <c r="AR328" s="330" t="str">
        <f t="shared" si="27"/>
        <v/>
      </c>
      <c r="AS328" s="330" t="str">
        <f t="shared" si="27"/>
        <v/>
      </c>
      <c r="AT328" s="330" t="str">
        <f t="shared" si="27"/>
        <v/>
      </c>
      <c r="AU328" s="330" t="str">
        <f t="shared" si="27"/>
        <v/>
      </c>
      <c r="AV328" s="330" t="str">
        <f t="shared" si="27"/>
        <v/>
      </c>
      <c r="AW328" s="331" t="str">
        <f t="shared" si="27"/>
        <v/>
      </c>
      <c r="AX328" s="332" t="str">
        <f t="shared" si="26"/>
        <v/>
      </c>
      <c r="AY328" s="330" t="str">
        <f t="shared" si="26"/>
        <v/>
      </c>
      <c r="AZ328" s="330" t="str">
        <f t="shared" si="26"/>
        <v/>
      </c>
      <c r="BA328" s="330" t="str">
        <f t="shared" si="26"/>
        <v/>
      </c>
      <c r="BB328" s="330" t="str">
        <f t="shared" si="26"/>
        <v/>
      </c>
      <c r="BC328" s="330" t="str">
        <f t="shared" si="26"/>
        <v/>
      </c>
      <c r="BD328" s="330" t="str">
        <f t="shared" si="26"/>
        <v/>
      </c>
      <c r="BE328" s="333" t="str">
        <f t="shared" si="26"/>
        <v/>
      </c>
    </row>
    <row r="329" spans="7:57" s="163" customFormat="1" ht="1.5" hidden="1" customHeight="1" thickTop="1">
      <c r="M329" s="305"/>
      <c r="Y329" s="454">
        <v>9</v>
      </c>
      <c r="Z329" s="306" t="str">
        <f t="shared" ref="Z329:BE329" si="28">IF(Z330="","",Z330)</f>
        <v/>
      </c>
      <c r="AA329" s="307" t="str">
        <f t="shared" si="28"/>
        <v/>
      </c>
      <c r="AB329" s="307" t="str">
        <f t="shared" si="28"/>
        <v/>
      </c>
      <c r="AC329" s="307" t="str">
        <f t="shared" si="28"/>
        <v/>
      </c>
      <c r="AD329" s="307" t="str">
        <f t="shared" si="28"/>
        <v/>
      </c>
      <c r="AE329" s="307" t="str">
        <f t="shared" si="28"/>
        <v/>
      </c>
      <c r="AF329" s="307" t="str">
        <f t="shared" si="28"/>
        <v/>
      </c>
      <c r="AG329" s="308" t="str">
        <f t="shared" si="28"/>
        <v/>
      </c>
      <c r="AH329" s="309" t="str">
        <f t="shared" si="28"/>
        <v/>
      </c>
      <c r="AI329" s="307" t="str">
        <f t="shared" si="28"/>
        <v/>
      </c>
      <c r="AJ329" s="307" t="str">
        <f t="shared" si="28"/>
        <v/>
      </c>
      <c r="AK329" s="307" t="str">
        <f t="shared" si="28"/>
        <v/>
      </c>
      <c r="AL329" s="307" t="str">
        <f t="shared" si="28"/>
        <v/>
      </c>
      <c r="AM329" s="307" t="str">
        <f t="shared" si="28"/>
        <v/>
      </c>
      <c r="AN329" s="307" t="str">
        <f t="shared" si="28"/>
        <v/>
      </c>
      <c r="AO329" s="308" t="str">
        <f t="shared" si="28"/>
        <v/>
      </c>
      <c r="AP329" s="309" t="str">
        <f t="shared" si="28"/>
        <v/>
      </c>
      <c r="AQ329" s="307" t="str">
        <f t="shared" si="28"/>
        <v/>
      </c>
      <c r="AR329" s="307" t="str">
        <f t="shared" si="28"/>
        <v/>
      </c>
      <c r="AS329" s="307" t="str">
        <f t="shared" si="28"/>
        <v/>
      </c>
      <c r="AT329" s="307" t="str">
        <f t="shared" si="28"/>
        <v/>
      </c>
      <c r="AU329" s="307" t="str">
        <f t="shared" si="28"/>
        <v/>
      </c>
      <c r="AV329" s="307" t="str">
        <f t="shared" si="28"/>
        <v/>
      </c>
      <c r="AW329" s="308" t="str">
        <f t="shared" si="28"/>
        <v/>
      </c>
      <c r="AX329" s="309" t="str">
        <f t="shared" si="28"/>
        <v/>
      </c>
      <c r="AY329" s="307" t="str">
        <f t="shared" si="28"/>
        <v/>
      </c>
      <c r="AZ329" s="307" t="str">
        <f t="shared" si="28"/>
        <v/>
      </c>
      <c r="BA329" s="307" t="str">
        <f t="shared" si="28"/>
        <v/>
      </c>
      <c r="BB329" s="307" t="str">
        <f t="shared" si="28"/>
        <v/>
      </c>
      <c r="BC329" s="307" t="str">
        <f t="shared" si="28"/>
        <v/>
      </c>
      <c r="BD329" s="307" t="str">
        <f t="shared" si="28"/>
        <v/>
      </c>
      <c r="BE329" s="310" t="str">
        <f t="shared" si="28"/>
        <v/>
      </c>
    </row>
    <row r="330" spans="7:57" ht="32.25" hidden="1" customHeight="1">
      <c r="G330" s="344"/>
      <c r="O330" s="344"/>
      <c r="P330" s="344"/>
      <c r="Q330" s="344"/>
      <c r="R330" s="344"/>
      <c r="T330" s="2"/>
      <c r="Y330" s="455"/>
      <c r="Z330" s="334"/>
      <c r="AA330" s="335"/>
      <c r="AB330" s="335"/>
      <c r="AC330" s="335"/>
      <c r="AD330" s="335"/>
      <c r="AE330" s="335"/>
      <c r="AF330" s="335"/>
      <c r="AG330" s="336"/>
      <c r="AH330" s="337"/>
      <c r="AI330" s="335"/>
      <c r="AJ330" s="335"/>
      <c r="AK330" s="335"/>
      <c r="AL330" s="335"/>
      <c r="AM330" s="335"/>
      <c r="AN330" s="335"/>
      <c r="AO330" s="336"/>
      <c r="AP330" s="337"/>
      <c r="AQ330" s="335"/>
      <c r="AR330" s="335"/>
      <c r="AS330" s="335"/>
      <c r="AT330" s="335"/>
      <c r="AU330" s="335"/>
      <c r="AV330" s="335"/>
      <c r="AW330" s="336"/>
      <c r="AX330" s="337"/>
      <c r="AY330" s="335"/>
      <c r="AZ330" s="335"/>
      <c r="BA330" s="335"/>
      <c r="BB330" s="335"/>
      <c r="BC330" s="335"/>
      <c r="BD330" s="335"/>
      <c r="BE330" s="338"/>
    </row>
    <row r="331" spans="7:57" s="163" customFormat="1" ht="1.5" hidden="1" customHeight="1" thickBot="1">
      <c r="M331" s="305"/>
      <c r="Y331" s="454"/>
      <c r="Z331" s="329" t="str">
        <f t="shared" ref="Z331:BE331" si="29">IF(Z330="","",Z330)</f>
        <v/>
      </c>
      <c r="AA331" s="330" t="str">
        <f t="shared" si="29"/>
        <v/>
      </c>
      <c r="AB331" s="330" t="str">
        <f t="shared" si="29"/>
        <v/>
      </c>
      <c r="AC331" s="330" t="str">
        <f t="shared" si="29"/>
        <v/>
      </c>
      <c r="AD331" s="330" t="str">
        <f t="shared" si="29"/>
        <v/>
      </c>
      <c r="AE331" s="330" t="str">
        <f t="shared" si="29"/>
        <v/>
      </c>
      <c r="AF331" s="330" t="str">
        <f t="shared" si="29"/>
        <v/>
      </c>
      <c r="AG331" s="331" t="str">
        <f t="shared" si="29"/>
        <v/>
      </c>
      <c r="AH331" s="332" t="str">
        <f t="shared" si="29"/>
        <v/>
      </c>
      <c r="AI331" s="330" t="str">
        <f t="shared" si="29"/>
        <v/>
      </c>
      <c r="AJ331" s="330" t="str">
        <f t="shared" si="29"/>
        <v/>
      </c>
      <c r="AK331" s="330" t="str">
        <f t="shared" si="29"/>
        <v/>
      </c>
      <c r="AL331" s="330" t="str">
        <f t="shared" si="29"/>
        <v/>
      </c>
      <c r="AM331" s="330" t="str">
        <f t="shared" si="29"/>
        <v/>
      </c>
      <c r="AN331" s="330" t="str">
        <f t="shared" si="29"/>
        <v/>
      </c>
      <c r="AO331" s="331" t="str">
        <f t="shared" si="29"/>
        <v/>
      </c>
      <c r="AP331" s="332" t="str">
        <f t="shared" ref="AP331:AW331" si="30">IF(AP330="","",AP330)</f>
        <v/>
      </c>
      <c r="AQ331" s="330" t="str">
        <f t="shared" si="30"/>
        <v/>
      </c>
      <c r="AR331" s="330" t="str">
        <f t="shared" si="30"/>
        <v/>
      </c>
      <c r="AS331" s="330" t="str">
        <f t="shared" si="30"/>
        <v/>
      </c>
      <c r="AT331" s="330" t="str">
        <f t="shared" si="30"/>
        <v/>
      </c>
      <c r="AU331" s="330" t="str">
        <f t="shared" si="30"/>
        <v/>
      </c>
      <c r="AV331" s="330" t="str">
        <f t="shared" si="30"/>
        <v/>
      </c>
      <c r="AW331" s="331" t="str">
        <f t="shared" si="30"/>
        <v/>
      </c>
      <c r="AX331" s="332" t="str">
        <f t="shared" si="29"/>
        <v/>
      </c>
      <c r="AY331" s="330" t="str">
        <f t="shared" si="29"/>
        <v/>
      </c>
      <c r="AZ331" s="330" t="str">
        <f t="shared" si="29"/>
        <v/>
      </c>
      <c r="BA331" s="330" t="str">
        <f t="shared" si="29"/>
        <v/>
      </c>
      <c r="BB331" s="330" t="str">
        <f t="shared" si="29"/>
        <v/>
      </c>
      <c r="BC331" s="330" t="str">
        <f t="shared" si="29"/>
        <v/>
      </c>
      <c r="BD331" s="330" t="str">
        <f t="shared" si="29"/>
        <v/>
      </c>
      <c r="BE331" s="333" t="str">
        <f t="shared" si="29"/>
        <v/>
      </c>
    </row>
    <row r="332" spans="7:57" s="163" customFormat="1" ht="1.5" hidden="1" customHeight="1" thickTop="1">
      <c r="M332" s="305"/>
      <c r="Y332" s="454">
        <v>10</v>
      </c>
      <c r="Z332" s="306" t="str">
        <f t="shared" ref="Z332:BE332" si="31">IF(Z333="","",Z333)</f>
        <v/>
      </c>
      <c r="AA332" s="307" t="str">
        <f t="shared" si="31"/>
        <v/>
      </c>
      <c r="AB332" s="307" t="str">
        <f t="shared" si="31"/>
        <v/>
      </c>
      <c r="AC332" s="307" t="str">
        <f t="shared" si="31"/>
        <v/>
      </c>
      <c r="AD332" s="307" t="str">
        <f t="shared" si="31"/>
        <v/>
      </c>
      <c r="AE332" s="307" t="str">
        <f t="shared" si="31"/>
        <v/>
      </c>
      <c r="AF332" s="307" t="str">
        <f t="shared" si="31"/>
        <v/>
      </c>
      <c r="AG332" s="308" t="str">
        <f t="shared" si="31"/>
        <v/>
      </c>
      <c r="AH332" s="309" t="str">
        <f t="shared" si="31"/>
        <v/>
      </c>
      <c r="AI332" s="307" t="str">
        <f t="shared" si="31"/>
        <v/>
      </c>
      <c r="AJ332" s="307" t="str">
        <f t="shared" si="31"/>
        <v/>
      </c>
      <c r="AK332" s="307" t="str">
        <f t="shared" si="31"/>
        <v/>
      </c>
      <c r="AL332" s="307" t="str">
        <f t="shared" si="31"/>
        <v/>
      </c>
      <c r="AM332" s="307" t="str">
        <f t="shared" si="31"/>
        <v/>
      </c>
      <c r="AN332" s="307" t="str">
        <f t="shared" si="31"/>
        <v/>
      </c>
      <c r="AO332" s="308" t="str">
        <f t="shared" si="31"/>
        <v/>
      </c>
      <c r="AP332" s="309" t="str">
        <f t="shared" si="31"/>
        <v/>
      </c>
      <c r="AQ332" s="307" t="str">
        <f t="shared" si="31"/>
        <v/>
      </c>
      <c r="AR332" s="307" t="str">
        <f t="shared" si="31"/>
        <v/>
      </c>
      <c r="AS332" s="307" t="str">
        <f t="shared" si="31"/>
        <v/>
      </c>
      <c r="AT332" s="307" t="str">
        <f t="shared" si="31"/>
        <v/>
      </c>
      <c r="AU332" s="307" t="str">
        <f t="shared" si="31"/>
        <v/>
      </c>
      <c r="AV332" s="307" t="str">
        <f t="shared" si="31"/>
        <v/>
      </c>
      <c r="AW332" s="308" t="str">
        <f t="shared" si="31"/>
        <v/>
      </c>
      <c r="AX332" s="309" t="str">
        <f t="shared" si="31"/>
        <v/>
      </c>
      <c r="AY332" s="307" t="str">
        <f t="shared" si="31"/>
        <v/>
      </c>
      <c r="AZ332" s="307" t="str">
        <f t="shared" si="31"/>
        <v/>
      </c>
      <c r="BA332" s="307" t="str">
        <f t="shared" si="31"/>
        <v/>
      </c>
      <c r="BB332" s="307" t="str">
        <f t="shared" si="31"/>
        <v/>
      </c>
      <c r="BC332" s="307" t="str">
        <f t="shared" si="31"/>
        <v/>
      </c>
      <c r="BD332" s="307" t="str">
        <f t="shared" si="31"/>
        <v/>
      </c>
      <c r="BE332" s="310" t="str">
        <f t="shared" si="31"/>
        <v/>
      </c>
    </row>
    <row r="333" spans="7:57" ht="32.25" hidden="1" customHeight="1">
      <c r="G333" s="344"/>
      <c r="O333" s="344"/>
      <c r="P333" s="344"/>
      <c r="Q333" s="344"/>
      <c r="R333" s="344"/>
      <c r="T333" s="2"/>
      <c r="Y333" s="456"/>
      <c r="Z333" s="334"/>
      <c r="AA333" s="335"/>
      <c r="AB333" s="335"/>
      <c r="AC333" s="335"/>
      <c r="AD333" s="335"/>
      <c r="AE333" s="335"/>
      <c r="AF333" s="335"/>
      <c r="AG333" s="336"/>
      <c r="AH333" s="337"/>
      <c r="AI333" s="335"/>
      <c r="AJ333" s="335"/>
      <c r="AK333" s="335"/>
      <c r="AL333" s="335"/>
      <c r="AM333" s="335"/>
      <c r="AN333" s="335"/>
      <c r="AO333" s="336"/>
      <c r="AP333" s="337"/>
      <c r="AQ333" s="335"/>
      <c r="AR333" s="335"/>
      <c r="AS333" s="335"/>
      <c r="AT333" s="335"/>
      <c r="AU333" s="335"/>
      <c r="AV333" s="335"/>
      <c r="AW333" s="336"/>
      <c r="AX333" s="337"/>
      <c r="AY333" s="335"/>
      <c r="AZ333" s="335"/>
      <c r="BA333" s="335"/>
      <c r="BB333" s="335"/>
      <c r="BC333" s="335"/>
      <c r="BD333" s="335"/>
      <c r="BE333" s="338"/>
    </row>
    <row r="334" spans="7:57" s="163" customFormat="1" ht="1.5" hidden="1" customHeight="1" thickBot="1">
      <c r="M334" s="305"/>
      <c r="Y334" s="456"/>
      <c r="Z334" s="329" t="str">
        <f t="shared" ref="Z334:BE334" si="32">IF(Z333="","",Z333)</f>
        <v/>
      </c>
      <c r="AA334" s="330" t="str">
        <f t="shared" si="32"/>
        <v/>
      </c>
      <c r="AB334" s="330" t="str">
        <f t="shared" si="32"/>
        <v/>
      </c>
      <c r="AC334" s="330" t="str">
        <f t="shared" si="32"/>
        <v/>
      </c>
      <c r="AD334" s="330" t="str">
        <f t="shared" si="32"/>
        <v/>
      </c>
      <c r="AE334" s="330" t="str">
        <f t="shared" si="32"/>
        <v/>
      </c>
      <c r="AF334" s="330" t="str">
        <f t="shared" si="32"/>
        <v/>
      </c>
      <c r="AG334" s="331" t="str">
        <f t="shared" si="32"/>
        <v/>
      </c>
      <c r="AH334" s="332" t="str">
        <f t="shared" si="32"/>
        <v/>
      </c>
      <c r="AI334" s="330" t="str">
        <f t="shared" si="32"/>
        <v/>
      </c>
      <c r="AJ334" s="330" t="str">
        <f t="shared" si="32"/>
        <v/>
      </c>
      <c r="AK334" s="330" t="str">
        <f t="shared" si="32"/>
        <v/>
      </c>
      <c r="AL334" s="330" t="str">
        <f t="shared" si="32"/>
        <v/>
      </c>
      <c r="AM334" s="330" t="str">
        <f t="shared" si="32"/>
        <v/>
      </c>
      <c r="AN334" s="330" t="str">
        <f t="shared" si="32"/>
        <v/>
      </c>
      <c r="AO334" s="331" t="str">
        <f t="shared" si="32"/>
        <v/>
      </c>
      <c r="AP334" s="332" t="str">
        <f t="shared" ref="AP334:AW334" si="33">IF(AP333="","",AP333)</f>
        <v/>
      </c>
      <c r="AQ334" s="330" t="str">
        <f t="shared" si="33"/>
        <v/>
      </c>
      <c r="AR334" s="330" t="str">
        <f t="shared" si="33"/>
        <v/>
      </c>
      <c r="AS334" s="330" t="str">
        <f t="shared" si="33"/>
        <v/>
      </c>
      <c r="AT334" s="330" t="str">
        <f t="shared" si="33"/>
        <v/>
      </c>
      <c r="AU334" s="330" t="str">
        <f t="shared" si="33"/>
        <v/>
      </c>
      <c r="AV334" s="330" t="str">
        <f t="shared" si="33"/>
        <v/>
      </c>
      <c r="AW334" s="331" t="str">
        <f t="shared" si="33"/>
        <v/>
      </c>
      <c r="AX334" s="332" t="str">
        <f t="shared" si="32"/>
        <v/>
      </c>
      <c r="AY334" s="330" t="str">
        <f t="shared" si="32"/>
        <v/>
      </c>
      <c r="AZ334" s="330" t="str">
        <f t="shared" si="32"/>
        <v/>
      </c>
      <c r="BA334" s="330" t="str">
        <f t="shared" si="32"/>
        <v/>
      </c>
      <c r="BB334" s="330" t="str">
        <f t="shared" si="32"/>
        <v/>
      </c>
      <c r="BC334" s="330" t="str">
        <f t="shared" si="32"/>
        <v/>
      </c>
      <c r="BD334" s="330" t="str">
        <f t="shared" si="32"/>
        <v/>
      </c>
      <c r="BE334" s="333" t="str">
        <f t="shared" si="32"/>
        <v/>
      </c>
    </row>
    <row r="335" spans="7:57" s="163" customFormat="1" ht="1.5" hidden="1" customHeight="1" thickTop="1">
      <c r="M335" s="305"/>
      <c r="Y335" s="454">
        <v>11</v>
      </c>
      <c r="Z335" s="306" t="str">
        <f t="shared" ref="Z335:BE335" si="34">IF(Z336="","",Z336)</f>
        <v/>
      </c>
      <c r="AA335" s="307" t="str">
        <f t="shared" si="34"/>
        <v/>
      </c>
      <c r="AB335" s="307" t="str">
        <f t="shared" si="34"/>
        <v/>
      </c>
      <c r="AC335" s="307" t="str">
        <f t="shared" si="34"/>
        <v/>
      </c>
      <c r="AD335" s="307" t="str">
        <f t="shared" si="34"/>
        <v/>
      </c>
      <c r="AE335" s="307" t="str">
        <f t="shared" si="34"/>
        <v/>
      </c>
      <c r="AF335" s="307" t="str">
        <f t="shared" si="34"/>
        <v/>
      </c>
      <c r="AG335" s="308" t="str">
        <f t="shared" si="34"/>
        <v/>
      </c>
      <c r="AH335" s="309" t="str">
        <f t="shared" si="34"/>
        <v/>
      </c>
      <c r="AI335" s="307" t="str">
        <f t="shared" si="34"/>
        <v/>
      </c>
      <c r="AJ335" s="307" t="str">
        <f t="shared" si="34"/>
        <v/>
      </c>
      <c r="AK335" s="307" t="str">
        <f t="shared" si="34"/>
        <v/>
      </c>
      <c r="AL335" s="307" t="str">
        <f t="shared" si="34"/>
        <v/>
      </c>
      <c r="AM335" s="307" t="str">
        <f t="shared" si="34"/>
        <v/>
      </c>
      <c r="AN335" s="307" t="str">
        <f t="shared" si="34"/>
        <v/>
      </c>
      <c r="AO335" s="308" t="str">
        <f t="shared" si="34"/>
        <v/>
      </c>
      <c r="AP335" s="309" t="str">
        <f t="shared" si="34"/>
        <v/>
      </c>
      <c r="AQ335" s="307" t="str">
        <f t="shared" si="34"/>
        <v/>
      </c>
      <c r="AR335" s="307" t="str">
        <f t="shared" si="34"/>
        <v/>
      </c>
      <c r="AS335" s="307" t="str">
        <f t="shared" si="34"/>
        <v/>
      </c>
      <c r="AT335" s="307" t="str">
        <f t="shared" si="34"/>
        <v/>
      </c>
      <c r="AU335" s="307" t="str">
        <f t="shared" si="34"/>
        <v/>
      </c>
      <c r="AV335" s="307" t="str">
        <f t="shared" si="34"/>
        <v/>
      </c>
      <c r="AW335" s="308" t="str">
        <f t="shared" si="34"/>
        <v/>
      </c>
      <c r="AX335" s="309" t="str">
        <f t="shared" si="34"/>
        <v/>
      </c>
      <c r="AY335" s="307" t="str">
        <f t="shared" si="34"/>
        <v/>
      </c>
      <c r="AZ335" s="307" t="str">
        <f t="shared" si="34"/>
        <v/>
      </c>
      <c r="BA335" s="307" t="str">
        <f t="shared" si="34"/>
        <v/>
      </c>
      <c r="BB335" s="307" t="str">
        <f t="shared" si="34"/>
        <v/>
      </c>
      <c r="BC335" s="307" t="str">
        <f t="shared" si="34"/>
        <v/>
      </c>
      <c r="BD335" s="307" t="str">
        <f t="shared" si="34"/>
        <v/>
      </c>
      <c r="BE335" s="310" t="str">
        <f t="shared" si="34"/>
        <v/>
      </c>
    </row>
    <row r="336" spans="7:57" ht="32.25" hidden="1" customHeight="1">
      <c r="G336" s="344"/>
      <c r="O336" s="344"/>
      <c r="P336" s="344"/>
      <c r="Q336" s="344"/>
      <c r="R336" s="344"/>
      <c r="T336" s="2"/>
      <c r="Y336" s="455"/>
      <c r="Z336" s="334"/>
      <c r="AA336" s="335"/>
      <c r="AB336" s="335"/>
      <c r="AC336" s="335"/>
      <c r="AD336" s="335"/>
      <c r="AE336" s="335"/>
      <c r="AF336" s="335"/>
      <c r="AG336" s="336"/>
      <c r="AH336" s="337"/>
      <c r="AI336" s="335"/>
      <c r="AJ336" s="335"/>
      <c r="AK336" s="335"/>
      <c r="AL336" s="335"/>
      <c r="AM336" s="335"/>
      <c r="AN336" s="335"/>
      <c r="AO336" s="336"/>
      <c r="AP336" s="337"/>
      <c r="AQ336" s="335"/>
      <c r="AR336" s="335"/>
      <c r="AS336" s="335"/>
      <c r="AT336" s="335"/>
      <c r="AU336" s="335"/>
      <c r="AV336" s="335"/>
      <c r="AW336" s="336"/>
      <c r="AX336" s="337"/>
      <c r="AY336" s="335"/>
      <c r="AZ336" s="335"/>
      <c r="BA336" s="335"/>
      <c r="BB336" s="335"/>
      <c r="BC336" s="335"/>
      <c r="BD336" s="335"/>
      <c r="BE336" s="338"/>
    </row>
    <row r="337" spans="7:57" s="163" customFormat="1" ht="1.5" hidden="1" customHeight="1" thickBot="1">
      <c r="M337" s="305"/>
      <c r="Y337" s="454"/>
      <c r="Z337" s="329" t="str">
        <f t="shared" ref="Z337:BE337" si="35">IF(Z336="","",Z336)</f>
        <v/>
      </c>
      <c r="AA337" s="330" t="str">
        <f t="shared" si="35"/>
        <v/>
      </c>
      <c r="AB337" s="330" t="str">
        <f t="shared" si="35"/>
        <v/>
      </c>
      <c r="AC337" s="330" t="str">
        <f t="shared" si="35"/>
        <v/>
      </c>
      <c r="AD337" s="330" t="str">
        <f t="shared" si="35"/>
        <v/>
      </c>
      <c r="AE337" s="330" t="str">
        <f t="shared" si="35"/>
        <v/>
      </c>
      <c r="AF337" s="330" t="str">
        <f t="shared" si="35"/>
        <v/>
      </c>
      <c r="AG337" s="331" t="str">
        <f t="shared" si="35"/>
        <v/>
      </c>
      <c r="AH337" s="332" t="str">
        <f t="shared" si="35"/>
        <v/>
      </c>
      <c r="AI337" s="330" t="str">
        <f t="shared" si="35"/>
        <v/>
      </c>
      <c r="AJ337" s="330" t="str">
        <f t="shared" si="35"/>
        <v/>
      </c>
      <c r="AK337" s="330" t="str">
        <f t="shared" si="35"/>
        <v/>
      </c>
      <c r="AL337" s="330" t="str">
        <f t="shared" si="35"/>
        <v/>
      </c>
      <c r="AM337" s="330" t="str">
        <f t="shared" si="35"/>
        <v/>
      </c>
      <c r="AN337" s="330" t="str">
        <f t="shared" si="35"/>
        <v/>
      </c>
      <c r="AO337" s="331" t="str">
        <f t="shared" si="35"/>
        <v/>
      </c>
      <c r="AP337" s="332" t="str">
        <f t="shared" ref="AP337:AW337" si="36">IF(AP336="","",AP336)</f>
        <v/>
      </c>
      <c r="AQ337" s="330" t="str">
        <f t="shared" si="36"/>
        <v/>
      </c>
      <c r="AR337" s="330" t="str">
        <f t="shared" si="36"/>
        <v/>
      </c>
      <c r="AS337" s="330" t="str">
        <f t="shared" si="36"/>
        <v/>
      </c>
      <c r="AT337" s="330" t="str">
        <f t="shared" si="36"/>
        <v/>
      </c>
      <c r="AU337" s="330" t="str">
        <f t="shared" si="36"/>
        <v/>
      </c>
      <c r="AV337" s="330" t="str">
        <f t="shared" si="36"/>
        <v/>
      </c>
      <c r="AW337" s="331" t="str">
        <f t="shared" si="36"/>
        <v/>
      </c>
      <c r="AX337" s="332" t="str">
        <f t="shared" si="35"/>
        <v/>
      </c>
      <c r="AY337" s="330" t="str">
        <f t="shared" si="35"/>
        <v/>
      </c>
      <c r="AZ337" s="330" t="str">
        <f t="shared" si="35"/>
        <v/>
      </c>
      <c r="BA337" s="330" t="str">
        <f t="shared" si="35"/>
        <v/>
      </c>
      <c r="BB337" s="330" t="str">
        <f t="shared" si="35"/>
        <v/>
      </c>
      <c r="BC337" s="330" t="str">
        <f t="shared" si="35"/>
        <v/>
      </c>
      <c r="BD337" s="330" t="str">
        <f t="shared" si="35"/>
        <v/>
      </c>
      <c r="BE337" s="333" t="str">
        <f t="shared" si="35"/>
        <v/>
      </c>
    </row>
    <row r="338" spans="7:57" s="163" customFormat="1" ht="1.5" hidden="1" customHeight="1" thickTop="1">
      <c r="M338" s="305"/>
      <c r="Y338" s="454">
        <v>12</v>
      </c>
      <c r="Z338" s="306" t="str">
        <f t="shared" ref="Z338:BE338" si="37">IF(Z339="","",Z339)</f>
        <v/>
      </c>
      <c r="AA338" s="307" t="str">
        <f t="shared" si="37"/>
        <v/>
      </c>
      <c r="AB338" s="307" t="str">
        <f t="shared" si="37"/>
        <v/>
      </c>
      <c r="AC338" s="307" t="str">
        <f t="shared" si="37"/>
        <v/>
      </c>
      <c r="AD338" s="307" t="str">
        <f t="shared" si="37"/>
        <v/>
      </c>
      <c r="AE338" s="307" t="str">
        <f t="shared" si="37"/>
        <v/>
      </c>
      <c r="AF338" s="307" t="str">
        <f t="shared" si="37"/>
        <v/>
      </c>
      <c r="AG338" s="308" t="str">
        <f t="shared" si="37"/>
        <v/>
      </c>
      <c r="AH338" s="309" t="str">
        <f t="shared" si="37"/>
        <v/>
      </c>
      <c r="AI338" s="307" t="str">
        <f t="shared" si="37"/>
        <v/>
      </c>
      <c r="AJ338" s="307" t="str">
        <f t="shared" si="37"/>
        <v/>
      </c>
      <c r="AK338" s="307" t="str">
        <f t="shared" si="37"/>
        <v/>
      </c>
      <c r="AL338" s="307" t="str">
        <f t="shared" si="37"/>
        <v/>
      </c>
      <c r="AM338" s="307" t="str">
        <f t="shared" si="37"/>
        <v/>
      </c>
      <c r="AN338" s="307" t="str">
        <f t="shared" si="37"/>
        <v/>
      </c>
      <c r="AO338" s="308" t="str">
        <f t="shared" si="37"/>
        <v/>
      </c>
      <c r="AP338" s="309" t="str">
        <f t="shared" si="37"/>
        <v/>
      </c>
      <c r="AQ338" s="307" t="str">
        <f t="shared" si="37"/>
        <v/>
      </c>
      <c r="AR338" s="307" t="str">
        <f t="shared" si="37"/>
        <v/>
      </c>
      <c r="AS338" s="307" t="str">
        <f t="shared" si="37"/>
        <v/>
      </c>
      <c r="AT338" s="307" t="str">
        <f t="shared" si="37"/>
        <v/>
      </c>
      <c r="AU338" s="307" t="str">
        <f t="shared" si="37"/>
        <v/>
      </c>
      <c r="AV338" s="307" t="str">
        <f t="shared" si="37"/>
        <v/>
      </c>
      <c r="AW338" s="308" t="str">
        <f t="shared" si="37"/>
        <v/>
      </c>
      <c r="AX338" s="309" t="str">
        <f t="shared" si="37"/>
        <v/>
      </c>
      <c r="AY338" s="307" t="str">
        <f t="shared" si="37"/>
        <v/>
      </c>
      <c r="AZ338" s="307" t="str">
        <f t="shared" si="37"/>
        <v/>
      </c>
      <c r="BA338" s="307" t="str">
        <f t="shared" si="37"/>
        <v/>
      </c>
      <c r="BB338" s="307" t="str">
        <f t="shared" si="37"/>
        <v/>
      </c>
      <c r="BC338" s="307" t="str">
        <f t="shared" si="37"/>
        <v/>
      </c>
      <c r="BD338" s="307" t="str">
        <f t="shared" si="37"/>
        <v/>
      </c>
      <c r="BE338" s="310" t="str">
        <f t="shared" si="37"/>
        <v/>
      </c>
    </row>
    <row r="339" spans="7:57" ht="32.25" hidden="1" customHeight="1">
      <c r="G339" s="344"/>
      <c r="O339" s="344"/>
      <c r="P339" s="344"/>
      <c r="Q339" s="344"/>
      <c r="R339" s="344"/>
      <c r="T339" s="2"/>
      <c r="Y339" s="456"/>
      <c r="Z339" s="334"/>
      <c r="AA339" s="335"/>
      <c r="AB339" s="335"/>
      <c r="AC339" s="335"/>
      <c r="AD339" s="335"/>
      <c r="AE339" s="335"/>
      <c r="AF339" s="335"/>
      <c r="AG339" s="336"/>
      <c r="AH339" s="337"/>
      <c r="AI339" s="335"/>
      <c r="AJ339" s="335"/>
      <c r="AK339" s="335"/>
      <c r="AL339" s="335"/>
      <c r="AM339" s="335"/>
      <c r="AN339" s="335"/>
      <c r="AO339" s="336"/>
      <c r="AP339" s="337"/>
      <c r="AQ339" s="335"/>
      <c r="AR339" s="335"/>
      <c r="AS339" s="335"/>
      <c r="AT339" s="335"/>
      <c r="AU339" s="335"/>
      <c r="AV339" s="335"/>
      <c r="AW339" s="336"/>
      <c r="AX339" s="337"/>
      <c r="AY339" s="335"/>
      <c r="AZ339" s="335"/>
      <c r="BA339" s="335"/>
      <c r="BB339" s="335"/>
      <c r="BC339" s="335"/>
      <c r="BD339" s="335"/>
      <c r="BE339" s="338"/>
    </row>
    <row r="340" spans="7:57" s="163" customFormat="1" ht="1.5" hidden="1" customHeight="1" thickBot="1">
      <c r="M340" s="305"/>
      <c r="Y340" s="456"/>
      <c r="Z340" s="329" t="str">
        <f t="shared" ref="Z340:BE340" si="38">IF(Z339="","",Z339)</f>
        <v/>
      </c>
      <c r="AA340" s="330" t="str">
        <f t="shared" si="38"/>
        <v/>
      </c>
      <c r="AB340" s="330" t="str">
        <f t="shared" si="38"/>
        <v/>
      </c>
      <c r="AC340" s="330" t="str">
        <f t="shared" si="38"/>
        <v/>
      </c>
      <c r="AD340" s="330" t="str">
        <f t="shared" si="38"/>
        <v/>
      </c>
      <c r="AE340" s="330" t="str">
        <f t="shared" si="38"/>
        <v/>
      </c>
      <c r="AF340" s="330" t="str">
        <f t="shared" si="38"/>
        <v/>
      </c>
      <c r="AG340" s="331" t="str">
        <f t="shared" si="38"/>
        <v/>
      </c>
      <c r="AH340" s="332" t="str">
        <f t="shared" si="38"/>
        <v/>
      </c>
      <c r="AI340" s="330" t="str">
        <f t="shared" si="38"/>
        <v/>
      </c>
      <c r="AJ340" s="330" t="str">
        <f t="shared" si="38"/>
        <v/>
      </c>
      <c r="AK340" s="330" t="str">
        <f t="shared" si="38"/>
        <v/>
      </c>
      <c r="AL340" s="330" t="str">
        <f t="shared" si="38"/>
        <v/>
      </c>
      <c r="AM340" s="330" t="str">
        <f t="shared" si="38"/>
        <v/>
      </c>
      <c r="AN340" s="330" t="str">
        <f t="shared" si="38"/>
        <v/>
      </c>
      <c r="AO340" s="331" t="str">
        <f t="shared" si="38"/>
        <v/>
      </c>
      <c r="AP340" s="332" t="str">
        <f t="shared" ref="AP340:AW340" si="39">IF(AP339="","",AP339)</f>
        <v/>
      </c>
      <c r="AQ340" s="330" t="str">
        <f t="shared" si="39"/>
        <v/>
      </c>
      <c r="AR340" s="330" t="str">
        <f t="shared" si="39"/>
        <v/>
      </c>
      <c r="AS340" s="330" t="str">
        <f t="shared" si="39"/>
        <v/>
      </c>
      <c r="AT340" s="330" t="str">
        <f t="shared" si="39"/>
        <v/>
      </c>
      <c r="AU340" s="330" t="str">
        <f t="shared" si="39"/>
        <v/>
      </c>
      <c r="AV340" s="330" t="str">
        <f t="shared" si="39"/>
        <v/>
      </c>
      <c r="AW340" s="331" t="str">
        <f t="shared" si="39"/>
        <v/>
      </c>
      <c r="AX340" s="332" t="str">
        <f t="shared" si="38"/>
        <v/>
      </c>
      <c r="AY340" s="330" t="str">
        <f t="shared" si="38"/>
        <v/>
      </c>
      <c r="AZ340" s="330" t="str">
        <f t="shared" si="38"/>
        <v/>
      </c>
      <c r="BA340" s="330" t="str">
        <f t="shared" si="38"/>
        <v/>
      </c>
      <c r="BB340" s="330" t="str">
        <f t="shared" si="38"/>
        <v/>
      </c>
      <c r="BC340" s="330" t="str">
        <f t="shared" si="38"/>
        <v/>
      </c>
      <c r="BD340" s="330" t="str">
        <f t="shared" si="38"/>
        <v/>
      </c>
      <c r="BE340" s="333" t="str">
        <f t="shared" si="38"/>
        <v/>
      </c>
    </row>
    <row r="341" spans="7:57" s="163" customFormat="1" ht="1.5" hidden="1" customHeight="1" thickTop="1">
      <c r="M341" s="305"/>
      <c r="Y341" s="454">
        <v>13</v>
      </c>
      <c r="Z341" s="306" t="str">
        <f t="shared" ref="Z341:BE341" si="40">IF(Z342="","",Z342)</f>
        <v/>
      </c>
      <c r="AA341" s="307" t="str">
        <f t="shared" si="40"/>
        <v/>
      </c>
      <c r="AB341" s="307" t="str">
        <f t="shared" si="40"/>
        <v/>
      </c>
      <c r="AC341" s="307" t="str">
        <f t="shared" si="40"/>
        <v/>
      </c>
      <c r="AD341" s="307" t="str">
        <f t="shared" si="40"/>
        <v/>
      </c>
      <c r="AE341" s="307" t="str">
        <f t="shared" si="40"/>
        <v/>
      </c>
      <c r="AF341" s="307" t="str">
        <f t="shared" si="40"/>
        <v/>
      </c>
      <c r="AG341" s="308" t="str">
        <f t="shared" si="40"/>
        <v/>
      </c>
      <c r="AH341" s="309" t="str">
        <f t="shared" si="40"/>
        <v/>
      </c>
      <c r="AI341" s="307" t="str">
        <f t="shared" si="40"/>
        <v/>
      </c>
      <c r="AJ341" s="307" t="str">
        <f t="shared" si="40"/>
        <v/>
      </c>
      <c r="AK341" s="307" t="str">
        <f t="shared" si="40"/>
        <v/>
      </c>
      <c r="AL341" s="307" t="str">
        <f t="shared" si="40"/>
        <v/>
      </c>
      <c r="AM341" s="307" t="str">
        <f t="shared" si="40"/>
        <v/>
      </c>
      <c r="AN341" s="307" t="str">
        <f t="shared" si="40"/>
        <v/>
      </c>
      <c r="AO341" s="308" t="str">
        <f t="shared" si="40"/>
        <v/>
      </c>
      <c r="AP341" s="309" t="str">
        <f t="shared" si="40"/>
        <v/>
      </c>
      <c r="AQ341" s="307" t="str">
        <f t="shared" si="40"/>
        <v/>
      </c>
      <c r="AR341" s="307" t="str">
        <f t="shared" si="40"/>
        <v/>
      </c>
      <c r="AS341" s="307" t="str">
        <f t="shared" si="40"/>
        <v/>
      </c>
      <c r="AT341" s="307" t="str">
        <f t="shared" si="40"/>
        <v/>
      </c>
      <c r="AU341" s="307" t="str">
        <f t="shared" si="40"/>
        <v/>
      </c>
      <c r="AV341" s="307" t="str">
        <f t="shared" si="40"/>
        <v/>
      </c>
      <c r="AW341" s="308" t="str">
        <f t="shared" si="40"/>
        <v/>
      </c>
      <c r="AX341" s="309" t="str">
        <f t="shared" si="40"/>
        <v/>
      </c>
      <c r="AY341" s="307" t="str">
        <f t="shared" si="40"/>
        <v/>
      </c>
      <c r="AZ341" s="307" t="str">
        <f t="shared" si="40"/>
        <v/>
      </c>
      <c r="BA341" s="307" t="str">
        <f t="shared" si="40"/>
        <v/>
      </c>
      <c r="BB341" s="307" t="str">
        <f t="shared" si="40"/>
        <v/>
      </c>
      <c r="BC341" s="307" t="str">
        <f t="shared" si="40"/>
        <v/>
      </c>
      <c r="BD341" s="307" t="str">
        <f t="shared" si="40"/>
        <v/>
      </c>
      <c r="BE341" s="310" t="str">
        <f t="shared" si="40"/>
        <v/>
      </c>
    </row>
    <row r="342" spans="7:57" ht="32.25" hidden="1" customHeight="1">
      <c r="G342" s="344"/>
      <c r="O342" s="344"/>
      <c r="P342" s="344"/>
      <c r="Q342" s="344"/>
      <c r="R342" s="344"/>
      <c r="T342" s="2"/>
      <c r="Y342" s="455"/>
      <c r="Z342" s="334"/>
      <c r="AA342" s="335"/>
      <c r="AB342" s="335"/>
      <c r="AC342" s="335"/>
      <c r="AD342" s="335"/>
      <c r="AE342" s="335"/>
      <c r="AF342" s="335"/>
      <c r="AG342" s="336"/>
      <c r="AH342" s="337"/>
      <c r="AI342" s="335"/>
      <c r="AJ342" s="335"/>
      <c r="AK342" s="335"/>
      <c r="AL342" s="335"/>
      <c r="AM342" s="335"/>
      <c r="AN342" s="335"/>
      <c r="AO342" s="336"/>
      <c r="AP342" s="337"/>
      <c r="AQ342" s="335"/>
      <c r="AR342" s="335"/>
      <c r="AS342" s="335"/>
      <c r="AT342" s="335"/>
      <c r="AU342" s="335"/>
      <c r="AV342" s="335"/>
      <c r="AW342" s="336"/>
      <c r="AX342" s="337"/>
      <c r="AY342" s="335"/>
      <c r="AZ342" s="335"/>
      <c r="BA342" s="335"/>
      <c r="BB342" s="335"/>
      <c r="BC342" s="335"/>
      <c r="BD342" s="335"/>
      <c r="BE342" s="338"/>
    </row>
    <row r="343" spans="7:57" s="163" customFormat="1" ht="1.5" hidden="1" customHeight="1" thickBot="1">
      <c r="M343" s="305"/>
      <c r="Y343" s="454"/>
      <c r="Z343" s="329" t="str">
        <f t="shared" ref="Z343:BE343" si="41">IF(Z342="","",Z342)</f>
        <v/>
      </c>
      <c r="AA343" s="330" t="str">
        <f t="shared" si="41"/>
        <v/>
      </c>
      <c r="AB343" s="330" t="str">
        <f t="shared" si="41"/>
        <v/>
      </c>
      <c r="AC343" s="330" t="str">
        <f t="shared" si="41"/>
        <v/>
      </c>
      <c r="AD343" s="330" t="str">
        <f t="shared" si="41"/>
        <v/>
      </c>
      <c r="AE343" s="330" t="str">
        <f t="shared" si="41"/>
        <v/>
      </c>
      <c r="AF343" s="330" t="str">
        <f t="shared" si="41"/>
        <v/>
      </c>
      <c r="AG343" s="331" t="str">
        <f t="shared" si="41"/>
        <v/>
      </c>
      <c r="AH343" s="332" t="str">
        <f t="shared" si="41"/>
        <v/>
      </c>
      <c r="AI343" s="330" t="str">
        <f t="shared" si="41"/>
        <v/>
      </c>
      <c r="AJ343" s="330" t="str">
        <f t="shared" si="41"/>
        <v/>
      </c>
      <c r="AK343" s="330" t="str">
        <f t="shared" si="41"/>
        <v/>
      </c>
      <c r="AL343" s="330" t="str">
        <f t="shared" si="41"/>
        <v/>
      </c>
      <c r="AM343" s="330" t="str">
        <f t="shared" si="41"/>
        <v/>
      </c>
      <c r="AN343" s="330" t="str">
        <f t="shared" si="41"/>
        <v/>
      </c>
      <c r="AO343" s="331" t="str">
        <f t="shared" si="41"/>
        <v/>
      </c>
      <c r="AP343" s="332" t="str">
        <f t="shared" ref="AP343:AW343" si="42">IF(AP342="","",AP342)</f>
        <v/>
      </c>
      <c r="AQ343" s="330" t="str">
        <f t="shared" si="42"/>
        <v/>
      </c>
      <c r="AR343" s="330" t="str">
        <f t="shared" si="42"/>
        <v/>
      </c>
      <c r="AS343" s="330" t="str">
        <f t="shared" si="42"/>
        <v/>
      </c>
      <c r="AT343" s="330" t="str">
        <f t="shared" si="42"/>
        <v/>
      </c>
      <c r="AU343" s="330" t="str">
        <f t="shared" si="42"/>
        <v/>
      </c>
      <c r="AV343" s="330" t="str">
        <f t="shared" si="42"/>
        <v/>
      </c>
      <c r="AW343" s="331" t="str">
        <f t="shared" si="42"/>
        <v/>
      </c>
      <c r="AX343" s="332" t="str">
        <f t="shared" si="41"/>
        <v/>
      </c>
      <c r="AY343" s="330" t="str">
        <f t="shared" si="41"/>
        <v/>
      </c>
      <c r="AZ343" s="330" t="str">
        <f t="shared" si="41"/>
        <v/>
      </c>
      <c r="BA343" s="330" t="str">
        <f t="shared" si="41"/>
        <v/>
      </c>
      <c r="BB343" s="330" t="str">
        <f t="shared" si="41"/>
        <v/>
      </c>
      <c r="BC343" s="330" t="str">
        <f t="shared" si="41"/>
        <v/>
      </c>
      <c r="BD343" s="330" t="str">
        <f t="shared" si="41"/>
        <v/>
      </c>
      <c r="BE343" s="333" t="str">
        <f t="shared" si="41"/>
        <v/>
      </c>
    </row>
    <row r="344" spans="7:57" s="163" customFormat="1" ht="1.5" hidden="1" customHeight="1" thickTop="1">
      <c r="M344" s="305"/>
      <c r="Y344" s="454">
        <v>14</v>
      </c>
      <c r="Z344" s="306" t="str">
        <f t="shared" ref="Z344:BE344" si="43">IF(Z345="","",Z345)</f>
        <v/>
      </c>
      <c r="AA344" s="307" t="str">
        <f t="shared" si="43"/>
        <v/>
      </c>
      <c r="AB344" s="307" t="str">
        <f t="shared" si="43"/>
        <v/>
      </c>
      <c r="AC344" s="307" t="str">
        <f t="shared" si="43"/>
        <v/>
      </c>
      <c r="AD344" s="307" t="str">
        <f t="shared" si="43"/>
        <v/>
      </c>
      <c r="AE344" s="307" t="str">
        <f t="shared" si="43"/>
        <v/>
      </c>
      <c r="AF344" s="307" t="str">
        <f t="shared" si="43"/>
        <v/>
      </c>
      <c r="AG344" s="308" t="str">
        <f t="shared" si="43"/>
        <v/>
      </c>
      <c r="AH344" s="309" t="str">
        <f t="shared" si="43"/>
        <v/>
      </c>
      <c r="AI344" s="307" t="str">
        <f t="shared" si="43"/>
        <v/>
      </c>
      <c r="AJ344" s="307" t="str">
        <f t="shared" si="43"/>
        <v/>
      </c>
      <c r="AK344" s="307" t="str">
        <f t="shared" si="43"/>
        <v/>
      </c>
      <c r="AL344" s="307" t="str">
        <f t="shared" si="43"/>
        <v/>
      </c>
      <c r="AM344" s="307" t="str">
        <f t="shared" si="43"/>
        <v/>
      </c>
      <c r="AN344" s="307" t="str">
        <f t="shared" si="43"/>
        <v/>
      </c>
      <c r="AO344" s="308" t="str">
        <f t="shared" si="43"/>
        <v/>
      </c>
      <c r="AP344" s="309" t="str">
        <f t="shared" si="43"/>
        <v/>
      </c>
      <c r="AQ344" s="307" t="str">
        <f t="shared" si="43"/>
        <v/>
      </c>
      <c r="AR344" s="307" t="str">
        <f t="shared" si="43"/>
        <v/>
      </c>
      <c r="AS344" s="307" t="str">
        <f t="shared" si="43"/>
        <v/>
      </c>
      <c r="AT344" s="307" t="str">
        <f t="shared" si="43"/>
        <v/>
      </c>
      <c r="AU344" s="307" t="str">
        <f t="shared" si="43"/>
        <v/>
      </c>
      <c r="AV344" s="307" t="str">
        <f t="shared" si="43"/>
        <v/>
      </c>
      <c r="AW344" s="308" t="str">
        <f t="shared" si="43"/>
        <v/>
      </c>
      <c r="AX344" s="309" t="str">
        <f t="shared" si="43"/>
        <v/>
      </c>
      <c r="AY344" s="307" t="str">
        <f t="shared" si="43"/>
        <v/>
      </c>
      <c r="AZ344" s="307" t="str">
        <f t="shared" si="43"/>
        <v/>
      </c>
      <c r="BA344" s="307" t="str">
        <f t="shared" si="43"/>
        <v/>
      </c>
      <c r="BB344" s="307" t="str">
        <f t="shared" si="43"/>
        <v/>
      </c>
      <c r="BC344" s="307" t="str">
        <f t="shared" si="43"/>
        <v/>
      </c>
      <c r="BD344" s="307" t="str">
        <f t="shared" si="43"/>
        <v/>
      </c>
      <c r="BE344" s="310" t="str">
        <f t="shared" si="43"/>
        <v/>
      </c>
    </row>
    <row r="345" spans="7:57" ht="32.25" hidden="1" customHeight="1">
      <c r="G345" s="344"/>
      <c r="O345" s="344"/>
      <c r="P345" s="344"/>
      <c r="Q345" s="344"/>
      <c r="R345" s="344"/>
      <c r="T345" s="2"/>
      <c r="Y345" s="456"/>
      <c r="Z345" s="334"/>
      <c r="AA345" s="335"/>
      <c r="AB345" s="335"/>
      <c r="AC345" s="335"/>
      <c r="AD345" s="335"/>
      <c r="AE345" s="335"/>
      <c r="AF345" s="335"/>
      <c r="AG345" s="336"/>
      <c r="AH345" s="337"/>
      <c r="AI345" s="335"/>
      <c r="AJ345" s="335"/>
      <c r="AK345" s="335"/>
      <c r="AL345" s="335"/>
      <c r="AM345" s="335"/>
      <c r="AN345" s="335"/>
      <c r="AO345" s="336"/>
      <c r="AP345" s="337"/>
      <c r="AQ345" s="335"/>
      <c r="AR345" s="335"/>
      <c r="AS345" s="335"/>
      <c r="AT345" s="335"/>
      <c r="AU345" s="335"/>
      <c r="AV345" s="335"/>
      <c r="AW345" s="336"/>
      <c r="AX345" s="337"/>
      <c r="AY345" s="335"/>
      <c r="AZ345" s="335"/>
      <c r="BA345" s="335"/>
      <c r="BB345" s="335"/>
      <c r="BC345" s="335"/>
      <c r="BD345" s="335"/>
      <c r="BE345" s="338"/>
    </row>
    <row r="346" spans="7:57" s="163" customFormat="1" ht="1.5" hidden="1" customHeight="1" thickBot="1">
      <c r="M346" s="305"/>
      <c r="Y346" s="456"/>
      <c r="Z346" s="329" t="str">
        <f t="shared" ref="Z346:BE346" si="44">IF(Z345="","",Z345)</f>
        <v/>
      </c>
      <c r="AA346" s="330" t="str">
        <f t="shared" si="44"/>
        <v/>
      </c>
      <c r="AB346" s="330" t="str">
        <f t="shared" si="44"/>
        <v/>
      </c>
      <c r="AC346" s="330" t="str">
        <f t="shared" si="44"/>
        <v/>
      </c>
      <c r="AD346" s="330" t="str">
        <f t="shared" si="44"/>
        <v/>
      </c>
      <c r="AE346" s="330" t="str">
        <f t="shared" si="44"/>
        <v/>
      </c>
      <c r="AF346" s="330" t="str">
        <f t="shared" si="44"/>
        <v/>
      </c>
      <c r="AG346" s="331" t="str">
        <f t="shared" si="44"/>
        <v/>
      </c>
      <c r="AH346" s="332" t="str">
        <f t="shared" si="44"/>
        <v/>
      </c>
      <c r="AI346" s="330" t="str">
        <f t="shared" si="44"/>
        <v/>
      </c>
      <c r="AJ346" s="330" t="str">
        <f t="shared" si="44"/>
        <v/>
      </c>
      <c r="AK346" s="330" t="str">
        <f t="shared" si="44"/>
        <v/>
      </c>
      <c r="AL346" s="330" t="str">
        <f t="shared" si="44"/>
        <v/>
      </c>
      <c r="AM346" s="330" t="str">
        <f t="shared" si="44"/>
        <v/>
      </c>
      <c r="AN346" s="330" t="str">
        <f t="shared" si="44"/>
        <v/>
      </c>
      <c r="AO346" s="331" t="str">
        <f t="shared" si="44"/>
        <v/>
      </c>
      <c r="AP346" s="332" t="str">
        <f t="shared" ref="AP346:AW346" si="45">IF(AP345="","",AP345)</f>
        <v/>
      </c>
      <c r="AQ346" s="330" t="str">
        <f t="shared" si="45"/>
        <v/>
      </c>
      <c r="AR346" s="330" t="str">
        <f t="shared" si="45"/>
        <v/>
      </c>
      <c r="AS346" s="330" t="str">
        <f t="shared" si="45"/>
        <v/>
      </c>
      <c r="AT346" s="330" t="str">
        <f t="shared" si="45"/>
        <v/>
      </c>
      <c r="AU346" s="330" t="str">
        <f t="shared" si="45"/>
        <v/>
      </c>
      <c r="AV346" s="330" t="str">
        <f t="shared" si="45"/>
        <v/>
      </c>
      <c r="AW346" s="331" t="str">
        <f t="shared" si="45"/>
        <v/>
      </c>
      <c r="AX346" s="332" t="str">
        <f t="shared" si="44"/>
        <v/>
      </c>
      <c r="AY346" s="330" t="str">
        <f t="shared" si="44"/>
        <v/>
      </c>
      <c r="AZ346" s="330" t="str">
        <f t="shared" si="44"/>
        <v/>
      </c>
      <c r="BA346" s="330" t="str">
        <f t="shared" si="44"/>
        <v/>
      </c>
      <c r="BB346" s="330" t="str">
        <f t="shared" si="44"/>
        <v/>
      </c>
      <c r="BC346" s="330" t="str">
        <f t="shared" si="44"/>
        <v/>
      </c>
      <c r="BD346" s="330" t="str">
        <f t="shared" si="44"/>
        <v/>
      </c>
      <c r="BE346" s="333" t="str">
        <f t="shared" si="44"/>
        <v/>
      </c>
    </row>
    <row r="347" spans="7:57" s="163" customFormat="1" ht="1.5" hidden="1" customHeight="1" thickTop="1">
      <c r="M347" s="305"/>
      <c r="Y347" s="454">
        <v>15</v>
      </c>
      <c r="Z347" s="306" t="str">
        <f>IF(Z348="","",Z348)</f>
        <v/>
      </c>
      <c r="AA347" s="307" t="str">
        <f t="shared" ref="AA347:BE347" si="46">IF(AA348="","",AA348)</f>
        <v/>
      </c>
      <c r="AB347" s="307" t="str">
        <f t="shared" si="46"/>
        <v/>
      </c>
      <c r="AC347" s="307" t="str">
        <f t="shared" si="46"/>
        <v/>
      </c>
      <c r="AD347" s="307" t="str">
        <f t="shared" si="46"/>
        <v/>
      </c>
      <c r="AE347" s="307" t="str">
        <f t="shared" si="46"/>
        <v/>
      </c>
      <c r="AF347" s="307" t="str">
        <f t="shared" si="46"/>
        <v/>
      </c>
      <c r="AG347" s="308" t="str">
        <f t="shared" si="46"/>
        <v/>
      </c>
      <c r="AH347" s="309" t="str">
        <f t="shared" si="46"/>
        <v/>
      </c>
      <c r="AI347" s="307" t="str">
        <f t="shared" si="46"/>
        <v/>
      </c>
      <c r="AJ347" s="307" t="str">
        <f t="shared" si="46"/>
        <v/>
      </c>
      <c r="AK347" s="307" t="str">
        <f t="shared" si="46"/>
        <v/>
      </c>
      <c r="AL347" s="307" t="str">
        <f t="shared" si="46"/>
        <v/>
      </c>
      <c r="AM347" s="307" t="str">
        <f t="shared" si="46"/>
        <v/>
      </c>
      <c r="AN347" s="307" t="str">
        <f t="shared" si="46"/>
        <v/>
      </c>
      <c r="AO347" s="308" t="str">
        <f t="shared" si="46"/>
        <v/>
      </c>
      <c r="AP347" s="309" t="str">
        <f t="shared" si="46"/>
        <v/>
      </c>
      <c r="AQ347" s="307" t="str">
        <f t="shared" si="46"/>
        <v/>
      </c>
      <c r="AR347" s="307" t="str">
        <f t="shared" si="46"/>
        <v/>
      </c>
      <c r="AS347" s="307" t="str">
        <f t="shared" si="46"/>
        <v/>
      </c>
      <c r="AT347" s="307" t="str">
        <f t="shared" si="46"/>
        <v/>
      </c>
      <c r="AU347" s="307" t="str">
        <f t="shared" si="46"/>
        <v/>
      </c>
      <c r="AV347" s="307" t="str">
        <f t="shared" si="46"/>
        <v/>
      </c>
      <c r="AW347" s="308" t="str">
        <f t="shared" si="46"/>
        <v/>
      </c>
      <c r="AX347" s="309" t="str">
        <f t="shared" si="46"/>
        <v/>
      </c>
      <c r="AY347" s="307" t="str">
        <f t="shared" si="46"/>
        <v/>
      </c>
      <c r="AZ347" s="307" t="str">
        <f t="shared" si="46"/>
        <v/>
      </c>
      <c r="BA347" s="307" t="str">
        <f t="shared" si="46"/>
        <v/>
      </c>
      <c r="BB347" s="307" t="str">
        <f t="shared" si="46"/>
        <v/>
      </c>
      <c r="BC347" s="307" t="str">
        <f t="shared" si="46"/>
        <v/>
      </c>
      <c r="BD347" s="307" t="str">
        <f t="shared" si="46"/>
        <v/>
      </c>
      <c r="BE347" s="310" t="str">
        <f t="shared" si="46"/>
        <v/>
      </c>
    </row>
    <row r="348" spans="7:57" ht="32.25" hidden="1" customHeight="1">
      <c r="G348" s="344"/>
      <c r="O348" s="344"/>
      <c r="P348" s="344"/>
      <c r="Q348" s="344"/>
      <c r="R348" s="344"/>
      <c r="T348" s="2"/>
      <c r="Y348" s="455"/>
      <c r="Z348" s="334"/>
      <c r="AA348" s="335"/>
      <c r="AB348" s="335"/>
      <c r="AC348" s="335"/>
      <c r="AD348" s="335"/>
      <c r="AE348" s="335"/>
      <c r="AF348" s="335"/>
      <c r="AG348" s="336"/>
      <c r="AH348" s="337"/>
      <c r="AI348" s="335"/>
      <c r="AJ348" s="335"/>
      <c r="AK348" s="335"/>
      <c r="AL348" s="335"/>
      <c r="AM348" s="335"/>
      <c r="AN348" s="335"/>
      <c r="AO348" s="336"/>
      <c r="AP348" s="337"/>
      <c r="AQ348" s="335"/>
      <c r="AR348" s="335"/>
      <c r="AS348" s="335"/>
      <c r="AT348" s="335"/>
      <c r="AU348" s="335"/>
      <c r="AV348" s="335"/>
      <c r="AW348" s="336"/>
      <c r="AX348" s="337"/>
      <c r="AY348" s="335"/>
      <c r="AZ348" s="335"/>
      <c r="BA348" s="335"/>
      <c r="BB348" s="335"/>
      <c r="BC348" s="335"/>
      <c r="BD348" s="335"/>
      <c r="BE348" s="338"/>
    </row>
    <row r="349" spans="7:57" s="163" customFormat="1" ht="1.5" hidden="1" customHeight="1" thickBot="1">
      <c r="M349" s="305"/>
      <c r="Y349" s="454"/>
      <c r="Z349" s="329" t="str">
        <f>IF(Z348="","",Z348)</f>
        <v/>
      </c>
      <c r="AA349" s="330" t="str">
        <f t="shared" ref="AA349:BE349" si="47">IF(AA348="","",AA348)</f>
        <v/>
      </c>
      <c r="AB349" s="330" t="str">
        <f t="shared" si="47"/>
        <v/>
      </c>
      <c r="AC349" s="330" t="str">
        <f t="shared" si="47"/>
        <v/>
      </c>
      <c r="AD349" s="330" t="str">
        <f t="shared" si="47"/>
        <v/>
      </c>
      <c r="AE349" s="330" t="str">
        <f t="shared" si="47"/>
        <v/>
      </c>
      <c r="AF349" s="330" t="str">
        <f t="shared" si="47"/>
        <v/>
      </c>
      <c r="AG349" s="330" t="str">
        <f t="shared" si="47"/>
        <v/>
      </c>
      <c r="AH349" s="330" t="str">
        <f t="shared" si="47"/>
        <v/>
      </c>
      <c r="AI349" s="330" t="str">
        <f t="shared" si="47"/>
        <v/>
      </c>
      <c r="AJ349" s="330" t="str">
        <f t="shared" si="47"/>
        <v/>
      </c>
      <c r="AK349" s="330" t="str">
        <f t="shared" si="47"/>
        <v/>
      </c>
      <c r="AL349" s="330" t="str">
        <f t="shared" si="47"/>
        <v/>
      </c>
      <c r="AM349" s="330" t="str">
        <f t="shared" si="47"/>
        <v/>
      </c>
      <c r="AN349" s="330" t="str">
        <f t="shared" si="47"/>
        <v/>
      </c>
      <c r="AO349" s="333" t="str">
        <f t="shared" si="47"/>
        <v/>
      </c>
      <c r="AP349" s="330" t="str">
        <f t="shared" ref="AP349:AW349" si="48">IF(AP348="","",AP348)</f>
        <v/>
      </c>
      <c r="AQ349" s="330" t="str">
        <f t="shared" si="48"/>
        <v/>
      </c>
      <c r="AR349" s="330" t="str">
        <f t="shared" si="48"/>
        <v/>
      </c>
      <c r="AS349" s="330" t="str">
        <f t="shared" si="48"/>
        <v/>
      </c>
      <c r="AT349" s="330" t="str">
        <f t="shared" si="48"/>
        <v/>
      </c>
      <c r="AU349" s="330" t="str">
        <f t="shared" si="48"/>
        <v/>
      </c>
      <c r="AV349" s="330" t="str">
        <f t="shared" si="48"/>
        <v/>
      </c>
      <c r="AW349" s="333" t="str">
        <f t="shared" si="48"/>
        <v/>
      </c>
      <c r="AX349" s="330" t="str">
        <f t="shared" si="47"/>
        <v/>
      </c>
      <c r="AY349" s="330" t="str">
        <f t="shared" si="47"/>
        <v/>
      </c>
      <c r="AZ349" s="330" t="str">
        <f t="shared" si="47"/>
        <v/>
      </c>
      <c r="BA349" s="330" t="str">
        <f t="shared" si="47"/>
        <v/>
      </c>
      <c r="BB349" s="330" t="str">
        <f t="shared" si="47"/>
        <v/>
      </c>
      <c r="BC349" s="330" t="str">
        <f t="shared" si="47"/>
        <v/>
      </c>
      <c r="BD349" s="330" t="str">
        <f t="shared" si="47"/>
        <v/>
      </c>
      <c r="BE349" s="333" t="str">
        <f t="shared" si="47"/>
        <v/>
      </c>
    </row>
    <row r="350" spans="7:57" hidden="1">
      <c r="G350" s="344"/>
      <c r="O350" s="344"/>
      <c r="P350" s="344"/>
      <c r="Q350" s="344"/>
      <c r="R350" s="344"/>
      <c r="T350" s="2"/>
    </row>
  </sheetData>
  <sheetProtection sheet="1" objects="1" scenarios="1"/>
  <mergeCells count="439">
    <mergeCell ref="AN300:AN301"/>
    <mergeCell ref="AO300:AO301"/>
    <mergeCell ref="B109:D109"/>
    <mergeCell ref="B110:D110"/>
    <mergeCell ref="B111:D111"/>
    <mergeCell ref="B112:D112"/>
    <mergeCell ref="B113:D113"/>
    <mergeCell ref="B100:E100"/>
    <mergeCell ref="F100:H100"/>
    <mergeCell ref="I100:J100"/>
    <mergeCell ref="F101:H101"/>
    <mergeCell ref="I101:J101"/>
    <mergeCell ref="F102:H102"/>
    <mergeCell ref="I102:J102"/>
    <mergeCell ref="B108:D108"/>
    <mergeCell ref="F108:H108"/>
    <mergeCell ref="G183:H183"/>
    <mergeCell ref="C184:F184"/>
    <mergeCell ref="G187:H187"/>
    <mergeCell ref="F111:H111"/>
    <mergeCell ref="I111:J111"/>
    <mergeCell ref="F109:H109"/>
    <mergeCell ref="B118:D118"/>
    <mergeCell ref="B119:D119"/>
    <mergeCell ref="B131:D131"/>
    <mergeCell ref="C183:F183"/>
    <mergeCell ref="C186:F186"/>
    <mergeCell ref="G186:H186"/>
    <mergeCell ref="L76:N76"/>
    <mergeCell ref="B105:D105"/>
    <mergeCell ref="B106:D106"/>
    <mergeCell ref="B107:D107"/>
    <mergeCell ref="I103:J103"/>
    <mergeCell ref="F106:H106"/>
    <mergeCell ref="F107:H107"/>
    <mergeCell ref="B78:E78"/>
    <mergeCell ref="B102:D102"/>
    <mergeCell ref="B101:D101"/>
    <mergeCell ref="B103:D103"/>
    <mergeCell ref="B104:D104"/>
    <mergeCell ref="F103:H103"/>
    <mergeCell ref="I78:K78"/>
    <mergeCell ref="L80:N80"/>
    <mergeCell ref="L77:N77"/>
    <mergeCell ref="L78:N78"/>
    <mergeCell ref="F80:H80"/>
    <mergeCell ref="I80:K80"/>
    <mergeCell ref="B116:D116"/>
    <mergeCell ref="Y302:Y304"/>
    <mergeCell ref="Y305:Y307"/>
    <mergeCell ref="Y308:Y310"/>
    <mergeCell ref="Y311:Y313"/>
    <mergeCell ref="C192:F192"/>
    <mergeCell ref="G192:H192"/>
    <mergeCell ref="L73:N73"/>
    <mergeCell ref="L74:N74"/>
    <mergeCell ref="B125:D125"/>
    <mergeCell ref="B126:D126"/>
    <mergeCell ref="B127:D127"/>
    <mergeCell ref="C190:F190"/>
    <mergeCell ref="G190:H190"/>
    <mergeCell ref="C191:F191"/>
    <mergeCell ref="G191:H191"/>
    <mergeCell ref="C187:F187"/>
    <mergeCell ref="C188:F188"/>
    <mergeCell ref="G188:H188"/>
    <mergeCell ref="C189:F189"/>
    <mergeCell ref="G189:H189"/>
    <mergeCell ref="B128:D128"/>
    <mergeCell ref="B129:D129"/>
    <mergeCell ref="B130:D130"/>
    <mergeCell ref="B132:D132"/>
    <mergeCell ref="Y347:Y349"/>
    <mergeCell ref="Y326:Y328"/>
    <mergeCell ref="Y329:Y331"/>
    <mergeCell ref="Y332:Y334"/>
    <mergeCell ref="Y335:Y337"/>
    <mergeCell ref="Y314:Y316"/>
    <mergeCell ref="Y317:Y319"/>
    <mergeCell ref="Y320:Y322"/>
    <mergeCell ref="Y323:Y325"/>
    <mergeCell ref="Y338:Y340"/>
    <mergeCell ref="Y341:Y343"/>
    <mergeCell ref="Y344:Y346"/>
    <mergeCell ref="AB4:AB5"/>
    <mergeCell ref="F132:H132"/>
    <mergeCell ref="I132:J132"/>
    <mergeCell ref="F130:H130"/>
    <mergeCell ref="I130:J130"/>
    <mergeCell ref="F127:H127"/>
    <mergeCell ref="I127:J127"/>
    <mergeCell ref="F131:H131"/>
    <mergeCell ref="I131:J131"/>
    <mergeCell ref="F128:H128"/>
    <mergeCell ref="I128:J128"/>
    <mergeCell ref="F129:H129"/>
    <mergeCell ref="I129:J129"/>
    <mergeCell ref="F124:H124"/>
    <mergeCell ref="I124:J124"/>
    <mergeCell ref="F125:H125"/>
    <mergeCell ref="I125:J125"/>
    <mergeCell ref="F126:H126"/>
    <mergeCell ref="I126:J126"/>
    <mergeCell ref="F121:H121"/>
    <mergeCell ref="T4:T5"/>
    <mergeCell ref="I39:J39"/>
    <mergeCell ref="K34:L34"/>
    <mergeCell ref="K35:L35"/>
    <mergeCell ref="F122:H122"/>
    <mergeCell ref="B122:D122"/>
    <mergeCell ref="B123:D123"/>
    <mergeCell ref="B124:D124"/>
    <mergeCell ref="Z4:Z5"/>
    <mergeCell ref="AA4:AA5"/>
    <mergeCell ref="B73:E73"/>
    <mergeCell ref="B76:E76"/>
    <mergeCell ref="B75:E75"/>
    <mergeCell ref="F105:H105"/>
    <mergeCell ref="B46:F46"/>
    <mergeCell ref="L71:N71"/>
    <mergeCell ref="L72:N72"/>
    <mergeCell ref="M44:O44"/>
    <mergeCell ref="M46:O46"/>
    <mergeCell ref="B45:F45"/>
    <mergeCell ref="M33:N33"/>
    <mergeCell ref="M35:N35"/>
    <mergeCell ref="M36:N36"/>
    <mergeCell ref="M37:N37"/>
    <mergeCell ref="C33:H33"/>
    <mergeCell ref="C34:H34"/>
    <mergeCell ref="C35:H35"/>
    <mergeCell ref="I34:J34"/>
    <mergeCell ref="K36:L36"/>
    <mergeCell ref="M34:N34"/>
    <mergeCell ref="K33:L33"/>
    <mergeCell ref="B44:F44"/>
    <mergeCell ref="B117:D117"/>
    <mergeCell ref="L75:N75"/>
    <mergeCell ref="Q32:R32"/>
    <mergeCell ref="M32:N32"/>
    <mergeCell ref="C36:H36"/>
    <mergeCell ref="K37:L37"/>
    <mergeCell ref="K38:L38"/>
    <mergeCell ref="I37:J37"/>
    <mergeCell ref="I38:J38"/>
    <mergeCell ref="O39:P39"/>
    <mergeCell ref="I36:J36"/>
    <mergeCell ref="O36:P36"/>
    <mergeCell ref="Q36:R36"/>
    <mergeCell ref="C37:H37"/>
    <mergeCell ref="K39:L39"/>
    <mergeCell ref="M38:N38"/>
    <mergeCell ref="M39:N39"/>
    <mergeCell ref="Q38:R38"/>
    <mergeCell ref="Q35:R35"/>
    <mergeCell ref="O33:P33"/>
    <mergeCell ref="Q33:R33"/>
    <mergeCell ref="O34:P34"/>
    <mergeCell ref="Q34:R34"/>
    <mergeCell ref="O35:P35"/>
    <mergeCell ref="O31:P31"/>
    <mergeCell ref="O32:P32"/>
    <mergeCell ref="I35:J35"/>
    <mergeCell ref="I33:J33"/>
    <mergeCell ref="O27:P27"/>
    <mergeCell ref="Q27:R27"/>
    <mergeCell ref="O28:P28"/>
    <mergeCell ref="Q28:R28"/>
    <mergeCell ref="O25:P25"/>
    <mergeCell ref="Q25:R25"/>
    <mergeCell ref="O26:P26"/>
    <mergeCell ref="Q26:R26"/>
    <mergeCell ref="Q31:R31"/>
    <mergeCell ref="O29:P29"/>
    <mergeCell ref="Q29:R29"/>
    <mergeCell ref="O30:P30"/>
    <mergeCell ref="Q30:R30"/>
    <mergeCell ref="O20:P20"/>
    <mergeCell ref="Q20:R20"/>
    <mergeCell ref="O17:P17"/>
    <mergeCell ref="Q17:R17"/>
    <mergeCell ref="O18:P18"/>
    <mergeCell ref="Q18:R18"/>
    <mergeCell ref="O23:P23"/>
    <mergeCell ref="Q23:R23"/>
    <mergeCell ref="O24:P24"/>
    <mergeCell ref="Q24:R24"/>
    <mergeCell ref="O21:P21"/>
    <mergeCell ref="Q21:R21"/>
    <mergeCell ref="O22:P22"/>
    <mergeCell ref="Q22:R22"/>
    <mergeCell ref="O15:P15"/>
    <mergeCell ref="Q15:R15"/>
    <mergeCell ref="O16:P16"/>
    <mergeCell ref="Q16:R16"/>
    <mergeCell ref="O13:P13"/>
    <mergeCell ref="Q13:R13"/>
    <mergeCell ref="O14:P14"/>
    <mergeCell ref="Q14:R14"/>
    <mergeCell ref="O19:P19"/>
    <mergeCell ref="Q19:R19"/>
    <mergeCell ref="Q6:R6"/>
    <mergeCell ref="O7:P7"/>
    <mergeCell ref="Q7:R7"/>
    <mergeCell ref="O8:P8"/>
    <mergeCell ref="Q8:R8"/>
    <mergeCell ref="O11:P11"/>
    <mergeCell ref="Q11:R11"/>
    <mergeCell ref="O12:P12"/>
    <mergeCell ref="Q12:R12"/>
    <mergeCell ref="O9:P9"/>
    <mergeCell ref="Q9:R9"/>
    <mergeCell ref="O10:P10"/>
    <mergeCell ref="Q10:R10"/>
    <mergeCell ref="B4:B5"/>
    <mergeCell ref="C4:H5"/>
    <mergeCell ref="I4:J5"/>
    <mergeCell ref="C6:H6"/>
    <mergeCell ref="I10:J10"/>
    <mergeCell ref="I11:J11"/>
    <mergeCell ref="O5:P5"/>
    <mergeCell ref="O4:R4"/>
    <mergeCell ref="K4:L5"/>
    <mergeCell ref="M4:N5"/>
    <mergeCell ref="M6:N6"/>
    <mergeCell ref="M7:N7"/>
    <mergeCell ref="M8:N8"/>
    <mergeCell ref="M9:N9"/>
    <mergeCell ref="K6:L6"/>
    <mergeCell ref="K7:L7"/>
    <mergeCell ref="K8:L8"/>
    <mergeCell ref="K9:L9"/>
    <mergeCell ref="K10:L10"/>
    <mergeCell ref="K11:L11"/>
    <mergeCell ref="C9:H9"/>
    <mergeCell ref="C10:H10"/>
    <mergeCell ref="Q5:R5"/>
    <mergeCell ref="O6:P6"/>
    <mergeCell ref="C18:H18"/>
    <mergeCell ref="C7:H7"/>
    <mergeCell ref="C8:H8"/>
    <mergeCell ref="C11:H11"/>
    <mergeCell ref="C12:H12"/>
    <mergeCell ref="C13:H13"/>
    <mergeCell ref="C14:H14"/>
    <mergeCell ref="C15:H15"/>
    <mergeCell ref="C16:H16"/>
    <mergeCell ref="I6:J6"/>
    <mergeCell ref="I7:J7"/>
    <mergeCell ref="I8:J8"/>
    <mergeCell ref="I9:J9"/>
    <mergeCell ref="I29:J29"/>
    <mergeCell ref="I30:J30"/>
    <mergeCell ref="C24:H24"/>
    <mergeCell ref="C25:H25"/>
    <mergeCell ref="I24:J24"/>
    <mergeCell ref="C26:H26"/>
    <mergeCell ref="I25:J25"/>
    <mergeCell ref="I26:J26"/>
    <mergeCell ref="I27:J27"/>
    <mergeCell ref="I28:J28"/>
    <mergeCell ref="C27:H27"/>
    <mergeCell ref="C28:H28"/>
    <mergeCell ref="C29:H29"/>
    <mergeCell ref="C30:H30"/>
    <mergeCell ref="C19:H19"/>
    <mergeCell ref="C20:H20"/>
    <mergeCell ref="C21:H21"/>
    <mergeCell ref="C22:H22"/>
    <mergeCell ref="C23:H23"/>
    <mergeCell ref="C17:H17"/>
    <mergeCell ref="I23:J23"/>
    <mergeCell ref="I17:J17"/>
    <mergeCell ref="I18:J18"/>
    <mergeCell ref="I19:J19"/>
    <mergeCell ref="I20:J20"/>
    <mergeCell ref="I21:J21"/>
    <mergeCell ref="I22:J22"/>
    <mergeCell ref="I12:J12"/>
    <mergeCell ref="I13:J13"/>
    <mergeCell ref="I14:J14"/>
    <mergeCell ref="I15:J15"/>
    <mergeCell ref="I16:J16"/>
    <mergeCell ref="M24:N24"/>
    <mergeCell ref="M30:N30"/>
    <mergeCell ref="K31:L31"/>
    <mergeCell ref="K32:L32"/>
    <mergeCell ref="K12:L12"/>
    <mergeCell ref="K13:L13"/>
    <mergeCell ref="K14:L14"/>
    <mergeCell ref="K15:L15"/>
    <mergeCell ref="K16:L16"/>
    <mergeCell ref="K21:L21"/>
    <mergeCell ref="K24:L24"/>
    <mergeCell ref="M25:N25"/>
    <mergeCell ref="M26:N26"/>
    <mergeCell ref="K22:L22"/>
    <mergeCell ref="K23:L23"/>
    <mergeCell ref="K17:L17"/>
    <mergeCell ref="K18:L18"/>
    <mergeCell ref="K19:L19"/>
    <mergeCell ref="K20:L20"/>
    <mergeCell ref="M23:N23"/>
    <mergeCell ref="M27:N27"/>
    <mergeCell ref="M28:N28"/>
    <mergeCell ref="M29:N29"/>
    <mergeCell ref="M31:N31"/>
    <mergeCell ref="K25:L25"/>
    <mergeCell ref="K26:L26"/>
    <mergeCell ref="K27:L27"/>
    <mergeCell ref="K28:L28"/>
    <mergeCell ref="K29:L29"/>
    <mergeCell ref="K30:L30"/>
    <mergeCell ref="C31:H31"/>
    <mergeCell ref="C32:H32"/>
    <mergeCell ref="I31:J31"/>
    <mergeCell ref="I32:J32"/>
    <mergeCell ref="M10:N10"/>
    <mergeCell ref="M11:N11"/>
    <mergeCell ref="M12:N12"/>
    <mergeCell ref="M13:N13"/>
    <mergeCell ref="M18:N18"/>
    <mergeCell ref="M19:N19"/>
    <mergeCell ref="M20:N20"/>
    <mergeCell ref="M21:N21"/>
    <mergeCell ref="M22:N22"/>
    <mergeCell ref="M14:N14"/>
    <mergeCell ref="M15:N15"/>
    <mergeCell ref="M16:N16"/>
    <mergeCell ref="M17:N17"/>
    <mergeCell ref="C185:F185"/>
    <mergeCell ref="G185:H185"/>
    <mergeCell ref="I114:J114"/>
    <mergeCell ref="I122:J122"/>
    <mergeCell ref="F123:H123"/>
    <mergeCell ref="I123:J123"/>
    <mergeCell ref="F118:H118"/>
    <mergeCell ref="I118:J118"/>
    <mergeCell ref="F119:H119"/>
    <mergeCell ref="I119:J119"/>
    <mergeCell ref="I121:J121"/>
    <mergeCell ref="F120:H120"/>
    <mergeCell ref="I120:J120"/>
    <mergeCell ref="B120:D120"/>
    <mergeCell ref="B121:D121"/>
    <mergeCell ref="I117:J117"/>
    <mergeCell ref="F114:H114"/>
    <mergeCell ref="F115:H115"/>
    <mergeCell ref="I115:J115"/>
    <mergeCell ref="F116:H116"/>
    <mergeCell ref="I116:J116"/>
    <mergeCell ref="F117:H117"/>
    <mergeCell ref="B114:D114"/>
    <mergeCell ref="B115:D115"/>
    <mergeCell ref="C38:H38"/>
    <mergeCell ref="I112:J112"/>
    <mergeCell ref="F113:H113"/>
    <mergeCell ref="I113:J113"/>
    <mergeCell ref="G46:L46"/>
    <mergeCell ref="F73:H73"/>
    <mergeCell ref="B77:E77"/>
    <mergeCell ref="Q39:R39"/>
    <mergeCell ref="O37:P37"/>
    <mergeCell ref="Q37:R37"/>
    <mergeCell ref="O38:P38"/>
    <mergeCell ref="C39:H39"/>
    <mergeCell ref="G44:L44"/>
    <mergeCell ref="AA300:AA301"/>
    <mergeCell ref="AB300:AB301"/>
    <mergeCell ref="AC300:AC301"/>
    <mergeCell ref="AD300:AD301"/>
    <mergeCell ref="I76:K76"/>
    <mergeCell ref="Z300:Z301"/>
    <mergeCell ref="G45:L45"/>
    <mergeCell ref="M45:O45"/>
    <mergeCell ref="I104:J104"/>
    <mergeCell ref="O78:P78"/>
    <mergeCell ref="O80:P80"/>
    <mergeCell ref="F104:H104"/>
    <mergeCell ref="M47:O47"/>
    <mergeCell ref="G184:H184"/>
    <mergeCell ref="B47:F47"/>
    <mergeCell ref="G47:L47"/>
    <mergeCell ref="F72:H72"/>
    <mergeCell ref="B48:F48"/>
    <mergeCell ref="F77:H77"/>
    <mergeCell ref="I77:K77"/>
    <mergeCell ref="B80:E80"/>
    <mergeCell ref="G48:L48"/>
    <mergeCell ref="M48:O48"/>
    <mergeCell ref="F112:H112"/>
    <mergeCell ref="AE300:AE301"/>
    <mergeCell ref="B49:F49"/>
    <mergeCell ref="G49:L49"/>
    <mergeCell ref="M49:O49"/>
    <mergeCell ref="B74:E74"/>
    <mergeCell ref="F74:H74"/>
    <mergeCell ref="B71:E71"/>
    <mergeCell ref="B72:E72"/>
    <mergeCell ref="F78:H78"/>
    <mergeCell ref="F71:H71"/>
    <mergeCell ref="F76:H76"/>
    <mergeCell ref="F75:H75"/>
    <mergeCell ref="I105:J105"/>
    <mergeCell ref="I106:J106"/>
    <mergeCell ref="I107:J107"/>
    <mergeCell ref="I108:J108"/>
    <mergeCell ref="I109:J109"/>
    <mergeCell ref="F110:H110"/>
    <mergeCell ref="I110:J110"/>
    <mergeCell ref="I71:K71"/>
    <mergeCell ref="I72:K72"/>
    <mergeCell ref="I73:K73"/>
    <mergeCell ref="I74:K74"/>
    <mergeCell ref="I75:K75"/>
    <mergeCell ref="BB300:BB301"/>
    <mergeCell ref="BC300:BC301"/>
    <mergeCell ref="BD300:BD301"/>
    <mergeCell ref="BE300:BE301"/>
    <mergeCell ref="AF300:AF301"/>
    <mergeCell ref="AG300:AG301"/>
    <mergeCell ref="AX300:AX301"/>
    <mergeCell ref="AY300:AY301"/>
    <mergeCell ref="AZ300:AZ301"/>
    <mergeCell ref="BA300:BA301"/>
    <mergeCell ref="AP300:AP301"/>
    <mergeCell ref="AQ300:AQ301"/>
    <mergeCell ref="AR300:AR301"/>
    <mergeCell ref="AS300:AS301"/>
    <mergeCell ref="AT300:AT301"/>
    <mergeCell ref="AU300:AU301"/>
    <mergeCell ref="AV300:AV301"/>
    <mergeCell ref="AW300:AW301"/>
    <mergeCell ref="AH300:AH301"/>
    <mergeCell ref="AI300:AI301"/>
    <mergeCell ref="AJ300:AJ301"/>
    <mergeCell ref="AK300:AK301"/>
    <mergeCell ref="AL300:AL301"/>
    <mergeCell ref="AM300:AM301"/>
  </mergeCells>
  <phoneticPr fontId="1"/>
  <conditionalFormatting sqref="Z302:BE349">
    <cfRule type="cellIs" dxfId="24" priority="1" stopIfTrue="1" operator="equal">
      <formula>""</formula>
    </cfRule>
  </conditionalFormatting>
  <dataValidations count="10">
    <dataValidation type="list" allowBlank="1" showInputMessage="1" showErrorMessage="1" sqref="E101:E132">
      <formula1>"Subsys, Module, Submod"</formula1>
    </dataValidation>
    <dataValidation type="list" allowBlank="1" showInputMessage="1" showErrorMessage="1" sqref="J6:J7 I6:I13">
      <formula1>"メッセージ,コマンド,ロケーション,センサー"</formula1>
    </dataValidation>
    <dataValidation type="whole" allowBlank="1" showInputMessage="1" showErrorMessage="1" errorTitle="エラー" error="設定可能な値は1～16です。_x000a_値を設定し直して下さい。" sqref="P46">
      <formula1>1</formula1>
      <formula2>16</formula2>
    </dataValidation>
    <dataValidation type="whole" allowBlank="1" showInputMessage="1" showErrorMessage="1" errorTitle="エラー" error="設定可能な値は8～128です。_x000a_値を設定し直して下さい。" sqref="P47">
      <formula1>8</formula1>
      <formula2>128</formula2>
    </dataValidation>
    <dataValidation type="whole" allowBlank="1" showInputMessage="1" showErrorMessage="1" errorTitle="エラー" error="設定可能な値は4～128です。_x000a_値を設定し直して下さい。" sqref="P48">
      <formula1>4</formula1>
      <formula2>256</formula2>
    </dataValidation>
    <dataValidation type="list" allowBlank="1" showInputMessage="1" showErrorMessage="1" sqref="I14:I38 J15:J38">
      <formula1>"メッセージ,コンディション,デバイスステート"</formula1>
    </dataValidation>
    <dataValidation type="whole" allowBlank="1" showInputMessage="1" showErrorMessage="1" errorTitle="エラー" error="設定可能な値は16～1024です。_x000a_値を設定し直して下さい。" sqref="P49">
      <formula1>16</formula1>
      <formula2>1024</formula2>
    </dataValidation>
    <dataValidation type="whole" allowBlank="1" showInputMessage="1" showErrorMessage="1" errorTitle="エラー" error="設定可能な値は1～1024です。_x000a_値を設定し直して下さい。" sqref="P45">
      <formula1>1</formula1>
      <formula2>1024</formula2>
    </dataValidation>
    <dataValidation showInputMessage="1" showErrorMessage="1" sqref="F72:N72"/>
    <dataValidation type="list" allowBlank="1" showInputMessage="1" showErrorMessage="1" sqref="R2">
      <formula1>"C++,C"</formula1>
    </dataValidation>
  </dataValidations>
  <printOptions horizontalCentered="1"/>
  <pageMargins left="0.19685039370078741" right="0.19685039370078741" top="0.39370078740157483" bottom="0.19685039370078741" header="0.19685039370078741" footer="0"/>
  <pageSetup paperSize="9" scale="16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184321" r:id="rId4" name="シート作成ボタン">
          <controlPr defaultSize="0" autoLine="0" r:id="rId5">
            <anchor moveWithCells="1">
              <from>
                <xdr:col>8</xdr:col>
                <xdr:colOff>0</xdr:colOff>
                <xdr:row>0</xdr:row>
                <xdr:rowOff>85725</xdr:rowOff>
              </from>
              <to>
                <xdr:col>10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184321" r:id="rId4" name="シート作成ボタン"/>
      </mc:Fallback>
    </mc:AlternateContent>
    <mc:AlternateContent xmlns:mc="http://schemas.openxmlformats.org/markup-compatibility/2006">
      <mc:Choice Requires="x14">
        <control shapeId="184326" r:id="rId6" name="ソース作成ボタン">
          <controlPr autoLine="0" r:id="rId7">
            <anchor moveWithCells="1">
              <from>
                <xdr:col>14</xdr:col>
                <xdr:colOff>314325</xdr:colOff>
                <xdr:row>0</xdr:row>
                <xdr:rowOff>76200</xdr:rowOff>
              </from>
              <to>
                <xdr:col>15</xdr:col>
                <xdr:colOff>666750</xdr:colOff>
                <xdr:row>1</xdr:row>
                <xdr:rowOff>57150</xdr:rowOff>
              </to>
            </anchor>
          </controlPr>
        </control>
      </mc:Choice>
      <mc:Fallback>
        <control shapeId="184326" r:id="rId6" name="ソース作成ボタン"/>
      </mc:Fallback>
    </mc:AlternateContent>
    <mc:AlternateContent xmlns:mc="http://schemas.openxmlformats.org/markup-compatibility/2006">
      <mc:Choice Requires="x14">
        <control shapeId="184377" r:id="rId8" name="ポート設定">
          <controlPr autoLine="0" r:id="rId9">
            <anchor moveWithCells="1">
              <from>
                <xdr:col>19</xdr:col>
                <xdr:colOff>123825</xdr:colOff>
                <xdr:row>0</xdr:row>
                <xdr:rowOff>85725</xdr:rowOff>
              </from>
              <to>
                <xdr:col>20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184377" r:id="rId8" name="ポート設定"/>
      </mc:Fallback>
    </mc:AlternateContent>
    <mc:AlternateContent xmlns:mc="http://schemas.openxmlformats.org/markup-compatibility/2006">
      <mc:Choice Requires="x14">
        <control shapeId="184378" r:id="rId10" name="コンフィグ設定">
          <controlPr defaultSize="0" autoLine="0" autoPict="0" r:id="rId11">
            <anchor moveWithCells="1">
              <from>
                <xdr:col>27</xdr:col>
                <xdr:colOff>0</xdr:colOff>
                <xdr:row>297</xdr:row>
                <xdr:rowOff>47625</xdr:rowOff>
              </from>
              <to>
                <xdr:col>28</xdr:col>
                <xdr:colOff>285750</xdr:colOff>
                <xdr:row>298</xdr:row>
                <xdr:rowOff>123825</xdr:rowOff>
              </to>
            </anchor>
          </controlPr>
        </control>
      </mc:Choice>
      <mc:Fallback>
        <control shapeId="184378" r:id="rId10" name="コンフィグ設定"/>
      </mc:Fallback>
    </mc:AlternateContent>
    <mc:AlternateContent xmlns:mc="http://schemas.openxmlformats.org/markup-compatibility/2006">
      <mc:Choice Requires="x14">
        <control shapeId="184381" r:id="rId12" name="シートチェックボタン">
          <controlPr autoLine="0" r:id="rId13">
            <anchor moveWithCells="1">
              <from>
                <xdr:col>10</xdr:col>
                <xdr:colOff>104775</xdr:colOff>
                <xdr:row>0</xdr:row>
                <xdr:rowOff>85725</xdr:rowOff>
              </from>
              <to>
                <xdr:col>12</xdr:col>
                <xdr:colOff>104775</xdr:colOff>
                <xdr:row>1</xdr:row>
                <xdr:rowOff>66675</xdr:rowOff>
              </to>
            </anchor>
          </controlPr>
        </control>
      </mc:Choice>
      <mc:Fallback>
        <control shapeId="184381" r:id="rId12" name="シートチェックボタン"/>
      </mc:Fallback>
    </mc:AlternateContent>
    <mc:AlternateContent xmlns:mc="http://schemas.openxmlformats.org/markup-compatibility/2006">
      <mc:Choice Requires="x14">
        <control shapeId="184384" r:id="rId14" name="メッセージ仕様作成">
          <controlPr autoLine="0" r:id="rId15">
            <anchor moveWithCells="1">
              <from>
                <xdr:col>12</xdr:col>
                <xdr:colOff>209550</xdr:colOff>
                <xdr:row>0</xdr:row>
                <xdr:rowOff>85725</xdr:rowOff>
              </from>
              <to>
                <xdr:col>14</xdr:col>
                <xdr:colOff>190500</xdr:colOff>
                <xdr:row>1</xdr:row>
                <xdr:rowOff>66675</xdr:rowOff>
              </to>
            </anchor>
          </controlPr>
        </control>
      </mc:Choice>
      <mc:Fallback>
        <control shapeId="184384" r:id="rId14" name="メッセージ仕様作成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P614"/>
  <sheetViews>
    <sheetView workbookViewId="0">
      <selection activeCell="E9" sqref="E9"/>
    </sheetView>
  </sheetViews>
  <sheetFormatPr defaultRowHeight="13.5"/>
  <cols>
    <col min="1" max="1" width="2.375" customWidth="1"/>
    <col min="2" max="2" width="11" customWidth="1"/>
    <col min="3" max="3" width="9.375" customWidth="1"/>
    <col min="4" max="25" width="12.625" customWidth="1"/>
    <col min="26" max="26" width="6" bestFit="1" customWidth="1"/>
    <col min="27" max="27" width="6" customWidth="1"/>
    <col min="28" max="35" width="12.625" customWidth="1"/>
    <col min="36" max="41" width="8.125" customWidth="1"/>
  </cols>
  <sheetData>
    <row r="1" spans="1:42" s="2" customFormat="1" ht="14.25">
      <c r="A1" s="11" t="s">
        <v>72</v>
      </c>
      <c r="D1" s="3"/>
      <c r="E1" s="503" t="str">
        <f ca="1">MID(CELL("filename",$A$1),FIND("]",CELL("filename",$A$1))+1,31)</f>
        <v>フォーマット 【センサー】</v>
      </c>
      <c r="F1" s="503"/>
      <c r="G1" s="504"/>
      <c r="H1" s="504"/>
      <c r="I1" s="123">
        <f>MAX(Z103:Z358)</f>
        <v>0</v>
      </c>
      <c r="J1" s="123">
        <f ca="1">MAX(AA103:AA358)</f>
        <v>8</v>
      </c>
      <c r="K1" s="3"/>
      <c r="L1" s="3"/>
      <c r="M1" s="3"/>
      <c r="N1" s="3"/>
      <c r="O1" s="3"/>
      <c r="P1" s="3"/>
      <c r="Q1" s="3"/>
      <c r="R1" s="3"/>
      <c r="S1" s="3"/>
    </row>
    <row r="2" spans="1:42" s="96" customFormat="1" ht="27" customHeight="1">
      <c r="A2" s="7"/>
      <c r="B2" s="7"/>
      <c r="C2" s="147" t="s">
        <v>49</v>
      </c>
      <c r="D2" s="97"/>
      <c r="E2" s="505" t="s">
        <v>89</v>
      </c>
      <c r="F2" s="506"/>
      <c r="G2" s="99">
        <f>A2</f>
        <v>0</v>
      </c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</row>
    <row r="3" spans="1:42" s="2" customFormat="1" ht="12">
      <c r="B3" s="14" t="s">
        <v>38</v>
      </c>
      <c r="D3" s="3"/>
      <c r="E3" s="12"/>
      <c r="F3" s="12"/>
      <c r="G3" s="1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42" s="2" customFormat="1" ht="12">
      <c r="B4" s="14" t="s">
        <v>39</v>
      </c>
      <c r="D4" s="3"/>
      <c r="E4" s="12"/>
      <c r="F4" s="12"/>
      <c r="G4" s="1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42" s="2" customFormat="1" ht="12">
      <c r="D5" s="3"/>
      <c r="E5" s="12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42" s="2" customFormat="1" ht="15.75">
      <c r="B6" s="6" t="s">
        <v>90</v>
      </c>
      <c r="D6" s="5">
        <v>15</v>
      </c>
      <c r="E6" s="5">
        <v>14</v>
      </c>
      <c r="F6" s="5">
        <v>13</v>
      </c>
      <c r="G6" s="5">
        <v>12</v>
      </c>
      <c r="H6" s="5">
        <v>11</v>
      </c>
      <c r="I6" s="5">
        <v>10</v>
      </c>
      <c r="J6" s="5">
        <v>9</v>
      </c>
      <c r="K6" s="5">
        <v>8</v>
      </c>
      <c r="L6" s="5">
        <v>7</v>
      </c>
      <c r="M6" s="5">
        <v>6</v>
      </c>
      <c r="N6" s="5">
        <v>5</v>
      </c>
      <c r="O6" s="5">
        <v>4</v>
      </c>
      <c r="P6" s="5">
        <v>3</v>
      </c>
      <c r="Q6" s="5">
        <v>2</v>
      </c>
      <c r="R6" s="5">
        <v>1</v>
      </c>
      <c r="S6" s="5">
        <v>0</v>
      </c>
    </row>
    <row r="7" spans="1:42" s="2" customFormat="1" thickBot="1">
      <c r="A7" s="7">
        <f ca="1">COUNT(B9:B32)</f>
        <v>0</v>
      </c>
      <c r="B7" s="9" t="s">
        <v>43</v>
      </c>
      <c r="C7" s="8" t="s">
        <v>44</v>
      </c>
      <c r="D7" s="15" t="s">
        <v>34</v>
      </c>
      <c r="E7" s="9" t="s">
        <v>35</v>
      </c>
      <c r="F7" s="9" t="s">
        <v>36</v>
      </c>
      <c r="G7" s="9" t="s">
        <v>4</v>
      </c>
      <c r="H7" s="9" t="s">
        <v>5</v>
      </c>
      <c r="I7" s="9" t="s">
        <v>53</v>
      </c>
      <c r="J7" s="9" t="s">
        <v>54</v>
      </c>
      <c r="K7" s="9" t="s">
        <v>55</v>
      </c>
      <c r="L7" s="9" t="s">
        <v>56</v>
      </c>
      <c r="M7" s="9" t="s">
        <v>57</v>
      </c>
      <c r="N7" s="9" t="s">
        <v>58</v>
      </c>
      <c r="O7" s="9" t="s">
        <v>59</v>
      </c>
      <c r="P7" s="9" t="s">
        <v>60</v>
      </c>
      <c r="Q7" s="9" t="s">
        <v>81</v>
      </c>
      <c r="R7" s="9" t="s">
        <v>82</v>
      </c>
      <c r="S7" s="9" t="s">
        <v>83</v>
      </c>
    </row>
    <row r="8" spans="1:42" s="16" customFormat="1" ht="18" hidden="1" thickTop="1" thickBot="1">
      <c r="B8" s="17">
        <v>-1</v>
      </c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42" s="2" customFormat="1" ht="36.75" thickTop="1">
      <c r="A9" s="151" t="str">
        <f>IF(COUNTBLANK(D9:S9)=16,"×","○")</f>
        <v>○</v>
      </c>
      <c r="B9" s="499" t="str">
        <f ca="1">IF(COUNTIF(D10:S11,"使用")=0,"",MAX($B$8:INDIRECT("R[-1]C",FALSE))+1)</f>
        <v/>
      </c>
      <c r="C9" s="154" t="s">
        <v>88</v>
      </c>
      <c r="D9" s="157" t="str">
        <f>IF(コンフィグ設定!Z303="","",コンフィグ設定!Z303)</f>
        <v/>
      </c>
      <c r="E9" s="157" t="str">
        <f>IF(コンフィグ設定!AA303="","",コンフィグ設定!AA303)</f>
        <v/>
      </c>
      <c r="F9" s="157" t="str">
        <f>IF(コンフィグ設定!AB303="","",コンフィグ設定!AB303)</f>
        <v/>
      </c>
      <c r="G9" s="157" t="str">
        <f>IF(コンフィグ設定!AC303="","",コンフィグ設定!AC303)</f>
        <v/>
      </c>
      <c r="H9" s="157" t="str">
        <f>IF(コンフィグ設定!AD303="","",コンフィグ設定!AD303)</f>
        <v/>
      </c>
      <c r="I9" s="157" t="str">
        <f>IF(コンフィグ設定!AE303="","",コンフィグ設定!AE303)</f>
        <v/>
      </c>
      <c r="J9" s="157" t="str">
        <f>IF(コンフィグ設定!AF303="","",コンフィグ設定!AF303)</f>
        <v/>
      </c>
      <c r="K9" s="157" t="str">
        <f>IF(コンフィグ設定!AG303="","",コンフィグ設定!AG303)</f>
        <v/>
      </c>
      <c r="L9" s="157" t="str">
        <f>IF(コンフィグ設定!AX303="","",コンフィグ設定!AX303)</f>
        <v>STACKER_TRAY_HEIGHT1_SNR</v>
      </c>
      <c r="M9" s="157" t="str">
        <f>IF(コンフィグ設定!AY303="","",コンフィグ設定!AY303)</f>
        <v>STACKER_TRAY_HEIGHT2_SNR</v>
      </c>
      <c r="N9" s="157" t="str">
        <f>IF(コンフィグ設定!AZ303="","",コンフィグ設定!AZ303)</f>
        <v>LOW_STAPLE_SNR</v>
      </c>
      <c r="O9" s="157" t="str">
        <f>IF(コンフィグ設定!BA303="","",コンフィグ設定!BA303)</f>
        <v>SELF_PRIMING_SNR</v>
      </c>
      <c r="P9" s="157" t="str">
        <f>IF(コンフィグ設定!BB303="","",コンフィグ設定!BB303)</f>
        <v>STAPLE_HOME_SNR</v>
      </c>
      <c r="Q9" s="157" t="str">
        <f>IF(コンフィグ設定!BC303="","",コンフィグ設定!BC303)</f>
        <v>COMPILE_EXIT_SNR</v>
      </c>
      <c r="R9" s="157" t="str">
        <f>IF(コンフィグ設定!BD303="","",コンフィグ設定!BD303)</f>
        <v>IOT_EXIT_SNR</v>
      </c>
      <c r="S9" s="157" t="str">
        <f>IF(コンフィグ設定!BE303="","",コンフィグ設定!BE303)</f>
        <v>STAPLE_DOOR_INTERLOCK_SW</v>
      </c>
      <c r="T9" s="148" t="str">
        <f>IF(COUNTIF(D10:S11,"使用")=0,"",(ROW()-9)/3)</f>
        <v/>
      </c>
      <c r="U9" s="142"/>
      <c r="V9" s="142"/>
      <c r="W9" s="142"/>
      <c r="X9" s="142"/>
      <c r="Y9" s="142"/>
      <c r="Z9" s="142"/>
      <c r="AA9" s="142"/>
      <c r="AB9" s="142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2"/>
    </row>
    <row r="10" spans="1:42" s="2" customFormat="1" ht="12">
      <c r="A10" s="151"/>
      <c r="B10" s="500"/>
      <c r="C10" s="155" t="s">
        <v>85</v>
      </c>
      <c r="D10" s="152" t="s">
        <v>87</v>
      </c>
      <c r="E10" s="102" t="s">
        <v>87</v>
      </c>
      <c r="F10" s="102" t="s">
        <v>87</v>
      </c>
      <c r="G10" s="102" t="s">
        <v>87</v>
      </c>
      <c r="H10" s="102" t="s">
        <v>87</v>
      </c>
      <c r="I10" s="102" t="s">
        <v>87</v>
      </c>
      <c r="J10" s="102" t="s">
        <v>87</v>
      </c>
      <c r="K10" s="102" t="s">
        <v>87</v>
      </c>
      <c r="L10" s="102" t="s">
        <v>87</v>
      </c>
      <c r="M10" s="102" t="s">
        <v>87</v>
      </c>
      <c r="N10" s="102" t="s">
        <v>87</v>
      </c>
      <c r="O10" s="102" t="s">
        <v>87</v>
      </c>
      <c r="P10" s="102" t="s">
        <v>87</v>
      </c>
      <c r="Q10" s="102" t="s">
        <v>87</v>
      </c>
      <c r="R10" s="102" t="s">
        <v>87</v>
      </c>
      <c r="S10" s="102" t="s">
        <v>87</v>
      </c>
      <c r="T10" s="150" t="str">
        <f>IF(A9="×","",IF(T9="","0x0000","0x"&amp;DEC2HEX(Z10*2^15+AA10*2^14+AB10*2^13+AC10*2^12+AD10*2^11+AE10*2^10+AF10*2^9+AG10*2^8+AH10*2^7+AI10*2^6+AJ10*2^5+AK10*2^4+AL10*2^3+AM10*2^2+AN10*2^1+AO10*2^0,4)))</f>
        <v>0x0000</v>
      </c>
      <c r="U10" s="142"/>
      <c r="V10" s="142"/>
      <c r="W10" s="142"/>
      <c r="X10" s="142"/>
      <c r="Y10" s="142"/>
      <c r="Z10" s="149">
        <f>IF(D10="使用",1,0)</f>
        <v>0</v>
      </c>
      <c r="AA10" s="149">
        <f t="shared" ref="AA10:AO11" si="0">IF(E10="使用",1,0)</f>
        <v>0</v>
      </c>
      <c r="AB10" s="149">
        <f t="shared" si="0"/>
        <v>0</v>
      </c>
      <c r="AC10" s="149">
        <f t="shared" si="0"/>
        <v>0</v>
      </c>
      <c r="AD10" s="149">
        <f t="shared" si="0"/>
        <v>0</v>
      </c>
      <c r="AE10" s="149">
        <f t="shared" si="0"/>
        <v>0</v>
      </c>
      <c r="AF10" s="149">
        <f t="shared" si="0"/>
        <v>0</v>
      </c>
      <c r="AG10" s="149">
        <f t="shared" si="0"/>
        <v>0</v>
      </c>
      <c r="AH10" s="149">
        <f t="shared" si="0"/>
        <v>0</v>
      </c>
      <c r="AI10" s="149">
        <f t="shared" si="0"/>
        <v>0</v>
      </c>
      <c r="AJ10" s="149">
        <f t="shared" si="0"/>
        <v>0</v>
      </c>
      <c r="AK10" s="149">
        <f t="shared" si="0"/>
        <v>0</v>
      </c>
      <c r="AL10" s="149">
        <f t="shared" si="0"/>
        <v>0</v>
      </c>
      <c r="AM10" s="149">
        <f t="shared" si="0"/>
        <v>0</v>
      </c>
      <c r="AN10" s="149">
        <f t="shared" si="0"/>
        <v>0</v>
      </c>
      <c r="AO10" s="149">
        <f t="shared" si="0"/>
        <v>0</v>
      </c>
      <c r="AP10" s="142"/>
    </row>
    <row r="11" spans="1:42" s="2" customFormat="1" ht="12.75" thickBot="1">
      <c r="A11" s="151"/>
      <c r="B11" s="501"/>
      <c r="C11" s="156" t="s">
        <v>86</v>
      </c>
      <c r="D11" s="153" t="s">
        <v>87</v>
      </c>
      <c r="E11" s="103" t="s">
        <v>87</v>
      </c>
      <c r="F11" s="103" t="s">
        <v>87</v>
      </c>
      <c r="G11" s="103" t="s">
        <v>87</v>
      </c>
      <c r="H11" s="103" t="s">
        <v>87</v>
      </c>
      <c r="I11" s="103" t="s">
        <v>87</v>
      </c>
      <c r="J11" s="103" t="s">
        <v>87</v>
      </c>
      <c r="K11" s="103" t="s">
        <v>87</v>
      </c>
      <c r="L11" s="103" t="s">
        <v>87</v>
      </c>
      <c r="M11" s="103" t="s">
        <v>87</v>
      </c>
      <c r="N11" s="103" t="s">
        <v>87</v>
      </c>
      <c r="O11" s="103" t="s">
        <v>87</v>
      </c>
      <c r="P11" s="103" t="s">
        <v>87</v>
      </c>
      <c r="Q11" s="103" t="s">
        <v>87</v>
      </c>
      <c r="R11" s="103" t="s">
        <v>87</v>
      </c>
      <c r="S11" s="103" t="s">
        <v>87</v>
      </c>
      <c r="T11" s="150" t="str">
        <f>IF(A9="×","",IF(T9="","0x0000","0x"&amp;DEC2HEX(Z11*2^15+AA11*2^14+AB11*2^13+AC11*2^12+AD11*2^11+AE11*2^10+AF11*2^9+AG11*2^8+AH11*2^7+AI11*2^6+AJ11*2^5+AK11*2^4+AL11*2^3+AM11*2^2+AN11*2^1+AO11*2^0,4)))</f>
        <v>0x0000</v>
      </c>
      <c r="U11" s="142"/>
      <c r="V11" s="142"/>
      <c r="W11" s="142"/>
      <c r="X11" s="142"/>
      <c r="Y11" s="142"/>
      <c r="Z11" s="149">
        <f>IF(D11="使用",1,0)</f>
        <v>0</v>
      </c>
      <c r="AA11" s="149">
        <f t="shared" si="0"/>
        <v>0</v>
      </c>
      <c r="AB11" s="149">
        <f t="shared" si="0"/>
        <v>0</v>
      </c>
      <c r="AC11" s="149">
        <f t="shared" si="0"/>
        <v>0</v>
      </c>
      <c r="AD11" s="149">
        <f t="shared" si="0"/>
        <v>0</v>
      </c>
      <c r="AE11" s="149">
        <f t="shared" si="0"/>
        <v>0</v>
      </c>
      <c r="AF11" s="149">
        <f t="shared" si="0"/>
        <v>0</v>
      </c>
      <c r="AG11" s="149">
        <f t="shared" si="0"/>
        <v>0</v>
      </c>
      <c r="AH11" s="149">
        <f t="shared" si="0"/>
        <v>0</v>
      </c>
      <c r="AI11" s="149">
        <f t="shared" si="0"/>
        <v>0</v>
      </c>
      <c r="AJ11" s="149">
        <f t="shared" si="0"/>
        <v>0</v>
      </c>
      <c r="AK11" s="149">
        <f t="shared" si="0"/>
        <v>0</v>
      </c>
      <c r="AL11" s="149">
        <f t="shared" si="0"/>
        <v>0</v>
      </c>
      <c r="AM11" s="149">
        <f t="shared" si="0"/>
        <v>0</v>
      </c>
      <c r="AN11" s="149">
        <f t="shared" si="0"/>
        <v>0</v>
      </c>
      <c r="AO11" s="149">
        <f t="shared" si="0"/>
        <v>0</v>
      </c>
      <c r="AP11" s="142"/>
    </row>
    <row r="12" spans="1:42" s="2" customFormat="1" ht="36.75" thickTop="1">
      <c r="A12" s="151" t="str">
        <f>IF(COUNTBLANK(D12:S12)=16,"×","○")</f>
        <v>×</v>
      </c>
      <c r="B12" s="499" t="str">
        <f ca="1">IF(COUNTIF(D13:S14,"使用")=0,"",MAX($B$8:INDIRECT("R[-1]C",FALSE))+1)</f>
        <v/>
      </c>
      <c r="C12" s="154" t="s">
        <v>88</v>
      </c>
      <c r="D12" s="157" t="str">
        <f>IF(コンフィグ設定!Z306="","",コンフィグ設定!Z306)</f>
        <v/>
      </c>
      <c r="E12" s="157" t="str">
        <f>IF(コンフィグ設定!AA306="","",コンフィグ設定!AA306)</f>
        <v/>
      </c>
      <c r="F12" s="157" t="str">
        <f>IF(コンフィグ設定!AB306="","",コンフィグ設定!AB306)</f>
        <v/>
      </c>
      <c r="G12" s="157" t="str">
        <f>IF(コンフィグ設定!AC306="","",コンフィグ設定!AC306)</f>
        <v/>
      </c>
      <c r="H12" s="157" t="str">
        <f>IF(コンフィグ設定!AD306="","",コンフィグ設定!AD306)</f>
        <v/>
      </c>
      <c r="I12" s="157" t="str">
        <f>IF(コンフィグ設定!AE306="","",コンフィグ設定!AE306)</f>
        <v/>
      </c>
      <c r="J12" s="157" t="str">
        <f>IF(コンフィグ設定!AF306="","",コンフィグ設定!AF306)</f>
        <v/>
      </c>
      <c r="K12" s="157" t="str">
        <f>IF(コンフィグ設定!AG306="","",コンフィグ設定!AG306)</f>
        <v/>
      </c>
      <c r="L12" s="157" t="str">
        <f>IF(コンフィグ設定!AX306="","",コンフィグ設定!AX306)</f>
        <v/>
      </c>
      <c r="M12" s="157" t="str">
        <f>IF(コンフィグ設定!AY306="","",コンフィグ設定!AY306)</f>
        <v/>
      </c>
      <c r="N12" s="157" t="str">
        <f>IF(コンフィグ設定!AZ306="","",コンフィグ設定!AZ306)</f>
        <v/>
      </c>
      <c r="O12" s="157" t="str">
        <f>IF(コンフィグ設定!BA306="","",コンフィグ設定!BA306)</f>
        <v/>
      </c>
      <c r="P12" s="157" t="str">
        <f>IF(コンフィグ設定!BB306="","",コンフィグ設定!BB306)</f>
        <v/>
      </c>
      <c r="Q12" s="157" t="str">
        <f>IF(コンフィグ設定!BC306="","",コンフィグ設定!BC306)</f>
        <v/>
      </c>
      <c r="R12" s="157" t="str">
        <f>IF(コンフィグ設定!BD306="","",コンフィグ設定!BD306)</f>
        <v/>
      </c>
      <c r="S12" s="157" t="str">
        <f>IF(コンフィグ設定!BE306="","",コンフィグ設定!BE306)</f>
        <v/>
      </c>
      <c r="T12" s="148" t="str">
        <f>IF(COUNTIF(D13:S14,"使用")=0,"",(ROW()-9)/3)</f>
        <v/>
      </c>
      <c r="U12" s="142"/>
      <c r="V12" s="142"/>
      <c r="W12" s="142"/>
      <c r="X12" s="142"/>
      <c r="Y12" s="142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  <c r="AL12" s="149"/>
      <c r="AM12" s="149"/>
      <c r="AN12" s="149"/>
      <c r="AO12" s="149"/>
      <c r="AP12" s="142"/>
    </row>
    <row r="13" spans="1:42" s="2" customFormat="1" ht="12">
      <c r="A13" s="151"/>
      <c r="B13" s="500"/>
      <c r="C13" s="155" t="s">
        <v>85</v>
      </c>
      <c r="D13" s="152" t="s">
        <v>87</v>
      </c>
      <c r="E13" s="152" t="s">
        <v>87</v>
      </c>
      <c r="F13" s="152" t="s">
        <v>87</v>
      </c>
      <c r="G13" s="152" t="s">
        <v>87</v>
      </c>
      <c r="H13" s="152" t="s">
        <v>87</v>
      </c>
      <c r="I13" s="152" t="s">
        <v>87</v>
      </c>
      <c r="J13" s="152" t="s">
        <v>87</v>
      </c>
      <c r="K13" s="152" t="s">
        <v>87</v>
      </c>
      <c r="L13" s="152" t="s">
        <v>87</v>
      </c>
      <c r="M13" s="152" t="s">
        <v>87</v>
      </c>
      <c r="N13" s="152" t="s">
        <v>87</v>
      </c>
      <c r="O13" s="152" t="s">
        <v>87</v>
      </c>
      <c r="P13" s="152" t="s">
        <v>87</v>
      </c>
      <c r="Q13" s="152" t="s">
        <v>87</v>
      </c>
      <c r="R13" s="152" t="s">
        <v>87</v>
      </c>
      <c r="S13" s="152" t="s">
        <v>87</v>
      </c>
      <c r="T13" s="150" t="str">
        <f>IF(A12="×","",IF(T12="","0x0000","0x"&amp;DEC2HEX(Z13*2^15+AA13*2^14+AB13*2^13+AC13*2^12+AD13*2^11+AE13*2^10+AF13*2^9+AG13*2^8+AH13*2^7+AI13*2^6+AJ13*2^5+AK13*2^4+AL13*2^3+AM13*2^2+AN13*2^1+AO13*2^0,4)))</f>
        <v/>
      </c>
      <c r="U13" s="142"/>
      <c r="V13" s="142"/>
      <c r="W13" s="142"/>
      <c r="X13" s="142"/>
      <c r="Y13" s="142"/>
      <c r="Z13" s="149">
        <f t="shared" ref="Z13:AO14" si="1">IF(D13="使用",1,0)</f>
        <v>0</v>
      </c>
      <c r="AA13" s="149">
        <f t="shared" si="1"/>
        <v>0</v>
      </c>
      <c r="AB13" s="149">
        <f t="shared" si="1"/>
        <v>0</v>
      </c>
      <c r="AC13" s="149">
        <f t="shared" si="1"/>
        <v>0</v>
      </c>
      <c r="AD13" s="149">
        <f t="shared" si="1"/>
        <v>0</v>
      </c>
      <c r="AE13" s="149">
        <f t="shared" si="1"/>
        <v>0</v>
      </c>
      <c r="AF13" s="149">
        <f t="shared" si="1"/>
        <v>0</v>
      </c>
      <c r="AG13" s="149">
        <f t="shared" si="1"/>
        <v>0</v>
      </c>
      <c r="AH13" s="149">
        <f t="shared" si="1"/>
        <v>0</v>
      </c>
      <c r="AI13" s="149">
        <f t="shared" si="1"/>
        <v>0</v>
      </c>
      <c r="AJ13" s="149">
        <f t="shared" si="1"/>
        <v>0</v>
      </c>
      <c r="AK13" s="149">
        <f t="shared" si="1"/>
        <v>0</v>
      </c>
      <c r="AL13" s="149">
        <f t="shared" si="1"/>
        <v>0</v>
      </c>
      <c r="AM13" s="149">
        <f t="shared" si="1"/>
        <v>0</v>
      </c>
      <c r="AN13" s="149">
        <f t="shared" si="1"/>
        <v>0</v>
      </c>
      <c r="AO13" s="149">
        <f t="shared" si="1"/>
        <v>0</v>
      </c>
      <c r="AP13" s="142"/>
    </row>
    <row r="14" spans="1:42" s="2" customFormat="1" ht="12.75" thickBot="1">
      <c r="A14" s="151"/>
      <c r="B14" s="501"/>
      <c r="C14" s="156" t="s">
        <v>86</v>
      </c>
      <c r="D14" s="153" t="s">
        <v>87</v>
      </c>
      <c r="E14" s="153" t="s">
        <v>87</v>
      </c>
      <c r="F14" s="153" t="s">
        <v>87</v>
      </c>
      <c r="G14" s="153" t="s">
        <v>87</v>
      </c>
      <c r="H14" s="153" t="s">
        <v>87</v>
      </c>
      <c r="I14" s="153" t="s">
        <v>87</v>
      </c>
      <c r="J14" s="153" t="s">
        <v>87</v>
      </c>
      <c r="K14" s="153" t="s">
        <v>87</v>
      </c>
      <c r="L14" s="153" t="s">
        <v>87</v>
      </c>
      <c r="M14" s="153" t="s">
        <v>87</v>
      </c>
      <c r="N14" s="153" t="s">
        <v>87</v>
      </c>
      <c r="O14" s="153" t="s">
        <v>87</v>
      </c>
      <c r="P14" s="153" t="s">
        <v>87</v>
      </c>
      <c r="Q14" s="153" t="s">
        <v>87</v>
      </c>
      <c r="R14" s="153" t="s">
        <v>87</v>
      </c>
      <c r="S14" s="153" t="s">
        <v>87</v>
      </c>
      <c r="T14" s="150" t="str">
        <f>IF(A12="×","",IF(T12="","0x0000","0x"&amp;DEC2HEX(Z14*2^15+AA14*2^14+AB14*2^13+AC14*2^12+AD14*2^11+AE14*2^10+AF14*2^9+AG14*2^8+AH14*2^7+AI14*2^6+AJ14*2^5+AK14*2^4+AL14*2^3+AM14*2^2+AN14*2^1+AO14*2^0,4)))</f>
        <v/>
      </c>
      <c r="U14" s="142"/>
      <c r="V14" s="142"/>
      <c r="W14" s="142"/>
      <c r="X14" s="142"/>
      <c r="Y14" s="142"/>
      <c r="Z14" s="149">
        <f t="shared" si="1"/>
        <v>0</v>
      </c>
      <c r="AA14" s="149">
        <f t="shared" si="1"/>
        <v>0</v>
      </c>
      <c r="AB14" s="149">
        <f t="shared" si="1"/>
        <v>0</v>
      </c>
      <c r="AC14" s="149">
        <f t="shared" si="1"/>
        <v>0</v>
      </c>
      <c r="AD14" s="149">
        <f t="shared" si="1"/>
        <v>0</v>
      </c>
      <c r="AE14" s="149">
        <f t="shared" si="1"/>
        <v>0</v>
      </c>
      <c r="AF14" s="149">
        <f t="shared" si="1"/>
        <v>0</v>
      </c>
      <c r="AG14" s="149">
        <f t="shared" si="1"/>
        <v>0</v>
      </c>
      <c r="AH14" s="149">
        <f t="shared" si="1"/>
        <v>0</v>
      </c>
      <c r="AI14" s="149">
        <f t="shared" si="1"/>
        <v>0</v>
      </c>
      <c r="AJ14" s="149">
        <f t="shared" si="1"/>
        <v>0</v>
      </c>
      <c r="AK14" s="149">
        <f t="shared" si="1"/>
        <v>0</v>
      </c>
      <c r="AL14" s="149">
        <f t="shared" si="1"/>
        <v>0</v>
      </c>
      <c r="AM14" s="149">
        <f t="shared" si="1"/>
        <v>0</v>
      </c>
      <c r="AN14" s="149">
        <f t="shared" si="1"/>
        <v>0</v>
      </c>
      <c r="AO14" s="149">
        <f t="shared" si="1"/>
        <v>0</v>
      </c>
      <c r="AP14" s="142"/>
    </row>
    <row r="15" spans="1:42" s="2" customFormat="1" ht="36.75" thickTop="1">
      <c r="A15" s="151" t="str">
        <f>IF(COUNTBLANK(D15:S15)=16,"×","○")</f>
        <v>×</v>
      </c>
      <c r="B15" s="499" t="str">
        <f ca="1">IF(COUNTIF(D16:S17,"使用")=0,"",MAX($B$8:INDIRECT("R[-1]C",FALSE))+1)</f>
        <v/>
      </c>
      <c r="C15" s="154" t="s">
        <v>88</v>
      </c>
      <c r="D15" s="157" t="str">
        <f>IF(コンフィグ設定!Z309="","",コンフィグ設定!Z309)</f>
        <v/>
      </c>
      <c r="E15" s="157" t="str">
        <f>IF(コンフィグ設定!AA309="","",コンフィグ設定!AA309)</f>
        <v/>
      </c>
      <c r="F15" s="157" t="str">
        <f>IF(コンフィグ設定!AB309="","",コンフィグ設定!AB309)</f>
        <v/>
      </c>
      <c r="G15" s="157" t="str">
        <f>IF(コンフィグ設定!AC309="","",コンフィグ設定!AC309)</f>
        <v/>
      </c>
      <c r="H15" s="157" t="str">
        <f>IF(コンフィグ設定!AD309="","",コンフィグ設定!AD309)</f>
        <v/>
      </c>
      <c r="I15" s="157" t="str">
        <f>IF(コンフィグ設定!AE309="","",コンフィグ設定!AE309)</f>
        <v/>
      </c>
      <c r="J15" s="157" t="str">
        <f>IF(コンフィグ設定!AF309="","",コンフィグ設定!AF309)</f>
        <v/>
      </c>
      <c r="K15" s="157" t="str">
        <f>IF(コンフィグ設定!AG309="","",コンフィグ設定!AG309)</f>
        <v/>
      </c>
      <c r="L15" s="157" t="str">
        <f>IF(コンフィグ設定!AX309="","",コンフィグ設定!AX309)</f>
        <v/>
      </c>
      <c r="M15" s="157" t="str">
        <f>IF(コンフィグ設定!AY309="","",コンフィグ設定!AY309)</f>
        <v/>
      </c>
      <c r="N15" s="157" t="str">
        <f>IF(コンフィグ設定!AZ309="","",コンフィグ設定!AZ309)</f>
        <v/>
      </c>
      <c r="O15" s="157" t="str">
        <f>IF(コンフィグ設定!BA309="","",コンフィグ設定!BA309)</f>
        <v/>
      </c>
      <c r="P15" s="157" t="str">
        <f>IF(コンフィグ設定!BB309="","",コンフィグ設定!BB309)</f>
        <v/>
      </c>
      <c r="Q15" s="157" t="str">
        <f>IF(コンフィグ設定!BC309="","",コンフィグ設定!BC309)</f>
        <v/>
      </c>
      <c r="R15" s="157" t="str">
        <f>IF(コンフィグ設定!BD309="","",コンフィグ設定!BD309)</f>
        <v/>
      </c>
      <c r="S15" s="157" t="str">
        <f>IF(コンフィグ設定!BE309="","",コンフィグ設定!BE309)</f>
        <v/>
      </c>
      <c r="T15" s="148" t="str">
        <f>IF(COUNTIF(D16:S17,"使用")=0,"",(ROW()-9)/3)</f>
        <v/>
      </c>
      <c r="U15" s="142"/>
      <c r="V15" s="142"/>
      <c r="W15" s="142"/>
      <c r="X15" s="142"/>
      <c r="Y15" s="142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2"/>
    </row>
    <row r="16" spans="1:42" s="2" customFormat="1" ht="12">
      <c r="A16" s="151"/>
      <c r="B16" s="500"/>
      <c r="C16" s="155" t="s">
        <v>85</v>
      </c>
      <c r="D16" s="152" t="s">
        <v>87</v>
      </c>
      <c r="E16" s="102" t="s">
        <v>87</v>
      </c>
      <c r="F16" s="102" t="s">
        <v>87</v>
      </c>
      <c r="G16" s="102" t="s">
        <v>87</v>
      </c>
      <c r="H16" s="102" t="s">
        <v>87</v>
      </c>
      <c r="I16" s="102" t="s">
        <v>87</v>
      </c>
      <c r="J16" s="102" t="s">
        <v>87</v>
      </c>
      <c r="K16" s="102" t="s">
        <v>87</v>
      </c>
      <c r="L16" s="102" t="s">
        <v>87</v>
      </c>
      <c r="M16" s="102" t="s">
        <v>87</v>
      </c>
      <c r="N16" s="102" t="s">
        <v>87</v>
      </c>
      <c r="O16" s="102" t="s">
        <v>87</v>
      </c>
      <c r="P16" s="102" t="s">
        <v>87</v>
      </c>
      <c r="Q16" s="102" t="s">
        <v>87</v>
      </c>
      <c r="R16" s="102" t="s">
        <v>87</v>
      </c>
      <c r="S16" s="102" t="s">
        <v>87</v>
      </c>
      <c r="T16" s="150" t="str">
        <f>IF(A15="×","",IF(T15="","0x0000","0x"&amp;DEC2HEX(Z16*2^15+AA16*2^14+AB16*2^13+AC16*2^12+AD16*2^11+AE16*2^10+AF16*2^9+AG16*2^8+AH16*2^7+AI16*2^6+AJ16*2^5+AK16*2^4+AL16*2^3+AM16*2^2+AN16*2^1+AO16*2^0,4)))</f>
        <v/>
      </c>
      <c r="U16" s="142"/>
      <c r="V16" s="142"/>
      <c r="W16" s="142"/>
      <c r="X16" s="142"/>
      <c r="Y16" s="142"/>
      <c r="Z16" s="149">
        <f t="shared" ref="Z16:AO17" si="2">IF(D16="使用",1,0)</f>
        <v>0</v>
      </c>
      <c r="AA16" s="149">
        <f t="shared" si="2"/>
        <v>0</v>
      </c>
      <c r="AB16" s="149">
        <f t="shared" si="2"/>
        <v>0</v>
      </c>
      <c r="AC16" s="149">
        <f t="shared" si="2"/>
        <v>0</v>
      </c>
      <c r="AD16" s="149">
        <f t="shared" si="2"/>
        <v>0</v>
      </c>
      <c r="AE16" s="149">
        <f t="shared" si="2"/>
        <v>0</v>
      </c>
      <c r="AF16" s="149">
        <f t="shared" si="2"/>
        <v>0</v>
      </c>
      <c r="AG16" s="149">
        <f t="shared" si="2"/>
        <v>0</v>
      </c>
      <c r="AH16" s="149">
        <f t="shared" si="2"/>
        <v>0</v>
      </c>
      <c r="AI16" s="149">
        <f t="shared" si="2"/>
        <v>0</v>
      </c>
      <c r="AJ16" s="149">
        <f t="shared" si="2"/>
        <v>0</v>
      </c>
      <c r="AK16" s="149">
        <f t="shared" si="2"/>
        <v>0</v>
      </c>
      <c r="AL16" s="149">
        <f t="shared" si="2"/>
        <v>0</v>
      </c>
      <c r="AM16" s="149">
        <f t="shared" si="2"/>
        <v>0</v>
      </c>
      <c r="AN16" s="149">
        <f t="shared" si="2"/>
        <v>0</v>
      </c>
      <c r="AO16" s="149">
        <f t="shared" si="2"/>
        <v>0</v>
      </c>
      <c r="AP16" s="142"/>
    </row>
    <row r="17" spans="1:42" s="2" customFormat="1" ht="12.75" thickBot="1">
      <c r="A17" s="151"/>
      <c r="B17" s="501"/>
      <c r="C17" s="156" t="s">
        <v>86</v>
      </c>
      <c r="D17" s="153" t="s">
        <v>87</v>
      </c>
      <c r="E17" s="103" t="s">
        <v>87</v>
      </c>
      <c r="F17" s="103" t="s">
        <v>87</v>
      </c>
      <c r="G17" s="103" t="s">
        <v>87</v>
      </c>
      <c r="H17" s="103" t="s">
        <v>87</v>
      </c>
      <c r="I17" s="103" t="s">
        <v>87</v>
      </c>
      <c r="J17" s="103" t="s">
        <v>87</v>
      </c>
      <c r="K17" s="103" t="s">
        <v>87</v>
      </c>
      <c r="L17" s="103" t="s">
        <v>87</v>
      </c>
      <c r="M17" s="103" t="s">
        <v>87</v>
      </c>
      <c r="N17" s="103" t="s">
        <v>87</v>
      </c>
      <c r="O17" s="103" t="s">
        <v>87</v>
      </c>
      <c r="P17" s="103" t="s">
        <v>87</v>
      </c>
      <c r="Q17" s="103" t="s">
        <v>87</v>
      </c>
      <c r="R17" s="103" t="s">
        <v>87</v>
      </c>
      <c r="S17" s="103" t="s">
        <v>87</v>
      </c>
      <c r="T17" s="150" t="str">
        <f>IF(A15="×","",IF(T15="","0x0000","0x"&amp;DEC2HEX(Z17*2^15+AA17*2^14+AB17*2^13+AC17*2^12+AD17*2^11+AE17*2^10+AF17*2^9+AG17*2^8+AH17*2^7+AI17*2^6+AJ17*2^5+AK17*2^4+AL17*2^3+AM17*2^2+AN17*2^1+AO17*2^0,4)))</f>
        <v/>
      </c>
      <c r="U17" s="142"/>
      <c r="V17" s="142"/>
      <c r="W17" s="142"/>
      <c r="X17" s="142"/>
      <c r="Y17" s="142"/>
      <c r="Z17" s="149">
        <f t="shared" si="2"/>
        <v>0</v>
      </c>
      <c r="AA17" s="149">
        <f t="shared" si="2"/>
        <v>0</v>
      </c>
      <c r="AB17" s="149">
        <f t="shared" si="2"/>
        <v>0</v>
      </c>
      <c r="AC17" s="149">
        <f t="shared" si="2"/>
        <v>0</v>
      </c>
      <c r="AD17" s="149">
        <f t="shared" si="2"/>
        <v>0</v>
      </c>
      <c r="AE17" s="149">
        <f t="shared" si="2"/>
        <v>0</v>
      </c>
      <c r="AF17" s="149">
        <f t="shared" si="2"/>
        <v>0</v>
      </c>
      <c r="AG17" s="149">
        <f t="shared" si="2"/>
        <v>0</v>
      </c>
      <c r="AH17" s="149">
        <f t="shared" si="2"/>
        <v>0</v>
      </c>
      <c r="AI17" s="149">
        <f t="shared" si="2"/>
        <v>0</v>
      </c>
      <c r="AJ17" s="149">
        <f t="shared" si="2"/>
        <v>0</v>
      </c>
      <c r="AK17" s="149">
        <f t="shared" si="2"/>
        <v>0</v>
      </c>
      <c r="AL17" s="149">
        <f t="shared" si="2"/>
        <v>0</v>
      </c>
      <c r="AM17" s="149">
        <f t="shared" si="2"/>
        <v>0</v>
      </c>
      <c r="AN17" s="149">
        <f t="shared" si="2"/>
        <v>0</v>
      </c>
      <c r="AO17" s="149">
        <f t="shared" si="2"/>
        <v>0</v>
      </c>
      <c r="AP17" s="142"/>
    </row>
    <row r="18" spans="1:42" s="2" customFormat="1" ht="36.75" thickTop="1">
      <c r="A18" s="151" t="str">
        <f>IF(COUNTBLANK(D18:S18)=16,"×","○")</f>
        <v>×</v>
      </c>
      <c r="B18" s="499" t="str">
        <f ca="1">IF(COUNTIF(D19:S20,"使用")=0,"",MAX($B$8:INDIRECT("R[-1]C",FALSE))+1)</f>
        <v/>
      </c>
      <c r="C18" s="154" t="s">
        <v>88</v>
      </c>
      <c r="D18" s="157" t="str">
        <f>IF(コンフィグ設定!Z312="","",コンフィグ設定!Z312)</f>
        <v/>
      </c>
      <c r="E18" s="157" t="str">
        <f>IF(コンフィグ設定!AA312="","",コンフィグ設定!AA312)</f>
        <v/>
      </c>
      <c r="F18" s="157" t="str">
        <f>IF(コンフィグ設定!AB312="","",コンフィグ設定!AB312)</f>
        <v/>
      </c>
      <c r="G18" s="157" t="str">
        <f>IF(コンフィグ設定!AC312="","",コンフィグ設定!AC312)</f>
        <v/>
      </c>
      <c r="H18" s="157" t="str">
        <f>IF(コンフィグ設定!AD312="","",コンフィグ設定!AD312)</f>
        <v/>
      </c>
      <c r="I18" s="157" t="str">
        <f>IF(コンフィグ設定!AE312="","",コンフィグ設定!AE312)</f>
        <v/>
      </c>
      <c r="J18" s="157" t="str">
        <f>IF(コンフィグ設定!AF312="","",コンフィグ設定!AF312)</f>
        <v/>
      </c>
      <c r="K18" s="157" t="str">
        <f>IF(コンフィグ設定!AG312="","",コンフィグ設定!AG312)</f>
        <v/>
      </c>
      <c r="L18" s="157" t="str">
        <f>IF(コンフィグ設定!AX312="","",コンフィグ設定!AX312)</f>
        <v/>
      </c>
      <c r="M18" s="157" t="str">
        <f>IF(コンフィグ設定!AY312="","",コンフィグ設定!AY312)</f>
        <v/>
      </c>
      <c r="N18" s="157" t="str">
        <f>IF(コンフィグ設定!AZ312="","",コンフィグ設定!AZ312)</f>
        <v/>
      </c>
      <c r="O18" s="157" t="str">
        <f>IF(コンフィグ設定!BA312="","",コンフィグ設定!BA312)</f>
        <v/>
      </c>
      <c r="P18" s="157" t="str">
        <f>IF(コンフィグ設定!BB312="","",コンフィグ設定!BB312)</f>
        <v/>
      </c>
      <c r="Q18" s="157" t="str">
        <f>IF(コンフィグ設定!BC312="","",コンフィグ設定!BC312)</f>
        <v/>
      </c>
      <c r="R18" s="157" t="str">
        <f>IF(コンフィグ設定!BD312="","",コンフィグ設定!BD312)</f>
        <v/>
      </c>
      <c r="S18" s="157" t="str">
        <f>IF(コンフィグ設定!BE312="","",コンフィグ設定!BE312)</f>
        <v/>
      </c>
      <c r="T18" s="148" t="str">
        <f>IF(COUNTIF(D19:S20,"使用")=0,"",(ROW()-9)/3)</f>
        <v/>
      </c>
      <c r="U18" s="142"/>
      <c r="V18" s="142"/>
      <c r="W18" s="142"/>
      <c r="X18" s="142"/>
      <c r="Y18" s="142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2"/>
    </row>
    <row r="19" spans="1:42" s="2" customFormat="1" ht="12">
      <c r="A19" s="151"/>
      <c r="B19" s="500"/>
      <c r="C19" s="155" t="s">
        <v>85</v>
      </c>
      <c r="D19" s="152" t="s">
        <v>87</v>
      </c>
      <c r="E19" s="102" t="s">
        <v>87</v>
      </c>
      <c r="F19" s="102" t="s">
        <v>87</v>
      </c>
      <c r="G19" s="102" t="s">
        <v>87</v>
      </c>
      <c r="H19" s="102" t="s">
        <v>87</v>
      </c>
      <c r="I19" s="102" t="s">
        <v>87</v>
      </c>
      <c r="J19" s="102" t="s">
        <v>87</v>
      </c>
      <c r="K19" s="102" t="s">
        <v>87</v>
      </c>
      <c r="L19" s="102" t="s">
        <v>87</v>
      </c>
      <c r="M19" s="102" t="s">
        <v>87</v>
      </c>
      <c r="N19" s="102" t="s">
        <v>87</v>
      </c>
      <c r="O19" s="102" t="s">
        <v>87</v>
      </c>
      <c r="P19" s="102" t="s">
        <v>87</v>
      </c>
      <c r="Q19" s="102" t="s">
        <v>87</v>
      </c>
      <c r="R19" s="102" t="s">
        <v>87</v>
      </c>
      <c r="S19" s="102" t="s">
        <v>87</v>
      </c>
      <c r="T19" s="150" t="str">
        <f>IF(A18="×","",IF(T18="","0x0000","0x"&amp;DEC2HEX(Z19*2^15+AA19*2^14+AB19*2^13+AC19*2^12+AD19*2^11+AE19*2^10+AF19*2^9+AG19*2^8+AH19*2^7+AI19*2^6+AJ19*2^5+AK19*2^4+AL19*2^3+AM19*2^2+AN19*2^1+AO19*2^0,4)))</f>
        <v/>
      </c>
      <c r="U19" s="142"/>
      <c r="V19" s="142"/>
      <c r="W19" s="142"/>
      <c r="X19" s="142"/>
      <c r="Y19" s="142"/>
      <c r="Z19" s="149">
        <f t="shared" ref="Z19:AO20" si="3">IF(D19="使用",1,0)</f>
        <v>0</v>
      </c>
      <c r="AA19" s="149">
        <f t="shared" si="3"/>
        <v>0</v>
      </c>
      <c r="AB19" s="149">
        <f t="shared" si="3"/>
        <v>0</v>
      </c>
      <c r="AC19" s="149">
        <f t="shared" si="3"/>
        <v>0</v>
      </c>
      <c r="AD19" s="149">
        <f t="shared" si="3"/>
        <v>0</v>
      </c>
      <c r="AE19" s="149">
        <f t="shared" si="3"/>
        <v>0</v>
      </c>
      <c r="AF19" s="149">
        <f t="shared" si="3"/>
        <v>0</v>
      </c>
      <c r="AG19" s="149">
        <f t="shared" si="3"/>
        <v>0</v>
      </c>
      <c r="AH19" s="149">
        <f t="shared" si="3"/>
        <v>0</v>
      </c>
      <c r="AI19" s="149">
        <f t="shared" si="3"/>
        <v>0</v>
      </c>
      <c r="AJ19" s="149">
        <f t="shared" si="3"/>
        <v>0</v>
      </c>
      <c r="AK19" s="149">
        <f t="shared" si="3"/>
        <v>0</v>
      </c>
      <c r="AL19" s="149">
        <f t="shared" si="3"/>
        <v>0</v>
      </c>
      <c r="AM19" s="149">
        <f t="shared" si="3"/>
        <v>0</v>
      </c>
      <c r="AN19" s="149">
        <f t="shared" si="3"/>
        <v>0</v>
      </c>
      <c r="AO19" s="149">
        <f t="shared" si="3"/>
        <v>0</v>
      </c>
      <c r="AP19" s="142"/>
    </row>
    <row r="20" spans="1:42" s="2" customFormat="1" ht="12.75" thickBot="1">
      <c r="A20" s="151"/>
      <c r="B20" s="501"/>
      <c r="C20" s="156" t="s">
        <v>86</v>
      </c>
      <c r="D20" s="153" t="s">
        <v>87</v>
      </c>
      <c r="E20" s="103" t="s">
        <v>87</v>
      </c>
      <c r="F20" s="103" t="s">
        <v>87</v>
      </c>
      <c r="G20" s="103" t="s">
        <v>87</v>
      </c>
      <c r="H20" s="103" t="s">
        <v>87</v>
      </c>
      <c r="I20" s="103" t="s">
        <v>87</v>
      </c>
      <c r="J20" s="103" t="s">
        <v>87</v>
      </c>
      <c r="K20" s="103" t="s">
        <v>87</v>
      </c>
      <c r="L20" s="103" t="s">
        <v>87</v>
      </c>
      <c r="M20" s="103" t="s">
        <v>87</v>
      </c>
      <c r="N20" s="103" t="s">
        <v>87</v>
      </c>
      <c r="O20" s="103" t="s">
        <v>87</v>
      </c>
      <c r="P20" s="103" t="s">
        <v>87</v>
      </c>
      <c r="Q20" s="103" t="s">
        <v>87</v>
      </c>
      <c r="R20" s="103" t="s">
        <v>87</v>
      </c>
      <c r="S20" s="103" t="s">
        <v>87</v>
      </c>
      <c r="T20" s="150" t="str">
        <f>IF(A18="×","",IF(T18="","0x0000","0x"&amp;DEC2HEX(Z20*2^15+AA20*2^14+AB20*2^13+AC20*2^12+AD20*2^11+AE20*2^10+AF20*2^9+AG20*2^8+AH20*2^7+AI20*2^6+AJ20*2^5+AK20*2^4+AL20*2^3+AM20*2^2+AN20*2^1+AO20*2^0,4)))</f>
        <v/>
      </c>
      <c r="U20" s="142"/>
      <c r="V20" s="142"/>
      <c r="W20" s="142"/>
      <c r="X20" s="142"/>
      <c r="Y20" s="142"/>
      <c r="Z20" s="149">
        <f t="shared" si="3"/>
        <v>0</v>
      </c>
      <c r="AA20" s="149">
        <f t="shared" si="3"/>
        <v>0</v>
      </c>
      <c r="AB20" s="149">
        <f t="shared" si="3"/>
        <v>0</v>
      </c>
      <c r="AC20" s="149">
        <f t="shared" si="3"/>
        <v>0</v>
      </c>
      <c r="AD20" s="149">
        <f t="shared" si="3"/>
        <v>0</v>
      </c>
      <c r="AE20" s="149">
        <f t="shared" si="3"/>
        <v>0</v>
      </c>
      <c r="AF20" s="149">
        <f t="shared" si="3"/>
        <v>0</v>
      </c>
      <c r="AG20" s="149">
        <f t="shared" si="3"/>
        <v>0</v>
      </c>
      <c r="AH20" s="149">
        <f t="shared" si="3"/>
        <v>0</v>
      </c>
      <c r="AI20" s="149">
        <f t="shared" si="3"/>
        <v>0</v>
      </c>
      <c r="AJ20" s="149">
        <f t="shared" si="3"/>
        <v>0</v>
      </c>
      <c r="AK20" s="149">
        <f t="shared" si="3"/>
        <v>0</v>
      </c>
      <c r="AL20" s="149">
        <f t="shared" si="3"/>
        <v>0</v>
      </c>
      <c r="AM20" s="149">
        <f t="shared" si="3"/>
        <v>0</v>
      </c>
      <c r="AN20" s="149">
        <f t="shared" si="3"/>
        <v>0</v>
      </c>
      <c r="AO20" s="149">
        <f t="shared" si="3"/>
        <v>0</v>
      </c>
      <c r="AP20" s="142"/>
    </row>
    <row r="21" spans="1:42" s="2" customFormat="1" ht="36.75" thickTop="1">
      <c r="A21" s="151" t="str">
        <f>IF(COUNTBLANK(D21:S21)=16,"×","○")</f>
        <v>×</v>
      </c>
      <c r="B21" s="499" t="str">
        <f ca="1">IF(COUNTIF(D22:S23,"使用")=0,"",MAX($B$8:INDIRECT("R[-1]C",FALSE))+1)</f>
        <v/>
      </c>
      <c r="C21" s="154" t="s">
        <v>88</v>
      </c>
      <c r="D21" s="157" t="str">
        <f>IF(コンフィグ設定!Z315="","",コンフィグ設定!Z315)</f>
        <v/>
      </c>
      <c r="E21" s="157" t="str">
        <f>IF(コンフィグ設定!AA315="","",コンフィグ設定!AA315)</f>
        <v/>
      </c>
      <c r="F21" s="157" t="str">
        <f>IF(コンフィグ設定!AB315="","",コンフィグ設定!AB315)</f>
        <v/>
      </c>
      <c r="G21" s="157" t="str">
        <f>IF(コンフィグ設定!AC315="","",コンフィグ設定!AC315)</f>
        <v/>
      </c>
      <c r="H21" s="157" t="str">
        <f>IF(コンフィグ設定!AD315="","",コンフィグ設定!AD315)</f>
        <v/>
      </c>
      <c r="I21" s="157" t="str">
        <f>IF(コンフィグ設定!AE315="","",コンフィグ設定!AE315)</f>
        <v/>
      </c>
      <c r="J21" s="157" t="str">
        <f>IF(コンフィグ設定!AF315="","",コンフィグ設定!AF315)</f>
        <v/>
      </c>
      <c r="K21" s="157" t="str">
        <f>IF(コンフィグ設定!AG315="","",コンフィグ設定!AG315)</f>
        <v/>
      </c>
      <c r="L21" s="157" t="str">
        <f>IF(コンフィグ設定!AX315="","",コンフィグ設定!AX315)</f>
        <v/>
      </c>
      <c r="M21" s="157" t="str">
        <f>IF(コンフィグ設定!AY315="","",コンフィグ設定!AY315)</f>
        <v/>
      </c>
      <c r="N21" s="157" t="str">
        <f>IF(コンフィグ設定!AZ315="","",コンフィグ設定!AZ315)</f>
        <v/>
      </c>
      <c r="O21" s="157" t="str">
        <f>IF(コンフィグ設定!BA315="","",コンフィグ設定!BA315)</f>
        <v/>
      </c>
      <c r="P21" s="157" t="str">
        <f>IF(コンフィグ設定!BB315="","",コンフィグ設定!BB315)</f>
        <v/>
      </c>
      <c r="Q21" s="157" t="str">
        <f>IF(コンフィグ設定!BC315="","",コンフィグ設定!BC315)</f>
        <v/>
      </c>
      <c r="R21" s="157" t="str">
        <f>IF(コンフィグ設定!BD315="","",コンフィグ設定!BD315)</f>
        <v/>
      </c>
      <c r="S21" s="157" t="str">
        <f>IF(コンフィグ設定!BE315="","",コンフィグ設定!BE315)</f>
        <v/>
      </c>
      <c r="T21" s="148" t="str">
        <f>IF(COUNTIF(D22:S23,"使用")=0,"",(ROW()-9)/3)</f>
        <v/>
      </c>
      <c r="U21" s="142"/>
      <c r="V21" s="142"/>
      <c r="W21" s="142"/>
      <c r="X21" s="142"/>
      <c r="Y21" s="142"/>
      <c r="Z21" s="149"/>
      <c r="AA21" s="149"/>
      <c r="AB21" s="149"/>
      <c r="AC21" s="149"/>
      <c r="AD21" s="149"/>
      <c r="AE21" s="149"/>
      <c r="AF21" s="149"/>
      <c r="AG21" s="149"/>
      <c r="AH21" s="149"/>
      <c r="AI21" s="149"/>
      <c r="AJ21" s="149"/>
      <c r="AK21" s="149"/>
      <c r="AL21" s="149"/>
      <c r="AM21" s="149"/>
      <c r="AN21" s="149"/>
      <c r="AO21" s="149"/>
      <c r="AP21" s="142"/>
    </row>
    <row r="22" spans="1:42" s="2" customFormat="1" ht="12">
      <c r="A22" s="151"/>
      <c r="B22" s="500"/>
      <c r="C22" s="155" t="s">
        <v>85</v>
      </c>
      <c r="D22" s="152" t="s">
        <v>87</v>
      </c>
      <c r="E22" s="102" t="s">
        <v>87</v>
      </c>
      <c r="F22" s="102" t="s">
        <v>87</v>
      </c>
      <c r="G22" s="102" t="s">
        <v>87</v>
      </c>
      <c r="H22" s="102" t="s">
        <v>87</v>
      </c>
      <c r="I22" s="102" t="s">
        <v>87</v>
      </c>
      <c r="J22" s="102" t="s">
        <v>87</v>
      </c>
      <c r="K22" s="102" t="s">
        <v>87</v>
      </c>
      <c r="L22" s="102" t="s">
        <v>87</v>
      </c>
      <c r="M22" s="102" t="s">
        <v>87</v>
      </c>
      <c r="N22" s="102" t="s">
        <v>87</v>
      </c>
      <c r="O22" s="102" t="s">
        <v>87</v>
      </c>
      <c r="P22" s="102" t="s">
        <v>87</v>
      </c>
      <c r="Q22" s="102" t="s">
        <v>87</v>
      </c>
      <c r="R22" s="102" t="s">
        <v>87</v>
      </c>
      <c r="S22" s="102" t="s">
        <v>87</v>
      </c>
      <c r="T22" s="150" t="str">
        <f>IF(A21="×","",IF(T21="","0x0000","0x"&amp;DEC2HEX(Z22*2^15+AA22*2^14+AB22*2^13+AC22*2^12+AD22*2^11+AE22*2^10+AF22*2^9+AG22*2^8+AH22*2^7+AI22*2^6+AJ22*2^5+AK22*2^4+AL22*2^3+AM22*2^2+AN22*2^1+AO22*2^0,4)))</f>
        <v/>
      </c>
      <c r="U22" s="142"/>
      <c r="V22" s="142"/>
      <c r="W22" s="142"/>
      <c r="X22" s="142"/>
      <c r="Y22" s="142"/>
      <c r="Z22" s="149">
        <f t="shared" ref="Z22:AO23" si="4">IF(D22="使用",1,0)</f>
        <v>0</v>
      </c>
      <c r="AA22" s="149">
        <f t="shared" si="4"/>
        <v>0</v>
      </c>
      <c r="AB22" s="149">
        <f t="shared" si="4"/>
        <v>0</v>
      </c>
      <c r="AC22" s="149">
        <f t="shared" si="4"/>
        <v>0</v>
      </c>
      <c r="AD22" s="149">
        <f t="shared" si="4"/>
        <v>0</v>
      </c>
      <c r="AE22" s="149">
        <f t="shared" si="4"/>
        <v>0</v>
      </c>
      <c r="AF22" s="149">
        <f t="shared" si="4"/>
        <v>0</v>
      </c>
      <c r="AG22" s="149">
        <f t="shared" si="4"/>
        <v>0</v>
      </c>
      <c r="AH22" s="149">
        <f t="shared" si="4"/>
        <v>0</v>
      </c>
      <c r="AI22" s="149">
        <f t="shared" si="4"/>
        <v>0</v>
      </c>
      <c r="AJ22" s="149">
        <f t="shared" si="4"/>
        <v>0</v>
      </c>
      <c r="AK22" s="149">
        <f t="shared" si="4"/>
        <v>0</v>
      </c>
      <c r="AL22" s="149">
        <f t="shared" si="4"/>
        <v>0</v>
      </c>
      <c r="AM22" s="149">
        <f t="shared" si="4"/>
        <v>0</v>
      </c>
      <c r="AN22" s="149">
        <f t="shared" si="4"/>
        <v>0</v>
      </c>
      <c r="AO22" s="149">
        <f t="shared" si="4"/>
        <v>0</v>
      </c>
      <c r="AP22" s="142"/>
    </row>
    <row r="23" spans="1:42" s="2" customFormat="1" ht="12.75" thickBot="1">
      <c r="A23" s="151"/>
      <c r="B23" s="501"/>
      <c r="C23" s="156" t="s">
        <v>86</v>
      </c>
      <c r="D23" s="153" t="s">
        <v>87</v>
      </c>
      <c r="E23" s="103" t="s">
        <v>87</v>
      </c>
      <c r="F23" s="103" t="s">
        <v>87</v>
      </c>
      <c r="G23" s="103" t="s">
        <v>87</v>
      </c>
      <c r="H23" s="103" t="s">
        <v>87</v>
      </c>
      <c r="I23" s="103" t="s">
        <v>87</v>
      </c>
      <c r="J23" s="103" t="s">
        <v>87</v>
      </c>
      <c r="K23" s="103" t="s">
        <v>87</v>
      </c>
      <c r="L23" s="103" t="s">
        <v>87</v>
      </c>
      <c r="M23" s="103" t="s">
        <v>87</v>
      </c>
      <c r="N23" s="103" t="s">
        <v>87</v>
      </c>
      <c r="O23" s="103" t="s">
        <v>87</v>
      </c>
      <c r="P23" s="103" t="s">
        <v>87</v>
      </c>
      <c r="Q23" s="103" t="s">
        <v>87</v>
      </c>
      <c r="R23" s="103" t="s">
        <v>87</v>
      </c>
      <c r="S23" s="103" t="s">
        <v>87</v>
      </c>
      <c r="T23" s="150" t="str">
        <f>IF(A21="×","",IF(T21="","0x0000","0x"&amp;DEC2HEX(Z23*2^15+AA23*2^14+AB23*2^13+AC23*2^12+AD23*2^11+AE23*2^10+AF23*2^9+AG23*2^8+AH23*2^7+AI23*2^6+AJ23*2^5+AK23*2^4+AL23*2^3+AM23*2^2+AN23*2^1+AO23*2^0,4)))</f>
        <v/>
      </c>
      <c r="U23" s="142"/>
      <c r="V23" s="142"/>
      <c r="W23" s="142"/>
      <c r="X23" s="142"/>
      <c r="Y23" s="142"/>
      <c r="Z23" s="149">
        <f t="shared" si="4"/>
        <v>0</v>
      </c>
      <c r="AA23" s="149">
        <f t="shared" si="4"/>
        <v>0</v>
      </c>
      <c r="AB23" s="149">
        <f t="shared" si="4"/>
        <v>0</v>
      </c>
      <c r="AC23" s="149">
        <f t="shared" si="4"/>
        <v>0</v>
      </c>
      <c r="AD23" s="149">
        <f t="shared" si="4"/>
        <v>0</v>
      </c>
      <c r="AE23" s="149">
        <f t="shared" si="4"/>
        <v>0</v>
      </c>
      <c r="AF23" s="149">
        <f t="shared" si="4"/>
        <v>0</v>
      </c>
      <c r="AG23" s="149">
        <f t="shared" si="4"/>
        <v>0</v>
      </c>
      <c r="AH23" s="149">
        <f t="shared" si="4"/>
        <v>0</v>
      </c>
      <c r="AI23" s="149">
        <f t="shared" si="4"/>
        <v>0</v>
      </c>
      <c r="AJ23" s="149">
        <f t="shared" si="4"/>
        <v>0</v>
      </c>
      <c r="AK23" s="149">
        <f t="shared" si="4"/>
        <v>0</v>
      </c>
      <c r="AL23" s="149">
        <f t="shared" si="4"/>
        <v>0</v>
      </c>
      <c r="AM23" s="149">
        <f t="shared" si="4"/>
        <v>0</v>
      </c>
      <c r="AN23" s="149">
        <f t="shared" si="4"/>
        <v>0</v>
      </c>
      <c r="AO23" s="149">
        <f t="shared" si="4"/>
        <v>0</v>
      </c>
      <c r="AP23" s="142"/>
    </row>
    <row r="24" spans="1:42" s="2" customFormat="1" ht="36.75" thickTop="1">
      <c r="A24" s="151" t="str">
        <f>IF(COUNTBLANK(D24:S24)=16,"×","○")</f>
        <v>×</v>
      </c>
      <c r="B24" s="499" t="str">
        <f ca="1">IF(COUNTIF(D25:S26,"使用")=0,"",MAX($B$8:INDIRECT("R[-1]C",FALSE))+1)</f>
        <v/>
      </c>
      <c r="C24" s="154" t="s">
        <v>88</v>
      </c>
      <c r="D24" s="157" t="str">
        <f>IF(コンフィグ設定!Z318="","",コンフィグ設定!Z318)</f>
        <v/>
      </c>
      <c r="E24" s="157" t="str">
        <f>IF(コンフィグ設定!AA318="","",コンフィグ設定!AA318)</f>
        <v/>
      </c>
      <c r="F24" s="157" t="str">
        <f>IF(コンフィグ設定!AB318="","",コンフィグ設定!AB318)</f>
        <v/>
      </c>
      <c r="G24" s="157" t="str">
        <f>IF(コンフィグ設定!AC318="","",コンフィグ設定!AC318)</f>
        <v/>
      </c>
      <c r="H24" s="157" t="str">
        <f>IF(コンフィグ設定!AD318="","",コンフィグ設定!AD318)</f>
        <v/>
      </c>
      <c r="I24" s="157" t="str">
        <f>IF(コンフィグ設定!AE318="","",コンフィグ設定!AE318)</f>
        <v/>
      </c>
      <c r="J24" s="157" t="str">
        <f>IF(コンフィグ設定!AF318="","",コンフィグ設定!AF318)</f>
        <v/>
      </c>
      <c r="K24" s="157" t="str">
        <f>IF(コンフィグ設定!AG318="","",コンフィグ設定!AG318)</f>
        <v/>
      </c>
      <c r="L24" s="157" t="str">
        <f>IF(コンフィグ設定!AX318="","",コンフィグ設定!AX318)</f>
        <v/>
      </c>
      <c r="M24" s="157" t="str">
        <f>IF(コンフィグ設定!AY318="","",コンフィグ設定!AY318)</f>
        <v/>
      </c>
      <c r="N24" s="157" t="str">
        <f>IF(コンフィグ設定!AZ318="","",コンフィグ設定!AZ318)</f>
        <v/>
      </c>
      <c r="O24" s="157" t="str">
        <f>IF(コンフィグ設定!BA318="","",コンフィグ設定!BA318)</f>
        <v/>
      </c>
      <c r="P24" s="157" t="str">
        <f>IF(コンフィグ設定!BB318="","",コンフィグ設定!BB318)</f>
        <v/>
      </c>
      <c r="Q24" s="157" t="str">
        <f>IF(コンフィグ設定!BC318="","",コンフィグ設定!BC318)</f>
        <v/>
      </c>
      <c r="R24" s="157" t="str">
        <f>IF(コンフィグ設定!BD318="","",コンフィグ設定!BD318)</f>
        <v/>
      </c>
      <c r="S24" s="157" t="str">
        <f>IF(コンフィグ設定!BE318="","",コンフィグ設定!BE318)</f>
        <v/>
      </c>
      <c r="T24" s="148" t="str">
        <f>IF(COUNTIF(D25:S26,"使用")=0,"",(ROW()-9)/3)</f>
        <v/>
      </c>
      <c r="U24" s="142"/>
      <c r="V24" s="142"/>
      <c r="W24" s="142"/>
      <c r="X24" s="142"/>
      <c r="Y24" s="142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2"/>
    </row>
    <row r="25" spans="1:42" s="2" customFormat="1" ht="12">
      <c r="A25" s="151"/>
      <c r="B25" s="500"/>
      <c r="C25" s="155" t="s">
        <v>85</v>
      </c>
      <c r="D25" s="152" t="s">
        <v>87</v>
      </c>
      <c r="E25" s="102" t="s">
        <v>87</v>
      </c>
      <c r="F25" s="102" t="s">
        <v>87</v>
      </c>
      <c r="G25" s="102" t="s">
        <v>87</v>
      </c>
      <c r="H25" s="102" t="s">
        <v>87</v>
      </c>
      <c r="I25" s="102" t="s">
        <v>87</v>
      </c>
      <c r="J25" s="102" t="s">
        <v>87</v>
      </c>
      <c r="K25" s="102" t="s">
        <v>87</v>
      </c>
      <c r="L25" s="102" t="s">
        <v>87</v>
      </c>
      <c r="M25" s="102" t="s">
        <v>87</v>
      </c>
      <c r="N25" s="102" t="s">
        <v>87</v>
      </c>
      <c r="O25" s="102" t="s">
        <v>87</v>
      </c>
      <c r="P25" s="102" t="s">
        <v>87</v>
      </c>
      <c r="Q25" s="102" t="s">
        <v>87</v>
      </c>
      <c r="R25" s="102" t="s">
        <v>87</v>
      </c>
      <c r="S25" s="102" t="s">
        <v>87</v>
      </c>
      <c r="T25" s="150" t="str">
        <f>IF(A24="×","",IF(T24="","0x0000","0x"&amp;DEC2HEX(Z25*2^15+AA25*2^14+AB25*2^13+AC25*2^12+AD25*2^11+AE25*2^10+AF25*2^9+AG25*2^8+AH25*2^7+AI25*2^6+AJ25*2^5+AK25*2^4+AL25*2^3+AM25*2^2+AN25*2^1+AO25*2^0,4)))</f>
        <v/>
      </c>
      <c r="U25" s="142"/>
      <c r="V25" s="142"/>
      <c r="W25" s="142"/>
      <c r="X25" s="142"/>
      <c r="Y25" s="142"/>
      <c r="Z25" s="149">
        <f t="shared" ref="Z25:AO26" si="5">IF(D25="使用",1,0)</f>
        <v>0</v>
      </c>
      <c r="AA25" s="149">
        <f t="shared" si="5"/>
        <v>0</v>
      </c>
      <c r="AB25" s="149">
        <f t="shared" si="5"/>
        <v>0</v>
      </c>
      <c r="AC25" s="149">
        <f t="shared" si="5"/>
        <v>0</v>
      </c>
      <c r="AD25" s="149">
        <f t="shared" si="5"/>
        <v>0</v>
      </c>
      <c r="AE25" s="149">
        <f t="shared" si="5"/>
        <v>0</v>
      </c>
      <c r="AF25" s="149">
        <f t="shared" si="5"/>
        <v>0</v>
      </c>
      <c r="AG25" s="149">
        <f t="shared" si="5"/>
        <v>0</v>
      </c>
      <c r="AH25" s="149">
        <f t="shared" si="5"/>
        <v>0</v>
      </c>
      <c r="AI25" s="149">
        <f t="shared" si="5"/>
        <v>0</v>
      </c>
      <c r="AJ25" s="149">
        <f t="shared" si="5"/>
        <v>0</v>
      </c>
      <c r="AK25" s="149">
        <f t="shared" si="5"/>
        <v>0</v>
      </c>
      <c r="AL25" s="149">
        <f t="shared" si="5"/>
        <v>0</v>
      </c>
      <c r="AM25" s="149">
        <f t="shared" si="5"/>
        <v>0</v>
      </c>
      <c r="AN25" s="149">
        <f t="shared" si="5"/>
        <v>0</v>
      </c>
      <c r="AO25" s="149">
        <f t="shared" si="5"/>
        <v>0</v>
      </c>
      <c r="AP25" s="142"/>
    </row>
    <row r="26" spans="1:42" s="2" customFormat="1" ht="12.75" thickBot="1">
      <c r="A26" s="151"/>
      <c r="B26" s="501"/>
      <c r="C26" s="156" t="s">
        <v>86</v>
      </c>
      <c r="D26" s="153" t="s">
        <v>87</v>
      </c>
      <c r="E26" s="103" t="s">
        <v>87</v>
      </c>
      <c r="F26" s="103" t="s">
        <v>87</v>
      </c>
      <c r="G26" s="103" t="s">
        <v>87</v>
      </c>
      <c r="H26" s="103" t="s">
        <v>87</v>
      </c>
      <c r="I26" s="103" t="s">
        <v>87</v>
      </c>
      <c r="J26" s="103" t="s">
        <v>87</v>
      </c>
      <c r="K26" s="103" t="s">
        <v>87</v>
      </c>
      <c r="L26" s="103" t="s">
        <v>87</v>
      </c>
      <c r="M26" s="103" t="s">
        <v>87</v>
      </c>
      <c r="N26" s="103" t="s">
        <v>87</v>
      </c>
      <c r="O26" s="103" t="s">
        <v>87</v>
      </c>
      <c r="P26" s="103" t="s">
        <v>87</v>
      </c>
      <c r="Q26" s="103" t="s">
        <v>87</v>
      </c>
      <c r="R26" s="103" t="s">
        <v>87</v>
      </c>
      <c r="S26" s="103" t="s">
        <v>87</v>
      </c>
      <c r="T26" s="150" t="str">
        <f>IF(A24="×","",IF(T24="","0x0000","0x"&amp;DEC2HEX(Z26*2^15+AA26*2^14+AB26*2^13+AC26*2^12+AD26*2^11+AE26*2^10+AF26*2^9+AG26*2^8+AH26*2^7+AI26*2^6+AJ26*2^5+AK26*2^4+AL26*2^3+AM26*2^2+AN26*2^1+AO26*2^0,4)))</f>
        <v/>
      </c>
      <c r="U26" s="142"/>
      <c r="V26" s="142"/>
      <c r="W26" s="142"/>
      <c r="X26" s="142"/>
      <c r="Y26" s="142"/>
      <c r="Z26" s="149">
        <f t="shared" si="5"/>
        <v>0</v>
      </c>
      <c r="AA26" s="149">
        <f t="shared" si="5"/>
        <v>0</v>
      </c>
      <c r="AB26" s="149">
        <f t="shared" si="5"/>
        <v>0</v>
      </c>
      <c r="AC26" s="149">
        <f t="shared" si="5"/>
        <v>0</v>
      </c>
      <c r="AD26" s="149">
        <f t="shared" si="5"/>
        <v>0</v>
      </c>
      <c r="AE26" s="149">
        <f t="shared" si="5"/>
        <v>0</v>
      </c>
      <c r="AF26" s="149">
        <f t="shared" si="5"/>
        <v>0</v>
      </c>
      <c r="AG26" s="149">
        <f t="shared" si="5"/>
        <v>0</v>
      </c>
      <c r="AH26" s="149">
        <f t="shared" si="5"/>
        <v>0</v>
      </c>
      <c r="AI26" s="149">
        <f t="shared" si="5"/>
        <v>0</v>
      </c>
      <c r="AJ26" s="149">
        <f t="shared" si="5"/>
        <v>0</v>
      </c>
      <c r="AK26" s="149">
        <f t="shared" si="5"/>
        <v>0</v>
      </c>
      <c r="AL26" s="149">
        <f t="shared" si="5"/>
        <v>0</v>
      </c>
      <c r="AM26" s="149">
        <f t="shared" si="5"/>
        <v>0</v>
      </c>
      <c r="AN26" s="149">
        <f t="shared" si="5"/>
        <v>0</v>
      </c>
      <c r="AO26" s="149">
        <f t="shared" si="5"/>
        <v>0</v>
      </c>
      <c r="AP26" s="142"/>
    </row>
    <row r="27" spans="1:42" s="2" customFormat="1" ht="36.75" thickTop="1">
      <c r="A27" s="151" t="str">
        <f>IF(COUNTBLANK(D27:S27)=16,"×","○")</f>
        <v>×</v>
      </c>
      <c r="B27" s="499" t="str">
        <f ca="1">IF(COUNTIF(D28:S29,"使用")=0,"",MAX($B$8:INDIRECT("R[-1]C",FALSE))+1)</f>
        <v/>
      </c>
      <c r="C27" s="154" t="s">
        <v>88</v>
      </c>
      <c r="D27" s="157" t="str">
        <f>IF(コンフィグ設定!Z321="","",コンフィグ設定!Z321)</f>
        <v/>
      </c>
      <c r="E27" s="157" t="str">
        <f>IF(コンフィグ設定!AA321="","",コンフィグ設定!AA321)</f>
        <v/>
      </c>
      <c r="F27" s="157" t="str">
        <f>IF(コンフィグ設定!AB321="","",コンフィグ設定!AB321)</f>
        <v/>
      </c>
      <c r="G27" s="157" t="str">
        <f>IF(コンフィグ設定!AC321="","",コンフィグ設定!AC321)</f>
        <v/>
      </c>
      <c r="H27" s="157" t="str">
        <f>IF(コンフィグ設定!AD321="","",コンフィグ設定!AD321)</f>
        <v/>
      </c>
      <c r="I27" s="157" t="str">
        <f>IF(コンフィグ設定!AE321="","",コンフィグ設定!AE321)</f>
        <v/>
      </c>
      <c r="J27" s="157" t="str">
        <f>IF(コンフィグ設定!AF321="","",コンフィグ設定!AF321)</f>
        <v/>
      </c>
      <c r="K27" s="157" t="str">
        <f>IF(コンフィグ設定!AG321="","",コンフィグ設定!AG321)</f>
        <v/>
      </c>
      <c r="L27" s="157" t="str">
        <f>IF(コンフィグ設定!AX321="","",コンフィグ設定!AX321)</f>
        <v/>
      </c>
      <c r="M27" s="157" t="str">
        <f>IF(コンフィグ設定!AY321="","",コンフィグ設定!AY321)</f>
        <v/>
      </c>
      <c r="N27" s="157" t="str">
        <f>IF(コンフィグ設定!AZ321="","",コンフィグ設定!AZ321)</f>
        <v/>
      </c>
      <c r="O27" s="157" t="str">
        <f>IF(コンフィグ設定!BA321="","",コンフィグ設定!BA321)</f>
        <v/>
      </c>
      <c r="P27" s="157" t="str">
        <f>IF(コンフィグ設定!BB321="","",コンフィグ設定!BB321)</f>
        <v/>
      </c>
      <c r="Q27" s="157" t="str">
        <f>IF(コンフィグ設定!BC321="","",コンフィグ設定!BC321)</f>
        <v/>
      </c>
      <c r="R27" s="157" t="str">
        <f>IF(コンフィグ設定!BD321="","",コンフィグ設定!BD321)</f>
        <v/>
      </c>
      <c r="S27" s="157" t="str">
        <f>IF(コンフィグ設定!BE321="","",コンフィグ設定!BE321)</f>
        <v/>
      </c>
      <c r="T27" s="148" t="str">
        <f>IF(COUNTIF(D28:S29,"使用")=0,"",(ROW()-9)/3)</f>
        <v/>
      </c>
      <c r="U27" s="142"/>
      <c r="V27" s="142"/>
      <c r="W27" s="142"/>
      <c r="X27" s="142"/>
      <c r="Y27" s="142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2"/>
    </row>
    <row r="28" spans="1:42" s="2" customFormat="1" ht="12">
      <c r="A28" s="151"/>
      <c r="B28" s="500"/>
      <c r="C28" s="155" t="s">
        <v>85</v>
      </c>
      <c r="D28" s="152" t="s">
        <v>87</v>
      </c>
      <c r="E28" s="102" t="s">
        <v>87</v>
      </c>
      <c r="F28" s="102" t="s">
        <v>87</v>
      </c>
      <c r="G28" s="102" t="s">
        <v>87</v>
      </c>
      <c r="H28" s="102" t="s">
        <v>87</v>
      </c>
      <c r="I28" s="102" t="s">
        <v>87</v>
      </c>
      <c r="J28" s="102" t="s">
        <v>87</v>
      </c>
      <c r="K28" s="102" t="s">
        <v>87</v>
      </c>
      <c r="L28" s="102" t="s">
        <v>87</v>
      </c>
      <c r="M28" s="102" t="s">
        <v>87</v>
      </c>
      <c r="N28" s="102" t="s">
        <v>87</v>
      </c>
      <c r="O28" s="102" t="s">
        <v>87</v>
      </c>
      <c r="P28" s="102" t="s">
        <v>87</v>
      </c>
      <c r="Q28" s="102" t="s">
        <v>87</v>
      </c>
      <c r="R28" s="102" t="s">
        <v>87</v>
      </c>
      <c r="S28" s="102" t="s">
        <v>87</v>
      </c>
      <c r="T28" s="150" t="str">
        <f>IF(A27="×","",IF(T27="","0x0000","0x"&amp;DEC2HEX(Z28*2^15+AA28*2^14+AB28*2^13+AC28*2^12+AD28*2^11+AE28*2^10+AF28*2^9+AG28*2^8+AH28*2^7+AI28*2^6+AJ28*2^5+AK28*2^4+AL28*2^3+AM28*2^2+AN28*2^1+AO28*2^0,4)))</f>
        <v/>
      </c>
      <c r="U28" s="142"/>
      <c r="V28" s="142"/>
      <c r="W28" s="142"/>
      <c r="X28" s="142"/>
      <c r="Y28" s="142"/>
      <c r="Z28" s="149">
        <f t="shared" ref="Z28:AO29" si="6">IF(D28="使用",1,0)</f>
        <v>0</v>
      </c>
      <c r="AA28" s="149">
        <f t="shared" si="6"/>
        <v>0</v>
      </c>
      <c r="AB28" s="149">
        <f t="shared" si="6"/>
        <v>0</v>
      </c>
      <c r="AC28" s="149">
        <f t="shared" si="6"/>
        <v>0</v>
      </c>
      <c r="AD28" s="149">
        <f t="shared" si="6"/>
        <v>0</v>
      </c>
      <c r="AE28" s="149">
        <f t="shared" si="6"/>
        <v>0</v>
      </c>
      <c r="AF28" s="149">
        <f t="shared" si="6"/>
        <v>0</v>
      </c>
      <c r="AG28" s="149">
        <f t="shared" si="6"/>
        <v>0</v>
      </c>
      <c r="AH28" s="149">
        <f t="shared" si="6"/>
        <v>0</v>
      </c>
      <c r="AI28" s="149">
        <f t="shared" si="6"/>
        <v>0</v>
      </c>
      <c r="AJ28" s="149">
        <f t="shared" si="6"/>
        <v>0</v>
      </c>
      <c r="AK28" s="149">
        <f t="shared" si="6"/>
        <v>0</v>
      </c>
      <c r="AL28" s="149">
        <f t="shared" si="6"/>
        <v>0</v>
      </c>
      <c r="AM28" s="149">
        <f t="shared" si="6"/>
        <v>0</v>
      </c>
      <c r="AN28" s="149">
        <f t="shared" si="6"/>
        <v>0</v>
      </c>
      <c r="AO28" s="149">
        <f t="shared" si="6"/>
        <v>0</v>
      </c>
      <c r="AP28" s="142"/>
    </row>
    <row r="29" spans="1:42" s="2" customFormat="1" ht="12.75" thickBot="1">
      <c r="A29" s="151"/>
      <c r="B29" s="501"/>
      <c r="C29" s="156" t="s">
        <v>86</v>
      </c>
      <c r="D29" s="153" t="s">
        <v>87</v>
      </c>
      <c r="E29" s="103" t="s">
        <v>87</v>
      </c>
      <c r="F29" s="103" t="s">
        <v>87</v>
      </c>
      <c r="G29" s="103" t="s">
        <v>87</v>
      </c>
      <c r="H29" s="103" t="s">
        <v>87</v>
      </c>
      <c r="I29" s="103" t="s">
        <v>87</v>
      </c>
      <c r="J29" s="103" t="s">
        <v>87</v>
      </c>
      <c r="K29" s="103" t="s">
        <v>87</v>
      </c>
      <c r="L29" s="103" t="s">
        <v>87</v>
      </c>
      <c r="M29" s="103" t="s">
        <v>87</v>
      </c>
      <c r="N29" s="103" t="s">
        <v>87</v>
      </c>
      <c r="O29" s="103" t="s">
        <v>87</v>
      </c>
      <c r="P29" s="103" t="s">
        <v>87</v>
      </c>
      <c r="Q29" s="103" t="s">
        <v>87</v>
      </c>
      <c r="R29" s="103" t="s">
        <v>87</v>
      </c>
      <c r="S29" s="103" t="s">
        <v>87</v>
      </c>
      <c r="T29" s="150" t="str">
        <f>IF(A27="×","",IF(T27="","0x0000","0x"&amp;DEC2HEX(Z29*2^15+AA29*2^14+AB29*2^13+AC29*2^12+AD29*2^11+AE29*2^10+AF29*2^9+AG29*2^8+AH29*2^7+AI29*2^6+AJ29*2^5+AK29*2^4+AL29*2^3+AM29*2^2+AN29*2^1+AO29*2^0,4)))</f>
        <v/>
      </c>
      <c r="U29" s="142"/>
      <c r="V29" s="142"/>
      <c r="W29" s="142"/>
      <c r="X29" s="142"/>
      <c r="Y29" s="142"/>
      <c r="Z29" s="149">
        <f t="shared" si="6"/>
        <v>0</v>
      </c>
      <c r="AA29" s="149">
        <f t="shared" si="6"/>
        <v>0</v>
      </c>
      <c r="AB29" s="149">
        <f t="shared" si="6"/>
        <v>0</v>
      </c>
      <c r="AC29" s="149">
        <f t="shared" si="6"/>
        <v>0</v>
      </c>
      <c r="AD29" s="149">
        <f t="shared" si="6"/>
        <v>0</v>
      </c>
      <c r="AE29" s="149">
        <f t="shared" si="6"/>
        <v>0</v>
      </c>
      <c r="AF29" s="149">
        <f t="shared" si="6"/>
        <v>0</v>
      </c>
      <c r="AG29" s="149">
        <f t="shared" si="6"/>
        <v>0</v>
      </c>
      <c r="AH29" s="149">
        <f t="shared" si="6"/>
        <v>0</v>
      </c>
      <c r="AI29" s="149">
        <f t="shared" si="6"/>
        <v>0</v>
      </c>
      <c r="AJ29" s="149">
        <f t="shared" si="6"/>
        <v>0</v>
      </c>
      <c r="AK29" s="149">
        <f t="shared" si="6"/>
        <v>0</v>
      </c>
      <c r="AL29" s="149">
        <f t="shared" si="6"/>
        <v>0</v>
      </c>
      <c r="AM29" s="149">
        <f t="shared" si="6"/>
        <v>0</v>
      </c>
      <c r="AN29" s="149">
        <f t="shared" si="6"/>
        <v>0</v>
      </c>
      <c r="AO29" s="149">
        <f t="shared" si="6"/>
        <v>0</v>
      </c>
      <c r="AP29" s="142"/>
    </row>
    <row r="30" spans="1:42" s="2" customFormat="1" ht="36.75" thickTop="1">
      <c r="A30" s="151" t="str">
        <f>IF(COUNTBLANK(D30:S30)=16,"×","○")</f>
        <v>×</v>
      </c>
      <c r="B30" s="499" t="str">
        <f ca="1">IF(COUNTIF(D31:S32,"使用")=0,"",MAX($B$8:INDIRECT("R[-1]C",FALSE))+1)</f>
        <v/>
      </c>
      <c r="C30" s="154" t="s">
        <v>88</v>
      </c>
      <c r="D30" s="157" t="str">
        <f>IF(コンフィグ設定!Z324="","",コンフィグ設定!Z324)</f>
        <v/>
      </c>
      <c r="E30" s="157" t="str">
        <f>IF(コンフィグ設定!AA324="","",コンフィグ設定!AA324)</f>
        <v/>
      </c>
      <c r="F30" s="157" t="str">
        <f>IF(コンフィグ設定!AB324="","",コンフィグ設定!AB324)</f>
        <v/>
      </c>
      <c r="G30" s="157" t="str">
        <f>IF(コンフィグ設定!AC324="","",コンフィグ設定!AC324)</f>
        <v/>
      </c>
      <c r="H30" s="157" t="str">
        <f>IF(コンフィグ設定!AD324="","",コンフィグ設定!AD324)</f>
        <v/>
      </c>
      <c r="I30" s="157" t="str">
        <f>IF(コンフィグ設定!AE324="","",コンフィグ設定!AE324)</f>
        <v/>
      </c>
      <c r="J30" s="157" t="str">
        <f>IF(コンフィグ設定!AF324="","",コンフィグ設定!AF324)</f>
        <v/>
      </c>
      <c r="K30" s="157" t="str">
        <f>IF(コンフィグ設定!AG324="","",コンフィグ設定!AG324)</f>
        <v/>
      </c>
      <c r="L30" s="157" t="str">
        <f>IF(コンフィグ設定!AX324="","",コンフィグ設定!AX324)</f>
        <v/>
      </c>
      <c r="M30" s="157" t="str">
        <f>IF(コンフィグ設定!AY324="","",コンフィグ設定!AY324)</f>
        <v/>
      </c>
      <c r="N30" s="157" t="str">
        <f>IF(コンフィグ設定!AZ324="","",コンフィグ設定!AZ324)</f>
        <v/>
      </c>
      <c r="O30" s="157" t="str">
        <f>IF(コンフィグ設定!BA324="","",コンフィグ設定!BA324)</f>
        <v/>
      </c>
      <c r="P30" s="157" t="str">
        <f>IF(コンフィグ設定!BB324="","",コンフィグ設定!BB324)</f>
        <v/>
      </c>
      <c r="Q30" s="157" t="str">
        <f>IF(コンフィグ設定!BC324="","",コンフィグ設定!BC324)</f>
        <v/>
      </c>
      <c r="R30" s="157" t="str">
        <f>IF(コンフィグ設定!BD324="","",コンフィグ設定!BD324)</f>
        <v/>
      </c>
      <c r="S30" s="157" t="str">
        <f>IF(コンフィグ設定!BE324="","",コンフィグ設定!BE324)</f>
        <v/>
      </c>
      <c r="T30" s="148" t="str">
        <f>IF(COUNTIF(D31:S32,"使用")=0,"",(ROW()-9)/3)</f>
        <v/>
      </c>
      <c r="U30" s="142"/>
      <c r="V30" s="142"/>
      <c r="W30" s="142"/>
      <c r="X30" s="142"/>
      <c r="Y30" s="142"/>
      <c r="Z30" s="149"/>
      <c r="AA30" s="149"/>
      <c r="AB30" s="149"/>
      <c r="AC30" s="149"/>
      <c r="AD30" s="149"/>
      <c r="AE30" s="149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2"/>
    </row>
    <row r="31" spans="1:42" s="2" customFormat="1" ht="12">
      <c r="A31" s="151"/>
      <c r="B31" s="500"/>
      <c r="C31" s="155" t="s">
        <v>85</v>
      </c>
      <c r="D31" s="152" t="s">
        <v>87</v>
      </c>
      <c r="E31" s="102" t="s">
        <v>87</v>
      </c>
      <c r="F31" s="102" t="s">
        <v>87</v>
      </c>
      <c r="G31" s="102" t="s">
        <v>87</v>
      </c>
      <c r="H31" s="102" t="s">
        <v>87</v>
      </c>
      <c r="I31" s="102" t="s">
        <v>87</v>
      </c>
      <c r="J31" s="102" t="s">
        <v>87</v>
      </c>
      <c r="K31" s="102" t="s">
        <v>87</v>
      </c>
      <c r="L31" s="102" t="s">
        <v>87</v>
      </c>
      <c r="M31" s="102" t="s">
        <v>87</v>
      </c>
      <c r="N31" s="102" t="s">
        <v>87</v>
      </c>
      <c r="O31" s="102" t="s">
        <v>87</v>
      </c>
      <c r="P31" s="102" t="s">
        <v>87</v>
      </c>
      <c r="Q31" s="102" t="s">
        <v>87</v>
      </c>
      <c r="R31" s="102" t="s">
        <v>87</v>
      </c>
      <c r="S31" s="102" t="s">
        <v>87</v>
      </c>
      <c r="T31" s="150" t="str">
        <f>IF(A30="×","",IF(T30="","0x0000","0x"&amp;DEC2HEX(Z31*2^15+AA31*2^14+AB31*2^13+AC31*2^12+AD31*2^11+AE31*2^10+AF31*2^9+AG31*2^8+AH31*2^7+AI31*2^6+AJ31*2^5+AK31*2^4+AL31*2^3+AM31*2^2+AN31*2^1+AO31*2^0,4)))</f>
        <v/>
      </c>
      <c r="U31" s="142"/>
      <c r="V31" s="142"/>
      <c r="W31" s="142"/>
      <c r="X31" s="142"/>
      <c r="Y31" s="142"/>
      <c r="Z31" s="149">
        <f t="shared" ref="Z31:AO32" si="7">IF(D31="使用",1,0)</f>
        <v>0</v>
      </c>
      <c r="AA31" s="149">
        <f t="shared" si="7"/>
        <v>0</v>
      </c>
      <c r="AB31" s="149">
        <f t="shared" si="7"/>
        <v>0</v>
      </c>
      <c r="AC31" s="149">
        <f t="shared" si="7"/>
        <v>0</v>
      </c>
      <c r="AD31" s="149">
        <f t="shared" si="7"/>
        <v>0</v>
      </c>
      <c r="AE31" s="149">
        <f t="shared" si="7"/>
        <v>0</v>
      </c>
      <c r="AF31" s="149">
        <f t="shared" si="7"/>
        <v>0</v>
      </c>
      <c r="AG31" s="149">
        <f t="shared" si="7"/>
        <v>0</v>
      </c>
      <c r="AH31" s="149">
        <f t="shared" si="7"/>
        <v>0</v>
      </c>
      <c r="AI31" s="149">
        <f t="shared" si="7"/>
        <v>0</v>
      </c>
      <c r="AJ31" s="149">
        <f t="shared" si="7"/>
        <v>0</v>
      </c>
      <c r="AK31" s="149">
        <f t="shared" si="7"/>
        <v>0</v>
      </c>
      <c r="AL31" s="149">
        <f t="shared" si="7"/>
        <v>0</v>
      </c>
      <c r="AM31" s="149">
        <f t="shared" si="7"/>
        <v>0</v>
      </c>
      <c r="AN31" s="149">
        <f t="shared" si="7"/>
        <v>0</v>
      </c>
      <c r="AO31" s="149">
        <f t="shared" si="7"/>
        <v>0</v>
      </c>
      <c r="AP31" s="142"/>
    </row>
    <row r="32" spans="1:42" s="2" customFormat="1" ht="12.75" thickBot="1">
      <c r="A32" s="151"/>
      <c r="B32" s="501"/>
      <c r="C32" s="156" t="s">
        <v>86</v>
      </c>
      <c r="D32" s="153" t="s">
        <v>87</v>
      </c>
      <c r="E32" s="103" t="s">
        <v>87</v>
      </c>
      <c r="F32" s="103" t="s">
        <v>87</v>
      </c>
      <c r="G32" s="103" t="s">
        <v>87</v>
      </c>
      <c r="H32" s="103" t="s">
        <v>87</v>
      </c>
      <c r="I32" s="103" t="s">
        <v>87</v>
      </c>
      <c r="J32" s="103" t="s">
        <v>87</v>
      </c>
      <c r="K32" s="103" t="s">
        <v>87</v>
      </c>
      <c r="L32" s="103" t="s">
        <v>87</v>
      </c>
      <c r="M32" s="103" t="s">
        <v>87</v>
      </c>
      <c r="N32" s="103" t="s">
        <v>87</v>
      </c>
      <c r="O32" s="103" t="s">
        <v>87</v>
      </c>
      <c r="P32" s="103" t="s">
        <v>87</v>
      </c>
      <c r="Q32" s="103" t="s">
        <v>87</v>
      </c>
      <c r="R32" s="103" t="s">
        <v>87</v>
      </c>
      <c r="S32" s="103" t="s">
        <v>87</v>
      </c>
      <c r="T32" s="150" t="str">
        <f>IF(A30="×","",IF(T30="","0x0000","0x"&amp;DEC2HEX(Z32*2^15+AA32*2^14+AB32*2^13+AC32*2^12+AD32*2^11+AE32*2^10+AF32*2^9+AG32*2^8+AH32*2^7+AI32*2^6+AJ32*2^5+AK32*2^4+AL32*2^3+AM32*2^2+AN32*2^1+AO32*2^0,4)))</f>
        <v/>
      </c>
      <c r="U32" s="142"/>
      <c r="V32" s="142"/>
      <c r="W32" s="142"/>
      <c r="X32" s="142"/>
      <c r="Y32" s="142"/>
      <c r="Z32" s="149">
        <f t="shared" si="7"/>
        <v>0</v>
      </c>
      <c r="AA32" s="149">
        <f t="shared" si="7"/>
        <v>0</v>
      </c>
      <c r="AB32" s="149">
        <f t="shared" si="7"/>
        <v>0</v>
      </c>
      <c r="AC32" s="149">
        <f t="shared" si="7"/>
        <v>0</v>
      </c>
      <c r="AD32" s="149">
        <f t="shared" si="7"/>
        <v>0</v>
      </c>
      <c r="AE32" s="149">
        <f t="shared" si="7"/>
        <v>0</v>
      </c>
      <c r="AF32" s="149">
        <f t="shared" si="7"/>
        <v>0</v>
      </c>
      <c r="AG32" s="149">
        <f t="shared" si="7"/>
        <v>0</v>
      </c>
      <c r="AH32" s="149">
        <f t="shared" si="7"/>
        <v>0</v>
      </c>
      <c r="AI32" s="149">
        <f t="shared" si="7"/>
        <v>0</v>
      </c>
      <c r="AJ32" s="149">
        <f t="shared" si="7"/>
        <v>0</v>
      </c>
      <c r="AK32" s="149">
        <f t="shared" si="7"/>
        <v>0</v>
      </c>
      <c r="AL32" s="149">
        <f t="shared" si="7"/>
        <v>0</v>
      </c>
      <c r="AM32" s="149">
        <f t="shared" si="7"/>
        <v>0</v>
      </c>
      <c r="AN32" s="149">
        <f t="shared" si="7"/>
        <v>0</v>
      </c>
      <c r="AO32" s="149">
        <f t="shared" si="7"/>
        <v>0</v>
      </c>
      <c r="AP32" s="142"/>
    </row>
    <row r="33" spans="1:42" s="2" customFormat="1" ht="36.75" thickTop="1">
      <c r="A33" s="151" t="str">
        <f>IF(COUNTBLANK(D33:S33)=16,"×","○")</f>
        <v>×</v>
      </c>
      <c r="B33" s="499" t="str">
        <f ca="1">IF(COUNTIF(D34:S35,"使用")=0,"",MAX($B$8:INDIRECT("R[-1]C",FALSE))+1)</f>
        <v/>
      </c>
      <c r="C33" s="154" t="s">
        <v>88</v>
      </c>
      <c r="D33" s="157" t="str">
        <f>IF(コンフィグ設定!Z327="","",コンフィグ設定!Z327)</f>
        <v/>
      </c>
      <c r="E33" s="157" t="str">
        <f>IF(コンフィグ設定!AA327="","",コンフィグ設定!AA327)</f>
        <v/>
      </c>
      <c r="F33" s="157" t="str">
        <f>IF(コンフィグ設定!AB327="","",コンフィグ設定!AB327)</f>
        <v/>
      </c>
      <c r="G33" s="157" t="str">
        <f>IF(コンフィグ設定!AC327="","",コンフィグ設定!AC327)</f>
        <v/>
      </c>
      <c r="H33" s="157" t="str">
        <f>IF(コンフィグ設定!AD327="","",コンフィグ設定!AD327)</f>
        <v/>
      </c>
      <c r="I33" s="157" t="str">
        <f>IF(コンフィグ設定!AE327="","",コンフィグ設定!AE327)</f>
        <v/>
      </c>
      <c r="J33" s="157" t="str">
        <f>IF(コンフィグ設定!AF327="","",コンフィグ設定!AF327)</f>
        <v/>
      </c>
      <c r="K33" s="157" t="str">
        <f>IF(コンフィグ設定!AG327="","",コンフィグ設定!AG327)</f>
        <v/>
      </c>
      <c r="L33" s="157" t="str">
        <f>IF(コンフィグ設定!AX327="","",コンフィグ設定!AX327)</f>
        <v/>
      </c>
      <c r="M33" s="157" t="str">
        <f>IF(コンフィグ設定!AY327="","",コンフィグ設定!AY327)</f>
        <v/>
      </c>
      <c r="N33" s="157" t="str">
        <f>IF(コンフィグ設定!AZ327="","",コンフィグ設定!AZ327)</f>
        <v/>
      </c>
      <c r="O33" s="157" t="str">
        <f>IF(コンフィグ設定!BA327="","",コンフィグ設定!BA327)</f>
        <v/>
      </c>
      <c r="P33" s="157" t="str">
        <f>IF(コンフィグ設定!BB327="","",コンフィグ設定!BB327)</f>
        <v/>
      </c>
      <c r="Q33" s="157" t="str">
        <f>IF(コンフィグ設定!BC327="","",コンフィグ設定!BC327)</f>
        <v/>
      </c>
      <c r="R33" s="157" t="str">
        <f>IF(コンフィグ設定!BD327="","",コンフィグ設定!BD327)</f>
        <v/>
      </c>
      <c r="S33" s="157" t="str">
        <f>IF(コンフィグ設定!BE327="","",コンフィグ設定!BE327)</f>
        <v/>
      </c>
      <c r="T33" s="148" t="str">
        <f>IF(COUNTIF(D34:S35,"使用")=0,"",(ROW()-9)/3)</f>
        <v/>
      </c>
      <c r="U33" s="142"/>
      <c r="V33" s="142"/>
      <c r="W33" s="142"/>
      <c r="X33" s="142"/>
      <c r="Y33" s="142"/>
      <c r="Z33" s="142"/>
      <c r="AA33" s="142"/>
      <c r="AB33" s="142"/>
      <c r="AC33" s="149"/>
      <c r="AD33" s="149"/>
      <c r="AE33" s="149"/>
      <c r="AF33" s="149"/>
      <c r="AG33" s="149"/>
      <c r="AH33" s="149"/>
      <c r="AI33" s="149"/>
      <c r="AJ33" s="149"/>
      <c r="AK33" s="149"/>
      <c r="AL33" s="149"/>
      <c r="AM33" s="149"/>
      <c r="AN33" s="149"/>
      <c r="AO33" s="149"/>
      <c r="AP33" s="142"/>
    </row>
    <row r="34" spans="1:42" s="2" customFormat="1" ht="12">
      <c r="A34" s="151"/>
      <c r="B34" s="500"/>
      <c r="C34" s="155" t="s">
        <v>85</v>
      </c>
      <c r="D34" s="152" t="s">
        <v>87</v>
      </c>
      <c r="E34" s="102" t="s">
        <v>87</v>
      </c>
      <c r="F34" s="102" t="s">
        <v>87</v>
      </c>
      <c r="G34" s="102" t="s">
        <v>87</v>
      </c>
      <c r="H34" s="102" t="s">
        <v>87</v>
      </c>
      <c r="I34" s="102" t="s">
        <v>87</v>
      </c>
      <c r="J34" s="102" t="s">
        <v>87</v>
      </c>
      <c r="K34" s="102" t="s">
        <v>87</v>
      </c>
      <c r="L34" s="102" t="s">
        <v>87</v>
      </c>
      <c r="M34" s="102" t="s">
        <v>87</v>
      </c>
      <c r="N34" s="102" t="s">
        <v>87</v>
      </c>
      <c r="O34" s="102" t="s">
        <v>87</v>
      </c>
      <c r="P34" s="102" t="s">
        <v>87</v>
      </c>
      <c r="Q34" s="102" t="s">
        <v>87</v>
      </c>
      <c r="R34" s="102" t="s">
        <v>87</v>
      </c>
      <c r="S34" s="102" t="s">
        <v>87</v>
      </c>
      <c r="T34" s="150" t="str">
        <f>IF(A33="×","",IF(T33="","0x0000","0x"&amp;DEC2HEX(Z34*2^15+AA34*2^14+AB34*2^13+AC34*2^12+AD34*2^11+AE34*2^10+AF34*2^9+AG34*2^8+AH34*2^7+AI34*2^6+AJ34*2^5+AK34*2^4+AL34*2^3+AM34*2^2+AN34*2^1+AO34*2^0,4)))</f>
        <v/>
      </c>
      <c r="U34" s="142"/>
      <c r="V34" s="142"/>
      <c r="W34" s="142"/>
      <c r="X34" s="142"/>
      <c r="Y34" s="142"/>
      <c r="Z34" s="149">
        <f>IF(D34="使用",1,0)</f>
        <v>0</v>
      </c>
      <c r="AA34" s="149">
        <f t="shared" ref="AA34:AO35" si="8">IF(E34="使用",1,0)</f>
        <v>0</v>
      </c>
      <c r="AB34" s="149">
        <f t="shared" si="8"/>
        <v>0</v>
      </c>
      <c r="AC34" s="149">
        <f t="shared" si="8"/>
        <v>0</v>
      </c>
      <c r="AD34" s="149">
        <f t="shared" si="8"/>
        <v>0</v>
      </c>
      <c r="AE34" s="149">
        <f t="shared" si="8"/>
        <v>0</v>
      </c>
      <c r="AF34" s="149">
        <f t="shared" si="8"/>
        <v>0</v>
      </c>
      <c r="AG34" s="149">
        <f t="shared" si="8"/>
        <v>0</v>
      </c>
      <c r="AH34" s="149">
        <f t="shared" si="8"/>
        <v>0</v>
      </c>
      <c r="AI34" s="149">
        <f t="shared" si="8"/>
        <v>0</v>
      </c>
      <c r="AJ34" s="149">
        <f t="shared" si="8"/>
        <v>0</v>
      </c>
      <c r="AK34" s="149">
        <f t="shared" si="8"/>
        <v>0</v>
      </c>
      <c r="AL34" s="149">
        <f t="shared" si="8"/>
        <v>0</v>
      </c>
      <c r="AM34" s="149">
        <f t="shared" si="8"/>
        <v>0</v>
      </c>
      <c r="AN34" s="149">
        <f t="shared" si="8"/>
        <v>0</v>
      </c>
      <c r="AO34" s="149">
        <f t="shared" si="8"/>
        <v>0</v>
      </c>
      <c r="AP34" s="142"/>
    </row>
    <row r="35" spans="1:42" s="2" customFormat="1" ht="12.75" thickBot="1">
      <c r="A35" s="151"/>
      <c r="B35" s="501"/>
      <c r="C35" s="156" t="s">
        <v>86</v>
      </c>
      <c r="D35" s="153" t="s">
        <v>87</v>
      </c>
      <c r="E35" s="103" t="s">
        <v>87</v>
      </c>
      <c r="F35" s="103" t="s">
        <v>87</v>
      </c>
      <c r="G35" s="103" t="s">
        <v>87</v>
      </c>
      <c r="H35" s="103" t="s">
        <v>87</v>
      </c>
      <c r="I35" s="103" t="s">
        <v>87</v>
      </c>
      <c r="J35" s="103" t="s">
        <v>87</v>
      </c>
      <c r="K35" s="103" t="s">
        <v>87</v>
      </c>
      <c r="L35" s="103" t="s">
        <v>87</v>
      </c>
      <c r="M35" s="103" t="s">
        <v>87</v>
      </c>
      <c r="N35" s="103" t="s">
        <v>87</v>
      </c>
      <c r="O35" s="103" t="s">
        <v>87</v>
      </c>
      <c r="P35" s="103" t="s">
        <v>87</v>
      </c>
      <c r="Q35" s="103" t="s">
        <v>87</v>
      </c>
      <c r="R35" s="103" t="s">
        <v>87</v>
      </c>
      <c r="S35" s="103" t="s">
        <v>87</v>
      </c>
      <c r="T35" s="150" t="str">
        <f>IF(A33="×","",IF(T33="","0x0000","0x"&amp;DEC2HEX(Z35*2^15+AA35*2^14+AB35*2^13+AC35*2^12+AD35*2^11+AE35*2^10+AF35*2^9+AG35*2^8+AH35*2^7+AI35*2^6+AJ35*2^5+AK35*2^4+AL35*2^3+AM35*2^2+AN35*2^1+AO35*2^0,4)))</f>
        <v/>
      </c>
      <c r="U35" s="142"/>
      <c r="V35" s="142"/>
      <c r="W35" s="142"/>
      <c r="X35" s="142"/>
      <c r="Y35" s="142"/>
      <c r="Z35" s="149">
        <f>IF(D35="使用",1,0)</f>
        <v>0</v>
      </c>
      <c r="AA35" s="149">
        <f t="shared" si="8"/>
        <v>0</v>
      </c>
      <c r="AB35" s="149">
        <f t="shared" si="8"/>
        <v>0</v>
      </c>
      <c r="AC35" s="149">
        <f t="shared" si="8"/>
        <v>0</v>
      </c>
      <c r="AD35" s="149">
        <f t="shared" si="8"/>
        <v>0</v>
      </c>
      <c r="AE35" s="149">
        <f t="shared" si="8"/>
        <v>0</v>
      </c>
      <c r="AF35" s="149">
        <f t="shared" si="8"/>
        <v>0</v>
      </c>
      <c r="AG35" s="149">
        <f t="shared" si="8"/>
        <v>0</v>
      </c>
      <c r="AH35" s="149">
        <f t="shared" si="8"/>
        <v>0</v>
      </c>
      <c r="AI35" s="149">
        <f t="shared" si="8"/>
        <v>0</v>
      </c>
      <c r="AJ35" s="149">
        <f t="shared" si="8"/>
        <v>0</v>
      </c>
      <c r="AK35" s="149">
        <f t="shared" si="8"/>
        <v>0</v>
      </c>
      <c r="AL35" s="149">
        <f t="shared" si="8"/>
        <v>0</v>
      </c>
      <c r="AM35" s="149">
        <f t="shared" si="8"/>
        <v>0</v>
      </c>
      <c r="AN35" s="149">
        <f t="shared" si="8"/>
        <v>0</v>
      </c>
      <c r="AO35" s="149">
        <f t="shared" si="8"/>
        <v>0</v>
      </c>
      <c r="AP35" s="142"/>
    </row>
    <row r="36" spans="1:42" s="2" customFormat="1" ht="36.75" thickTop="1">
      <c r="A36" s="151" t="str">
        <f>IF(COUNTBLANK(D36:S36)=16,"×","○")</f>
        <v>×</v>
      </c>
      <c r="B36" s="499" t="str">
        <f ca="1">IF(COUNTIF(D37:S38,"使用")=0,"",MAX($B$8:INDIRECT("R[-1]C",FALSE))+1)</f>
        <v/>
      </c>
      <c r="C36" s="154" t="s">
        <v>88</v>
      </c>
      <c r="D36" s="157" t="str">
        <f>IF(コンフィグ設定!Z330="","",コンフィグ設定!Z330)</f>
        <v/>
      </c>
      <c r="E36" s="157" t="str">
        <f>IF(コンフィグ設定!AA330="","",コンフィグ設定!AA330)</f>
        <v/>
      </c>
      <c r="F36" s="157" t="str">
        <f>IF(コンフィグ設定!AB330="","",コンフィグ設定!AB330)</f>
        <v/>
      </c>
      <c r="G36" s="157" t="str">
        <f>IF(コンフィグ設定!AC330="","",コンフィグ設定!AC330)</f>
        <v/>
      </c>
      <c r="H36" s="157" t="str">
        <f>IF(コンフィグ設定!AD330="","",コンフィグ設定!AD330)</f>
        <v/>
      </c>
      <c r="I36" s="157" t="str">
        <f>IF(コンフィグ設定!AE330="","",コンフィグ設定!AE330)</f>
        <v/>
      </c>
      <c r="J36" s="157" t="str">
        <f>IF(コンフィグ設定!AF330="","",コンフィグ設定!AF330)</f>
        <v/>
      </c>
      <c r="K36" s="157" t="str">
        <f>IF(コンフィグ設定!AG330="","",コンフィグ設定!AG330)</f>
        <v/>
      </c>
      <c r="L36" s="157" t="str">
        <f>IF(コンフィグ設定!AX330="","",コンフィグ設定!AX330)</f>
        <v/>
      </c>
      <c r="M36" s="157" t="str">
        <f>IF(コンフィグ設定!AY330="","",コンフィグ設定!AY330)</f>
        <v/>
      </c>
      <c r="N36" s="157" t="str">
        <f>IF(コンフィグ設定!AZ330="","",コンフィグ設定!AZ330)</f>
        <v/>
      </c>
      <c r="O36" s="157" t="str">
        <f>IF(コンフィグ設定!BA330="","",コンフィグ設定!BA330)</f>
        <v/>
      </c>
      <c r="P36" s="157" t="str">
        <f>IF(コンフィグ設定!BB330="","",コンフィグ設定!BB330)</f>
        <v/>
      </c>
      <c r="Q36" s="157" t="str">
        <f>IF(コンフィグ設定!BC330="","",コンフィグ設定!BC330)</f>
        <v/>
      </c>
      <c r="R36" s="157" t="str">
        <f>IF(コンフィグ設定!BD330="","",コンフィグ設定!BD330)</f>
        <v/>
      </c>
      <c r="S36" s="157" t="str">
        <f>IF(コンフィグ設定!BE330="","",コンフィグ設定!BE330)</f>
        <v/>
      </c>
      <c r="T36" s="148" t="str">
        <f>IF(COUNTIF(D37:S38,"使用")=0,"",(ROW()-9)/3)</f>
        <v/>
      </c>
      <c r="U36" s="142"/>
      <c r="V36" s="142"/>
      <c r="W36" s="142"/>
      <c r="X36" s="142"/>
      <c r="Y36" s="142"/>
      <c r="Z36" s="149"/>
      <c r="AA36" s="149"/>
      <c r="AB36" s="149"/>
      <c r="AC36" s="149"/>
      <c r="AD36" s="149"/>
      <c r="AE36" s="149"/>
      <c r="AF36" s="149"/>
      <c r="AG36" s="149"/>
      <c r="AH36" s="149"/>
      <c r="AI36" s="149"/>
      <c r="AJ36" s="149"/>
      <c r="AK36" s="149"/>
      <c r="AL36" s="149"/>
      <c r="AM36" s="149"/>
      <c r="AN36" s="149"/>
      <c r="AO36" s="149"/>
      <c r="AP36" s="142"/>
    </row>
    <row r="37" spans="1:42" s="2" customFormat="1" ht="12">
      <c r="A37" s="151"/>
      <c r="B37" s="500"/>
      <c r="C37" s="155" t="s">
        <v>85</v>
      </c>
      <c r="D37" s="152" t="s">
        <v>87</v>
      </c>
      <c r="E37" s="102" t="s">
        <v>87</v>
      </c>
      <c r="F37" s="102" t="s">
        <v>87</v>
      </c>
      <c r="G37" s="102" t="s">
        <v>87</v>
      </c>
      <c r="H37" s="102" t="s">
        <v>87</v>
      </c>
      <c r="I37" s="102" t="s">
        <v>87</v>
      </c>
      <c r="J37" s="102" t="s">
        <v>87</v>
      </c>
      <c r="K37" s="102" t="s">
        <v>87</v>
      </c>
      <c r="L37" s="102" t="s">
        <v>87</v>
      </c>
      <c r="M37" s="102" t="s">
        <v>87</v>
      </c>
      <c r="N37" s="102" t="s">
        <v>87</v>
      </c>
      <c r="O37" s="102" t="s">
        <v>87</v>
      </c>
      <c r="P37" s="102" t="s">
        <v>87</v>
      </c>
      <c r="Q37" s="102" t="s">
        <v>87</v>
      </c>
      <c r="R37" s="102" t="s">
        <v>87</v>
      </c>
      <c r="S37" s="102" t="s">
        <v>87</v>
      </c>
      <c r="T37" s="150" t="str">
        <f>IF(A36="×","",IF(T36="","0x0000","0x"&amp;DEC2HEX(Z37*2^15+AA37*2^14+AB37*2^13+AC37*2^12+AD37*2^11+AE37*2^10+AF37*2^9+AG37*2^8+AH37*2^7+AI37*2^6+AJ37*2^5+AK37*2^4+AL37*2^3+AM37*2^2+AN37*2^1+AO37*2^0,4)))</f>
        <v/>
      </c>
      <c r="U37" s="142"/>
      <c r="V37" s="142"/>
      <c r="W37" s="142"/>
      <c r="X37" s="142"/>
      <c r="Y37" s="142"/>
      <c r="Z37" s="149">
        <f t="shared" ref="Z37:AO38" si="9">IF(D37="使用",1,0)</f>
        <v>0</v>
      </c>
      <c r="AA37" s="149">
        <f t="shared" si="9"/>
        <v>0</v>
      </c>
      <c r="AB37" s="149">
        <f t="shared" si="9"/>
        <v>0</v>
      </c>
      <c r="AC37" s="149">
        <f t="shared" si="9"/>
        <v>0</v>
      </c>
      <c r="AD37" s="149">
        <f t="shared" si="9"/>
        <v>0</v>
      </c>
      <c r="AE37" s="149">
        <f t="shared" si="9"/>
        <v>0</v>
      </c>
      <c r="AF37" s="149">
        <f t="shared" si="9"/>
        <v>0</v>
      </c>
      <c r="AG37" s="149">
        <f t="shared" si="9"/>
        <v>0</v>
      </c>
      <c r="AH37" s="149">
        <f t="shared" si="9"/>
        <v>0</v>
      </c>
      <c r="AI37" s="149">
        <f t="shared" si="9"/>
        <v>0</v>
      </c>
      <c r="AJ37" s="149">
        <f t="shared" si="9"/>
        <v>0</v>
      </c>
      <c r="AK37" s="149">
        <f t="shared" si="9"/>
        <v>0</v>
      </c>
      <c r="AL37" s="149">
        <f t="shared" si="9"/>
        <v>0</v>
      </c>
      <c r="AM37" s="149">
        <f t="shared" si="9"/>
        <v>0</v>
      </c>
      <c r="AN37" s="149">
        <f t="shared" si="9"/>
        <v>0</v>
      </c>
      <c r="AO37" s="149">
        <f t="shared" si="9"/>
        <v>0</v>
      </c>
      <c r="AP37" s="142"/>
    </row>
    <row r="38" spans="1:42" s="2" customFormat="1" ht="12.75" thickBot="1">
      <c r="A38" s="151"/>
      <c r="B38" s="501"/>
      <c r="C38" s="156" t="s">
        <v>86</v>
      </c>
      <c r="D38" s="153" t="s">
        <v>87</v>
      </c>
      <c r="E38" s="103" t="s">
        <v>87</v>
      </c>
      <c r="F38" s="103" t="s">
        <v>87</v>
      </c>
      <c r="G38" s="103" t="s">
        <v>87</v>
      </c>
      <c r="H38" s="103" t="s">
        <v>87</v>
      </c>
      <c r="I38" s="103" t="s">
        <v>87</v>
      </c>
      <c r="J38" s="103" t="s">
        <v>87</v>
      </c>
      <c r="K38" s="103" t="s">
        <v>87</v>
      </c>
      <c r="L38" s="103" t="s">
        <v>87</v>
      </c>
      <c r="M38" s="103" t="s">
        <v>87</v>
      </c>
      <c r="N38" s="103" t="s">
        <v>87</v>
      </c>
      <c r="O38" s="103" t="s">
        <v>87</v>
      </c>
      <c r="P38" s="103" t="s">
        <v>87</v>
      </c>
      <c r="Q38" s="103" t="s">
        <v>87</v>
      </c>
      <c r="R38" s="103" t="s">
        <v>87</v>
      </c>
      <c r="S38" s="103" t="s">
        <v>87</v>
      </c>
      <c r="T38" s="150" t="str">
        <f>IF(A36="×","",IF(T36="","0x0000","0x"&amp;DEC2HEX(Z38*2^15+AA38*2^14+AB38*2^13+AC38*2^12+AD38*2^11+AE38*2^10+AF38*2^9+AG38*2^8+AH38*2^7+AI38*2^6+AJ38*2^5+AK38*2^4+AL38*2^3+AM38*2^2+AN38*2^1+AO38*2^0,4)))</f>
        <v/>
      </c>
      <c r="U38" s="142"/>
      <c r="V38" s="142"/>
      <c r="W38" s="142"/>
      <c r="X38" s="142"/>
      <c r="Y38" s="142"/>
      <c r="Z38" s="149">
        <f t="shared" si="9"/>
        <v>0</v>
      </c>
      <c r="AA38" s="149">
        <f t="shared" si="9"/>
        <v>0</v>
      </c>
      <c r="AB38" s="149">
        <f t="shared" si="9"/>
        <v>0</v>
      </c>
      <c r="AC38" s="149">
        <f t="shared" si="9"/>
        <v>0</v>
      </c>
      <c r="AD38" s="149">
        <f t="shared" si="9"/>
        <v>0</v>
      </c>
      <c r="AE38" s="149">
        <f t="shared" si="9"/>
        <v>0</v>
      </c>
      <c r="AF38" s="149">
        <f t="shared" si="9"/>
        <v>0</v>
      </c>
      <c r="AG38" s="149">
        <f t="shared" si="9"/>
        <v>0</v>
      </c>
      <c r="AH38" s="149">
        <f t="shared" si="9"/>
        <v>0</v>
      </c>
      <c r="AI38" s="149">
        <f t="shared" si="9"/>
        <v>0</v>
      </c>
      <c r="AJ38" s="149">
        <f t="shared" si="9"/>
        <v>0</v>
      </c>
      <c r="AK38" s="149">
        <f t="shared" si="9"/>
        <v>0</v>
      </c>
      <c r="AL38" s="149">
        <f t="shared" si="9"/>
        <v>0</v>
      </c>
      <c r="AM38" s="149">
        <f t="shared" si="9"/>
        <v>0</v>
      </c>
      <c r="AN38" s="149">
        <f t="shared" si="9"/>
        <v>0</v>
      </c>
      <c r="AO38" s="149">
        <f t="shared" si="9"/>
        <v>0</v>
      </c>
      <c r="AP38" s="142"/>
    </row>
    <row r="39" spans="1:42" s="2" customFormat="1" ht="36.75" thickTop="1">
      <c r="A39" s="151" t="str">
        <f>IF(COUNTBLANK(D39:S39)=16,"×","○")</f>
        <v>×</v>
      </c>
      <c r="B39" s="499" t="str">
        <f ca="1">IF(COUNTIF(D40:S41,"使用")=0,"",MAX($B$8:INDIRECT("R[-1]C",FALSE))+1)</f>
        <v/>
      </c>
      <c r="C39" s="154" t="s">
        <v>88</v>
      </c>
      <c r="D39" s="157" t="str">
        <f>IF(コンフィグ設定!Z333="","",コンフィグ設定!Z333)</f>
        <v/>
      </c>
      <c r="E39" s="157" t="str">
        <f>IF(コンフィグ設定!AA333="","",コンフィグ設定!AA333)</f>
        <v/>
      </c>
      <c r="F39" s="157" t="str">
        <f>IF(コンフィグ設定!AB333="","",コンフィグ設定!AB333)</f>
        <v/>
      </c>
      <c r="G39" s="157" t="str">
        <f>IF(コンフィグ設定!AC333="","",コンフィグ設定!AC333)</f>
        <v/>
      </c>
      <c r="H39" s="157" t="str">
        <f>IF(コンフィグ設定!AD333="","",コンフィグ設定!AD333)</f>
        <v/>
      </c>
      <c r="I39" s="157" t="str">
        <f>IF(コンフィグ設定!AE333="","",コンフィグ設定!AE333)</f>
        <v/>
      </c>
      <c r="J39" s="157" t="str">
        <f>IF(コンフィグ設定!AF333="","",コンフィグ設定!AF333)</f>
        <v/>
      </c>
      <c r="K39" s="157" t="str">
        <f>IF(コンフィグ設定!AG333="","",コンフィグ設定!AG333)</f>
        <v/>
      </c>
      <c r="L39" s="157" t="str">
        <f>IF(コンフィグ設定!AX333="","",コンフィグ設定!AX333)</f>
        <v/>
      </c>
      <c r="M39" s="157" t="str">
        <f>IF(コンフィグ設定!AY333="","",コンフィグ設定!AY333)</f>
        <v/>
      </c>
      <c r="N39" s="157" t="str">
        <f>IF(コンフィグ設定!AZ333="","",コンフィグ設定!AZ333)</f>
        <v/>
      </c>
      <c r="O39" s="157" t="str">
        <f>IF(コンフィグ設定!BA333="","",コンフィグ設定!BA333)</f>
        <v/>
      </c>
      <c r="P39" s="157" t="str">
        <f>IF(コンフィグ設定!BB333="","",コンフィグ設定!BB333)</f>
        <v/>
      </c>
      <c r="Q39" s="157" t="str">
        <f>IF(コンフィグ設定!BC333="","",コンフィグ設定!BC333)</f>
        <v/>
      </c>
      <c r="R39" s="157" t="str">
        <f>IF(コンフィグ設定!BD333="","",コンフィグ設定!BD333)</f>
        <v/>
      </c>
      <c r="S39" s="157" t="str">
        <f>IF(コンフィグ設定!BE333="","",コンフィグ設定!BE333)</f>
        <v/>
      </c>
      <c r="T39" s="148" t="str">
        <f>IF(COUNTIF(D40:S41,"使用")=0,"",(ROW()-9)/3)</f>
        <v/>
      </c>
      <c r="U39" s="142"/>
      <c r="V39" s="142"/>
      <c r="W39" s="142"/>
      <c r="X39" s="142"/>
      <c r="Y39" s="142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2"/>
    </row>
    <row r="40" spans="1:42" s="2" customFormat="1" ht="12">
      <c r="A40" s="151"/>
      <c r="B40" s="500"/>
      <c r="C40" s="155" t="s">
        <v>85</v>
      </c>
      <c r="D40" s="152" t="s">
        <v>87</v>
      </c>
      <c r="E40" s="102" t="s">
        <v>87</v>
      </c>
      <c r="F40" s="102" t="s">
        <v>87</v>
      </c>
      <c r="G40" s="102" t="s">
        <v>87</v>
      </c>
      <c r="H40" s="102" t="s">
        <v>87</v>
      </c>
      <c r="I40" s="102" t="s">
        <v>87</v>
      </c>
      <c r="J40" s="102" t="s">
        <v>87</v>
      </c>
      <c r="K40" s="102" t="s">
        <v>87</v>
      </c>
      <c r="L40" s="102" t="s">
        <v>87</v>
      </c>
      <c r="M40" s="102" t="s">
        <v>87</v>
      </c>
      <c r="N40" s="102" t="s">
        <v>87</v>
      </c>
      <c r="O40" s="102" t="s">
        <v>87</v>
      </c>
      <c r="P40" s="102" t="s">
        <v>87</v>
      </c>
      <c r="Q40" s="102" t="s">
        <v>87</v>
      </c>
      <c r="R40" s="102" t="s">
        <v>87</v>
      </c>
      <c r="S40" s="102" t="s">
        <v>87</v>
      </c>
      <c r="T40" s="150" t="str">
        <f>IF(A39="×","",IF(T39="","0x0000","0x"&amp;DEC2HEX(Z40*2^15+AA40*2^14+AB40*2^13+AC40*2^12+AD40*2^11+AE40*2^10+AF40*2^9+AG40*2^8+AH40*2^7+AI40*2^6+AJ40*2^5+AK40*2^4+AL40*2^3+AM40*2^2+AN40*2^1+AO40*2^0,4)))</f>
        <v/>
      </c>
      <c r="U40" s="142"/>
      <c r="V40" s="142"/>
      <c r="W40" s="142"/>
      <c r="X40" s="142"/>
      <c r="Y40" s="142"/>
      <c r="Z40" s="149">
        <f t="shared" ref="Z40:AO41" si="10">IF(D40="使用",1,0)</f>
        <v>0</v>
      </c>
      <c r="AA40" s="149">
        <f t="shared" si="10"/>
        <v>0</v>
      </c>
      <c r="AB40" s="149">
        <f t="shared" si="10"/>
        <v>0</v>
      </c>
      <c r="AC40" s="149">
        <f t="shared" si="10"/>
        <v>0</v>
      </c>
      <c r="AD40" s="149">
        <f t="shared" si="10"/>
        <v>0</v>
      </c>
      <c r="AE40" s="149">
        <f t="shared" si="10"/>
        <v>0</v>
      </c>
      <c r="AF40" s="149">
        <f t="shared" si="10"/>
        <v>0</v>
      </c>
      <c r="AG40" s="149">
        <f t="shared" si="10"/>
        <v>0</v>
      </c>
      <c r="AH40" s="149">
        <f t="shared" si="10"/>
        <v>0</v>
      </c>
      <c r="AI40" s="149">
        <f t="shared" si="10"/>
        <v>0</v>
      </c>
      <c r="AJ40" s="149">
        <f t="shared" si="10"/>
        <v>0</v>
      </c>
      <c r="AK40" s="149">
        <f t="shared" si="10"/>
        <v>0</v>
      </c>
      <c r="AL40" s="149">
        <f t="shared" si="10"/>
        <v>0</v>
      </c>
      <c r="AM40" s="149">
        <f t="shared" si="10"/>
        <v>0</v>
      </c>
      <c r="AN40" s="149">
        <f t="shared" si="10"/>
        <v>0</v>
      </c>
      <c r="AO40" s="149">
        <f t="shared" si="10"/>
        <v>0</v>
      </c>
      <c r="AP40" s="142"/>
    </row>
    <row r="41" spans="1:42" s="2" customFormat="1" ht="12.75" thickBot="1">
      <c r="A41" s="151"/>
      <c r="B41" s="501"/>
      <c r="C41" s="156" t="s">
        <v>86</v>
      </c>
      <c r="D41" s="153" t="s">
        <v>87</v>
      </c>
      <c r="E41" s="103" t="s">
        <v>87</v>
      </c>
      <c r="F41" s="103" t="s">
        <v>87</v>
      </c>
      <c r="G41" s="103" t="s">
        <v>87</v>
      </c>
      <c r="H41" s="103" t="s">
        <v>87</v>
      </c>
      <c r="I41" s="103" t="s">
        <v>87</v>
      </c>
      <c r="J41" s="103" t="s">
        <v>87</v>
      </c>
      <c r="K41" s="103" t="s">
        <v>87</v>
      </c>
      <c r="L41" s="103" t="s">
        <v>87</v>
      </c>
      <c r="M41" s="103" t="s">
        <v>87</v>
      </c>
      <c r="N41" s="103" t="s">
        <v>87</v>
      </c>
      <c r="O41" s="103" t="s">
        <v>87</v>
      </c>
      <c r="P41" s="103" t="s">
        <v>87</v>
      </c>
      <c r="Q41" s="103" t="s">
        <v>87</v>
      </c>
      <c r="R41" s="103" t="s">
        <v>87</v>
      </c>
      <c r="S41" s="103" t="s">
        <v>87</v>
      </c>
      <c r="T41" s="150" t="str">
        <f>IF(A39="×","",IF(T39="","0x0000","0x"&amp;DEC2HEX(Z41*2^15+AA41*2^14+AB41*2^13+AC41*2^12+AD41*2^11+AE41*2^10+AF41*2^9+AG41*2^8+AH41*2^7+AI41*2^6+AJ41*2^5+AK41*2^4+AL41*2^3+AM41*2^2+AN41*2^1+AO41*2^0,4)))</f>
        <v/>
      </c>
      <c r="U41" s="142"/>
      <c r="V41" s="142"/>
      <c r="W41" s="142"/>
      <c r="X41" s="142"/>
      <c r="Y41" s="142"/>
      <c r="Z41" s="149">
        <f t="shared" si="10"/>
        <v>0</v>
      </c>
      <c r="AA41" s="149">
        <f t="shared" si="10"/>
        <v>0</v>
      </c>
      <c r="AB41" s="149">
        <f t="shared" si="10"/>
        <v>0</v>
      </c>
      <c r="AC41" s="149">
        <f t="shared" si="10"/>
        <v>0</v>
      </c>
      <c r="AD41" s="149">
        <f t="shared" si="10"/>
        <v>0</v>
      </c>
      <c r="AE41" s="149">
        <f t="shared" si="10"/>
        <v>0</v>
      </c>
      <c r="AF41" s="149">
        <f t="shared" si="10"/>
        <v>0</v>
      </c>
      <c r="AG41" s="149">
        <f t="shared" si="10"/>
        <v>0</v>
      </c>
      <c r="AH41" s="149">
        <f t="shared" si="10"/>
        <v>0</v>
      </c>
      <c r="AI41" s="149">
        <f t="shared" si="10"/>
        <v>0</v>
      </c>
      <c r="AJ41" s="149">
        <f t="shared" si="10"/>
        <v>0</v>
      </c>
      <c r="AK41" s="149">
        <f t="shared" si="10"/>
        <v>0</v>
      </c>
      <c r="AL41" s="149">
        <f t="shared" si="10"/>
        <v>0</v>
      </c>
      <c r="AM41" s="149">
        <f t="shared" si="10"/>
        <v>0</v>
      </c>
      <c r="AN41" s="149">
        <f t="shared" si="10"/>
        <v>0</v>
      </c>
      <c r="AO41" s="149">
        <f t="shared" si="10"/>
        <v>0</v>
      </c>
      <c r="AP41" s="142"/>
    </row>
    <row r="42" spans="1:42" s="2" customFormat="1" ht="36.75" thickTop="1">
      <c r="A42" s="151" t="str">
        <f>IF(COUNTBLANK(D42:S42)=16,"×","○")</f>
        <v>×</v>
      </c>
      <c r="B42" s="499" t="str">
        <f ca="1">IF(COUNTIF(D43:S44,"使用")=0,"",MAX($B$8:INDIRECT("R[-1]C",FALSE))+1)</f>
        <v/>
      </c>
      <c r="C42" s="154" t="s">
        <v>88</v>
      </c>
      <c r="D42" s="157" t="str">
        <f>IF(コンフィグ設定!Z336="","",コンフィグ設定!Z336)</f>
        <v/>
      </c>
      <c r="E42" s="157" t="str">
        <f>IF(コンフィグ設定!AA336="","",コンフィグ設定!AA336)</f>
        <v/>
      </c>
      <c r="F42" s="157" t="str">
        <f>IF(コンフィグ設定!AB336="","",コンフィグ設定!AB336)</f>
        <v/>
      </c>
      <c r="G42" s="157" t="str">
        <f>IF(コンフィグ設定!AC336="","",コンフィグ設定!AC336)</f>
        <v/>
      </c>
      <c r="H42" s="157" t="str">
        <f>IF(コンフィグ設定!AD336="","",コンフィグ設定!AD336)</f>
        <v/>
      </c>
      <c r="I42" s="157" t="str">
        <f>IF(コンフィグ設定!AE336="","",コンフィグ設定!AE336)</f>
        <v/>
      </c>
      <c r="J42" s="157" t="str">
        <f>IF(コンフィグ設定!AF336="","",コンフィグ設定!AF336)</f>
        <v/>
      </c>
      <c r="K42" s="157" t="str">
        <f>IF(コンフィグ設定!AG336="","",コンフィグ設定!AG336)</f>
        <v/>
      </c>
      <c r="L42" s="157" t="str">
        <f>IF(コンフィグ設定!AX336="","",コンフィグ設定!AX336)</f>
        <v/>
      </c>
      <c r="M42" s="157" t="str">
        <f>IF(コンフィグ設定!AY336="","",コンフィグ設定!AY336)</f>
        <v/>
      </c>
      <c r="N42" s="157" t="str">
        <f>IF(コンフィグ設定!AZ336="","",コンフィグ設定!AZ336)</f>
        <v/>
      </c>
      <c r="O42" s="157" t="str">
        <f>IF(コンフィグ設定!BA336="","",コンフィグ設定!BA336)</f>
        <v/>
      </c>
      <c r="P42" s="157" t="str">
        <f>IF(コンフィグ設定!BB336="","",コンフィグ設定!BB336)</f>
        <v/>
      </c>
      <c r="Q42" s="157" t="str">
        <f>IF(コンフィグ設定!BC336="","",コンフィグ設定!BC336)</f>
        <v/>
      </c>
      <c r="R42" s="157" t="str">
        <f>IF(コンフィグ設定!BD336="","",コンフィグ設定!BD336)</f>
        <v/>
      </c>
      <c r="S42" s="157" t="str">
        <f>IF(コンフィグ設定!BE336="","",コンフィグ設定!BE336)</f>
        <v/>
      </c>
      <c r="T42" s="148" t="str">
        <f>IF(COUNTIF(D43:S44,"使用")=0,"",(ROW()-9)/3)</f>
        <v/>
      </c>
      <c r="U42" s="142"/>
      <c r="V42" s="142"/>
      <c r="W42" s="142"/>
      <c r="X42" s="142"/>
      <c r="Y42" s="142"/>
      <c r="Z42" s="149"/>
      <c r="AA42" s="149"/>
      <c r="AB42" s="149"/>
      <c r="AC42" s="149"/>
      <c r="AD42" s="149"/>
      <c r="AE42" s="149"/>
      <c r="AF42" s="149"/>
      <c r="AG42" s="149"/>
      <c r="AH42" s="149"/>
      <c r="AI42" s="149"/>
      <c r="AJ42" s="149"/>
      <c r="AK42" s="149"/>
      <c r="AL42" s="149"/>
      <c r="AM42" s="149"/>
      <c r="AN42" s="149"/>
      <c r="AO42" s="149"/>
      <c r="AP42" s="142"/>
    </row>
    <row r="43" spans="1:42" s="2" customFormat="1" ht="12">
      <c r="A43" s="151"/>
      <c r="B43" s="500"/>
      <c r="C43" s="155" t="s">
        <v>85</v>
      </c>
      <c r="D43" s="152" t="s">
        <v>87</v>
      </c>
      <c r="E43" s="102" t="s">
        <v>87</v>
      </c>
      <c r="F43" s="102" t="s">
        <v>87</v>
      </c>
      <c r="G43" s="102" t="s">
        <v>87</v>
      </c>
      <c r="H43" s="102" t="s">
        <v>87</v>
      </c>
      <c r="I43" s="102" t="s">
        <v>87</v>
      </c>
      <c r="J43" s="102" t="s">
        <v>87</v>
      </c>
      <c r="K43" s="102" t="s">
        <v>87</v>
      </c>
      <c r="L43" s="102" t="s">
        <v>87</v>
      </c>
      <c r="M43" s="102" t="s">
        <v>87</v>
      </c>
      <c r="N43" s="102" t="s">
        <v>87</v>
      </c>
      <c r="O43" s="102" t="s">
        <v>87</v>
      </c>
      <c r="P43" s="102" t="s">
        <v>87</v>
      </c>
      <c r="Q43" s="102" t="s">
        <v>87</v>
      </c>
      <c r="R43" s="102" t="s">
        <v>87</v>
      </c>
      <c r="S43" s="102" t="s">
        <v>87</v>
      </c>
      <c r="T43" s="150" t="str">
        <f>IF(A42="×","",IF(T42="","0x0000","0x"&amp;DEC2HEX(Z43*2^15+AA43*2^14+AB43*2^13+AC43*2^12+AD43*2^11+AE43*2^10+AF43*2^9+AG43*2^8+AH43*2^7+AI43*2^6+AJ43*2^5+AK43*2^4+AL43*2^3+AM43*2^2+AN43*2^1+AO43*2^0,4)))</f>
        <v/>
      </c>
      <c r="U43" s="142"/>
      <c r="V43" s="142"/>
      <c r="W43" s="142"/>
      <c r="X43" s="142"/>
      <c r="Y43" s="142"/>
      <c r="Z43" s="149">
        <f t="shared" ref="Z43:AO44" si="11">IF(D43="使用",1,0)</f>
        <v>0</v>
      </c>
      <c r="AA43" s="149">
        <f t="shared" si="11"/>
        <v>0</v>
      </c>
      <c r="AB43" s="149">
        <f t="shared" si="11"/>
        <v>0</v>
      </c>
      <c r="AC43" s="149">
        <f t="shared" si="11"/>
        <v>0</v>
      </c>
      <c r="AD43" s="149">
        <f t="shared" si="11"/>
        <v>0</v>
      </c>
      <c r="AE43" s="149">
        <f t="shared" si="11"/>
        <v>0</v>
      </c>
      <c r="AF43" s="149">
        <f t="shared" si="11"/>
        <v>0</v>
      </c>
      <c r="AG43" s="149">
        <f t="shared" si="11"/>
        <v>0</v>
      </c>
      <c r="AH43" s="149">
        <f t="shared" si="11"/>
        <v>0</v>
      </c>
      <c r="AI43" s="149">
        <f t="shared" si="11"/>
        <v>0</v>
      </c>
      <c r="AJ43" s="149">
        <f t="shared" si="11"/>
        <v>0</v>
      </c>
      <c r="AK43" s="149">
        <f t="shared" si="11"/>
        <v>0</v>
      </c>
      <c r="AL43" s="149">
        <f t="shared" si="11"/>
        <v>0</v>
      </c>
      <c r="AM43" s="149">
        <f t="shared" si="11"/>
        <v>0</v>
      </c>
      <c r="AN43" s="149">
        <f t="shared" si="11"/>
        <v>0</v>
      </c>
      <c r="AO43" s="149">
        <f t="shared" si="11"/>
        <v>0</v>
      </c>
      <c r="AP43" s="142"/>
    </row>
    <row r="44" spans="1:42" s="2" customFormat="1" ht="12.75" thickBot="1">
      <c r="A44" s="151"/>
      <c r="B44" s="501"/>
      <c r="C44" s="156" t="s">
        <v>86</v>
      </c>
      <c r="D44" s="153" t="s">
        <v>87</v>
      </c>
      <c r="E44" s="103" t="s">
        <v>87</v>
      </c>
      <c r="F44" s="103" t="s">
        <v>87</v>
      </c>
      <c r="G44" s="103" t="s">
        <v>87</v>
      </c>
      <c r="H44" s="103" t="s">
        <v>87</v>
      </c>
      <c r="I44" s="103" t="s">
        <v>87</v>
      </c>
      <c r="J44" s="103" t="s">
        <v>87</v>
      </c>
      <c r="K44" s="103" t="s">
        <v>87</v>
      </c>
      <c r="L44" s="103" t="s">
        <v>87</v>
      </c>
      <c r="M44" s="103" t="s">
        <v>87</v>
      </c>
      <c r="N44" s="103" t="s">
        <v>87</v>
      </c>
      <c r="O44" s="103" t="s">
        <v>87</v>
      </c>
      <c r="P44" s="103" t="s">
        <v>87</v>
      </c>
      <c r="Q44" s="103" t="s">
        <v>87</v>
      </c>
      <c r="R44" s="103" t="s">
        <v>87</v>
      </c>
      <c r="S44" s="103" t="s">
        <v>87</v>
      </c>
      <c r="T44" s="150" t="str">
        <f>IF(A42="×","",IF(T42="","0x0000","0x"&amp;DEC2HEX(Z44*2^15+AA44*2^14+AB44*2^13+AC44*2^12+AD44*2^11+AE44*2^10+AF44*2^9+AG44*2^8+AH44*2^7+AI44*2^6+AJ44*2^5+AK44*2^4+AL44*2^3+AM44*2^2+AN44*2^1+AO44*2^0,4)))</f>
        <v/>
      </c>
      <c r="U44" s="142"/>
      <c r="V44" s="142"/>
      <c r="W44" s="142"/>
      <c r="X44" s="142"/>
      <c r="Y44" s="142"/>
      <c r="Z44" s="149">
        <f t="shared" si="11"/>
        <v>0</v>
      </c>
      <c r="AA44" s="149">
        <f t="shared" si="11"/>
        <v>0</v>
      </c>
      <c r="AB44" s="149">
        <f t="shared" si="11"/>
        <v>0</v>
      </c>
      <c r="AC44" s="149">
        <f t="shared" si="11"/>
        <v>0</v>
      </c>
      <c r="AD44" s="149">
        <f t="shared" si="11"/>
        <v>0</v>
      </c>
      <c r="AE44" s="149">
        <f t="shared" si="11"/>
        <v>0</v>
      </c>
      <c r="AF44" s="149">
        <f t="shared" si="11"/>
        <v>0</v>
      </c>
      <c r="AG44" s="149">
        <f t="shared" si="11"/>
        <v>0</v>
      </c>
      <c r="AH44" s="149">
        <f t="shared" si="11"/>
        <v>0</v>
      </c>
      <c r="AI44" s="149">
        <f t="shared" si="11"/>
        <v>0</v>
      </c>
      <c r="AJ44" s="149">
        <f t="shared" si="11"/>
        <v>0</v>
      </c>
      <c r="AK44" s="149">
        <f t="shared" si="11"/>
        <v>0</v>
      </c>
      <c r="AL44" s="149">
        <f t="shared" si="11"/>
        <v>0</v>
      </c>
      <c r="AM44" s="149">
        <f t="shared" si="11"/>
        <v>0</v>
      </c>
      <c r="AN44" s="149">
        <f t="shared" si="11"/>
        <v>0</v>
      </c>
      <c r="AO44" s="149">
        <f t="shared" si="11"/>
        <v>0</v>
      </c>
      <c r="AP44" s="142"/>
    </row>
    <row r="45" spans="1:42" s="2" customFormat="1" ht="36.75" thickTop="1">
      <c r="A45" s="151" t="str">
        <f>IF(COUNTBLANK(D45:S45)=16,"×","○")</f>
        <v>×</v>
      </c>
      <c r="B45" s="499" t="str">
        <f ca="1">IF(COUNTIF(D46:S47,"使用")=0,"",MAX($B$8:INDIRECT("R[-1]C",FALSE))+1)</f>
        <v/>
      </c>
      <c r="C45" s="154" t="s">
        <v>88</v>
      </c>
      <c r="D45" s="157" t="str">
        <f>IF(コンフィグ設定!Z339="","",コンフィグ設定!Z339)</f>
        <v/>
      </c>
      <c r="E45" s="157" t="str">
        <f>IF(コンフィグ設定!AA339="","",コンフィグ設定!AA339)</f>
        <v/>
      </c>
      <c r="F45" s="157" t="str">
        <f>IF(コンフィグ設定!AB339="","",コンフィグ設定!AB339)</f>
        <v/>
      </c>
      <c r="G45" s="157" t="str">
        <f>IF(コンフィグ設定!AC339="","",コンフィグ設定!AC339)</f>
        <v/>
      </c>
      <c r="H45" s="157" t="str">
        <f>IF(コンフィグ設定!AD339="","",コンフィグ設定!AD339)</f>
        <v/>
      </c>
      <c r="I45" s="157" t="str">
        <f>IF(コンフィグ設定!AE339="","",コンフィグ設定!AE339)</f>
        <v/>
      </c>
      <c r="J45" s="157" t="str">
        <f>IF(コンフィグ設定!AF339="","",コンフィグ設定!AF339)</f>
        <v/>
      </c>
      <c r="K45" s="157" t="str">
        <f>IF(コンフィグ設定!AG339="","",コンフィグ設定!AG339)</f>
        <v/>
      </c>
      <c r="L45" s="157" t="str">
        <f>IF(コンフィグ設定!AX339="","",コンフィグ設定!AX339)</f>
        <v/>
      </c>
      <c r="M45" s="157" t="str">
        <f>IF(コンフィグ設定!AY339="","",コンフィグ設定!AY339)</f>
        <v/>
      </c>
      <c r="N45" s="157" t="str">
        <f>IF(コンフィグ設定!AZ339="","",コンフィグ設定!AZ339)</f>
        <v/>
      </c>
      <c r="O45" s="157" t="str">
        <f>IF(コンフィグ設定!BA339="","",コンフィグ設定!BA339)</f>
        <v/>
      </c>
      <c r="P45" s="157" t="str">
        <f>IF(コンフィグ設定!BB339="","",コンフィグ設定!BB339)</f>
        <v/>
      </c>
      <c r="Q45" s="157" t="str">
        <f>IF(コンフィグ設定!BC339="","",コンフィグ設定!BC339)</f>
        <v/>
      </c>
      <c r="R45" s="157" t="str">
        <f>IF(コンフィグ設定!BD339="","",コンフィグ設定!BD339)</f>
        <v/>
      </c>
      <c r="S45" s="157" t="str">
        <f>IF(コンフィグ設定!BE339="","",コンフィグ設定!BE339)</f>
        <v/>
      </c>
      <c r="T45" s="148" t="str">
        <f>IF(COUNTIF(D46:S47,"使用")=0,"",(ROW()-9)/3)</f>
        <v/>
      </c>
      <c r="U45" s="142"/>
      <c r="V45" s="142"/>
      <c r="W45" s="142"/>
      <c r="X45" s="142"/>
      <c r="Y45" s="142"/>
      <c r="Z45" s="149"/>
      <c r="AA45" s="149"/>
      <c r="AB45" s="149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2"/>
    </row>
    <row r="46" spans="1:42" s="2" customFormat="1" ht="12">
      <c r="A46" s="151"/>
      <c r="B46" s="500"/>
      <c r="C46" s="155" t="s">
        <v>85</v>
      </c>
      <c r="D46" s="152" t="s">
        <v>87</v>
      </c>
      <c r="E46" s="102" t="s">
        <v>87</v>
      </c>
      <c r="F46" s="102" t="s">
        <v>87</v>
      </c>
      <c r="G46" s="102" t="s">
        <v>87</v>
      </c>
      <c r="H46" s="102" t="s">
        <v>87</v>
      </c>
      <c r="I46" s="102" t="s">
        <v>87</v>
      </c>
      <c r="J46" s="102" t="s">
        <v>87</v>
      </c>
      <c r="K46" s="102" t="s">
        <v>87</v>
      </c>
      <c r="L46" s="102" t="s">
        <v>87</v>
      </c>
      <c r="M46" s="102" t="s">
        <v>87</v>
      </c>
      <c r="N46" s="102" t="s">
        <v>87</v>
      </c>
      <c r="O46" s="102" t="s">
        <v>87</v>
      </c>
      <c r="P46" s="102" t="s">
        <v>87</v>
      </c>
      <c r="Q46" s="102" t="s">
        <v>87</v>
      </c>
      <c r="R46" s="102" t="s">
        <v>87</v>
      </c>
      <c r="S46" s="102" t="s">
        <v>87</v>
      </c>
      <c r="T46" s="150" t="str">
        <f>IF(A45="×","",IF(T45="","0x0000","0x"&amp;DEC2HEX(Z46*2^15+AA46*2^14+AB46*2^13+AC46*2^12+AD46*2^11+AE46*2^10+AF46*2^9+AG46*2^8+AH46*2^7+AI46*2^6+AJ46*2^5+AK46*2^4+AL46*2^3+AM46*2^2+AN46*2^1+AO46*2^0,4)))</f>
        <v/>
      </c>
      <c r="U46" s="142"/>
      <c r="V46" s="142"/>
      <c r="W46" s="142"/>
      <c r="X46" s="142"/>
      <c r="Y46" s="142"/>
      <c r="Z46" s="149">
        <f t="shared" ref="Z46:AO47" si="12">IF(D46="使用",1,0)</f>
        <v>0</v>
      </c>
      <c r="AA46" s="149">
        <f t="shared" si="12"/>
        <v>0</v>
      </c>
      <c r="AB46" s="149">
        <f t="shared" si="12"/>
        <v>0</v>
      </c>
      <c r="AC46" s="149">
        <f t="shared" si="12"/>
        <v>0</v>
      </c>
      <c r="AD46" s="149">
        <f t="shared" si="12"/>
        <v>0</v>
      </c>
      <c r="AE46" s="149">
        <f t="shared" si="12"/>
        <v>0</v>
      </c>
      <c r="AF46" s="149">
        <f t="shared" si="12"/>
        <v>0</v>
      </c>
      <c r="AG46" s="149">
        <f t="shared" si="12"/>
        <v>0</v>
      </c>
      <c r="AH46" s="149">
        <f t="shared" si="12"/>
        <v>0</v>
      </c>
      <c r="AI46" s="149">
        <f t="shared" si="12"/>
        <v>0</v>
      </c>
      <c r="AJ46" s="149">
        <f t="shared" si="12"/>
        <v>0</v>
      </c>
      <c r="AK46" s="149">
        <f t="shared" si="12"/>
        <v>0</v>
      </c>
      <c r="AL46" s="149">
        <f t="shared" si="12"/>
        <v>0</v>
      </c>
      <c r="AM46" s="149">
        <f t="shared" si="12"/>
        <v>0</v>
      </c>
      <c r="AN46" s="149">
        <f t="shared" si="12"/>
        <v>0</v>
      </c>
      <c r="AO46" s="149">
        <f t="shared" si="12"/>
        <v>0</v>
      </c>
      <c r="AP46" s="142"/>
    </row>
    <row r="47" spans="1:42" s="2" customFormat="1" ht="12.75" thickBot="1">
      <c r="A47" s="151"/>
      <c r="B47" s="501"/>
      <c r="C47" s="156" t="s">
        <v>86</v>
      </c>
      <c r="D47" s="153" t="s">
        <v>87</v>
      </c>
      <c r="E47" s="103" t="s">
        <v>87</v>
      </c>
      <c r="F47" s="103" t="s">
        <v>87</v>
      </c>
      <c r="G47" s="103" t="s">
        <v>87</v>
      </c>
      <c r="H47" s="103" t="s">
        <v>87</v>
      </c>
      <c r="I47" s="103" t="s">
        <v>87</v>
      </c>
      <c r="J47" s="103" t="s">
        <v>87</v>
      </c>
      <c r="K47" s="103" t="s">
        <v>87</v>
      </c>
      <c r="L47" s="103" t="s">
        <v>87</v>
      </c>
      <c r="M47" s="103" t="s">
        <v>87</v>
      </c>
      <c r="N47" s="103" t="s">
        <v>87</v>
      </c>
      <c r="O47" s="103" t="s">
        <v>87</v>
      </c>
      <c r="P47" s="103" t="s">
        <v>87</v>
      </c>
      <c r="Q47" s="103" t="s">
        <v>87</v>
      </c>
      <c r="R47" s="103" t="s">
        <v>87</v>
      </c>
      <c r="S47" s="103" t="s">
        <v>87</v>
      </c>
      <c r="T47" s="150" t="str">
        <f>IF(A45="×","",IF(T45="","0x0000","0x"&amp;DEC2HEX(Z47*2^15+AA47*2^14+AB47*2^13+AC47*2^12+AD47*2^11+AE47*2^10+AF47*2^9+AG47*2^8+AH47*2^7+AI47*2^6+AJ47*2^5+AK47*2^4+AL47*2^3+AM47*2^2+AN47*2^1+AO47*2^0,4)))</f>
        <v/>
      </c>
      <c r="U47" s="142"/>
      <c r="V47" s="142"/>
      <c r="W47" s="142"/>
      <c r="X47" s="142"/>
      <c r="Y47" s="142"/>
      <c r="Z47" s="149">
        <f t="shared" si="12"/>
        <v>0</v>
      </c>
      <c r="AA47" s="149">
        <f t="shared" si="12"/>
        <v>0</v>
      </c>
      <c r="AB47" s="149">
        <f t="shared" si="12"/>
        <v>0</v>
      </c>
      <c r="AC47" s="149">
        <f t="shared" si="12"/>
        <v>0</v>
      </c>
      <c r="AD47" s="149">
        <f t="shared" si="12"/>
        <v>0</v>
      </c>
      <c r="AE47" s="149">
        <f t="shared" si="12"/>
        <v>0</v>
      </c>
      <c r="AF47" s="149">
        <f t="shared" si="12"/>
        <v>0</v>
      </c>
      <c r="AG47" s="149">
        <f t="shared" si="12"/>
        <v>0</v>
      </c>
      <c r="AH47" s="149">
        <f t="shared" si="12"/>
        <v>0</v>
      </c>
      <c r="AI47" s="149">
        <f t="shared" si="12"/>
        <v>0</v>
      </c>
      <c r="AJ47" s="149">
        <f t="shared" si="12"/>
        <v>0</v>
      </c>
      <c r="AK47" s="149">
        <f t="shared" si="12"/>
        <v>0</v>
      </c>
      <c r="AL47" s="149">
        <f t="shared" si="12"/>
        <v>0</v>
      </c>
      <c r="AM47" s="149">
        <f t="shared" si="12"/>
        <v>0</v>
      </c>
      <c r="AN47" s="149">
        <f t="shared" si="12"/>
        <v>0</v>
      </c>
      <c r="AO47" s="149">
        <f t="shared" si="12"/>
        <v>0</v>
      </c>
      <c r="AP47" s="142"/>
    </row>
    <row r="48" spans="1:42" s="2" customFormat="1" ht="36.75" thickTop="1">
      <c r="A48" s="151" t="str">
        <f>IF(COUNTBLANK(D48:S48)=16,"×","○")</f>
        <v>×</v>
      </c>
      <c r="B48" s="499" t="str">
        <f ca="1">IF(COUNTIF(D49:S50,"使用")=0,"",MAX($B$8:INDIRECT("R[-1]C",FALSE))+1)</f>
        <v/>
      </c>
      <c r="C48" s="154" t="s">
        <v>88</v>
      </c>
      <c r="D48" s="157" t="str">
        <f>IF(コンフィグ設定!Z342="","",コンフィグ設定!Z342)</f>
        <v/>
      </c>
      <c r="E48" s="157" t="str">
        <f>IF(コンフィグ設定!AA342="","",コンフィグ設定!AA342)</f>
        <v/>
      </c>
      <c r="F48" s="157" t="str">
        <f>IF(コンフィグ設定!AB342="","",コンフィグ設定!AB342)</f>
        <v/>
      </c>
      <c r="G48" s="157" t="str">
        <f>IF(コンフィグ設定!AC342="","",コンフィグ設定!AC342)</f>
        <v/>
      </c>
      <c r="H48" s="157" t="str">
        <f>IF(コンフィグ設定!AD342="","",コンフィグ設定!AD342)</f>
        <v/>
      </c>
      <c r="I48" s="157" t="str">
        <f>IF(コンフィグ設定!AE342="","",コンフィグ設定!AE342)</f>
        <v/>
      </c>
      <c r="J48" s="157" t="str">
        <f>IF(コンフィグ設定!AF342="","",コンフィグ設定!AF342)</f>
        <v/>
      </c>
      <c r="K48" s="157" t="str">
        <f>IF(コンフィグ設定!AG342="","",コンフィグ設定!AG342)</f>
        <v/>
      </c>
      <c r="L48" s="157" t="str">
        <f>IF(コンフィグ設定!AX342="","",コンフィグ設定!AX342)</f>
        <v/>
      </c>
      <c r="M48" s="157" t="str">
        <f>IF(コンフィグ設定!AY342="","",コンフィグ設定!AY342)</f>
        <v/>
      </c>
      <c r="N48" s="157" t="str">
        <f>IF(コンフィグ設定!AZ342="","",コンフィグ設定!AZ342)</f>
        <v/>
      </c>
      <c r="O48" s="157" t="str">
        <f>IF(コンフィグ設定!BA342="","",コンフィグ設定!BA342)</f>
        <v/>
      </c>
      <c r="P48" s="157" t="str">
        <f>IF(コンフィグ設定!BB342="","",コンフィグ設定!BB342)</f>
        <v/>
      </c>
      <c r="Q48" s="157" t="str">
        <f>IF(コンフィグ設定!BC342="","",コンフィグ設定!BC342)</f>
        <v/>
      </c>
      <c r="R48" s="157" t="str">
        <f>IF(コンフィグ設定!BD342="","",コンフィグ設定!BD342)</f>
        <v/>
      </c>
      <c r="S48" s="157" t="str">
        <f>IF(コンフィグ設定!BE342="","",コンフィグ設定!BE342)</f>
        <v/>
      </c>
      <c r="T48" s="148" t="str">
        <f>IF(COUNTIF(D49:S50,"使用")=0,"",(ROW()-9)/3)</f>
        <v/>
      </c>
      <c r="U48" s="142"/>
      <c r="V48" s="142"/>
      <c r="W48" s="142"/>
      <c r="X48" s="142"/>
      <c r="Y48" s="142"/>
      <c r="Z48" s="149"/>
      <c r="AA48" s="149"/>
      <c r="AB48" s="149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2"/>
    </row>
    <row r="49" spans="1:42" s="2" customFormat="1" ht="12">
      <c r="A49" s="151"/>
      <c r="B49" s="500"/>
      <c r="C49" s="155" t="s">
        <v>85</v>
      </c>
      <c r="D49" s="152" t="s">
        <v>87</v>
      </c>
      <c r="E49" s="102" t="s">
        <v>87</v>
      </c>
      <c r="F49" s="102" t="s">
        <v>87</v>
      </c>
      <c r="G49" s="102" t="s">
        <v>87</v>
      </c>
      <c r="H49" s="102" t="s">
        <v>87</v>
      </c>
      <c r="I49" s="102" t="s">
        <v>87</v>
      </c>
      <c r="J49" s="102" t="s">
        <v>87</v>
      </c>
      <c r="K49" s="102" t="s">
        <v>87</v>
      </c>
      <c r="L49" s="102" t="s">
        <v>87</v>
      </c>
      <c r="M49" s="102" t="s">
        <v>87</v>
      </c>
      <c r="N49" s="102" t="s">
        <v>87</v>
      </c>
      <c r="O49" s="102" t="s">
        <v>87</v>
      </c>
      <c r="P49" s="102" t="s">
        <v>87</v>
      </c>
      <c r="Q49" s="102" t="s">
        <v>87</v>
      </c>
      <c r="R49" s="102" t="s">
        <v>87</v>
      </c>
      <c r="S49" s="102" t="s">
        <v>87</v>
      </c>
      <c r="T49" s="150" t="str">
        <f>IF(A48="×","",IF(T48="","0x0000","0x"&amp;DEC2HEX(Z49*2^15+AA49*2^14+AB49*2^13+AC49*2^12+AD49*2^11+AE49*2^10+AF49*2^9+AG49*2^8+AH49*2^7+AI49*2^6+AJ49*2^5+AK49*2^4+AL49*2^3+AM49*2^2+AN49*2^1+AO49*2^0,4)))</f>
        <v/>
      </c>
      <c r="U49" s="142"/>
      <c r="V49" s="142"/>
      <c r="W49" s="142"/>
      <c r="X49" s="142"/>
      <c r="Y49" s="142"/>
      <c r="Z49" s="149">
        <f t="shared" ref="Z49:AO50" si="13">IF(D49="使用",1,0)</f>
        <v>0</v>
      </c>
      <c r="AA49" s="149">
        <f t="shared" si="13"/>
        <v>0</v>
      </c>
      <c r="AB49" s="149">
        <f t="shared" si="13"/>
        <v>0</v>
      </c>
      <c r="AC49" s="149">
        <f t="shared" si="13"/>
        <v>0</v>
      </c>
      <c r="AD49" s="149">
        <f t="shared" si="13"/>
        <v>0</v>
      </c>
      <c r="AE49" s="149">
        <f t="shared" si="13"/>
        <v>0</v>
      </c>
      <c r="AF49" s="149">
        <f t="shared" si="13"/>
        <v>0</v>
      </c>
      <c r="AG49" s="149">
        <f t="shared" si="13"/>
        <v>0</v>
      </c>
      <c r="AH49" s="149">
        <f t="shared" si="13"/>
        <v>0</v>
      </c>
      <c r="AI49" s="149">
        <f t="shared" si="13"/>
        <v>0</v>
      </c>
      <c r="AJ49" s="149">
        <f t="shared" si="13"/>
        <v>0</v>
      </c>
      <c r="AK49" s="149">
        <f t="shared" si="13"/>
        <v>0</v>
      </c>
      <c r="AL49" s="149">
        <f t="shared" si="13"/>
        <v>0</v>
      </c>
      <c r="AM49" s="149">
        <f t="shared" si="13"/>
        <v>0</v>
      </c>
      <c r="AN49" s="149">
        <f t="shared" si="13"/>
        <v>0</v>
      </c>
      <c r="AO49" s="149">
        <f t="shared" si="13"/>
        <v>0</v>
      </c>
      <c r="AP49" s="142"/>
    </row>
    <row r="50" spans="1:42" s="2" customFormat="1" ht="12.75" thickBot="1">
      <c r="A50" s="151"/>
      <c r="B50" s="501"/>
      <c r="C50" s="156" t="s">
        <v>86</v>
      </c>
      <c r="D50" s="153" t="s">
        <v>87</v>
      </c>
      <c r="E50" s="103" t="s">
        <v>87</v>
      </c>
      <c r="F50" s="103" t="s">
        <v>87</v>
      </c>
      <c r="G50" s="103" t="s">
        <v>87</v>
      </c>
      <c r="H50" s="103" t="s">
        <v>87</v>
      </c>
      <c r="I50" s="103" t="s">
        <v>87</v>
      </c>
      <c r="J50" s="103" t="s">
        <v>87</v>
      </c>
      <c r="K50" s="103" t="s">
        <v>87</v>
      </c>
      <c r="L50" s="103" t="s">
        <v>87</v>
      </c>
      <c r="M50" s="103" t="s">
        <v>87</v>
      </c>
      <c r="N50" s="103" t="s">
        <v>87</v>
      </c>
      <c r="O50" s="103" t="s">
        <v>87</v>
      </c>
      <c r="P50" s="103" t="s">
        <v>87</v>
      </c>
      <c r="Q50" s="103" t="s">
        <v>87</v>
      </c>
      <c r="R50" s="103" t="s">
        <v>87</v>
      </c>
      <c r="S50" s="103" t="s">
        <v>87</v>
      </c>
      <c r="T50" s="150" t="str">
        <f>IF(A48="×","",IF(T48="","0x0000","0x"&amp;DEC2HEX(Z50*2^15+AA50*2^14+AB50*2^13+AC50*2^12+AD50*2^11+AE50*2^10+AF50*2^9+AG50*2^8+AH50*2^7+AI50*2^6+AJ50*2^5+AK50*2^4+AL50*2^3+AM50*2^2+AN50*2^1+AO50*2^0,4)))</f>
        <v/>
      </c>
      <c r="U50" s="142"/>
      <c r="V50" s="142"/>
      <c r="W50" s="142"/>
      <c r="X50" s="142"/>
      <c r="Y50" s="142"/>
      <c r="Z50" s="149">
        <f t="shared" si="13"/>
        <v>0</v>
      </c>
      <c r="AA50" s="149">
        <f t="shared" si="13"/>
        <v>0</v>
      </c>
      <c r="AB50" s="149">
        <f t="shared" si="13"/>
        <v>0</v>
      </c>
      <c r="AC50" s="149">
        <f t="shared" si="13"/>
        <v>0</v>
      </c>
      <c r="AD50" s="149">
        <f t="shared" si="13"/>
        <v>0</v>
      </c>
      <c r="AE50" s="149">
        <f t="shared" si="13"/>
        <v>0</v>
      </c>
      <c r="AF50" s="149">
        <f t="shared" si="13"/>
        <v>0</v>
      </c>
      <c r="AG50" s="149">
        <f t="shared" si="13"/>
        <v>0</v>
      </c>
      <c r="AH50" s="149">
        <f t="shared" si="13"/>
        <v>0</v>
      </c>
      <c r="AI50" s="149">
        <f t="shared" si="13"/>
        <v>0</v>
      </c>
      <c r="AJ50" s="149">
        <f t="shared" si="13"/>
        <v>0</v>
      </c>
      <c r="AK50" s="149">
        <f t="shared" si="13"/>
        <v>0</v>
      </c>
      <c r="AL50" s="149">
        <f t="shared" si="13"/>
        <v>0</v>
      </c>
      <c r="AM50" s="149">
        <f t="shared" si="13"/>
        <v>0</v>
      </c>
      <c r="AN50" s="149">
        <f t="shared" si="13"/>
        <v>0</v>
      </c>
      <c r="AO50" s="149">
        <f t="shared" si="13"/>
        <v>0</v>
      </c>
      <c r="AP50" s="142"/>
    </row>
    <row r="51" spans="1:42" s="2" customFormat="1" ht="36.75" thickTop="1">
      <c r="A51" s="151" t="str">
        <f>IF(COUNTBLANK(D51:S51)=16,"×","○")</f>
        <v>×</v>
      </c>
      <c r="B51" s="499" t="str">
        <f ca="1">IF(COUNTIF(D52:S53,"使用")=0,"",MAX($B$8:INDIRECT("R[-1]C",FALSE))+1)</f>
        <v/>
      </c>
      <c r="C51" s="154" t="s">
        <v>88</v>
      </c>
      <c r="D51" s="157" t="str">
        <f>IF(コンフィグ設定!Z345="","",コンフィグ設定!Z345)</f>
        <v/>
      </c>
      <c r="E51" s="157" t="str">
        <f>IF(コンフィグ設定!AA345="","",コンフィグ設定!AA345)</f>
        <v/>
      </c>
      <c r="F51" s="157" t="str">
        <f>IF(コンフィグ設定!AB345="","",コンフィグ設定!AB345)</f>
        <v/>
      </c>
      <c r="G51" s="157" t="str">
        <f>IF(コンフィグ設定!AC345="","",コンフィグ設定!AC345)</f>
        <v/>
      </c>
      <c r="H51" s="157" t="str">
        <f>IF(コンフィグ設定!AD345="","",コンフィグ設定!AD345)</f>
        <v/>
      </c>
      <c r="I51" s="157" t="str">
        <f>IF(コンフィグ設定!AE345="","",コンフィグ設定!AE345)</f>
        <v/>
      </c>
      <c r="J51" s="157" t="str">
        <f>IF(コンフィグ設定!AF345="","",コンフィグ設定!AF345)</f>
        <v/>
      </c>
      <c r="K51" s="157" t="str">
        <f>IF(コンフィグ設定!AG345="","",コンフィグ設定!AG345)</f>
        <v/>
      </c>
      <c r="L51" s="157" t="str">
        <f>IF(コンフィグ設定!AX345="","",コンフィグ設定!AX345)</f>
        <v/>
      </c>
      <c r="M51" s="157" t="str">
        <f>IF(コンフィグ設定!AY345="","",コンフィグ設定!AY345)</f>
        <v/>
      </c>
      <c r="N51" s="157" t="str">
        <f>IF(コンフィグ設定!AZ345="","",コンフィグ設定!AZ345)</f>
        <v/>
      </c>
      <c r="O51" s="157" t="str">
        <f>IF(コンフィグ設定!BA345="","",コンフィグ設定!BA345)</f>
        <v/>
      </c>
      <c r="P51" s="157" t="str">
        <f>IF(コンフィグ設定!BB345="","",コンフィグ設定!BB345)</f>
        <v/>
      </c>
      <c r="Q51" s="157" t="str">
        <f>IF(コンフィグ設定!BC345="","",コンフィグ設定!BC345)</f>
        <v/>
      </c>
      <c r="R51" s="157" t="str">
        <f>IF(コンフィグ設定!BD345="","",コンフィグ設定!BD345)</f>
        <v/>
      </c>
      <c r="S51" s="157" t="str">
        <f>IF(コンフィグ設定!BE345="","",コンフィグ設定!BE345)</f>
        <v/>
      </c>
      <c r="T51" s="148" t="str">
        <f>IF(COUNTIF(D52:S53,"使用")=0,"",(ROW()-9)/3)</f>
        <v/>
      </c>
      <c r="U51" s="142"/>
      <c r="V51" s="142"/>
      <c r="W51" s="142"/>
      <c r="X51" s="142"/>
      <c r="Y51" s="142"/>
      <c r="Z51" s="149"/>
      <c r="AA51" s="149"/>
      <c r="AB51" s="149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2"/>
    </row>
    <row r="52" spans="1:42" s="2" customFormat="1" ht="12">
      <c r="A52" s="151"/>
      <c r="B52" s="500"/>
      <c r="C52" s="155" t="s">
        <v>85</v>
      </c>
      <c r="D52" s="152" t="s">
        <v>87</v>
      </c>
      <c r="E52" s="102" t="s">
        <v>87</v>
      </c>
      <c r="F52" s="102" t="s">
        <v>87</v>
      </c>
      <c r="G52" s="102" t="s">
        <v>87</v>
      </c>
      <c r="H52" s="102" t="s">
        <v>87</v>
      </c>
      <c r="I52" s="102" t="s">
        <v>87</v>
      </c>
      <c r="J52" s="102" t="s">
        <v>87</v>
      </c>
      <c r="K52" s="102" t="s">
        <v>87</v>
      </c>
      <c r="L52" s="102" t="s">
        <v>87</v>
      </c>
      <c r="M52" s="102" t="s">
        <v>87</v>
      </c>
      <c r="N52" s="102" t="s">
        <v>87</v>
      </c>
      <c r="O52" s="102" t="s">
        <v>87</v>
      </c>
      <c r="P52" s="102" t="s">
        <v>87</v>
      </c>
      <c r="Q52" s="102" t="s">
        <v>87</v>
      </c>
      <c r="R52" s="102" t="s">
        <v>87</v>
      </c>
      <c r="S52" s="102" t="s">
        <v>87</v>
      </c>
      <c r="T52" s="150" t="str">
        <f>IF(A51="×","",IF(T51="","0x0000","0x"&amp;DEC2HEX(Z52*2^15+AA52*2^14+AB52*2^13+AC52*2^12+AD52*2^11+AE52*2^10+AF52*2^9+AG52*2^8+AH52*2^7+AI52*2^6+AJ52*2^5+AK52*2^4+AL52*2^3+AM52*2^2+AN52*2^1+AO52*2^0,4)))</f>
        <v/>
      </c>
      <c r="U52" s="142"/>
      <c r="V52" s="142"/>
      <c r="W52" s="142"/>
      <c r="X52" s="142"/>
      <c r="Y52" s="142"/>
      <c r="Z52" s="149">
        <f t="shared" ref="Z52:AO53" si="14">IF(D52="使用",1,0)</f>
        <v>0</v>
      </c>
      <c r="AA52" s="149">
        <f t="shared" si="14"/>
        <v>0</v>
      </c>
      <c r="AB52" s="149">
        <f t="shared" si="14"/>
        <v>0</v>
      </c>
      <c r="AC52" s="149">
        <f t="shared" si="14"/>
        <v>0</v>
      </c>
      <c r="AD52" s="149">
        <f t="shared" si="14"/>
        <v>0</v>
      </c>
      <c r="AE52" s="149">
        <f t="shared" si="14"/>
        <v>0</v>
      </c>
      <c r="AF52" s="149">
        <f t="shared" si="14"/>
        <v>0</v>
      </c>
      <c r="AG52" s="149">
        <f t="shared" si="14"/>
        <v>0</v>
      </c>
      <c r="AH52" s="149">
        <f t="shared" si="14"/>
        <v>0</v>
      </c>
      <c r="AI52" s="149">
        <f t="shared" si="14"/>
        <v>0</v>
      </c>
      <c r="AJ52" s="149">
        <f t="shared" si="14"/>
        <v>0</v>
      </c>
      <c r="AK52" s="149">
        <f t="shared" si="14"/>
        <v>0</v>
      </c>
      <c r="AL52" s="149">
        <f t="shared" si="14"/>
        <v>0</v>
      </c>
      <c r="AM52" s="149">
        <f t="shared" si="14"/>
        <v>0</v>
      </c>
      <c r="AN52" s="149">
        <f t="shared" si="14"/>
        <v>0</v>
      </c>
      <c r="AO52" s="149">
        <f t="shared" si="14"/>
        <v>0</v>
      </c>
      <c r="AP52" s="142"/>
    </row>
    <row r="53" spans="1:42" s="2" customFormat="1" ht="12.75" thickBot="1">
      <c r="A53" s="151"/>
      <c r="B53" s="501"/>
      <c r="C53" s="156" t="s">
        <v>86</v>
      </c>
      <c r="D53" s="153" t="s">
        <v>87</v>
      </c>
      <c r="E53" s="103" t="s">
        <v>87</v>
      </c>
      <c r="F53" s="103" t="s">
        <v>87</v>
      </c>
      <c r="G53" s="103" t="s">
        <v>87</v>
      </c>
      <c r="H53" s="103" t="s">
        <v>87</v>
      </c>
      <c r="I53" s="103" t="s">
        <v>87</v>
      </c>
      <c r="J53" s="103" t="s">
        <v>87</v>
      </c>
      <c r="K53" s="103" t="s">
        <v>87</v>
      </c>
      <c r="L53" s="103" t="s">
        <v>87</v>
      </c>
      <c r="M53" s="103" t="s">
        <v>87</v>
      </c>
      <c r="N53" s="103" t="s">
        <v>87</v>
      </c>
      <c r="O53" s="103" t="s">
        <v>87</v>
      </c>
      <c r="P53" s="103" t="s">
        <v>87</v>
      </c>
      <c r="Q53" s="103" t="s">
        <v>87</v>
      </c>
      <c r="R53" s="103" t="s">
        <v>87</v>
      </c>
      <c r="S53" s="103" t="s">
        <v>87</v>
      </c>
      <c r="T53" s="150" t="str">
        <f>IF(A51="×","",IF(T51="","0x0000","0x"&amp;DEC2HEX(Z53*2^15+AA53*2^14+AB53*2^13+AC53*2^12+AD53*2^11+AE53*2^10+AF53*2^9+AG53*2^8+AH53*2^7+AI53*2^6+AJ53*2^5+AK53*2^4+AL53*2^3+AM53*2^2+AN53*2^1+AO53*2^0,4)))</f>
        <v/>
      </c>
      <c r="U53" s="142"/>
      <c r="V53" s="142"/>
      <c r="W53" s="142"/>
      <c r="X53" s="142"/>
      <c r="Y53" s="142"/>
      <c r="Z53" s="149">
        <f t="shared" si="14"/>
        <v>0</v>
      </c>
      <c r="AA53" s="149">
        <f t="shared" si="14"/>
        <v>0</v>
      </c>
      <c r="AB53" s="149">
        <f t="shared" si="14"/>
        <v>0</v>
      </c>
      <c r="AC53" s="149">
        <f t="shared" si="14"/>
        <v>0</v>
      </c>
      <c r="AD53" s="149">
        <f t="shared" si="14"/>
        <v>0</v>
      </c>
      <c r="AE53" s="149">
        <f t="shared" si="14"/>
        <v>0</v>
      </c>
      <c r="AF53" s="149">
        <f t="shared" si="14"/>
        <v>0</v>
      </c>
      <c r="AG53" s="149">
        <f t="shared" si="14"/>
        <v>0</v>
      </c>
      <c r="AH53" s="149">
        <f t="shared" si="14"/>
        <v>0</v>
      </c>
      <c r="AI53" s="149">
        <f t="shared" si="14"/>
        <v>0</v>
      </c>
      <c r="AJ53" s="149">
        <f t="shared" si="14"/>
        <v>0</v>
      </c>
      <c r="AK53" s="149">
        <f t="shared" si="14"/>
        <v>0</v>
      </c>
      <c r="AL53" s="149">
        <f t="shared" si="14"/>
        <v>0</v>
      </c>
      <c r="AM53" s="149">
        <f t="shared" si="14"/>
        <v>0</v>
      </c>
      <c r="AN53" s="149">
        <f t="shared" si="14"/>
        <v>0</v>
      </c>
      <c r="AO53" s="149">
        <f t="shared" si="14"/>
        <v>0</v>
      </c>
      <c r="AP53" s="142"/>
    </row>
    <row r="54" spans="1:42" s="2" customFormat="1" ht="36.75" thickTop="1">
      <c r="A54" s="151" t="str">
        <f>IF(COUNTBLANK(D54:S54)=16,"×","○")</f>
        <v>×</v>
      </c>
      <c r="B54" s="499" t="str">
        <f ca="1">IF(COUNTIF(D55:S56,"使用")=0,"",MAX($B$8:INDIRECT("R[-1]C",FALSE))+1)</f>
        <v/>
      </c>
      <c r="C54" s="154" t="s">
        <v>88</v>
      </c>
      <c r="D54" s="157" t="str">
        <f>IF(コンフィグ設定!Z348="","",コンフィグ設定!Z348)</f>
        <v/>
      </c>
      <c r="E54" s="157" t="str">
        <f>IF(コンフィグ設定!AA348="","",コンフィグ設定!AA348)</f>
        <v/>
      </c>
      <c r="F54" s="157" t="str">
        <f>IF(コンフィグ設定!AB348="","",コンフィグ設定!AB348)</f>
        <v/>
      </c>
      <c r="G54" s="157" t="str">
        <f>IF(コンフィグ設定!AC348="","",コンフィグ設定!AC348)</f>
        <v/>
      </c>
      <c r="H54" s="157" t="str">
        <f>IF(コンフィグ設定!AD348="","",コンフィグ設定!AD348)</f>
        <v/>
      </c>
      <c r="I54" s="157" t="str">
        <f>IF(コンフィグ設定!AE348="","",コンフィグ設定!AE348)</f>
        <v/>
      </c>
      <c r="J54" s="157" t="str">
        <f>IF(コンフィグ設定!AF348="","",コンフィグ設定!AF348)</f>
        <v/>
      </c>
      <c r="K54" s="157" t="str">
        <f>IF(コンフィグ設定!AG348="","",コンフィグ設定!AG348)</f>
        <v/>
      </c>
      <c r="L54" s="157" t="str">
        <f>IF(コンフィグ設定!AX348="","",コンフィグ設定!AX348)</f>
        <v/>
      </c>
      <c r="M54" s="157" t="str">
        <f>IF(コンフィグ設定!AY348="","",コンフィグ設定!AY348)</f>
        <v/>
      </c>
      <c r="N54" s="157" t="str">
        <f>IF(コンフィグ設定!AZ348="","",コンフィグ設定!AZ348)</f>
        <v/>
      </c>
      <c r="O54" s="157" t="str">
        <f>IF(コンフィグ設定!BA348="","",コンフィグ設定!BA348)</f>
        <v/>
      </c>
      <c r="P54" s="157" t="str">
        <f>IF(コンフィグ設定!BB348="","",コンフィグ設定!BB348)</f>
        <v/>
      </c>
      <c r="Q54" s="157" t="str">
        <f>IF(コンフィグ設定!BC348="","",コンフィグ設定!BC348)</f>
        <v/>
      </c>
      <c r="R54" s="157" t="str">
        <f>IF(コンフィグ設定!BD348="","",コンフィグ設定!BD348)</f>
        <v/>
      </c>
      <c r="S54" s="157" t="str">
        <f>IF(コンフィグ設定!BE348="","",コンフィグ設定!BE348)</f>
        <v/>
      </c>
      <c r="T54" s="148" t="str">
        <f>IF(COUNTIF(D55:S56,"使用")=0,"",(ROW()-9)/3)</f>
        <v/>
      </c>
      <c r="U54" s="142"/>
      <c r="V54" s="142"/>
      <c r="W54" s="142"/>
      <c r="X54" s="142"/>
      <c r="Y54" s="142"/>
      <c r="Z54" s="149"/>
      <c r="AA54" s="149"/>
      <c r="AB54" s="149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2"/>
    </row>
    <row r="55" spans="1:42" s="2" customFormat="1" ht="12">
      <c r="A55" s="151"/>
      <c r="B55" s="500"/>
      <c r="C55" s="155" t="s">
        <v>85</v>
      </c>
      <c r="D55" s="152" t="s">
        <v>87</v>
      </c>
      <c r="E55" s="102" t="s">
        <v>87</v>
      </c>
      <c r="F55" s="102" t="s">
        <v>87</v>
      </c>
      <c r="G55" s="102" t="s">
        <v>87</v>
      </c>
      <c r="H55" s="102" t="s">
        <v>87</v>
      </c>
      <c r="I55" s="102" t="s">
        <v>87</v>
      </c>
      <c r="J55" s="102" t="s">
        <v>87</v>
      </c>
      <c r="K55" s="102" t="s">
        <v>87</v>
      </c>
      <c r="L55" s="102" t="s">
        <v>87</v>
      </c>
      <c r="M55" s="102" t="s">
        <v>87</v>
      </c>
      <c r="N55" s="102" t="s">
        <v>87</v>
      </c>
      <c r="O55" s="102" t="s">
        <v>87</v>
      </c>
      <c r="P55" s="102" t="s">
        <v>87</v>
      </c>
      <c r="Q55" s="102" t="s">
        <v>87</v>
      </c>
      <c r="R55" s="102" t="s">
        <v>87</v>
      </c>
      <c r="S55" s="102" t="s">
        <v>87</v>
      </c>
      <c r="T55" s="150" t="str">
        <f>IF(A54="×","",IF(T54="","0x0000","0x"&amp;DEC2HEX(Z55*2^15+AA55*2^14+AB55*2^13+AC55*2^12+AD55*2^11+AE55*2^10+AF55*2^9+AG55*2^8+AH55*2^7+AI55*2^6+AJ55*2^5+AK55*2^4+AL55*2^3+AM55*2^2+AN55*2^1+AO55*2^0,4)))</f>
        <v/>
      </c>
      <c r="U55" s="142"/>
      <c r="V55" s="142"/>
      <c r="W55" s="142"/>
      <c r="X55" s="142"/>
      <c r="Y55" s="142"/>
      <c r="Z55" s="149">
        <f t="shared" ref="Z55:AO56" si="15">IF(D55="使用",1,0)</f>
        <v>0</v>
      </c>
      <c r="AA55" s="149">
        <f t="shared" si="15"/>
        <v>0</v>
      </c>
      <c r="AB55" s="149">
        <f t="shared" si="15"/>
        <v>0</v>
      </c>
      <c r="AC55" s="149">
        <f t="shared" si="15"/>
        <v>0</v>
      </c>
      <c r="AD55" s="149">
        <f t="shared" si="15"/>
        <v>0</v>
      </c>
      <c r="AE55" s="149">
        <f t="shared" si="15"/>
        <v>0</v>
      </c>
      <c r="AF55" s="149">
        <f t="shared" si="15"/>
        <v>0</v>
      </c>
      <c r="AG55" s="149">
        <f t="shared" si="15"/>
        <v>0</v>
      </c>
      <c r="AH55" s="149">
        <f t="shared" si="15"/>
        <v>0</v>
      </c>
      <c r="AI55" s="149">
        <f t="shared" si="15"/>
        <v>0</v>
      </c>
      <c r="AJ55" s="149">
        <f t="shared" si="15"/>
        <v>0</v>
      </c>
      <c r="AK55" s="149">
        <f t="shared" si="15"/>
        <v>0</v>
      </c>
      <c r="AL55" s="149">
        <f t="shared" si="15"/>
        <v>0</v>
      </c>
      <c r="AM55" s="149">
        <f t="shared" si="15"/>
        <v>0</v>
      </c>
      <c r="AN55" s="149">
        <f t="shared" si="15"/>
        <v>0</v>
      </c>
      <c r="AO55" s="149">
        <f t="shared" si="15"/>
        <v>0</v>
      </c>
      <c r="AP55" s="142"/>
    </row>
    <row r="56" spans="1:42" s="2" customFormat="1" ht="12">
      <c r="A56" s="151"/>
      <c r="B56" s="501"/>
      <c r="C56" s="156" t="s">
        <v>86</v>
      </c>
      <c r="D56" s="153" t="s">
        <v>87</v>
      </c>
      <c r="E56" s="103" t="s">
        <v>87</v>
      </c>
      <c r="F56" s="103" t="s">
        <v>87</v>
      </c>
      <c r="G56" s="103" t="s">
        <v>87</v>
      </c>
      <c r="H56" s="103" t="s">
        <v>87</v>
      </c>
      <c r="I56" s="103" t="s">
        <v>87</v>
      </c>
      <c r="J56" s="103" t="s">
        <v>87</v>
      </c>
      <c r="K56" s="103" t="s">
        <v>87</v>
      </c>
      <c r="L56" s="103" t="s">
        <v>87</v>
      </c>
      <c r="M56" s="103" t="s">
        <v>87</v>
      </c>
      <c r="N56" s="103" t="s">
        <v>87</v>
      </c>
      <c r="O56" s="103" t="s">
        <v>87</v>
      </c>
      <c r="P56" s="103" t="s">
        <v>87</v>
      </c>
      <c r="Q56" s="103" t="s">
        <v>87</v>
      </c>
      <c r="R56" s="103" t="s">
        <v>87</v>
      </c>
      <c r="S56" s="103" t="s">
        <v>87</v>
      </c>
      <c r="T56" s="150" t="str">
        <f>IF(A54="×","",IF(T54="","0x0000","0x"&amp;DEC2HEX(Z56*2^15+AA56*2^14+AB56*2^13+AC56*2^12+AD56*2^11+AE56*2^10+AF56*2^9+AG56*2^8+AH56*2^7+AI56*2^6+AJ56*2^5+AK56*2^4+AL56*2^3+AM56*2^2+AN56*2^1+AO56*2^0,4)))</f>
        <v/>
      </c>
      <c r="U56" s="142"/>
      <c r="V56" s="142"/>
      <c r="W56" s="142"/>
      <c r="X56" s="142"/>
      <c r="Y56" s="142"/>
      <c r="Z56" s="149">
        <f t="shared" si="15"/>
        <v>0</v>
      </c>
      <c r="AA56" s="149">
        <f t="shared" si="15"/>
        <v>0</v>
      </c>
      <c r="AB56" s="149">
        <f t="shared" si="15"/>
        <v>0</v>
      </c>
      <c r="AC56" s="149">
        <f t="shared" si="15"/>
        <v>0</v>
      </c>
      <c r="AD56" s="149">
        <f t="shared" si="15"/>
        <v>0</v>
      </c>
      <c r="AE56" s="149">
        <f t="shared" si="15"/>
        <v>0</v>
      </c>
      <c r="AF56" s="149">
        <f t="shared" si="15"/>
        <v>0</v>
      </c>
      <c r="AG56" s="149">
        <f t="shared" si="15"/>
        <v>0</v>
      </c>
      <c r="AH56" s="149">
        <f t="shared" si="15"/>
        <v>0</v>
      </c>
      <c r="AI56" s="149">
        <f t="shared" si="15"/>
        <v>0</v>
      </c>
      <c r="AJ56" s="149">
        <f t="shared" si="15"/>
        <v>0</v>
      </c>
      <c r="AK56" s="149">
        <f t="shared" si="15"/>
        <v>0</v>
      </c>
      <c r="AL56" s="149">
        <f t="shared" si="15"/>
        <v>0</v>
      </c>
      <c r="AM56" s="149">
        <f t="shared" si="15"/>
        <v>0</v>
      </c>
      <c r="AN56" s="149">
        <f t="shared" si="15"/>
        <v>0</v>
      </c>
      <c r="AO56" s="149">
        <f t="shared" si="15"/>
        <v>0</v>
      </c>
      <c r="AP56" s="142"/>
    </row>
    <row r="57" spans="1:42" s="2" customFormat="1" ht="12"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42" s="2" customFormat="1" ht="12"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42" s="2" customFormat="1" ht="12"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42" s="2" customFormat="1" ht="12" hidden="1"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42" s="2" customFormat="1" ht="12" hidden="1"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42" s="2" customFormat="1" ht="12" hidden="1"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42" s="2" customFormat="1" ht="12" hidden="1"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42" s="2" customFormat="1" ht="12" hidden="1"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4:19" s="2" customFormat="1" ht="12" hidden="1"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4:19" s="2" customFormat="1" ht="12" hidden="1"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4:19" s="2" customFormat="1" ht="12" hidden="1"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4:19" s="2" customFormat="1" ht="12" hidden="1"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4:19" s="2" customFormat="1" ht="12" hidden="1"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4:19" s="2" customFormat="1" ht="12" hidden="1"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4:19" s="2" customFormat="1" ht="12" hidden="1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4:19" s="2" customFormat="1" ht="12" hidden="1"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4:19" s="2" customFormat="1" ht="12" hidden="1"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4:19" s="2" customFormat="1" ht="12" hidden="1"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4:19" s="2" customFormat="1" ht="12" hidden="1"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4:19" s="2" customFormat="1" ht="12" hidden="1"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4:19" s="2" customFormat="1" ht="12" hidden="1"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4:19" s="2" customFormat="1" ht="12" hidden="1"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4:19" s="2" customFormat="1" ht="12" hidden="1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4:19" s="2" customFormat="1" ht="12" hidden="1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4:19" s="2" customFormat="1" ht="12" hidden="1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4:19" s="2" customFormat="1" ht="12" hidden="1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4:19" s="2" customFormat="1" ht="12" hidden="1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4:19" s="2" customFormat="1" ht="12" hidden="1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4:19" s="2" customFormat="1" ht="12" hidden="1"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4:19" s="2" customFormat="1" ht="12" hidden="1"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4:19" s="2" customFormat="1" ht="12" hidden="1"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4:19" s="2" customFormat="1" ht="12" hidden="1"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4:19" s="2" customFormat="1" ht="12" hidden="1"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4:19" s="2" customFormat="1" ht="12" hidden="1"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4:19" s="2" customFormat="1" ht="12" hidden="1"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4:19" s="2" customFormat="1" ht="12" hidden="1"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4:19" s="2" customFormat="1" ht="12" hidden="1"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4:19" s="2" customFormat="1" ht="12" hidden="1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4:19" s="2" customFormat="1" ht="12" hidden="1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4:19" s="2" customFormat="1" ht="12" hidden="1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31" s="2" customFormat="1" ht="12" hidden="1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31" s="2" customFormat="1" ht="12" hidden="1"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31" s="2" customFormat="1" ht="12" hidden="1">
      <c r="D99" s="3"/>
      <c r="E99" s="3"/>
      <c r="F99" s="3"/>
      <c r="G99" s="3"/>
      <c r="H99" s="3"/>
      <c r="I99" s="21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31" s="2" customFormat="1" ht="15.75">
      <c r="B100" s="6" t="s">
        <v>37</v>
      </c>
      <c r="D100" s="3"/>
      <c r="E100" s="56">
        <f>B2</f>
        <v>0</v>
      </c>
      <c r="F100" s="3"/>
      <c r="G100" s="3"/>
      <c r="H100" s="3"/>
      <c r="I100" s="3"/>
      <c r="J100" s="22" t="s">
        <v>73</v>
      </c>
      <c r="K100" s="3"/>
      <c r="L100" s="3"/>
      <c r="M100" s="3"/>
      <c r="N100" s="3"/>
      <c r="O100" s="3"/>
      <c r="P100" s="3"/>
    </row>
    <row r="101" spans="1:31" s="2" customFormat="1" ht="12.75" customHeight="1" thickBot="1">
      <c r="B101" s="23" t="s">
        <v>43</v>
      </c>
      <c r="C101" s="23" t="s">
        <v>40</v>
      </c>
      <c r="D101" s="23" t="s">
        <v>41</v>
      </c>
      <c r="E101" s="502" t="s">
        <v>145</v>
      </c>
      <c r="F101" s="502"/>
      <c r="G101" s="502"/>
      <c r="H101" s="24" t="s">
        <v>101</v>
      </c>
      <c r="I101" s="25" t="s">
        <v>45</v>
      </c>
      <c r="J101" s="498" t="s">
        <v>113</v>
      </c>
      <c r="K101" s="416"/>
      <c r="L101" s="497" t="s">
        <v>74</v>
      </c>
      <c r="M101" s="416"/>
      <c r="N101" s="497" t="s">
        <v>105</v>
      </c>
      <c r="O101" s="416"/>
      <c r="P101" s="497" t="s">
        <v>106</v>
      </c>
      <c r="Q101" s="416"/>
      <c r="R101" s="497" t="s">
        <v>107</v>
      </c>
      <c r="S101" s="416"/>
      <c r="T101" s="497" t="s">
        <v>108</v>
      </c>
      <c r="U101" s="416"/>
      <c r="V101" s="497" t="s">
        <v>109</v>
      </c>
      <c r="W101" s="416"/>
      <c r="X101" s="497" t="s">
        <v>110</v>
      </c>
      <c r="Y101" s="416"/>
      <c r="Z101" s="134" t="s">
        <v>27</v>
      </c>
      <c r="AA101" s="134" t="s">
        <v>97</v>
      </c>
      <c r="AD101" s="134" t="s">
        <v>117</v>
      </c>
      <c r="AE101" s="100" t="s">
        <v>118</v>
      </c>
    </row>
    <row r="102" spans="1:31" s="34" customFormat="1" ht="14.25" hidden="1" thickTop="1" thickBot="1">
      <c r="B102" s="26"/>
      <c r="C102" s="27"/>
      <c r="D102" s="26"/>
      <c r="E102" s="507"/>
      <c r="F102" s="508"/>
      <c r="G102" s="509"/>
      <c r="H102" s="28">
        <v>-1</v>
      </c>
      <c r="I102" s="29"/>
      <c r="J102" s="30"/>
      <c r="K102" s="31"/>
      <c r="L102" s="32"/>
      <c r="M102" s="31"/>
      <c r="N102" s="32"/>
      <c r="O102" s="31"/>
      <c r="P102" s="32"/>
      <c r="Q102" s="31"/>
      <c r="R102" s="32"/>
      <c r="S102" s="31"/>
      <c r="T102" s="32"/>
      <c r="U102" s="31"/>
      <c r="V102" s="32"/>
      <c r="W102" s="31"/>
      <c r="X102" s="32"/>
      <c r="Y102" s="33"/>
      <c r="Z102" s="122"/>
      <c r="AD102" s="122"/>
      <c r="AE102" s="162"/>
    </row>
    <row r="103" spans="1:31" s="2" customFormat="1" ht="12" customHeight="1" thickTop="1">
      <c r="A103" s="161">
        <v>0</v>
      </c>
      <c r="B103" s="35" t="str">
        <f ca="1">B9</f>
        <v/>
      </c>
      <c r="C103" s="36">
        <v>0</v>
      </c>
      <c r="D103" s="37" t="s">
        <v>84</v>
      </c>
      <c r="E103" s="489" t="str">
        <f ca="1">IF(AE103="未使用","Not Used",$E$100&amp;AD103&amp;"_"&amp;D103)</f>
        <v>Not Used</v>
      </c>
      <c r="F103" s="489"/>
      <c r="G103" s="489"/>
      <c r="H103" s="28" t="str">
        <f ca="1">IF(E103="Not Used","",MAX($H$102:INDIRECT("R[-1]C",FALSE))+1)</f>
        <v/>
      </c>
      <c r="I103" s="38" t="str">
        <f t="shared" ref="I103:I166" ca="1" si="16">IF(H103="","","0x"&amp;DEC2HEX(G$2*2^10+H103,4))</f>
        <v/>
      </c>
      <c r="J103" s="492"/>
      <c r="K103" s="493"/>
      <c r="L103" s="494"/>
      <c r="M103" s="493"/>
      <c r="N103" s="494"/>
      <c r="O103" s="493"/>
      <c r="P103" s="494"/>
      <c r="Q103" s="493"/>
      <c r="R103" s="494"/>
      <c r="S103" s="493"/>
      <c r="T103" s="494"/>
      <c r="U103" s="493"/>
      <c r="V103" s="494"/>
      <c r="W103" s="493"/>
      <c r="X103" s="494"/>
      <c r="Y103" s="493"/>
      <c r="Z103" s="5">
        <f t="shared" ref="Z103:Z166" si="17">COUNTA(J103:Y103)</f>
        <v>0</v>
      </c>
      <c r="AA103" s="5">
        <f t="shared" ref="AA103:AA166" ca="1" si="18">LEN(E103)</f>
        <v>8</v>
      </c>
      <c r="AC103" s="160"/>
      <c r="AD103" s="143" t="str">
        <f ca="1">OFFSET(A103,IF(D103="ON",-94-C103,-94-C103-16)-32*A103+3*A103,18-C103)</f>
        <v>STAPLE_DOOR_INTERLOCK_SW</v>
      </c>
      <c r="AE103" s="100" t="str">
        <f ca="1">OFFSET(A103,IF(D103="ON",-93-C103,-92-C103-16)-32*A103+3*A103,18-C103)</f>
        <v>未使用</v>
      </c>
    </row>
    <row r="104" spans="1:31" s="2" customFormat="1" ht="12" customHeight="1">
      <c r="A104" s="161">
        <v>0</v>
      </c>
      <c r="B104" s="39" t="str">
        <f ca="1">B$103</f>
        <v/>
      </c>
      <c r="C104" s="40">
        <v>1</v>
      </c>
      <c r="D104" s="37" t="s">
        <v>84</v>
      </c>
      <c r="E104" s="489" t="str">
        <f t="shared" ref="E104:E134" ca="1" si="19">IF(AE104="未使用","Not Used",$E$100&amp;AD104&amp;"_"&amp;D104)</f>
        <v>Not Used</v>
      </c>
      <c r="F104" s="489"/>
      <c r="G104" s="489"/>
      <c r="H104" s="41" t="str">
        <f ca="1">IF(E104="Not Used","",MAX($H$102:INDIRECT("R[-1]C",FALSE))+1)</f>
        <v/>
      </c>
      <c r="I104" s="42" t="str">
        <f t="shared" ca="1" si="16"/>
        <v/>
      </c>
      <c r="J104" s="488"/>
      <c r="K104" s="486"/>
      <c r="L104" s="485"/>
      <c r="M104" s="486"/>
      <c r="N104" s="485"/>
      <c r="O104" s="486"/>
      <c r="P104" s="485"/>
      <c r="Q104" s="486"/>
      <c r="R104" s="485"/>
      <c r="S104" s="486"/>
      <c r="T104" s="485"/>
      <c r="U104" s="486"/>
      <c r="V104" s="485"/>
      <c r="W104" s="486"/>
      <c r="X104" s="485"/>
      <c r="Y104" s="486"/>
      <c r="Z104" s="5">
        <f t="shared" si="17"/>
        <v>0</v>
      </c>
      <c r="AA104" s="5">
        <f t="shared" ca="1" si="18"/>
        <v>8</v>
      </c>
      <c r="AD104" s="143" t="str">
        <f t="shared" ref="AD104:AD134" ca="1" si="20">OFFSET(A104,IF(D104="ON",-94-C104,-94-C104-16)-32*A104+3*A104,18-C104)</f>
        <v>IOT_EXIT_SNR</v>
      </c>
      <c r="AE104" s="100" t="str">
        <f t="shared" ref="AE104:AE134" ca="1" si="21">OFFSET(A104,IF(D104="ON",-93-C104,-92-C104-16)-32*A104+3*A104,18-C104)</f>
        <v>未使用</v>
      </c>
    </row>
    <row r="105" spans="1:31" s="2" customFormat="1" ht="12" customHeight="1">
      <c r="A105" s="161">
        <v>0</v>
      </c>
      <c r="B105" s="39" t="str">
        <f ca="1">B$103</f>
        <v/>
      </c>
      <c r="C105" s="40">
        <v>2</v>
      </c>
      <c r="D105" s="37" t="s">
        <v>84</v>
      </c>
      <c r="E105" s="489" t="str">
        <f t="shared" ca="1" si="19"/>
        <v>Not Used</v>
      </c>
      <c r="F105" s="489"/>
      <c r="G105" s="489"/>
      <c r="H105" s="41" t="str">
        <f ca="1">IF(E105="Not Used","",MAX($H$102:INDIRECT("R[-1]C",FALSE))+1)</f>
        <v/>
      </c>
      <c r="I105" s="42" t="str">
        <f t="shared" ca="1" si="16"/>
        <v/>
      </c>
      <c r="J105" s="488"/>
      <c r="K105" s="486"/>
      <c r="L105" s="485"/>
      <c r="M105" s="486"/>
      <c r="N105" s="485"/>
      <c r="O105" s="486"/>
      <c r="P105" s="485"/>
      <c r="Q105" s="486"/>
      <c r="R105" s="485"/>
      <c r="S105" s="486"/>
      <c r="T105" s="485"/>
      <c r="U105" s="486"/>
      <c r="V105" s="485"/>
      <c r="W105" s="486"/>
      <c r="X105" s="485"/>
      <c r="Y105" s="486"/>
      <c r="Z105" s="5">
        <f t="shared" si="17"/>
        <v>0</v>
      </c>
      <c r="AA105" s="5">
        <f t="shared" ca="1" si="18"/>
        <v>8</v>
      </c>
      <c r="AD105" s="143" t="str">
        <f t="shared" ca="1" si="20"/>
        <v>COMPILE_EXIT_SNR</v>
      </c>
      <c r="AE105" s="100" t="str">
        <f t="shared" ca="1" si="21"/>
        <v>未使用</v>
      </c>
    </row>
    <row r="106" spans="1:31" s="2" customFormat="1" ht="12" customHeight="1">
      <c r="A106" s="161">
        <v>0</v>
      </c>
      <c r="B106" s="39" t="str">
        <f t="shared" ref="B106:B134" ca="1" si="22">B$103</f>
        <v/>
      </c>
      <c r="C106" s="40">
        <v>3</v>
      </c>
      <c r="D106" s="37" t="s">
        <v>84</v>
      </c>
      <c r="E106" s="489" t="str">
        <f t="shared" ca="1" si="19"/>
        <v>Not Used</v>
      </c>
      <c r="F106" s="489"/>
      <c r="G106" s="489"/>
      <c r="H106" s="41" t="str">
        <f ca="1">IF(E106="Not Used","",MAX($H$102:INDIRECT("R[-1]C",FALSE))+1)</f>
        <v/>
      </c>
      <c r="I106" s="42" t="str">
        <f t="shared" ca="1" si="16"/>
        <v/>
      </c>
      <c r="J106" s="488"/>
      <c r="K106" s="486"/>
      <c r="L106" s="485"/>
      <c r="M106" s="486"/>
      <c r="N106" s="485"/>
      <c r="O106" s="486"/>
      <c r="P106" s="485"/>
      <c r="Q106" s="486"/>
      <c r="R106" s="485"/>
      <c r="S106" s="486"/>
      <c r="T106" s="485"/>
      <c r="U106" s="486"/>
      <c r="V106" s="485"/>
      <c r="W106" s="486"/>
      <c r="X106" s="485"/>
      <c r="Y106" s="486"/>
      <c r="Z106" s="5">
        <f t="shared" si="17"/>
        <v>0</v>
      </c>
      <c r="AA106" s="5">
        <f t="shared" ca="1" si="18"/>
        <v>8</v>
      </c>
      <c r="AD106" s="143" t="str">
        <f t="shared" ca="1" si="20"/>
        <v>STAPLE_HOME_SNR</v>
      </c>
      <c r="AE106" s="100" t="str">
        <f t="shared" ca="1" si="21"/>
        <v>未使用</v>
      </c>
    </row>
    <row r="107" spans="1:31" s="2" customFormat="1" ht="12" customHeight="1">
      <c r="A107" s="161">
        <v>0</v>
      </c>
      <c r="B107" s="39" t="str">
        <f t="shared" ca="1" si="22"/>
        <v/>
      </c>
      <c r="C107" s="40">
        <v>4</v>
      </c>
      <c r="D107" s="37" t="s">
        <v>84</v>
      </c>
      <c r="E107" s="489" t="str">
        <f t="shared" ca="1" si="19"/>
        <v>Not Used</v>
      </c>
      <c r="F107" s="489"/>
      <c r="G107" s="489"/>
      <c r="H107" s="41" t="str">
        <f ca="1">IF(E107="Not Used","",MAX($H$102:INDIRECT("R[-1]C",FALSE))+1)</f>
        <v/>
      </c>
      <c r="I107" s="42" t="str">
        <f t="shared" ca="1" si="16"/>
        <v/>
      </c>
      <c r="J107" s="488"/>
      <c r="K107" s="486"/>
      <c r="L107" s="485"/>
      <c r="M107" s="486"/>
      <c r="N107" s="485"/>
      <c r="O107" s="486"/>
      <c r="P107" s="485"/>
      <c r="Q107" s="486"/>
      <c r="R107" s="485"/>
      <c r="S107" s="486"/>
      <c r="T107" s="485"/>
      <c r="U107" s="486"/>
      <c r="V107" s="485"/>
      <c r="W107" s="486"/>
      <c r="X107" s="485"/>
      <c r="Y107" s="486"/>
      <c r="Z107" s="5">
        <f t="shared" si="17"/>
        <v>0</v>
      </c>
      <c r="AA107" s="5">
        <f t="shared" ca="1" si="18"/>
        <v>8</v>
      </c>
      <c r="AD107" s="143" t="str">
        <f t="shared" ca="1" si="20"/>
        <v>SELF_PRIMING_SNR</v>
      </c>
      <c r="AE107" s="100" t="str">
        <f t="shared" ca="1" si="21"/>
        <v>未使用</v>
      </c>
    </row>
    <row r="108" spans="1:31" s="2" customFormat="1" ht="12" customHeight="1">
      <c r="A108" s="161">
        <v>0</v>
      </c>
      <c r="B108" s="39" t="str">
        <f t="shared" ca="1" si="22"/>
        <v/>
      </c>
      <c r="C108" s="40">
        <v>5</v>
      </c>
      <c r="D108" s="37" t="s">
        <v>84</v>
      </c>
      <c r="E108" s="489" t="str">
        <f t="shared" ca="1" si="19"/>
        <v>Not Used</v>
      </c>
      <c r="F108" s="489"/>
      <c r="G108" s="489"/>
      <c r="H108" s="41" t="str">
        <f ca="1">IF(E108="Not Used","",MAX($H$102:INDIRECT("R[-1]C",FALSE))+1)</f>
        <v/>
      </c>
      <c r="I108" s="42" t="str">
        <f t="shared" ca="1" si="16"/>
        <v/>
      </c>
      <c r="J108" s="488"/>
      <c r="K108" s="486"/>
      <c r="L108" s="485"/>
      <c r="M108" s="486"/>
      <c r="N108" s="485"/>
      <c r="O108" s="486"/>
      <c r="P108" s="485"/>
      <c r="Q108" s="486"/>
      <c r="R108" s="485"/>
      <c r="S108" s="486"/>
      <c r="T108" s="485"/>
      <c r="U108" s="486"/>
      <c r="V108" s="485"/>
      <c r="W108" s="486"/>
      <c r="X108" s="485"/>
      <c r="Y108" s="486"/>
      <c r="Z108" s="5">
        <f t="shared" si="17"/>
        <v>0</v>
      </c>
      <c r="AA108" s="5">
        <f t="shared" ca="1" si="18"/>
        <v>8</v>
      </c>
      <c r="AD108" s="143" t="str">
        <f t="shared" ca="1" si="20"/>
        <v>LOW_STAPLE_SNR</v>
      </c>
      <c r="AE108" s="100" t="str">
        <f t="shared" ca="1" si="21"/>
        <v>未使用</v>
      </c>
    </row>
    <row r="109" spans="1:31" s="2" customFormat="1" ht="12" customHeight="1">
      <c r="A109" s="161">
        <v>0</v>
      </c>
      <c r="B109" s="39" t="str">
        <f t="shared" ca="1" si="22"/>
        <v/>
      </c>
      <c r="C109" s="40">
        <v>6</v>
      </c>
      <c r="D109" s="37" t="s">
        <v>84</v>
      </c>
      <c r="E109" s="489" t="str">
        <f t="shared" ca="1" si="19"/>
        <v>Not Used</v>
      </c>
      <c r="F109" s="489"/>
      <c r="G109" s="489"/>
      <c r="H109" s="41" t="str">
        <f ca="1">IF(E109="Not Used","",MAX($H$102:INDIRECT("R[-1]C",FALSE))+1)</f>
        <v/>
      </c>
      <c r="I109" s="42" t="str">
        <f t="shared" ca="1" si="16"/>
        <v/>
      </c>
      <c r="J109" s="488"/>
      <c r="K109" s="486"/>
      <c r="L109" s="485"/>
      <c r="M109" s="486"/>
      <c r="N109" s="485"/>
      <c r="O109" s="486"/>
      <c r="P109" s="485"/>
      <c r="Q109" s="486"/>
      <c r="R109" s="485"/>
      <c r="S109" s="486"/>
      <c r="T109" s="485"/>
      <c r="U109" s="486"/>
      <c r="V109" s="485"/>
      <c r="W109" s="486"/>
      <c r="X109" s="485"/>
      <c r="Y109" s="486"/>
      <c r="Z109" s="5">
        <f t="shared" si="17"/>
        <v>0</v>
      </c>
      <c r="AA109" s="5">
        <f t="shared" ca="1" si="18"/>
        <v>8</v>
      </c>
      <c r="AD109" s="143" t="str">
        <f t="shared" ca="1" si="20"/>
        <v>STACKER_TRAY_HEIGHT2_SNR</v>
      </c>
      <c r="AE109" s="100" t="str">
        <f t="shared" ca="1" si="21"/>
        <v>未使用</v>
      </c>
    </row>
    <row r="110" spans="1:31" s="2" customFormat="1" ht="12" customHeight="1">
      <c r="A110" s="161">
        <v>0</v>
      </c>
      <c r="B110" s="39" t="str">
        <f t="shared" ca="1" si="22"/>
        <v/>
      </c>
      <c r="C110" s="40">
        <v>7</v>
      </c>
      <c r="D110" s="37" t="s">
        <v>84</v>
      </c>
      <c r="E110" s="489" t="str">
        <f t="shared" ca="1" si="19"/>
        <v>Not Used</v>
      </c>
      <c r="F110" s="489"/>
      <c r="G110" s="489"/>
      <c r="H110" s="41" t="str">
        <f ca="1">IF(E110="Not Used","",MAX($H$102:INDIRECT("R[-1]C",FALSE))+1)</f>
        <v/>
      </c>
      <c r="I110" s="42" t="str">
        <f t="shared" ca="1" si="16"/>
        <v/>
      </c>
      <c r="J110" s="488"/>
      <c r="K110" s="486"/>
      <c r="L110" s="485"/>
      <c r="M110" s="486"/>
      <c r="N110" s="485"/>
      <c r="O110" s="486"/>
      <c r="P110" s="485"/>
      <c r="Q110" s="486"/>
      <c r="R110" s="485"/>
      <c r="S110" s="486"/>
      <c r="T110" s="485"/>
      <c r="U110" s="486"/>
      <c r="V110" s="485"/>
      <c r="W110" s="486"/>
      <c r="X110" s="485"/>
      <c r="Y110" s="486"/>
      <c r="Z110" s="5">
        <f t="shared" si="17"/>
        <v>0</v>
      </c>
      <c r="AA110" s="5">
        <f t="shared" ca="1" si="18"/>
        <v>8</v>
      </c>
      <c r="AD110" s="143" t="str">
        <f t="shared" ca="1" si="20"/>
        <v>STACKER_TRAY_HEIGHT1_SNR</v>
      </c>
      <c r="AE110" s="100" t="str">
        <f t="shared" ca="1" si="21"/>
        <v>未使用</v>
      </c>
    </row>
    <row r="111" spans="1:31" s="2" customFormat="1" ht="12" customHeight="1">
      <c r="A111" s="161">
        <v>0</v>
      </c>
      <c r="B111" s="39" t="str">
        <f t="shared" ca="1" si="22"/>
        <v/>
      </c>
      <c r="C111" s="40">
        <v>8</v>
      </c>
      <c r="D111" s="37" t="s">
        <v>84</v>
      </c>
      <c r="E111" s="489" t="str">
        <f t="shared" ca="1" si="19"/>
        <v>Not Used</v>
      </c>
      <c r="F111" s="489"/>
      <c r="G111" s="489"/>
      <c r="H111" s="41" t="str">
        <f ca="1">IF(E111="Not Used","",MAX($H$102:INDIRECT("R[-1]C",FALSE))+1)</f>
        <v/>
      </c>
      <c r="I111" s="42" t="str">
        <f t="shared" ca="1" si="16"/>
        <v/>
      </c>
      <c r="J111" s="488"/>
      <c r="K111" s="486"/>
      <c r="L111" s="485"/>
      <c r="M111" s="486"/>
      <c r="N111" s="485"/>
      <c r="O111" s="486"/>
      <c r="P111" s="485"/>
      <c r="Q111" s="486"/>
      <c r="R111" s="485"/>
      <c r="S111" s="486"/>
      <c r="T111" s="485"/>
      <c r="U111" s="486"/>
      <c r="V111" s="485"/>
      <c r="W111" s="486"/>
      <c r="X111" s="485"/>
      <c r="Y111" s="486"/>
      <c r="Z111" s="5">
        <f t="shared" si="17"/>
        <v>0</v>
      </c>
      <c r="AA111" s="5">
        <f t="shared" ca="1" si="18"/>
        <v>8</v>
      </c>
      <c r="AD111" s="143" t="str">
        <f t="shared" ca="1" si="20"/>
        <v/>
      </c>
      <c r="AE111" s="100" t="str">
        <f t="shared" ca="1" si="21"/>
        <v>未使用</v>
      </c>
    </row>
    <row r="112" spans="1:31" s="2" customFormat="1" ht="12" customHeight="1">
      <c r="A112" s="161">
        <v>0</v>
      </c>
      <c r="B112" s="39" t="str">
        <f t="shared" ca="1" si="22"/>
        <v/>
      </c>
      <c r="C112" s="40">
        <v>9</v>
      </c>
      <c r="D112" s="37" t="s">
        <v>84</v>
      </c>
      <c r="E112" s="489" t="str">
        <f t="shared" ca="1" si="19"/>
        <v>Not Used</v>
      </c>
      <c r="F112" s="489"/>
      <c r="G112" s="489"/>
      <c r="H112" s="41" t="str">
        <f ca="1">IF(E112="Not Used","",MAX($H$102:INDIRECT("R[-1]C",FALSE))+1)</f>
        <v/>
      </c>
      <c r="I112" s="42" t="str">
        <f t="shared" ca="1" si="16"/>
        <v/>
      </c>
      <c r="J112" s="488"/>
      <c r="K112" s="486"/>
      <c r="L112" s="485"/>
      <c r="M112" s="486"/>
      <c r="N112" s="485"/>
      <c r="O112" s="486"/>
      <c r="P112" s="485"/>
      <c r="Q112" s="486"/>
      <c r="R112" s="485"/>
      <c r="S112" s="486"/>
      <c r="T112" s="485"/>
      <c r="U112" s="486"/>
      <c r="V112" s="485"/>
      <c r="W112" s="486"/>
      <c r="X112" s="485"/>
      <c r="Y112" s="486"/>
      <c r="Z112" s="5">
        <f t="shared" si="17"/>
        <v>0</v>
      </c>
      <c r="AA112" s="5">
        <f t="shared" ca="1" si="18"/>
        <v>8</v>
      </c>
      <c r="AD112" s="143" t="str">
        <f t="shared" ca="1" si="20"/>
        <v/>
      </c>
      <c r="AE112" s="100" t="str">
        <f t="shared" ca="1" si="21"/>
        <v>未使用</v>
      </c>
    </row>
    <row r="113" spans="1:31" s="2" customFormat="1" ht="12" customHeight="1">
      <c r="A113" s="161">
        <v>0</v>
      </c>
      <c r="B113" s="39" t="str">
        <f t="shared" ca="1" si="22"/>
        <v/>
      </c>
      <c r="C113" s="40">
        <v>10</v>
      </c>
      <c r="D113" s="37" t="s">
        <v>84</v>
      </c>
      <c r="E113" s="489" t="str">
        <f t="shared" ca="1" si="19"/>
        <v>Not Used</v>
      </c>
      <c r="F113" s="489"/>
      <c r="G113" s="489"/>
      <c r="H113" s="41" t="str">
        <f ca="1">IF(E113="Not Used","",MAX($H$102:INDIRECT("R[-1]C",FALSE))+1)</f>
        <v/>
      </c>
      <c r="I113" s="42" t="str">
        <f t="shared" ca="1" si="16"/>
        <v/>
      </c>
      <c r="J113" s="488"/>
      <c r="K113" s="486"/>
      <c r="L113" s="485"/>
      <c r="M113" s="486"/>
      <c r="N113" s="485"/>
      <c r="O113" s="486"/>
      <c r="P113" s="485"/>
      <c r="Q113" s="486"/>
      <c r="R113" s="485"/>
      <c r="S113" s="486"/>
      <c r="T113" s="485"/>
      <c r="U113" s="486"/>
      <c r="V113" s="485"/>
      <c r="W113" s="486"/>
      <c r="X113" s="485"/>
      <c r="Y113" s="486"/>
      <c r="Z113" s="5">
        <f t="shared" si="17"/>
        <v>0</v>
      </c>
      <c r="AA113" s="5">
        <f t="shared" ca="1" si="18"/>
        <v>8</v>
      </c>
      <c r="AD113" s="143" t="str">
        <f t="shared" ca="1" si="20"/>
        <v/>
      </c>
      <c r="AE113" s="100" t="str">
        <f t="shared" ca="1" si="21"/>
        <v>未使用</v>
      </c>
    </row>
    <row r="114" spans="1:31" s="2" customFormat="1" ht="12" customHeight="1">
      <c r="A114" s="161">
        <v>0</v>
      </c>
      <c r="B114" s="39" t="str">
        <f t="shared" ca="1" si="22"/>
        <v/>
      </c>
      <c r="C114" s="40">
        <v>11</v>
      </c>
      <c r="D114" s="37" t="s">
        <v>84</v>
      </c>
      <c r="E114" s="489" t="str">
        <f t="shared" ca="1" si="19"/>
        <v>Not Used</v>
      </c>
      <c r="F114" s="489"/>
      <c r="G114" s="489"/>
      <c r="H114" s="41" t="str">
        <f ca="1">IF(E114="Not Used","",MAX($H$102:INDIRECT("R[-1]C",FALSE))+1)</f>
        <v/>
      </c>
      <c r="I114" s="42" t="str">
        <f t="shared" ca="1" si="16"/>
        <v/>
      </c>
      <c r="J114" s="488"/>
      <c r="K114" s="486"/>
      <c r="L114" s="485"/>
      <c r="M114" s="486"/>
      <c r="N114" s="485"/>
      <c r="O114" s="486"/>
      <c r="P114" s="485"/>
      <c r="Q114" s="486"/>
      <c r="R114" s="485"/>
      <c r="S114" s="486"/>
      <c r="T114" s="485"/>
      <c r="U114" s="486"/>
      <c r="V114" s="485"/>
      <c r="W114" s="486"/>
      <c r="X114" s="485"/>
      <c r="Y114" s="486"/>
      <c r="Z114" s="5">
        <f t="shared" si="17"/>
        <v>0</v>
      </c>
      <c r="AA114" s="5">
        <f t="shared" ca="1" si="18"/>
        <v>8</v>
      </c>
      <c r="AD114" s="143" t="str">
        <f t="shared" ca="1" si="20"/>
        <v/>
      </c>
      <c r="AE114" s="100" t="str">
        <f t="shared" ca="1" si="21"/>
        <v>未使用</v>
      </c>
    </row>
    <row r="115" spans="1:31" s="2" customFormat="1" ht="12" customHeight="1">
      <c r="A115" s="161">
        <v>0</v>
      </c>
      <c r="B115" s="39" t="str">
        <f t="shared" ca="1" si="22"/>
        <v/>
      </c>
      <c r="C115" s="40">
        <v>12</v>
      </c>
      <c r="D115" s="37" t="s">
        <v>84</v>
      </c>
      <c r="E115" s="489" t="str">
        <f t="shared" ca="1" si="19"/>
        <v>Not Used</v>
      </c>
      <c r="F115" s="489"/>
      <c r="G115" s="489"/>
      <c r="H115" s="41" t="str">
        <f ca="1">IF(E115="Not Used","",MAX($H$102:INDIRECT("R[-1]C",FALSE))+1)</f>
        <v/>
      </c>
      <c r="I115" s="42" t="str">
        <f t="shared" ca="1" si="16"/>
        <v/>
      </c>
      <c r="J115" s="488"/>
      <c r="K115" s="486"/>
      <c r="L115" s="485"/>
      <c r="M115" s="486"/>
      <c r="N115" s="485"/>
      <c r="O115" s="486"/>
      <c r="P115" s="485"/>
      <c r="Q115" s="486"/>
      <c r="R115" s="485"/>
      <c r="S115" s="486"/>
      <c r="T115" s="485"/>
      <c r="U115" s="486"/>
      <c r="V115" s="485"/>
      <c r="W115" s="486"/>
      <c r="X115" s="485"/>
      <c r="Y115" s="486"/>
      <c r="Z115" s="5">
        <f t="shared" si="17"/>
        <v>0</v>
      </c>
      <c r="AA115" s="5">
        <f t="shared" ca="1" si="18"/>
        <v>8</v>
      </c>
      <c r="AD115" s="143" t="str">
        <f t="shared" ca="1" si="20"/>
        <v/>
      </c>
      <c r="AE115" s="100" t="str">
        <f t="shared" ca="1" si="21"/>
        <v>未使用</v>
      </c>
    </row>
    <row r="116" spans="1:31" s="2" customFormat="1" ht="12" customHeight="1">
      <c r="A116" s="161">
        <v>0</v>
      </c>
      <c r="B116" s="39" t="str">
        <f t="shared" ca="1" si="22"/>
        <v/>
      </c>
      <c r="C116" s="40">
        <v>13</v>
      </c>
      <c r="D116" s="37" t="s">
        <v>84</v>
      </c>
      <c r="E116" s="489" t="str">
        <f t="shared" ca="1" si="19"/>
        <v>Not Used</v>
      </c>
      <c r="F116" s="489"/>
      <c r="G116" s="489"/>
      <c r="H116" s="41" t="str">
        <f ca="1">IF(E116="Not Used","",MAX($H$102:INDIRECT("R[-1]C",FALSE))+1)</f>
        <v/>
      </c>
      <c r="I116" s="42" t="str">
        <f t="shared" ca="1" si="16"/>
        <v/>
      </c>
      <c r="J116" s="488"/>
      <c r="K116" s="486"/>
      <c r="L116" s="485"/>
      <c r="M116" s="486"/>
      <c r="N116" s="485"/>
      <c r="O116" s="486"/>
      <c r="P116" s="485"/>
      <c r="Q116" s="486"/>
      <c r="R116" s="485"/>
      <c r="S116" s="486"/>
      <c r="T116" s="485"/>
      <c r="U116" s="486"/>
      <c r="V116" s="485"/>
      <c r="W116" s="486"/>
      <c r="X116" s="485"/>
      <c r="Y116" s="486"/>
      <c r="Z116" s="5">
        <f t="shared" si="17"/>
        <v>0</v>
      </c>
      <c r="AA116" s="5">
        <f t="shared" ca="1" si="18"/>
        <v>8</v>
      </c>
      <c r="AD116" s="143" t="str">
        <f t="shared" ca="1" si="20"/>
        <v/>
      </c>
      <c r="AE116" s="100" t="str">
        <f t="shared" ca="1" si="21"/>
        <v>未使用</v>
      </c>
    </row>
    <row r="117" spans="1:31" s="2" customFormat="1" ht="12" customHeight="1">
      <c r="A117" s="161">
        <v>0</v>
      </c>
      <c r="B117" s="39" t="str">
        <f t="shared" ca="1" si="22"/>
        <v/>
      </c>
      <c r="C117" s="40">
        <v>14</v>
      </c>
      <c r="D117" s="37" t="s">
        <v>84</v>
      </c>
      <c r="E117" s="489" t="str">
        <f t="shared" ca="1" si="19"/>
        <v>Not Used</v>
      </c>
      <c r="F117" s="489"/>
      <c r="G117" s="489"/>
      <c r="H117" s="41" t="str">
        <f ca="1">IF(E117="Not Used","",MAX($H$102:INDIRECT("R[-1]C",FALSE))+1)</f>
        <v/>
      </c>
      <c r="I117" s="42" t="str">
        <f t="shared" ca="1" si="16"/>
        <v/>
      </c>
      <c r="J117" s="488"/>
      <c r="K117" s="486"/>
      <c r="L117" s="485"/>
      <c r="M117" s="486"/>
      <c r="N117" s="485"/>
      <c r="O117" s="486"/>
      <c r="P117" s="485"/>
      <c r="Q117" s="486"/>
      <c r="R117" s="485"/>
      <c r="S117" s="486"/>
      <c r="T117" s="485"/>
      <c r="U117" s="486"/>
      <c r="V117" s="485"/>
      <c r="W117" s="486"/>
      <c r="X117" s="485"/>
      <c r="Y117" s="486"/>
      <c r="Z117" s="5">
        <f t="shared" si="17"/>
        <v>0</v>
      </c>
      <c r="AA117" s="5">
        <f t="shared" ca="1" si="18"/>
        <v>8</v>
      </c>
      <c r="AD117" s="143" t="str">
        <f t="shared" ca="1" si="20"/>
        <v/>
      </c>
      <c r="AE117" s="100" t="str">
        <f t="shared" ca="1" si="21"/>
        <v>未使用</v>
      </c>
    </row>
    <row r="118" spans="1:31" s="2" customFormat="1" ht="12" customHeight="1">
      <c r="A118" s="161">
        <v>0</v>
      </c>
      <c r="B118" s="39" t="str">
        <f t="shared" ca="1" si="22"/>
        <v/>
      </c>
      <c r="C118" s="43">
        <v>15</v>
      </c>
      <c r="D118" s="37" t="s">
        <v>84</v>
      </c>
      <c r="E118" s="489" t="str">
        <f t="shared" ca="1" si="19"/>
        <v>Not Used</v>
      </c>
      <c r="F118" s="489"/>
      <c r="G118" s="489"/>
      <c r="H118" s="41" t="str">
        <f ca="1">IF(E118="Not Used","",MAX($H$102:INDIRECT("R[-1]C",FALSE))+1)</f>
        <v/>
      </c>
      <c r="I118" s="42" t="str">
        <f t="shared" ca="1" si="16"/>
        <v/>
      </c>
      <c r="J118" s="488"/>
      <c r="K118" s="486"/>
      <c r="L118" s="485"/>
      <c r="M118" s="486"/>
      <c r="N118" s="485"/>
      <c r="O118" s="486"/>
      <c r="P118" s="485"/>
      <c r="Q118" s="486"/>
      <c r="R118" s="485"/>
      <c r="S118" s="486"/>
      <c r="T118" s="485"/>
      <c r="U118" s="486"/>
      <c r="V118" s="485"/>
      <c r="W118" s="486"/>
      <c r="X118" s="485"/>
      <c r="Y118" s="486"/>
      <c r="Z118" s="5">
        <f t="shared" si="17"/>
        <v>0</v>
      </c>
      <c r="AA118" s="5">
        <f t="shared" ca="1" si="18"/>
        <v>8</v>
      </c>
      <c r="AD118" s="143" t="str">
        <f t="shared" ca="1" si="20"/>
        <v/>
      </c>
      <c r="AE118" s="100" t="str">
        <f t="shared" ca="1" si="21"/>
        <v>未使用</v>
      </c>
    </row>
    <row r="119" spans="1:31" s="2" customFormat="1" ht="12" customHeight="1">
      <c r="A119" s="161">
        <v>0</v>
      </c>
      <c r="B119" s="39" t="str">
        <f t="shared" ca="1" si="22"/>
        <v/>
      </c>
      <c r="C119" s="44">
        <v>0</v>
      </c>
      <c r="D119" s="45" t="s">
        <v>46</v>
      </c>
      <c r="E119" s="489" t="str">
        <f t="shared" ca="1" si="19"/>
        <v>Not Used</v>
      </c>
      <c r="F119" s="489"/>
      <c r="G119" s="489"/>
      <c r="H119" s="41" t="str">
        <f ca="1">IF(E119="Not Used","",MAX($H$102:INDIRECT("R[-1]C",FALSE))+1)</f>
        <v/>
      </c>
      <c r="I119" s="42" t="str">
        <f t="shared" ca="1" si="16"/>
        <v/>
      </c>
      <c r="J119" s="488"/>
      <c r="K119" s="486"/>
      <c r="L119" s="485"/>
      <c r="M119" s="486"/>
      <c r="N119" s="485"/>
      <c r="O119" s="486"/>
      <c r="P119" s="485"/>
      <c r="Q119" s="486"/>
      <c r="R119" s="485"/>
      <c r="S119" s="486"/>
      <c r="T119" s="485"/>
      <c r="U119" s="486"/>
      <c r="V119" s="485"/>
      <c r="W119" s="486"/>
      <c r="X119" s="485"/>
      <c r="Y119" s="486"/>
      <c r="Z119" s="5">
        <f t="shared" si="17"/>
        <v>0</v>
      </c>
      <c r="AA119" s="5">
        <f t="shared" ca="1" si="18"/>
        <v>8</v>
      </c>
      <c r="AD119" s="143" t="str">
        <f t="shared" ca="1" si="20"/>
        <v>STAPLE_DOOR_INTERLOCK_SW</v>
      </c>
      <c r="AE119" s="100" t="str">
        <f t="shared" ca="1" si="21"/>
        <v>未使用</v>
      </c>
    </row>
    <row r="120" spans="1:31" s="2" customFormat="1" ht="12" customHeight="1">
      <c r="A120" s="161">
        <v>0</v>
      </c>
      <c r="B120" s="39" t="str">
        <f t="shared" ca="1" si="22"/>
        <v/>
      </c>
      <c r="C120" s="44">
        <v>1</v>
      </c>
      <c r="D120" s="45" t="s">
        <v>46</v>
      </c>
      <c r="E120" s="489" t="str">
        <f t="shared" ca="1" si="19"/>
        <v>Not Used</v>
      </c>
      <c r="F120" s="489"/>
      <c r="G120" s="489"/>
      <c r="H120" s="41" t="str">
        <f ca="1">IF(E120="Not Used","",MAX($H$102:INDIRECT("R[-1]C",FALSE))+1)</f>
        <v/>
      </c>
      <c r="I120" s="42" t="str">
        <f t="shared" ca="1" si="16"/>
        <v/>
      </c>
      <c r="J120" s="488"/>
      <c r="K120" s="486"/>
      <c r="L120" s="485"/>
      <c r="M120" s="486"/>
      <c r="N120" s="485"/>
      <c r="O120" s="486"/>
      <c r="P120" s="485"/>
      <c r="Q120" s="486"/>
      <c r="R120" s="485"/>
      <c r="S120" s="486"/>
      <c r="T120" s="485"/>
      <c r="U120" s="486"/>
      <c r="V120" s="485"/>
      <c r="W120" s="486"/>
      <c r="X120" s="485"/>
      <c r="Y120" s="486"/>
      <c r="Z120" s="5">
        <f t="shared" si="17"/>
        <v>0</v>
      </c>
      <c r="AA120" s="5">
        <f t="shared" ca="1" si="18"/>
        <v>8</v>
      </c>
      <c r="AD120" s="143" t="str">
        <f t="shared" ca="1" si="20"/>
        <v>IOT_EXIT_SNR</v>
      </c>
      <c r="AE120" s="100" t="str">
        <f t="shared" ca="1" si="21"/>
        <v>未使用</v>
      </c>
    </row>
    <row r="121" spans="1:31" s="2" customFormat="1" ht="12" customHeight="1">
      <c r="A121" s="161">
        <v>0</v>
      </c>
      <c r="B121" s="39" t="str">
        <f t="shared" ca="1" si="22"/>
        <v/>
      </c>
      <c r="C121" s="44">
        <v>2</v>
      </c>
      <c r="D121" s="45" t="s">
        <v>46</v>
      </c>
      <c r="E121" s="489" t="str">
        <f t="shared" ca="1" si="19"/>
        <v>Not Used</v>
      </c>
      <c r="F121" s="489"/>
      <c r="G121" s="489"/>
      <c r="H121" s="41" t="str">
        <f ca="1">IF(E121="Not Used","",MAX($H$102:INDIRECT("R[-1]C",FALSE))+1)</f>
        <v/>
      </c>
      <c r="I121" s="42" t="str">
        <f t="shared" ca="1" si="16"/>
        <v/>
      </c>
      <c r="J121" s="488"/>
      <c r="K121" s="486"/>
      <c r="L121" s="485"/>
      <c r="M121" s="486"/>
      <c r="N121" s="485"/>
      <c r="O121" s="486"/>
      <c r="P121" s="485"/>
      <c r="Q121" s="486"/>
      <c r="R121" s="485"/>
      <c r="S121" s="486"/>
      <c r="T121" s="485"/>
      <c r="U121" s="486"/>
      <c r="V121" s="485"/>
      <c r="W121" s="486"/>
      <c r="X121" s="485"/>
      <c r="Y121" s="486"/>
      <c r="Z121" s="5">
        <f t="shared" si="17"/>
        <v>0</v>
      </c>
      <c r="AA121" s="5">
        <f t="shared" ca="1" si="18"/>
        <v>8</v>
      </c>
      <c r="AD121" s="143" t="str">
        <f t="shared" ca="1" si="20"/>
        <v>COMPILE_EXIT_SNR</v>
      </c>
      <c r="AE121" s="100" t="str">
        <f t="shared" ca="1" si="21"/>
        <v>未使用</v>
      </c>
    </row>
    <row r="122" spans="1:31" s="2" customFormat="1" ht="12" customHeight="1">
      <c r="A122" s="161">
        <v>0</v>
      </c>
      <c r="B122" s="39" t="str">
        <f t="shared" ca="1" si="22"/>
        <v/>
      </c>
      <c r="C122" s="44">
        <v>3</v>
      </c>
      <c r="D122" s="45" t="s">
        <v>46</v>
      </c>
      <c r="E122" s="489" t="str">
        <f t="shared" ca="1" si="19"/>
        <v>Not Used</v>
      </c>
      <c r="F122" s="489"/>
      <c r="G122" s="489"/>
      <c r="H122" s="41" t="str">
        <f ca="1">IF(E122="Not Used","",MAX($H$102:INDIRECT("R[-1]C",FALSE))+1)</f>
        <v/>
      </c>
      <c r="I122" s="42" t="str">
        <f t="shared" ca="1" si="16"/>
        <v/>
      </c>
      <c r="J122" s="488"/>
      <c r="K122" s="486"/>
      <c r="L122" s="485"/>
      <c r="M122" s="486"/>
      <c r="N122" s="485"/>
      <c r="O122" s="486"/>
      <c r="P122" s="485"/>
      <c r="Q122" s="486"/>
      <c r="R122" s="485"/>
      <c r="S122" s="486"/>
      <c r="T122" s="485"/>
      <c r="U122" s="486"/>
      <c r="V122" s="485"/>
      <c r="W122" s="486"/>
      <c r="X122" s="485"/>
      <c r="Y122" s="486"/>
      <c r="Z122" s="5">
        <f t="shared" si="17"/>
        <v>0</v>
      </c>
      <c r="AA122" s="5">
        <f t="shared" ca="1" si="18"/>
        <v>8</v>
      </c>
      <c r="AD122" s="143" t="str">
        <f t="shared" ca="1" si="20"/>
        <v>STAPLE_HOME_SNR</v>
      </c>
      <c r="AE122" s="100" t="str">
        <f t="shared" ca="1" si="21"/>
        <v>未使用</v>
      </c>
    </row>
    <row r="123" spans="1:31" s="2" customFormat="1" ht="12" customHeight="1">
      <c r="A123" s="161">
        <v>0</v>
      </c>
      <c r="B123" s="39" t="str">
        <f t="shared" ca="1" si="22"/>
        <v/>
      </c>
      <c r="C123" s="44">
        <v>4</v>
      </c>
      <c r="D123" s="45" t="s">
        <v>46</v>
      </c>
      <c r="E123" s="489" t="str">
        <f t="shared" ca="1" si="19"/>
        <v>Not Used</v>
      </c>
      <c r="F123" s="489"/>
      <c r="G123" s="489"/>
      <c r="H123" s="41" t="str">
        <f ca="1">IF(E123="Not Used","",MAX($H$102:INDIRECT("R[-1]C",FALSE))+1)</f>
        <v/>
      </c>
      <c r="I123" s="42" t="str">
        <f t="shared" ca="1" si="16"/>
        <v/>
      </c>
      <c r="J123" s="488"/>
      <c r="K123" s="486"/>
      <c r="L123" s="485"/>
      <c r="M123" s="486"/>
      <c r="N123" s="485"/>
      <c r="O123" s="486"/>
      <c r="P123" s="485"/>
      <c r="Q123" s="486"/>
      <c r="R123" s="485"/>
      <c r="S123" s="486"/>
      <c r="T123" s="485"/>
      <c r="U123" s="486"/>
      <c r="V123" s="485"/>
      <c r="W123" s="486"/>
      <c r="X123" s="485"/>
      <c r="Y123" s="486"/>
      <c r="Z123" s="5">
        <f t="shared" si="17"/>
        <v>0</v>
      </c>
      <c r="AA123" s="5">
        <f t="shared" ca="1" si="18"/>
        <v>8</v>
      </c>
      <c r="AD123" s="143" t="str">
        <f t="shared" ca="1" si="20"/>
        <v>SELF_PRIMING_SNR</v>
      </c>
      <c r="AE123" s="100" t="str">
        <f t="shared" ca="1" si="21"/>
        <v>未使用</v>
      </c>
    </row>
    <row r="124" spans="1:31" s="2" customFormat="1" ht="12" customHeight="1">
      <c r="A124" s="161">
        <v>0</v>
      </c>
      <c r="B124" s="39" t="str">
        <f t="shared" ca="1" si="22"/>
        <v/>
      </c>
      <c r="C124" s="44">
        <v>5</v>
      </c>
      <c r="D124" s="45" t="s">
        <v>46</v>
      </c>
      <c r="E124" s="489" t="str">
        <f t="shared" ca="1" si="19"/>
        <v>Not Used</v>
      </c>
      <c r="F124" s="489"/>
      <c r="G124" s="489"/>
      <c r="H124" s="41" t="str">
        <f ca="1">IF(E124="Not Used","",MAX($H$102:INDIRECT("R[-1]C",FALSE))+1)</f>
        <v/>
      </c>
      <c r="I124" s="42" t="str">
        <f t="shared" ca="1" si="16"/>
        <v/>
      </c>
      <c r="J124" s="488"/>
      <c r="K124" s="486"/>
      <c r="L124" s="485"/>
      <c r="M124" s="486"/>
      <c r="N124" s="485"/>
      <c r="O124" s="486"/>
      <c r="P124" s="485"/>
      <c r="Q124" s="486"/>
      <c r="R124" s="485"/>
      <c r="S124" s="486"/>
      <c r="T124" s="485"/>
      <c r="U124" s="486"/>
      <c r="V124" s="485"/>
      <c r="W124" s="486"/>
      <c r="X124" s="485"/>
      <c r="Y124" s="486"/>
      <c r="Z124" s="5">
        <f t="shared" si="17"/>
        <v>0</v>
      </c>
      <c r="AA124" s="5">
        <f t="shared" ca="1" si="18"/>
        <v>8</v>
      </c>
      <c r="AD124" s="143" t="str">
        <f t="shared" ca="1" si="20"/>
        <v>LOW_STAPLE_SNR</v>
      </c>
      <c r="AE124" s="100" t="str">
        <f t="shared" ca="1" si="21"/>
        <v>未使用</v>
      </c>
    </row>
    <row r="125" spans="1:31" s="2" customFormat="1" ht="12" customHeight="1">
      <c r="A125" s="161">
        <v>0</v>
      </c>
      <c r="B125" s="39" t="str">
        <f t="shared" ca="1" si="22"/>
        <v/>
      </c>
      <c r="C125" s="44">
        <v>6</v>
      </c>
      <c r="D125" s="45" t="s">
        <v>46</v>
      </c>
      <c r="E125" s="489" t="str">
        <f t="shared" ca="1" si="19"/>
        <v>Not Used</v>
      </c>
      <c r="F125" s="489"/>
      <c r="G125" s="489"/>
      <c r="H125" s="41" t="str">
        <f ca="1">IF(E125="Not Used","",MAX($H$102:INDIRECT("R[-1]C",FALSE))+1)</f>
        <v/>
      </c>
      <c r="I125" s="42" t="str">
        <f t="shared" ca="1" si="16"/>
        <v/>
      </c>
      <c r="J125" s="488"/>
      <c r="K125" s="486"/>
      <c r="L125" s="485"/>
      <c r="M125" s="486"/>
      <c r="N125" s="485"/>
      <c r="O125" s="486"/>
      <c r="P125" s="485"/>
      <c r="Q125" s="486"/>
      <c r="R125" s="485"/>
      <c r="S125" s="486"/>
      <c r="T125" s="485"/>
      <c r="U125" s="486"/>
      <c r="V125" s="485"/>
      <c r="W125" s="486"/>
      <c r="X125" s="485"/>
      <c r="Y125" s="486"/>
      <c r="Z125" s="5">
        <f t="shared" si="17"/>
        <v>0</v>
      </c>
      <c r="AA125" s="5">
        <f t="shared" ca="1" si="18"/>
        <v>8</v>
      </c>
      <c r="AD125" s="143" t="str">
        <f t="shared" ca="1" si="20"/>
        <v>STACKER_TRAY_HEIGHT2_SNR</v>
      </c>
      <c r="AE125" s="100" t="str">
        <f t="shared" ca="1" si="21"/>
        <v>未使用</v>
      </c>
    </row>
    <row r="126" spans="1:31" s="2" customFormat="1" ht="12" customHeight="1">
      <c r="A126" s="161">
        <v>0</v>
      </c>
      <c r="B126" s="39" t="str">
        <f t="shared" ca="1" si="22"/>
        <v/>
      </c>
      <c r="C126" s="44">
        <v>7</v>
      </c>
      <c r="D126" s="45" t="s">
        <v>46</v>
      </c>
      <c r="E126" s="489" t="str">
        <f t="shared" ca="1" si="19"/>
        <v>Not Used</v>
      </c>
      <c r="F126" s="489"/>
      <c r="G126" s="489"/>
      <c r="H126" s="41" t="str">
        <f ca="1">IF(E126="Not Used","",MAX($H$102:INDIRECT("R[-1]C",FALSE))+1)</f>
        <v/>
      </c>
      <c r="I126" s="42" t="str">
        <f t="shared" ca="1" si="16"/>
        <v/>
      </c>
      <c r="J126" s="488"/>
      <c r="K126" s="486"/>
      <c r="L126" s="485"/>
      <c r="M126" s="486"/>
      <c r="N126" s="485"/>
      <c r="O126" s="486"/>
      <c r="P126" s="485"/>
      <c r="Q126" s="486"/>
      <c r="R126" s="485"/>
      <c r="S126" s="486"/>
      <c r="T126" s="485"/>
      <c r="U126" s="486"/>
      <c r="V126" s="485"/>
      <c r="W126" s="486"/>
      <c r="X126" s="485"/>
      <c r="Y126" s="486"/>
      <c r="Z126" s="5">
        <f t="shared" si="17"/>
        <v>0</v>
      </c>
      <c r="AA126" s="5">
        <f t="shared" ca="1" si="18"/>
        <v>8</v>
      </c>
      <c r="AD126" s="143" t="str">
        <f t="shared" ca="1" si="20"/>
        <v>STACKER_TRAY_HEIGHT1_SNR</v>
      </c>
      <c r="AE126" s="100" t="str">
        <f t="shared" ca="1" si="21"/>
        <v>未使用</v>
      </c>
    </row>
    <row r="127" spans="1:31" s="2" customFormat="1" ht="12" customHeight="1">
      <c r="A127" s="161">
        <v>0</v>
      </c>
      <c r="B127" s="39" t="str">
        <f t="shared" ca="1" si="22"/>
        <v/>
      </c>
      <c r="C127" s="44">
        <v>8</v>
      </c>
      <c r="D127" s="45" t="s">
        <v>46</v>
      </c>
      <c r="E127" s="489" t="str">
        <f t="shared" ca="1" si="19"/>
        <v>Not Used</v>
      </c>
      <c r="F127" s="489"/>
      <c r="G127" s="489"/>
      <c r="H127" s="41" t="str">
        <f ca="1">IF(E127="Not Used","",MAX($H$102:INDIRECT("R[-1]C",FALSE))+1)</f>
        <v/>
      </c>
      <c r="I127" s="42" t="str">
        <f t="shared" ca="1" si="16"/>
        <v/>
      </c>
      <c r="J127" s="488"/>
      <c r="K127" s="486"/>
      <c r="L127" s="485"/>
      <c r="M127" s="486"/>
      <c r="N127" s="485"/>
      <c r="O127" s="486"/>
      <c r="P127" s="485"/>
      <c r="Q127" s="486"/>
      <c r="R127" s="485"/>
      <c r="S127" s="486"/>
      <c r="T127" s="485"/>
      <c r="U127" s="486"/>
      <c r="V127" s="485"/>
      <c r="W127" s="486"/>
      <c r="X127" s="485"/>
      <c r="Y127" s="486"/>
      <c r="Z127" s="5">
        <f t="shared" si="17"/>
        <v>0</v>
      </c>
      <c r="AA127" s="5">
        <f t="shared" ca="1" si="18"/>
        <v>8</v>
      </c>
      <c r="AD127" s="143" t="str">
        <f t="shared" ca="1" si="20"/>
        <v/>
      </c>
      <c r="AE127" s="100" t="str">
        <f t="shared" ca="1" si="21"/>
        <v>未使用</v>
      </c>
    </row>
    <row r="128" spans="1:31" s="2" customFormat="1" ht="12" customHeight="1">
      <c r="A128" s="161">
        <v>0</v>
      </c>
      <c r="B128" s="39" t="str">
        <f t="shared" ca="1" si="22"/>
        <v/>
      </c>
      <c r="C128" s="44">
        <v>9</v>
      </c>
      <c r="D128" s="45" t="s">
        <v>46</v>
      </c>
      <c r="E128" s="489" t="str">
        <f t="shared" ca="1" si="19"/>
        <v>Not Used</v>
      </c>
      <c r="F128" s="489"/>
      <c r="G128" s="489"/>
      <c r="H128" s="41" t="str">
        <f ca="1">IF(E128="Not Used","",MAX($H$102:INDIRECT("R[-1]C",FALSE))+1)</f>
        <v/>
      </c>
      <c r="I128" s="42" t="str">
        <f t="shared" ca="1" si="16"/>
        <v/>
      </c>
      <c r="J128" s="488"/>
      <c r="K128" s="486"/>
      <c r="L128" s="485"/>
      <c r="M128" s="486"/>
      <c r="N128" s="485"/>
      <c r="O128" s="486"/>
      <c r="P128" s="485"/>
      <c r="Q128" s="486"/>
      <c r="R128" s="485"/>
      <c r="S128" s="486"/>
      <c r="T128" s="485"/>
      <c r="U128" s="486"/>
      <c r="V128" s="485"/>
      <c r="W128" s="486"/>
      <c r="X128" s="485"/>
      <c r="Y128" s="486"/>
      <c r="Z128" s="5">
        <f t="shared" si="17"/>
        <v>0</v>
      </c>
      <c r="AA128" s="5">
        <f t="shared" ca="1" si="18"/>
        <v>8</v>
      </c>
      <c r="AD128" s="143" t="str">
        <f t="shared" ca="1" si="20"/>
        <v/>
      </c>
      <c r="AE128" s="100" t="str">
        <f t="shared" ca="1" si="21"/>
        <v>未使用</v>
      </c>
    </row>
    <row r="129" spans="1:31" s="2" customFormat="1" ht="12" customHeight="1">
      <c r="A129" s="161">
        <v>0</v>
      </c>
      <c r="B129" s="39" t="str">
        <f t="shared" ca="1" si="22"/>
        <v/>
      </c>
      <c r="C129" s="44">
        <v>10</v>
      </c>
      <c r="D129" s="45" t="s">
        <v>46</v>
      </c>
      <c r="E129" s="489" t="str">
        <f t="shared" ca="1" si="19"/>
        <v>Not Used</v>
      </c>
      <c r="F129" s="489"/>
      <c r="G129" s="489"/>
      <c r="H129" s="41" t="str">
        <f ca="1">IF(E129="Not Used","",MAX($H$102:INDIRECT("R[-1]C",FALSE))+1)</f>
        <v/>
      </c>
      <c r="I129" s="42" t="str">
        <f t="shared" ca="1" si="16"/>
        <v/>
      </c>
      <c r="J129" s="488"/>
      <c r="K129" s="486"/>
      <c r="L129" s="485"/>
      <c r="M129" s="486"/>
      <c r="N129" s="485"/>
      <c r="O129" s="486"/>
      <c r="P129" s="485"/>
      <c r="Q129" s="486"/>
      <c r="R129" s="485"/>
      <c r="S129" s="486"/>
      <c r="T129" s="485"/>
      <c r="U129" s="486"/>
      <c r="V129" s="485"/>
      <c r="W129" s="486"/>
      <c r="X129" s="485"/>
      <c r="Y129" s="486"/>
      <c r="Z129" s="5">
        <f t="shared" si="17"/>
        <v>0</v>
      </c>
      <c r="AA129" s="5">
        <f t="shared" ca="1" si="18"/>
        <v>8</v>
      </c>
      <c r="AD129" s="143" t="str">
        <f t="shared" ca="1" si="20"/>
        <v/>
      </c>
      <c r="AE129" s="100" t="str">
        <f t="shared" ca="1" si="21"/>
        <v>未使用</v>
      </c>
    </row>
    <row r="130" spans="1:31" s="2" customFormat="1" ht="12" customHeight="1">
      <c r="A130" s="161">
        <v>0</v>
      </c>
      <c r="B130" s="39" t="str">
        <f t="shared" ca="1" si="22"/>
        <v/>
      </c>
      <c r="C130" s="44">
        <v>11</v>
      </c>
      <c r="D130" s="45" t="s">
        <v>46</v>
      </c>
      <c r="E130" s="489" t="str">
        <f t="shared" ca="1" si="19"/>
        <v>Not Used</v>
      </c>
      <c r="F130" s="489"/>
      <c r="G130" s="489"/>
      <c r="H130" s="41" t="str">
        <f ca="1">IF(E130="Not Used","",MAX($H$102:INDIRECT("R[-1]C",FALSE))+1)</f>
        <v/>
      </c>
      <c r="I130" s="42" t="str">
        <f t="shared" ca="1" si="16"/>
        <v/>
      </c>
      <c r="J130" s="488"/>
      <c r="K130" s="486"/>
      <c r="L130" s="485"/>
      <c r="M130" s="486"/>
      <c r="N130" s="485"/>
      <c r="O130" s="486"/>
      <c r="P130" s="485"/>
      <c r="Q130" s="486"/>
      <c r="R130" s="485"/>
      <c r="S130" s="486"/>
      <c r="T130" s="485"/>
      <c r="U130" s="486"/>
      <c r="V130" s="485"/>
      <c r="W130" s="486"/>
      <c r="X130" s="485"/>
      <c r="Y130" s="486"/>
      <c r="Z130" s="5">
        <f t="shared" si="17"/>
        <v>0</v>
      </c>
      <c r="AA130" s="5">
        <f t="shared" ca="1" si="18"/>
        <v>8</v>
      </c>
      <c r="AD130" s="143" t="str">
        <f t="shared" ca="1" si="20"/>
        <v/>
      </c>
      <c r="AE130" s="100" t="str">
        <f t="shared" ca="1" si="21"/>
        <v>未使用</v>
      </c>
    </row>
    <row r="131" spans="1:31" s="2" customFormat="1" ht="12" customHeight="1">
      <c r="A131" s="161">
        <v>0</v>
      </c>
      <c r="B131" s="39" t="str">
        <f t="shared" ca="1" si="22"/>
        <v/>
      </c>
      <c r="C131" s="44">
        <v>12</v>
      </c>
      <c r="D131" s="45" t="s">
        <v>46</v>
      </c>
      <c r="E131" s="489" t="str">
        <f t="shared" ca="1" si="19"/>
        <v>Not Used</v>
      </c>
      <c r="F131" s="489"/>
      <c r="G131" s="489"/>
      <c r="H131" s="41" t="str">
        <f ca="1">IF(E131="Not Used","",MAX($H$102:INDIRECT("R[-1]C",FALSE))+1)</f>
        <v/>
      </c>
      <c r="I131" s="42" t="str">
        <f t="shared" ca="1" si="16"/>
        <v/>
      </c>
      <c r="J131" s="488"/>
      <c r="K131" s="486"/>
      <c r="L131" s="485"/>
      <c r="M131" s="486"/>
      <c r="N131" s="485"/>
      <c r="O131" s="486"/>
      <c r="P131" s="485"/>
      <c r="Q131" s="486"/>
      <c r="R131" s="485"/>
      <c r="S131" s="486"/>
      <c r="T131" s="485"/>
      <c r="U131" s="486"/>
      <c r="V131" s="485"/>
      <c r="W131" s="486"/>
      <c r="X131" s="485"/>
      <c r="Y131" s="486"/>
      <c r="Z131" s="5">
        <f t="shared" si="17"/>
        <v>0</v>
      </c>
      <c r="AA131" s="5">
        <f t="shared" ca="1" si="18"/>
        <v>8</v>
      </c>
      <c r="AD131" s="143" t="str">
        <f t="shared" ca="1" si="20"/>
        <v/>
      </c>
      <c r="AE131" s="100" t="str">
        <f t="shared" ca="1" si="21"/>
        <v>未使用</v>
      </c>
    </row>
    <row r="132" spans="1:31" s="2" customFormat="1" ht="12" customHeight="1">
      <c r="A132" s="161">
        <v>0</v>
      </c>
      <c r="B132" s="39" t="str">
        <f t="shared" ca="1" si="22"/>
        <v/>
      </c>
      <c r="C132" s="44">
        <v>13</v>
      </c>
      <c r="D132" s="45" t="s">
        <v>46</v>
      </c>
      <c r="E132" s="489" t="str">
        <f t="shared" ca="1" si="19"/>
        <v>Not Used</v>
      </c>
      <c r="F132" s="489"/>
      <c r="G132" s="489"/>
      <c r="H132" s="41" t="str">
        <f ca="1">IF(E132="Not Used","",MAX($H$102:INDIRECT("R[-1]C",FALSE))+1)</f>
        <v/>
      </c>
      <c r="I132" s="42" t="str">
        <f t="shared" ca="1" si="16"/>
        <v/>
      </c>
      <c r="J132" s="488"/>
      <c r="K132" s="486"/>
      <c r="L132" s="485"/>
      <c r="M132" s="486"/>
      <c r="N132" s="485"/>
      <c r="O132" s="486"/>
      <c r="P132" s="485"/>
      <c r="Q132" s="486"/>
      <c r="R132" s="485"/>
      <c r="S132" s="486"/>
      <c r="T132" s="485"/>
      <c r="U132" s="486"/>
      <c r="V132" s="485"/>
      <c r="W132" s="486"/>
      <c r="X132" s="485"/>
      <c r="Y132" s="486"/>
      <c r="Z132" s="5">
        <f t="shared" si="17"/>
        <v>0</v>
      </c>
      <c r="AA132" s="5">
        <f t="shared" ca="1" si="18"/>
        <v>8</v>
      </c>
      <c r="AD132" s="143" t="str">
        <f t="shared" ca="1" si="20"/>
        <v/>
      </c>
      <c r="AE132" s="100" t="str">
        <f t="shared" ca="1" si="21"/>
        <v>未使用</v>
      </c>
    </row>
    <row r="133" spans="1:31" s="2" customFormat="1" ht="12" customHeight="1">
      <c r="A133" s="161">
        <v>0</v>
      </c>
      <c r="B133" s="39" t="str">
        <f t="shared" ca="1" si="22"/>
        <v/>
      </c>
      <c r="C133" s="44">
        <v>14</v>
      </c>
      <c r="D133" s="45" t="s">
        <v>46</v>
      </c>
      <c r="E133" s="489" t="str">
        <f t="shared" ca="1" si="19"/>
        <v>Not Used</v>
      </c>
      <c r="F133" s="489"/>
      <c r="G133" s="489"/>
      <c r="H133" s="41" t="str">
        <f ca="1">IF(E133="Not Used","",MAX($H$102:INDIRECT("R[-1]C",FALSE))+1)</f>
        <v/>
      </c>
      <c r="I133" s="42" t="str">
        <f t="shared" ca="1" si="16"/>
        <v/>
      </c>
      <c r="J133" s="488"/>
      <c r="K133" s="486"/>
      <c r="L133" s="485"/>
      <c r="M133" s="486"/>
      <c r="N133" s="485"/>
      <c r="O133" s="486"/>
      <c r="P133" s="485"/>
      <c r="Q133" s="486"/>
      <c r="R133" s="485"/>
      <c r="S133" s="486"/>
      <c r="T133" s="485"/>
      <c r="U133" s="486"/>
      <c r="V133" s="485"/>
      <c r="W133" s="486"/>
      <c r="X133" s="485"/>
      <c r="Y133" s="486"/>
      <c r="Z133" s="5">
        <f t="shared" si="17"/>
        <v>0</v>
      </c>
      <c r="AA133" s="5">
        <f t="shared" ca="1" si="18"/>
        <v>8</v>
      </c>
      <c r="AD133" s="143" t="str">
        <f t="shared" ca="1" si="20"/>
        <v/>
      </c>
      <c r="AE133" s="100" t="str">
        <f t="shared" ca="1" si="21"/>
        <v>未使用</v>
      </c>
    </row>
    <row r="134" spans="1:31" s="2" customFormat="1" ht="12" customHeight="1" thickBot="1">
      <c r="A134" s="161">
        <v>0</v>
      </c>
      <c r="B134" s="46" t="str">
        <f t="shared" ca="1" si="22"/>
        <v/>
      </c>
      <c r="C134" s="44">
        <v>15</v>
      </c>
      <c r="D134" s="47" t="s">
        <v>46</v>
      </c>
      <c r="E134" s="495" t="str">
        <f t="shared" ca="1" si="19"/>
        <v>Not Used</v>
      </c>
      <c r="F134" s="495"/>
      <c r="G134" s="495"/>
      <c r="H134" s="48" t="str">
        <f ca="1">IF(E134="Not Used","",MAX($H$102:INDIRECT("R[-1]C",FALSE))+1)</f>
        <v/>
      </c>
      <c r="I134" s="49" t="str">
        <f t="shared" ca="1" si="16"/>
        <v/>
      </c>
      <c r="J134" s="496"/>
      <c r="K134" s="491"/>
      <c r="L134" s="490"/>
      <c r="M134" s="491"/>
      <c r="N134" s="490"/>
      <c r="O134" s="491"/>
      <c r="P134" s="490"/>
      <c r="Q134" s="491"/>
      <c r="R134" s="490"/>
      <c r="S134" s="491"/>
      <c r="T134" s="490"/>
      <c r="U134" s="491"/>
      <c r="V134" s="490"/>
      <c r="W134" s="491"/>
      <c r="X134" s="490"/>
      <c r="Y134" s="491"/>
      <c r="Z134" s="5">
        <f t="shared" si="17"/>
        <v>0</v>
      </c>
      <c r="AA134" s="5">
        <f t="shared" ca="1" si="18"/>
        <v>8</v>
      </c>
      <c r="AD134" s="143" t="str">
        <f t="shared" ca="1" si="20"/>
        <v/>
      </c>
      <c r="AE134" s="100" t="str">
        <f t="shared" ca="1" si="21"/>
        <v>未使用</v>
      </c>
    </row>
    <row r="135" spans="1:31" s="2" customFormat="1" ht="12" customHeight="1" thickTop="1">
      <c r="A135" s="161">
        <v>1</v>
      </c>
      <c r="B135" s="35" t="str">
        <f ca="1">B12</f>
        <v/>
      </c>
      <c r="C135" s="36">
        <v>0</v>
      </c>
      <c r="D135" s="37" t="s">
        <v>84</v>
      </c>
      <c r="E135" s="489" t="str">
        <f ca="1">IF(AE135="未使用","Not Used",$E$100&amp;AD135&amp;"_"&amp;D135)</f>
        <v>Not Used</v>
      </c>
      <c r="F135" s="489"/>
      <c r="G135" s="489"/>
      <c r="H135" s="50" t="str">
        <f ca="1">IF(E135="Not Used","",MAX($H$102:INDIRECT("R[-1]C",FALSE))+1)</f>
        <v/>
      </c>
      <c r="I135" s="51" t="str">
        <f t="shared" ca="1" si="16"/>
        <v/>
      </c>
      <c r="J135" s="492"/>
      <c r="K135" s="493"/>
      <c r="L135" s="494"/>
      <c r="M135" s="493"/>
      <c r="N135" s="494"/>
      <c r="O135" s="493"/>
      <c r="P135" s="494"/>
      <c r="Q135" s="493"/>
      <c r="R135" s="494"/>
      <c r="S135" s="493"/>
      <c r="T135" s="494"/>
      <c r="U135" s="493"/>
      <c r="V135" s="494"/>
      <c r="W135" s="493"/>
      <c r="X135" s="494"/>
      <c r="Y135" s="493"/>
      <c r="Z135" s="5">
        <f t="shared" si="17"/>
        <v>0</v>
      </c>
      <c r="AA135" s="5">
        <f t="shared" ca="1" si="18"/>
        <v>8</v>
      </c>
      <c r="AD135" s="143" t="str">
        <f ca="1">OFFSET(A135,IF(D135="ON",-94-C135,-94-C135-16)-32*A135+3*A135,18-C135)</f>
        <v/>
      </c>
      <c r="AE135" s="100" t="str">
        <f ca="1">OFFSET(A135,IF(D135="ON",-93-C135,-92-C135-16)-32*A135+3*A135,18-C135)</f>
        <v>未使用</v>
      </c>
    </row>
    <row r="136" spans="1:31" s="2" customFormat="1" ht="12" customHeight="1">
      <c r="A136" s="161">
        <v>1</v>
      </c>
      <c r="B136" s="39" t="str">
        <f ca="1">B$135</f>
        <v/>
      </c>
      <c r="C136" s="40">
        <v>1</v>
      </c>
      <c r="D136" s="37" t="s">
        <v>84</v>
      </c>
      <c r="E136" s="489" t="str">
        <f t="shared" ref="E136:E166" ca="1" si="23">IF(AE136="未使用","Not Used",$E$100&amp;AD136&amp;"_"&amp;D136)</f>
        <v>Not Used</v>
      </c>
      <c r="F136" s="489"/>
      <c r="G136" s="489"/>
      <c r="H136" s="41" t="str">
        <f ca="1">IF(E136="Not Used","",MAX($H$102:INDIRECT("R[-1]C",FALSE))+1)</f>
        <v/>
      </c>
      <c r="I136" s="42" t="str">
        <f t="shared" ca="1" si="16"/>
        <v/>
      </c>
      <c r="J136" s="488"/>
      <c r="K136" s="486"/>
      <c r="L136" s="485"/>
      <c r="M136" s="486"/>
      <c r="N136" s="485"/>
      <c r="O136" s="486"/>
      <c r="P136" s="485"/>
      <c r="Q136" s="486"/>
      <c r="R136" s="485"/>
      <c r="S136" s="486"/>
      <c r="T136" s="485"/>
      <c r="U136" s="486"/>
      <c r="V136" s="485"/>
      <c r="W136" s="486"/>
      <c r="X136" s="485"/>
      <c r="Y136" s="486"/>
      <c r="Z136" s="5">
        <f t="shared" si="17"/>
        <v>0</v>
      </c>
      <c r="AA136" s="5">
        <f t="shared" ca="1" si="18"/>
        <v>8</v>
      </c>
      <c r="AD136" s="143" t="str">
        <f t="shared" ref="AD136:AD166" ca="1" si="24">OFFSET(A136,IF(D136="ON",-94-C136,-94-C136-16)-32*A136+3*A136,18-C136)</f>
        <v/>
      </c>
      <c r="AE136" s="100" t="str">
        <f t="shared" ref="AE136:AE166" ca="1" si="25">OFFSET(A136,IF(D136="ON",-93-C136,-92-C136-16)-32*A136+3*A136,18-C136)</f>
        <v>未使用</v>
      </c>
    </row>
    <row r="137" spans="1:31" s="2" customFormat="1" ht="12" customHeight="1">
      <c r="A137" s="161">
        <v>1</v>
      </c>
      <c r="B137" s="39" t="str">
        <f t="shared" ref="B137:B166" ca="1" si="26">B$135</f>
        <v/>
      </c>
      <c r="C137" s="40">
        <v>2</v>
      </c>
      <c r="D137" s="37" t="s">
        <v>84</v>
      </c>
      <c r="E137" s="489" t="str">
        <f t="shared" ca="1" si="23"/>
        <v>Not Used</v>
      </c>
      <c r="F137" s="489"/>
      <c r="G137" s="489"/>
      <c r="H137" s="41" t="str">
        <f ca="1">IF(E137="Not Used","",MAX($H$102:INDIRECT("R[-1]C",FALSE))+1)</f>
        <v/>
      </c>
      <c r="I137" s="42" t="str">
        <f t="shared" ca="1" si="16"/>
        <v/>
      </c>
      <c r="J137" s="488"/>
      <c r="K137" s="486"/>
      <c r="L137" s="485"/>
      <c r="M137" s="486"/>
      <c r="N137" s="485"/>
      <c r="O137" s="486"/>
      <c r="P137" s="485"/>
      <c r="Q137" s="486"/>
      <c r="R137" s="485"/>
      <c r="S137" s="486"/>
      <c r="T137" s="485"/>
      <c r="U137" s="486"/>
      <c r="V137" s="485"/>
      <c r="W137" s="486"/>
      <c r="X137" s="485"/>
      <c r="Y137" s="486"/>
      <c r="Z137" s="5">
        <f t="shared" si="17"/>
        <v>0</v>
      </c>
      <c r="AA137" s="5">
        <f t="shared" ca="1" si="18"/>
        <v>8</v>
      </c>
      <c r="AD137" s="143" t="str">
        <f t="shared" ca="1" si="24"/>
        <v/>
      </c>
      <c r="AE137" s="100" t="str">
        <f t="shared" ca="1" si="25"/>
        <v>未使用</v>
      </c>
    </row>
    <row r="138" spans="1:31" s="2" customFormat="1" ht="12" customHeight="1">
      <c r="A138" s="161">
        <v>1</v>
      </c>
      <c r="B138" s="39" t="str">
        <f t="shared" ca="1" si="26"/>
        <v/>
      </c>
      <c r="C138" s="40">
        <v>3</v>
      </c>
      <c r="D138" s="37" t="s">
        <v>84</v>
      </c>
      <c r="E138" s="489" t="str">
        <f t="shared" ca="1" si="23"/>
        <v>Not Used</v>
      </c>
      <c r="F138" s="489"/>
      <c r="G138" s="489"/>
      <c r="H138" s="41" t="str">
        <f ca="1">IF(E138="Not Used","",MAX($H$102:INDIRECT("R[-1]C",FALSE))+1)</f>
        <v/>
      </c>
      <c r="I138" s="42" t="str">
        <f t="shared" ca="1" si="16"/>
        <v/>
      </c>
      <c r="J138" s="488"/>
      <c r="K138" s="486"/>
      <c r="L138" s="485"/>
      <c r="M138" s="486"/>
      <c r="N138" s="485"/>
      <c r="O138" s="486"/>
      <c r="P138" s="485"/>
      <c r="Q138" s="486"/>
      <c r="R138" s="485"/>
      <c r="S138" s="486"/>
      <c r="T138" s="485"/>
      <c r="U138" s="486"/>
      <c r="V138" s="485"/>
      <c r="W138" s="486"/>
      <c r="X138" s="485"/>
      <c r="Y138" s="486"/>
      <c r="Z138" s="5">
        <f t="shared" si="17"/>
        <v>0</v>
      </c>
      <c r="AA138" s="5">
        <f t="shared" ca="1" si="18"/>
        <v>8</v>
      </c>
      <c r="AD138" s="143" t="str">
        <f t="shared" ca="1" si="24"/>
        <v/>
      </c>
      <c r="AE138" s="100" t="str">
        <f t="shared" ca="1" si="25"/>
        <v>未使用</v>
      </c>
    </row>
    <row r="139" spans="1:31" s="2" customFormat="1" ht="12" customHeight="1">
      <c r="A139" s="161">
        <v>1</v>
      </c>
      <c r="B139" s="39" t="str">
        <f t="shared" ca="1" si="26"/>
        <v/>
      </c>
      <c r="C139" s="40">
        <v>4</v>
      </c>
      <c r="D139" s="37" t="s">
        <v>84</v>
      </c>
      <c r="E139" s="489" t="str">
        <f t="shared" ca="1" si="23"/>
        <v>Not Used</v>
      </c>
      <c r="F139" s="489"/>
      <c r="G139" s="489"/>
      <c r="H139" s="41" t="str">
        <f ca="1">IF(E139="Not Used","",MAX($H$102:INDIRECT("R[-1]C",FALSE))+1)</f>
        <v/>
      </c>
      <c r="I139" s="42" t="str">
        <f t="shared" ca="1" si="16"/>
        <v/>
      </c>
      <c r="J139" s="488"/>
      <c r="K139" s="486"/>
      <c r="L139" s="485"/>
      <c r="M139" s="486"/>
      <c r="N139" s="485"/>
      <c r="O139" s="486"/>
      <c r="P139" s="485"/>
      <c r="Q139" s="486"/>
      <c r="R139" s="485"/>
      <c r="S139" s="486"/>
      <c r="T139" s="485"/>
      <c r="U139" s="486"/>
      <c r="V139" s="485"/>
      <c r="W139" s="486"/>
      <c r="X139" s="485"/>
      <c r="Y139" s="486"/>
      <c r="Z139" s="5">
        <f t="shared" si="17"/>
        <v>0</v>
      </c>
      <c r="AA139" s="5">
        <f t="shared" ca="1" si="18"/>
        <v>8</v>
      </c>
      <c r="AD139" s="143" t="str">
        <f t="shared" ca="1" si="24"/>
        <v/>
      </c>
      <c r="AE139" s="100" t="str">
        <f t="shared" ca="1" si="25"/>
        <v>未使用</v>
      </c>
    </row>
    <row r="140" spans="1:31" s="2" customFormat="1" ht="12" customHeight="1">
      <c r="A140" s="161">
        <v>1</v>
      </c>
      <c r="B140" s="39" t="str">
        <f t="shared" ca="1" si="26"/>
        <v/>
      </c>
      <c r="C140" s="40">
        <v>5</v>
      </c>
      <c r="D140" s="37" t="s">
        <v>84</v>
      </c>
      <c r="E140" s="489" t="str">
        <f t="shared" ca="1" si="23"/>
        <v>Not Used</v>
      </c>
      <c r="F140" s="489"/>
      <c r="G140" s="489"/>
      <c r="H140" s="41" t="str">
        <f ca="1">IF(E140="Not Used","",MAX($H$102:INDIRECT("R[-1]C",FALSE))+1)</f>
        <v/>
      </c>
      <c r="I140" s="42" t="str">
        <f t="shared" ca="1" si="16"/>
        <v/>
      </c>
      <c r="J140" s="488"/>
      <c r="K140" s="486"/>
      <c r="L140" s="485"/>
      <c r="M140" s="486"/>
      <c r="N140" s="485"/>
      <c r="O140" s="486"/>
      <c r="P140" s="485"/>
      <c r="Q140" s="486"/>
      <c r="R140" s="485"/>
      <c r="S140" s="486"/>
      <c r="T140" s="485"/>
      <c r="U140" s="486"/>
      <c r="V140" s="485"/>
      <c r="W140" s="486"/>
      <c r="X140" s="485"/>
      <c r="Y140" s="486"/>
      <c r="Z140" s="5">
        <f t="shared" si="17"/>
        <v>0</v>
      </c>
      <c r="AA140" s="5">
        <f t="shared" ca="1" si="18"/>
        <v>8</v>
      </c>
      <c r="AD140" s="143" t="str">
        <f t="shared" ca="1" si="24"/>
        <v/>
      </c>
      <c r="AE140" s="100" t="str">
        <f t="shared" ca="1" si="25"/>
        <v>未使用</v>
      </c>
    </row>
    <row r="141" spans="1:31" s="2" customFormat="1" ht="12" customHeight="1">
      <c r="A141" s="161">
        <v>1</v>
      </c>
      <c r="B141" s="39" t="str">
        <f t="shared" ca="1" si="26"/>
        <v/>
      </c>
      <c r="C141" s="40">
        <v>6</v>
      </c>
      <c r="D141" s="37" t="s">
        <v>84</v>
      </c>
      <c r="E141" s="489" t="str">
        <f t="shared" ca="1" si="23"/>
        <v>Not Used</v>
      </c>
      <c r="F141" s="489"/>
      <c r="G141" s="489"/>
      <c r="H141" s="41" t="str">
        <f ca="1">IF(E141="Not Used","",MAX($H$102:INDIRECT("R[-1]C",FALSE))+1)</f>
        <v/>
      </c>
      <c r="I141" s="42" t="str">
        <f t="shared" ca="1" si="16"/>
        <v/>
      </c>
      <c r="J141" s="488"/>
      <c r="K141" s="486"/>
      <c r="L141" s="485"/>
      <c r="M141" s="486"/>
      <c r="N141" s="485"/>
      <c r="O141" s="486"/>
      <c r="P141" s="485"/>
      <c r="Q141" s="486"/>
      <c r="R141" s="485"/>
      <c r="S141" s="486"/>
      <c r="T141" s="485"/>
      <c r="U141" s="486"/>
      <c r="V141" s="485"/>
      <c r="W141" s="486"/>
      <c r="X141" s="485"/>
      <c r="Y141" s="486"/>
      <c r="Z141" s="5">
        <f t="shared" si="17"/>
        <v>0</v>
      </c>
      <c r="AA141" s="5">
        <f t="shared" ca="1" si="18"/>
        <v>8</v>
      </c>
      <c r="AD141" s="143" t="str">
        <f t="shared" ca="1" si="24"/>
        <v/>
      </c>
      <c r="AE141" s="100" t="str">
        <f t="shared" ca="1" si="25"/>
        <v>未使用</v>
      </c>
    </row>
    <row r="142" spans="1:31" s="2" customFormat="1" ht="12" customHeight="1">
      <c r="A142" s="161">
        <v>1</v>
      </c>
      <c r="B142" s="39" t="str">
        <f t="shared" ca="1" si="26"/>
        <v/>
      </c>
      <c r="C142" s="40">
        <v>7</v>
      </c>
      <c r="D142" s="37" t="s">
        <v>84</v>
      </c>
      <c r="E142" s="489" t="str">
        <f t="shared" ca="1" si="23"/>
        <v>Not Used</v>
      </c>
      <c r="F142" s="489"/>
      <c r="G142" s="489"/>
      <c r="H142" s="41" t="str">
        <f ca="1">IF(E142="Not Used","",MAX($H$102:INDIRECT("R[-1]C",FALSE))+1)</f>
        <v/>
      </c>
      <c r="I142" s="42" t="str">
        <f t="shared" ca="1" si="16"/>
        <v/>
      </c>
      <c r="J142" s="488"/>
      <c r="K142" s="486"/>
      <c r="L142" s="485"/>
      <c r="M142" s="486"/>
      <c r="N142" s="485"/>
      <c r="O142" s="486"/>
      <c r="P142" s="485"/>
      <c r="Q142" s="486"/>
      <c r="R142" s="485"/>
      <c r="S142" s="486"/>
      <c r="T142" s="485"/>
      <c r="U142" s="486"/>
      <c r="V142" s="485"/>
      <c r="W142" s="486"/>
      <c r="X142" s="485"/>
      <c r="Y142" s="486"/>
      <c r="Z142" s="5">
        <f t="shared" si="17"/>
        <v>0</v>
      </c>
      <c r="AA142" s="5">
        <f t="shared" ca="1" si="18"/>
        <v>8</v>
      </c>
      <c r="AD142" s="143" t="str">
        <f t="shared" ca="1" si="24"/>
        <v/>
      </c>
      <c r="AE142" s="100" t="str">
        <f t="shared" ca="1" si="25"/>
        <v>未使用</v>
      </c>
    </row>
    <row r="143" spans="1:31" s="2" customFormat="1" ht="12" customHeight="1">
      <c r="A143" s="161">
        <v>1</v>
      </c>
      <c r="B143" s="39" t="str">
        <f t="shared" ca="1" si="26"/>
        <v/>
      </c>
      <c r="C143" s="40">
        <v>8</v>
      </c>
      <c r="D143" s="37" t="s">
        <v>84</v>
      </c>
      <c r="E143" s="489" t="str">
        <f t="shared" ca="1" si="23"/>
        <v>Not Used</v>
      </c>
      <c r="F143" s="489"/>
      <c r="G143" s="489"/>
      <c r="H143" s="41" t="str">
        <f ca="1">IF(E143="Not Used","",MAX($H$102:INDIRECT("R[-1]C",FALSE))+1)</f>
        <v/>
      </c>
      <c r="I143" s="42" t="str">
        <f t="shared" ca="1" si="16"/>
        <v/>
      </c>
      <c r="J143" s="488"/>
      <c r="K143" s="486"/>
      <c r="L143" s="485"/>
      <c r="M143" s="486"/>
      <c r="N143" s="485"/>
      <c r="O143" s="486"/>
      <c r="P143" s="485"/>
      <c r="Q143" s="486"/>
      <c r="R143" s="485"/>
      <c r="S143" s="486"/>
      <c r="T143" s="485"/>
      <c r="U143" s="486"/>
      <c r="V143" s="485"/>
      <c r="W143" s="486"/>
      <c r="X143" s="485"/>
      <c r="Y143" s="486"/>
      <c r="Z143" s="5">
        <f t="shared" si="17"/>
        <v>0</v>
      </c>
      <c r="AA143" s="5">
        <f t="shared" ca="1" si="18"/>
        <v>8</v>
      </c>
      <c r="AD143" s="143" t="str">
        <f t="shared" ca="1" si="24"/>
        <v/>
      </c>
      <c r="AE143" s="100" t="str">
        <f t="shared" ca="1" si="25"/>
        <v>未使用</v>
      </c>
    </row>
    <row r="144" spans="1:31" s="2" customFormat="1" ht="12" customHeight="1">
      <c r="A144" s="161">
        <v>1</v>
      </c>
      <c r="B144" s="39" t="str">
        <f t="shared" ca="1" si="26"/>
        <v/>
      </c>
      <c r="C144" s="40">
        <v>9</v>
      </c>
      <c r="D144" s="37" t="s">
        <v>84</v>
      </c>
      <c r="E144" s="489" t="str">
        <f t="shared" ca="1" si="23"/>
        <v>Not Used</v>
      </c>
      <c r="F144" s="489"/>
      <c r="G144" s="489"/>
      <c r="H144" s="41" t="str">
        <f ca="1">IF(E144="Not Used","",MAX($H$102:INDIRECT("R[-1]C",FALSE))+1)</f>
        <v/>
      </c>
      <c r="I144" s="42" t="str">
        <f t="shared" ca="1" si="16"/>
        <v/>
      </c>
      <c r="J144" s="488"/>
      <c r="K144" s="486"/>
      <c r="L144" s="485"/>
      <c r="M144" s="486"/>
      <c r="N144" s="485"/>
      <c r="O144" s="486"/>
      <c r="P144" s="485"/>
      <c r="Q144" s="486"/>
      <c r="R144" s="485"/>
      <c r="S144" s="486"/>
      <c r="T144" s="485"/>
      <c r="U144" s="486"/>
      <c r="V144" s="485"/>
      <c r="W144" s="486"/>
      <c r="X144" s="485"/>
      <c r="Y144" s="486"/>
      <c r="Z144" s="5">
        <f t="shared" si="17"/>
        <v>0</v>
      </c>
      <c r="AA144" s="5">
        <f t="shared" ca="1" si="18"/>
        <v>8</v>
      </c>
      <c r="AD144" s="143" t="str">
        <f t="shared" ca="1" si="24"/>
        <v/>
      </c>
      <c r="AE144" s="100" t="str">
        <f t="shared" ca="1" si="25"/>
        <v>未使用</v>
      </c>
    </row>
    <row r="145" spans="1:31" s="2" customFormat="1" ht="12" customHeight="1">
      <c r="A145" s="161">
        <v>1</v>
      </c>
      <c r="B145" s="39" t="str">
        <f t="shared" ca="1" si="26"/>
        <v/>
      </c>
      <c r="C145" s="40">
        <v>10</v>
      </c>
      <c r="D145" s="37" t="s">
        <v>84</v>
      </c>
      <c r="E145" s="489" t="str">
        <f t="shared" ca="1" si="23"/>
        <v>Not Used</v>
      </c>
      <c r="F145" s="489"/>
      <c r="G145" s="489"/>
      <c r="H145" s="41" t="str">
        <f ca="1">IF(E145="Not Used","",MAX($H$102:INDIRECT("R[-1]C",FALSE))+1)</f>
        <v/>
      </c>
      <c r="I145" s="42" t="str">
        <f t="shared" ca="1" si="16"/>
        <v/>
      </c>
      <c r="J145" s="488"/>
      <c r="K145" s="486"/>
      <c r="L145" s="485"/>
      <c r="M145" s="486"/>
      <c r="N145" s="485"/>
      <c r="O145" s="486"/>
      <c r="P145" s="485"/>
      <c r="Q145" s="486"/>
      <c r="R145" s="485"/>
      <c r="S145" s="486"/>
      <c r="T145" s="485"/>
      <c r="U145" s="486"/>
      <c r="V145" s="485"/>
      <c r="W145" s="486"/>
      <c r="X145" s="485"/>
      <c r="Y145" s="486"/>
      <c r="Z145" s="5">
        <f t="shared" si="17"/>
        <v>0</v>
      </c>
      <c r="AA145" s="5">
        <f t="shared" ca="1" si="18"/>
        <v>8</v>
      </c>
      <c r="AD145" s="143" t="str">
        <f t="shared" ca="1" si="24"/>
        <v/>
      </c>
      <c r="AE145" s="100" t="str">
        <f t="shared" ca="1" si="25"/>
        <v>未使用</v>
      </c>
    </row>
    <row r="146" spans="1:31" s="2" customFormat="1" ht="12" customHeight="1">
      <c r="A146" s="161">
        <v>1</v>
      </c>
      <c r="B146" s="39" t="str">
        <f t="shared" ca="1" si="26"/>
        <v/>
      </c>
      <c r="C146" s="40">
        <v>11</v>
      </c>
      <c r="D146" s="37" t="s">
        <v>84</v>
      </c>
      <c r="E146" s="489" t="str">
        <f t="shared" ca="1" si="23"/>
        <v>Not Used</v>
      </c>
      <c r="F146" s="489"/>
      <c r="G146" s="489"/>
      <c r="H146" s="41" t="str">
        <f ca="1">IF(E146="Not Used","",MAX($H$102:INDIRECT("R[-1]C",FALSE))+1)</f>
        <v/>
      </c>
      <c r="I146" s="42" t="str">
        <f t="shared" ca="1" si="16"/>
        <v/>
      </c>
      <c r="J146" s="488"/>
      <c r="K146" s="486"/>
      <c r="L146" s="485"/>
      <c r="M146" s="486"/>
      <c r="N146" s="485"/>
      <c r="O146" s="486"/>
      <c r="P146" s="485"/>
      <c r="Q146" s="486"/>
      <c r="R146" s="485"/>
      <c r="S146" s="486"/>
      <c r="T146" s="485"/>
      <c r="U146" s="486"/>
      <c r="V146" s="485"/>
      <c r="W146" s="486"/>
      <c r="X146" s="485"/>
      <c r="Y146" s="486"/>
      <c r="Z146" s="5">
        <f t="shared" si="17"/>
        <v>0</v>
      </c>
      <c r="AA146" s="5">
        <f t="shared" ca="1" si="18"/>
        <v>8</v>
      </c>
      <c r="AD146" s="143" t="str">
        <f t="shared" ca="1" si="24"/>
        <v/>
      </c>
      <c r="AE146" s="100" t="str">
        <f t="shared" ca="1" si="25"/>
        <v>未使用</v>
      </c>
    </row>
    <row r="147" spans="1:31" s="2" customFormat="1" ht="12" customHeight="1">
      <c r="A147" s="161">
        <v>1</v>
      </c>
      <c r="B147" s="39" t="str">
        <f t="shared" ca="1" si="26"/>
        <v/>
      </c>
      <c r="C147" s="40">
        <v>12</v>
      </c>
      <c r="D147" s="37" t="s">
        <v>84</v>
      </c>
      <c r="E147" s="489" t="str">
        <f t="shared" ca="1" si="23"/>
        <v>Not Used</v>
      </c>
      <c r="F147" s="489"/>
      <c r="G147" s="489"/>
      <c r="H147" s="41" t="str">
        <f ca="1">IF(E147="Not Used","",MAX($H$102:INDIRECT("R[-1]C",FALSE))+1)</f>
        <v/>
      </c>
      <c r="I147" s="42" t="str">
        <f t="shared" ca="1" si="16"/>
        <v/>
      </c>
      <c r="J147" s="488"/>
      <c r="K147" s="486"/>
      <c r="L147" s="485"/>
      <c r="M147" s="486"/>
      <c r="N147" s="485"/>
      <c r="O147" s="486"/>
      <c r="P147" s="485"/>
      <c r="Q147" s="486"/>
      <c r="R147" s="485"/>
      <c r="S147" s="486"/>
      <c r="T147" s="485"/>
      <c r="U147" s="486"/>
      <c r="V147" s="485"/>
      <c r="W147" s="486"/>
      <c r="X147" s="485"/>
      <c r="Y147" s="486"/>
      <c r="Z147" s="5">
        <f t="shared" si="17"/>
        <v>0</v>
      </c>
      <c r="AA147" s="5">
        <f t="shared" ca="1" si="18"/>
        <v>8</v>
      </c>
      <c r="AD147" s="143" t="str">
        <f t="shared" ca="1" si="24"/>
        <v/>
      </c>
      <c r="AE147" s="100" t="str">
        <f t="shared" ca="1" si="25"/>
        <v>未使用</v>
      </c>
    </row>
    <row r="148" spans="1:31" s="2" customFormat="1" ht="12" customHeight="1">
      <c r="A148" s="161">
        <v>1</v>
      </c>
      <c r="B148" s="39" t="str">
        <f t="shared" ca="1" si="26"/>
        <v/>
      </c>
      <c r="C148" s="40">
        <v>13</v>
      </c>
      <c r="D148" s="37" t="s">
        <v>84</v>
      </c>
      <c r="E148" s="489" t="str">
        <f t="shared" ca="1" si="23"/>
        <v>Not Used</v>
      </c>
      <c r="F148" s="489"/>
      <c r="G148" s="489"/>
      <c r="H148" s="41" t="str">
        <f ca="1">IF(E148="Not Used","",MAX($H$102:INDIRECT("R[-1]C",FALSE))+1)</f>
        <v/>
      </c>
      <c r="I148" s="42" t="str">
        <f t="shared" ca="1" si="16"/>
        <v/>
      </c>
      <c r="J148" s="488"/>
      <c r="K148" s="486"/>
      <c r="L148" s="485"/>
      <c r="M148" s="486"/>
      <c r="N148" s="485"/>
      <c r="O148" s="486"/>
      <c r="P148" s="485"/>
      <c r="Q148" s="486"/>
      <c r="R148" s="485"/>
      <c r="S148" s="486"/>
      <c r="T148" s="485"/>
      <c r="U148" s="486"/>
      <c r="V148" s="485"/>
      <c r="W148" s="486"/>
      <c r="X148" s="485"/>
      <c r="Y148" s="486"/>
      <c r="Z148" s="5">
        <f t="shared" si="17"/>
        <v>0</v>
      </c>
      <c r="AA148" s="5">
        <f t="shared" ca="1" si="18"/>
        <v>8</v>
      </c>
      <c r="AD148" s="143" t="str">
        <f t="shared" ca="1" si="24"/>
        <v/>
      </c>
      <c r="AE148" s="100" t="str">
        <f t="shared" ca="1" si="25"/>
        <v>未使用</v>
      </c>
    </row>
    <row r="149" spans="1:31" s="2" customFormat="1" ht="12" customHeight="1">
      <c r="A149" s="161">
        <v>1</v>
      </c>
      <c r="B149" s="39" t="str">
        <f t="shared" ca="1" si="26"/>
        <v/>
      </c>
      <c r="C149" s="40">
        <v>14</v>
      </c>
      <c r="D149" s="37" t="s">
        <v>84</v>
      </c>
      <c r="E149" s="489" t="str">
        <f t="shared" ca="1" si="23"/>
        <v>Not Used</v>
      </c>
      <c r="F149" s="489"/>
      <c r="G149" s="489"/>
      <c r="H149" s="41" t="str">
        <f ca="1">IF(E149="Not Used","",MAX($H$102:INDIRECT("R[-1]C",FALSE))+1)</f>
        <v/>
      </c>
      <c r="I149" s="42" t="str">
        <f t="shared" ca="1" si="16"/>
        <v/>
      </c>
      <c r="J149" s="488"/>
      <c r="K149" s="486"/>
      <c r="L149" s="485"/>
      <c r="M149" s="486"/>
      <c r="N149" s="485"/>
      <c r="O149" s="486"/>
      <c r="P149" s="485"/>
      <c r="Q149" s="486"/>
      <c r="R149" s="485"/>
      <c r="S149" s="486"/>
      <c r="T149" s="485"/>
      <c r="U149" s="486"/>
      <c r="V149" s="485"/>
      <c r="W149" s="486"/>
      <c r="X149" s="485"/>
      <c r="Y149" s="486"/>
      <c r="Z149" s="5">
        <f t="shared" si="17"/>
        <v>0</v>
      </c>
      <c r="AA149" s="5">
        <f t="shared" ca="1" si="18"/>
        <v>8</v>
      </c>
      <c r="AD149" s="143" t="str">
        <f t="shared" ca="1" si="24"/>
        <v/>
      </c>
      <c r="AE149" s="100" t="str">
        <f t="shared" ca="1" si="25"/>
        <v>未使用</v>
      </c>
    </row>
    <row r="150" spans="1:31" s="2" customFormat="1" ht="12" customHeight="1">
      <c r="A150" s="161">
        <v>1</v>
      </c>
      <c r="B150" s="39" t="str">
        <f t="shared" ca="1" si="26"/>
        <v/>
      </c>
      <c r="C150" s="43">
        <v>15</v>
      </c>
      <c r="D150" s="37" t="s">
        <v>84</v>
      </c>
      <c r="E150" s="489" t="str">
        <f t="shared" ca="1" si="23"/>
        <v>Not Used</v>
      </c>
      <c r="F150" s="489"/>
      <c r="G150" s="489"/>
      <c r="H150" s="41" t="str">
        <f ca="1">IF(E150="Not Used","",MAX($H$102:INDIRECT("R[-1]C",FALSE))+1)</f>
        <v/>
      </c>
      <c r="I150" s="42" t="str">
        <f t="shared" ca="1" si="16"/>
        <v/>
      </c>
      <c r="J150" s="488"/>
      <c r="K150" s="486"/>
      <c r="L150" s="485"/>
      <c r="M150" s="486"/>
      <c r="N150" s="485"/>
      <c r="O150" s="486"/>
      <c r="P150" s="485"/>
      <c r="Q150" s="486"/>
      <c r="R150" s="485"/>
      <c r="S150" s="486"/>
      <c r="T150" s="485"/>
      <c r="U150" s="486"/>
      <c r="V150" s="485"/>
      <c r="W150" s="486"/>
      <c r="X150" s="485"/>
      <c r="Y150" s="486"/>
      <c r="Z150" s="5">
        <f t="shared" si="17"/>
        <v>0</v>
      </c>
      <c r="AA150" s="5">
        <f t="shared" ca="1" si="18"/>
        <v>8</v>
      </c>
      <c r="AD150" s="143" t="str">
        <f t="shared" ca="1" si="24"/>
        <v/>
      </c>
      <c r="AE150" s="100" t="str">
        <f t="shared" ca="1" si="25"/>
        <v>未使用</v>
      </c>
    </row>
    <row r="151" spans="1:31" s="2" customFormat="1" ht="12" customHeight="1">
      <c r="A151" s="161">
        <v>1</v>
      </c>
      <c r="B151" s="39" t="str">
        <f t="shared" ca="1" si="26"/>
        <v/>
      </c>
      <c r="C151" s="44">
        <v>0</v>
      </c>
      <c r="D151" s="45" t="s">
        <v>46</v>
      </c>
      <c r="E151" s="489" t="str">
        <f t="shared" ca="1" si="23"/>
        <v>Not Used</v>
      </c>
      <c r="F151" s="489"/>
      <c r="G151" s="489"/>
      <c r="H151" s="41" t="str">
        <f ca="1">IF(E151="Not Used","",MAX($H$102:INDIRECT("R[-1]C",FALSE))+1)</f>
        <v/>
      </c>
      <c r="I151" s="42" t="str">
        <f t="shared" ca="1" si="16"/>
        <v/>
      </c>
      <c r="J151" s="488"/>
      <c r="K151" s="486"/>
      <c r="L151" s="485"/>
      <c r="M151" s="486"/>
      <c r="N151" s="485"/>
      <c r="O151" s="486"/>
      <c r="P151" s="485"/>
      <c r="Q151" s="486"/>
      <c r="R151" s="485"/>
      <c r="S151" s="486"/>
      <c r="T151" s="485"/>
      <c r="U151" s="486"/>
      <c r="V151" s="485"/>
      <c r="W151" s="486"/>
      <c r="X151" s="485"/>
      <c r="Y151" s="486"/>
      <c r="Z151" s="5">
        <f t="shared" si="17"/>
        <v>0</v>
      </c>
      <c r="AA151" s="5">
        <f t="shared" ca="1" si="18"/>
        <v>8</v>
      </c>
      <c r="AD151" s="143" t="str">
        <f t="shared" ca="1" si="24"/>
        <v/>
      </c>
      <c r="AE151" s="100" t="str">
        <f t="shared" ca="1" si="25"/>
        <v>未使用</v>
      </c>
    </row>
    <row r="152" spans="1:31" s="2" customFormat="1" ht="12" customHeight="1">
      <c r="A152" s="161">
        <v>1</v>
      </c>
      <c r="B152" s="39" t="str">
        <f t="shared" ca="1" si="26"/>
        <v/>
      </c>
      <c r="C152" s="44">
        <v>1</v>
      </c>
      <c r="D152" s="45" t="s">
        <v>46</v>
      </c>
      <c r="E152" s="489" t="str">
        <f t="shared" ca="1" si="23"/>
        <v>Not Used</v>
      </c>
      <c r="F152" s="489"/>
      <c r="G152" s="489"/>
      <c r="H152" s="41" t="str">
        <f ca="1">IF(E152="Not Used","",MAX($H$102:INDIRECT("R[-1]C",FALSE))+1)</f>
        <v/>
      </c>
      <c r="I152" s="42" t="str">
        <f t="shared" ca="1" si="16"/>
        <v/>
      </c>
      <c r="J152" s="488"/>
      <c r="K152" s="486"/>
      <c r="L152" s="485"/>
      <c r="M152" s="486"/>
      <c r="N152" s="485"/>
      <c r="O152" s="486"/>
      <c r="P152" s="485"/>
      <c r="Q152" s="486"/>
      <c r="R152" s="485"/>
      <c r="S152" s="486"/>
      <c r="T152" s="485"/>
      <c r="U152" s="486"/>
      <c r="V152" s="485"/>
      <c r="W152" s="486"/>
      <c r="X152" s="485"/>
      <c r="Y152" s="486"/>
      <c r="Z152" s="5">
        <f t="shared" si="17"/>
        <v>0</v>
      </c>
      <c r="AA152" s="5">
        <f t="shared" ca="1" si="18"/>
        <v>8</v>
      </c>
      <c r="AD152" s="143" t="str">
        <f t="shared" ca="1" si="24"/>
        <v/>
      </c>
      <c r="AE152" s="100" t="str">
        <f t="shared" ca="1" si="25"/>
        <v>未使用</v>
      </c>
    </row>
    <row r="153" spans="1:31" s="2" customFormat="1" ht="12" customHeight="1">
      <c r="A153" s="161">
        <v>1</v>
      </c>
      <c r="B153" s="39" t="str">
        <f t="shared" ca="1" si="26"/>
        <v/>
      </c>
      <c r="C153" s="44">
        <v>2</v>
      </c>
      <c r="D153" s="45" t="s">
        <v>46</v>
      </c>
      <c r="E153" s="489" t="str">
        <f t="shared" ca="1" si="23"/>
        <v>Not Used</v>
      </c>
      <c r="F153" s="489"/>
      <c r="G153" s="489"/>
      <c r="H153" s="41" t="str">
        <f ca="1">IF(E153="Not Used","",MAX($H$102:INDIRECT("R[-1]C",FALSE))+1)</f>
        <v/>
      </c>
      <c r="I153" s="42" t="str">
        <f t="shared" ca="1" si="16"/>
        <v/>
      </c>
      <c r="J153" s="488"/>
      <c r="K153" s="486"/>
      <c r="L153" s="485"/>
      <c r="M153" s="486"/>
      <c r="N153" s="485"/>
      <c r="O153" s="486"/>
      <c r="P153" s="485"/>
      <c r="Q153" s="486"/>
      <c r="R153" s="485"/>
      <c r="S153" s="486"/>
      <c r="T153" s="485"/>
      <c r="U153" s="486"/>
      <c r="V153" s="485"/>
      <c r="W153" s="486"/>
      <c r="X153" s="485"/>
      <c r="Y153" s="486"/>
      <c r="Z153" s="5">
        <f t="shared" si="17"/>
        <v>0</v>
      </c>
      <c r="AA153" s="5">
        <f t="shared" ca="1" si="18"/>
        <v>8</v>
      </c>
      <c r="AD153" s="143" t="str">
        <f t="shared" ca="1" si="24"/>
        <v/>
      </c>
      <c r="AE153" s="100" t="str">
        <f t="shared" ca="1" si="25"/>
        <v>未使用</v>
      </c>
    </row>
    <row r="154" spans="1:31" s="2" customFormat="1" ht="12" customHeight="1">
      <c r="A154" s="161">
        <v>1</v>
      </c>
      <c r="B154" s="39" t="str">
        <f t="shared" ca="1" si="26"/>
        <v/>
      </c>
      <c r="C154" s="44">
        <v>3</v>
      </c>
      <c r="D154" s="45" t="s">
        <v>46</v>
      </c>
      <c r="E154" s="489" t="str">
        <f t="shared" ca="1" si="23"/>
        <v>Not Used</v>
      </c>
      <c r="F154" s="489"/>
      <c r="G154" s="489"/>
      <c r="H154" s="41" t="str">
        <f ca="1">IF(E154="Not Used","",MAX($H$102:INDIRECT("R[-1]C",FALSE))+1)</f>
        <v/>
      </c>
      <c r="I154" s="42" t="str">
        <f t="shared" ca="1" si="16"/>
        <v/>
      </c>
      <c r="J154" s="488"/>
      <c r="K154" s="486"/>
      <c r="L154" s="485"/>
      <c r="M154" s="486"/>
      <c r="N154" s="485"/>
      <c r="O154" s="486"/>
      <c r="P154" s="485"/>
      <c r="Q154" s="486"/>
      <c r="R154" s="485"/>
      <c r="S154" s="486"/>
      <c r="T154" s="485"/>
      <c r="U154" s="486"/>
      <c r="V154" s="485"/>
      <c r="W154" s="486"/>
      <c r="X154" s="485"/>
      <c r="Y154" s="486"/>
      <c r="Z154" s="5">
        <f t="shared" si="17"/>
        <v>0</v>
      </c>
      <c r="AA154" s="5">
        <f t="shared" ca="1" si="18"/>
        <v>8</v>
      </c>
      <c r="AD154" s="143" t="str">
        <f t="shared" ca="1" si="24"/>
        <v/>
      </c>
      <c r="AE154" s="100" t="str">
        <f t="shared" ca="1" si="25"/>
        <v>未使用</v>
      </c>
    </row>
    <row r="155" spans="1:31" s="2" customFormat="1" ht="12" customHeight="1">
      <c r="A155" s="161">
        <v>1</v>
      </c>
      <c r="B155" s="39" t="str">
        <f t="shared" ca="1" si="26"/>
        <v/>
      </c>
      <c r="C155" s="44">
        <v>4</v>
      </c>
      <c r="D155" s="45" t="s">
        <v>46</v>
      </c>
      <c r="E155" s="489" t="str">
        <f t="shared" ca="1" si="23"/>
        <v>Not Used</v>
      </c>
      <c r="F155" s="489"/>
      <c r="G155" s="489"/>
      <c r="H155" s="41" t="str">
        <f ca="1">IF(E155="Not Used","",MAX($H$102:INDIRECT("R[-1]C",FALSE))+1)</f>
        <v/>
      </c>
      <c r="I155" s="42" t="str">
        <f t="shared" ca="1" si="16"/>
        <v/>
      </c>
      <c r="J155" s="488"/>
      <c r="K155" s="486"/>
      <c r="L155" s="485"/>
      <c r="M155" s="486"/>
      <c r="N155" s="485"/>
      <c r="O155" s="486"/>
      <c r="P155" s="485"/>
      <c r="Q155" s="486"/>
      <c r="R155" s="485"/>
      <c r="S155" s="486"/>
      <c r="T155" s="485"/>
      <c r="U155" s="486"/>
      <c r="V155" s="485"/>
      <c r="W155" s="486"/>
      <c r="X155" s="485"/>
      <c r="Y155" s="486"/>
      <c r="Z155" s="5">
        <f t="shared" si="17"/>
        <v>0</v>
      </c>
      <c r="AA155" s="5">
        <f t="shared" ca="1" si="18"/>
        <v>8</v>
      </c>
      <c r="AD155" s="143" t="str">
        <f t="shared" ca="1" si="24"/>
        <v/>
      </c>
      <c r="AE155" s="100" t="str">
        <f t="shared" ca="1" si="25"/>
        <v>未使用</v>
      </c>
    </row>
    <row r="156" spans="1:31" s="2" customFormat="1" ht="12" customHeight="1">
      <c r="A156" s="161">
        <v>1</v>
      </c>
      <c r="B156" s="39" t="str">
        <f t="shared" ca="1" si="26"/>
        <v/>
      </c>
      <c r="C156" s="44">
        <v>5</v>
      </c>
      <c r="D156" s="45" t="s">
        <v>46</v>
      </c>
      <c r="E156" s="489" t="str">
        <f t="shared" ca="1" si="23"/>
        <v>Not Used</v>
      </c>
      <c r="F156" s="489"/>
      <c r="G156" s="489"/>
      <c r="H156" s="41" t="str">
        <f ca="1">IF(E156="Not Used","",MAX($H$102:INDIRECT("R[-1]C",FALSE))+1)</f>
        <v/>
      </c>
      <c r="I156" s="42" t="str">
        <f t="shared" ca="1" si="16"/>
        <v/>
      </c>
      <c r="J156" s="488"/>
      <c r="K156" s="486"/>
      <c r="L156" s="485"/>
      <c r="M156" s="486"/>
      <c r="N156" s="485"/>
      <c r="O156" s="486"/>
      <c r="P156" s="485"/>
      <c r="Q156" s="486"/>
      <c r="R156" s="485"/>
      <c r="S156" s="486"/>
      <c r="T156" s="485"/>
      <c r="U156" s="486"/>
      <c r="V156" s="485"/>
      <c r="W156" s="486"/>
      <c r="X156" s="485"/>
      <c r="Y156" s="486"/>
      <c r="Z156" s="5">
        <f t="shared" si="17"/>
        <v>0</v>
      </c>
      <c r="AA156" s="5">
        <f t="shared" ca="1" si="18"/>
        <v>8</v>
      </c>
      <c r="AD156" s="143" t="str">
        <f t="shared" ca="1" si="24"/>
        <v/>
      </c>
      <c r="AE156" s="100" t="str">
        <f t="shared" ca="1" si="25"/>
        <v>未使用</v>
      </c>
    </row>
    <row r="157" spans="1:31" s="2" customFormat="1" ht="12" customHeight="1">
      <c r="A157" s="161">
        <v>1</v>
      </c>
      <c r="B157" s="39" t="str">
        <f t="shared" ca="1" si="26"/>
        <v/>
      </c>
      <c r="C157" s="44">
        <v>6</v>
      </c>
      <c r="D157" s="45" t="s">
        <v>46</v>
      </c>
      <c r="E157" s="489" t="str">
        <f t="shared" ca="1" si="23"/>
        <v>Not Used</v>
      </c>
      <c r="F157" s="489"/>
      <c r="G157" s="489"/>
      <c r="H157" s="41" t="str">
        <f ca="1">IF(E157="Not Used","",MAX($H$102:INDIRECT("R[-1]C",FALSE))+1)</f>
        <v/>
      </c>
      <c r="I157" s="42" t="str">
        <f t="shared" ca="1" si="16"/>
        <v/>
      </c>
      <c r="J157" s="488"/>
      <c r="K157" s="486"/>
      <c r="L157" s="485"/>
      <c r="M157" s="486"/>
      <c r="N157" s="485"/>
      <c r="O157" s="486"/>
      <c r="P157" s="485"/>
      <c r="Q157" s="486"/>
      <c r="R157" s="485"/>
      <c r="S157" s="486"/>
      <c r="T157" s="485"/>
      <c r="U157" s="486"/>
      <c r="V157" s="485"/>
      <c r="W157" s="486"/>
      <c r="X157" s="485"/>
      <c r="Y157" s="486"/>
      <c r="Z157" s="5">
        <f t="shared" si="17"/>
        <v>0</v>
      </c>
      <c r="AA157" s="5">
        <f t="shared" ca="1" si="18"/>
        <v>8</v>
      </c>
      <c r="AD157" s="143" t="str">
        <f t="shared" ca="1" si="24"/>
        <v/>
      </c>
      <c r="AE157" s="100" t="str">
        <f t="shared" ca="1" si="25"/>
        <v>未使用</v>
      </c>
    </row>
    <row r="158" spans="1:31" s="2" customFormat="1" ht="12" customHeight="1">
      <c r="A158" s="161">
        <v>1</v>
      </c>
      <c r="B158" s="39" t="str">
        <f t="shared" ca="1" si="26"/>
        <v/>
      </c>
      <c r="C158" s="44">
        <v>7</v>
      </c>
      <c r="D158" s="45" t="s">
        <v>46</v>
      </c>
      <c r="E158" s="489" t="str">
        <f t="shared" ca="1" si="23"/>
        <v>Not Used</v>
      </c>
      <c r="F158" s="489"/>
      <c r="G158" s="489"/>
      <c r="H158" s="41" t="str">
        <f ca="1">IF(E158="Not Used","",MAX($H$102:INDIRECT("R[-1]C",FALSE))+1)</f>
        <v/>
      </c>
      <c r="I158" s="42" t="str">
        <f t="shared" ca="1" si="16"/>
        <v/>
      </c>
      <c r="J158" s="488"/>
      <c r="K158" s="486"/>
      <c r="L158" s="485"/>
      <c r="M158" s="486"/>
      <c r="N158" s="485"/>
      <c r="O158" s="486"/>
      <c r="P158" s="485"/>
      <c r="Q158" s="486"/>
      <c r="R158" s="485"/>
      <c r="S158" s="486"/>
      <c r="T158" s="485"/>
      <c r="U158" s="486"/>
      <c r="V158" s="485"/>
      <c r="W158" s="486"/>
      <c r="X158" s="485"/>
      <c r="Y158" s="486"/>
      <c r="Z158" s="5">
        <f t="shared" si="17"/>
        <v>0</v>
      </c>
      <c r="AA158" s="5">
        <f t="shared" ca="1" si="18"/>
        <v>8</v>
      </c>
      <c r="AD158" s="143" t="str">
        <f t="shared" ca="1" si="24"/>
        <v/>
      </c>
      <c r="AE158" s="100" t="str">
        <f t="shared" ca="1" si="25"/>
        <v>未使用</v>
      </c>
    </row>
    <row r="159" spans="1:31" s="2" customFormat="1" ht="12" customHeight="1">
      <c r="A159" s="161">
        <v>1</v>
      </c>
      <c r="B159" s="39" t="str">
        <f t="shared" ca="1" si="26"/>
        <v/>
      </c>
      <c r="C159" s="44">
        <v>8</v>
      </c>
      <c r="D159" s="45" t="s">
        <v>46</v>
      </c>
      <c r="E159" s="489" t="str">
        <f t="shared" ca="1" si="23"/>
        <v>Not Used</v>
      </c>
      <c r="F159" s="489"/>
      <c r="G159" s="489"/>
      <c r="H159" s="41" t="str">
        <f ca="1">IF(E159="Not Used","",MAX($H$102:INDIRECT("R[-1]C",FALSE))+1)</f>
        <v/>
      </c>
      <c r="I159" s="42" t="str">
        <f t="shared" ca="1" si="16"/>
        <v/>
      </c>
      <c r="J159" s="488"/>
      <c r="K159" s="486"/>
      <c r="L159" s="485"/>
      <c r="M159" s="486"/>
      <c r="N159" s="485"/>
      <c r="O159" s="486"/>
      <c r="P159" s="485"/>
      <c r="Q159" s="486"/>
      <c r="R159" s="485"/>
      <c r="S159" s="486"/>
      <c r="T159" s="485"/>
      <c r="U159" s="486"/>
      <c r="V159" s="485"/>
      <c r="W159" s="486"/>
      <c r="X159" s="485"/>
      <c r="Y159" s="486"/>
      <c r="Z159" s="5">
        <f t="shared" si="17"/>
        <v>0</v>
      </c>
      <c r="AA159" s="5">
        <f t="shared" ca="1" si="18"/>
        <v>8</v>
      </c>
      <c r="AD159" s="143" t="str">
        <f t="shared" ca="1" si="24"/>
        <v/>
      </c>
      <c r="AE159" s="100" t="str">
        <f t="shared" ca="1" si="25"/>
        <v>未使用</v>
      </c>
    </row>
    <row r="160" spans="1:31" s="2" customFormat="1" ht="12" customHeight="1">
      <c r="A160" s="161">
        <v>1</v>
      </c>
      <c r="B160" s="39" t="str">
        <f t="shared" ca="1" si="26"/>
        <v/>
      </c>
      <c r="C160" s="44">
        <v>9</v>
      </c>
      <c r="D160" s="45" t="s">
        <v>46</v>
      </c>
      <c r="E160" s="489" t="str">
        <f t="shared" ca="1" si="23"/>
        <v>Not Used</v>
      </c>
      <c r="F160" s="489"/>
      <c r="G160" s="489"/>
      <c r="H160" s="41" t="str">
        <f ca="1">IF(E160="Not Used","",MAX($H$102:INDIRECT("R[-1]C",FALSE))+1)</f>
        <v/>
      </c>
      <c r="I160" s="42" t="str">
        <f t="shared" ca="1" si="16"/>
        <v/>
      </c>
      <c r="J160" s="488"/>
      <c r="K160" s="486"/>
      <c r="L160" s="485"/>
      <c r="M160" s="486"/>
      <c r="N160" s="485"/>
      <c r="O160" s="486"/>
      <c r="P160" s="485"/>
      <c r="Q160" s="486"/>
      <c r="R160" s="485"/>
      <c r="S160" s="486"/>
      <c r="T160" s="485"/>
      <c r="U160" s="486"/>
      <c r="V160" s="485"/>
      <c r="W160" s="486"/>
      <c r="X160" s="485"/>
      <c r="Y160" s="486"/>
      <c r="Z160" s="5">
        <f t="shared" si="17"/>
        <v>0</v>
      </c>
      <c r="AA160" s="5">
        <f t="shared" ca="1" si="18"/>
        <v>8</v>
      </c>
      <c r="AD160" s="143" t="str">
        <f t="shared" ca="1" si="24"/>
        <v/>
      </c>
      <c r="AE160" s="100" t="str">
        <f t="shared" ca="1" si="25"/>
        <v>未使用</v>
      </c>
    </row>
    <row r="161" spans="1:31" s="2" customFormat="1" ht="12" customHeight="1">
      <c r="A161" s="161">
        <v>1</v>
      </c>
      <c r="B161" s="39" t="str">
        <f t="shared" ca="1" si="26"/>
        <v/>
      </c>
      <c r="C161" s="44">
        <v>10</v>
      </c>
      <c r="D161" s="45" t="s">
        <v>46</v>
      </c>
      <c r="E161" s="489" t="str">
        <f t="shared" ca="1" si="23"/>
        <v>Not Used</v>
      </c>
      <c r="F161" s="489"/>
      <c r="G161" s="489"/>
      <c r="H161" s="41" t="str">
        <f ca="1">IF(E161="Not Used","",MAX($H$102:INDIRECT("R[-1]C",FALSE))+1)</f>
        <v/>
      </c>
      <c r="I161" s="42" t="str">
        <f t="shared" ca="1" si="16"/>
        <v/>
      </c>
      <c r="J161" s="488"/>
      <c r="K161" s="486"/>
      <c r="L161" s="485"/>
      <c r="M161" s="486"/>
      <c r="N161" s="485"/>
      <c r="O161" s="486"/>
      <c r="P161" s="485"/>
      <c r="Q161" s="486"/>
      <c r="R161" s="485"/>
      <c r="S161" s="486"/>
      <c r="T161" s="485"/>
      <c r="U161" s="486"/>
      <c r="V161" s="485"/>
      <c r="W161" s="486"/>
      <c r="X161" s="485"/>
      <c r="Y161" s="486"/>
      <c r="Z161" s="5">
        <f t="shared" si="17"/>
        <v>0</v>
      </c>
      <c r="AA161" s="5">
        <f t="shared" ca="1" si="18"/>
        <v>8</v>
      </c>
      <c r="AD161" s="143" t="str">
        <f t="shared" ca="1" si="24"/>
        <v/>
      </c>
      <c r="AE161" s="100" t="str">
        <f t="shared" ca="1" si="25"/>
        <v>未使用</v>
      </c>
    </row>
    <row r="162" spans="1:31" s="2" customFormat="1" ht="12" customHeight="1">
      <c r="A162" s="161">
        <v>1</v>
      </c>
      <c r="B162" s="39" t="str">
        <f t="shared" ca="1" si="26"/>
        <v/>
      </c>
      <c r="C162" s="44">
        <v>11</v>
      </c>
      <c r="D162" s="45" t="s">
        <v>46</v>
      </c>
      <c r="E162" s="489" t="str">
        <f t="shared" ca="1" si="23"/>
        <v>Not Used</v>
      </c>
      <c r="F162" s="489"/>
      <c r="G162" s="489"/>
      <c r="H162" s="41" t="str">
        <f ca="1">IF(E162="Not Used","",MAX($H$102:INDIRECT("R[-1]C",FALSE))+1)</f>
        <v/>
      </c>
      <c r="I162" s="42" t="str">
        <f t="shared" ca="1" si="16"/>
        <v/>
      </c>
      <c r="J162" s="488"/>
      <c r="K162" s="486"/>
      <c r="L162" s="485"/>
      <c r="M162" s="486"/>
      <c r="N162" s="485"/>
      <c r="O162" s="486"/>
      <c r="P162" s="485"/>
      <c r="Q162" s="486"/>
      <c r="R162" s="485"/>
      <c r="S162" s="486"/>
      <c r="T162" s="485"/>
      <c r="U162" s="486"/>
      <c r="V162" s="485"/>
      <c r="W162" s="486"/>
      <c r="X162" s="485"/>
      <c r="Y162" s="486"/>
      <c r="Z162" s="5">
        <f t="shared" si="17"/>
        <v>0</v>
      </c>
      <c r="AA162" s="5">
        <f t="shared" ca="1" si="18"/>
        <v>8</v>
      </c>
      <c r="AD162" s="143" t="str">
        <f t="shared" ca="1" si="24"/>
        <v/>
      </c>
      <c r="AE162" s="100" t="str">
        <f t="shared" ca="1" si="25"/>
        <v>未使用</v>
      </c>
    </row>
    <row r="163" spans="1:31" s="2" customFormat="1" ht="12" customHeight="1">
      <c r="A163" s="161">
        <v>1</v>
      </c>
      <c r="B163" s="39" t="str">
        <f t="shared" ca="1" si="26"/>
        <v/>
      </c>
      <c r="C163" s="44">
        <v>12</v>
      </c>
      <c r="D163" s="45" t="s">
        <v>46</v>
      </c>
      <c r="E163" s="489" t="str">
        <f t="shared" ca="1" si="23"/>
        <v>Not Used</v>
      </c>
      <c r="F163" s="489"/>
      <c r="G163" s="489"/>
      <c r="H163" s="41" t="str">
        <f ca="1">IF(E163="Not Used","",MAX($H$102:INDIRECT("R[-1]C",FALSE))+1)</f>
        <v/>
      </c>
      <c r="I163" s="42" t="str">
        <f t="shared" ca="1" si="16"/>
        <v/>
      </c>
      <c r="J163" s="488"/>
      <c r="K163" s="486"/>
      <c r="L163" s="485"/>
      <c r="M163" s="486"/>
      <c r="N163" s="485"/>
      <c r="O163" s="486"/>
      <c r="P163" s="485"/>
      <c r="Q163" s="486"/>
      <c r="R163" s="485"/>
      <c r="S163" s="486"/>
      <c r="T163" s="485"/>
      <c r="U163" s="486"/>
      <c r="V163" s="485"/>
      <c r="W163" s="486"/>
      <c r="X163" s="485"/>
      <c r="Y163" s="486"/>
      <c r="Z163" s="5">
        <f t="shared" si="17"/>
        <v>0</v>
      </c>
      <c r="AA163" s="5">
        <f t="shared" ca="1" si="18"/>
        <v>8</v>
      </c>
      <c r="AD163" s="143" t="str">
        <f t="shared" ca="1" si="24"/>
        <v/>
      </c>
      <c r="AE163" s="100" t="str">
        <f t="shared" ca="1" si="25"/>
        <v>未使用</v>
      </c>
    </row>
    <row r="164" spans="1:31" s="2" customFormat="1" ht="12" customHeight="1">
      <c r="A164" s="161">
        <v>1</v>
      </c>
      <c r="B164" s="39" t="str">
        <f t="shared" ca="1" si="26"/>
        <v/>
      </c>
      <c r="C164" s="44">
        <v>13</v>
      </c>
      <c r="D164" s="45" t="s">
        <v>46</v>
      </c>
      <c r="E164" s="489" t="str">
        <f t="shared" ca="1" si="23"/>
        <v>Not Used</v>
      </c>
      <c r="F164" s="489"/>
      <c r="G164" s="489"/>
      <c r="H164" s="41" t="str">
        <f ca="1">IF(E164="Not Used","",MAX($H$102:INDIRECT("R[-1]C",FALSE))+1)</f>
        <v/>
      </c>
      <c r="I164" s="42" t="str">
        <f t="shared" ca="1" si="16"/>
        <v/>
      </c>
      <c r="J164" s="488"/>
      <c r="K164" s="486"/>
      <c r="L164" s="485"/>
      <c r="M164" s="486"/>
      <c r="N164" s="485"/>
      <c r="O164" s="486"/>
      <c r="P164" s="485"/>
      <c r="Q164" s="486"/>
      <c r="R164" s="485"/>
      <c r="S164" s="486"/>
      <c r="T164" s="485"/>
      <c r="U164" s="486"/>
      <c r="V164" s="485"/>
      <c r="W164" s="486"/>
      <c r="X164" s="485"/>
      <c r="Y164" s="486"/>
      <c r="Z164" s="5">
        <f t="shared" si="17"/>
        <v>0</v>
      </c>
      <c r="AA164" s="5">
        <f t="shared" ca="1" si="18"/>
        <v>8</v>
      </c>
      <c r="AD164" s="143" t="str">
        <f t="shared" ca="1" si="24"/>
        <v/>
      </c>
      <c r="AE164" s="100" t="str">
        <f t="shared" ca="1" si="25"/>
        <v>未使用</v>
      </c>
    </row>
    <row r="165" spans="1:31" s="2" customFormat="1" ht="12" customHeight="1">
      <c r="A165" s="161">
        <v>1</v>
      </c>
      <c r="B165" s="39" t="str">
        <f t="shared" ca="1" si="26"/>
        <v/>
      </c>
      <c r="C165" s="44">
        <v>14</v>
      </c>
      <c r="D165" s="45" t="s">
        <v>46</v>
      </c>
      <c r="E165" s="489" t="str">
        <f t="shared" ca="1" si="23"/>
        <v>Not Used</v>
      </c>
      <c r="F165" s="489"/>
      <c r="G165" s="489"/>
      <c r="H165" s="41" t="str">
        <f ca="1">IF(E165="Not Used","",MAX($H$102:INDIRECT("R[-1]C",FALSE))+1)</f>
        <v/>
      </c>
      <c r="I165" s="42" t="str">
        <f t="shared" ca="1" si="16"/>
        <v/>
      </c>
      <c r="J165" s="488"/>
      <c r="K165" s="486"/>
      <c r="L165" s="485"/>
      <c r="M165" s="486"/>
      <c r="N165" s="485"/>
      <c r="O165" s="486"/>
      <c r="P165" s="485"/>
      <c r="Q165" s="486"/>
      <c r="R165" s="485"/>
      <c r="S165" s="486"/>
      <c r="T165" s="485"/>
      <c r="U165" s="486"/>
      <c r="V165" s="485"/>
      <c r="W165" s="486"/>
      <c r="X165" s="485"/>
      <c r="Y165" s="486"/>
      <c r="Z165" s="5">
        <f t="shared" si="17"/>
        <v>0</v>
      </c>
      <c r="AA165" s="5">
        <f t="shared" ca="1" si="18"/>
        <v>8</v>
      </c>
      <c r="AD165" s="143" t="str">
        <f t="shared" ca="1" si="24"/>
        <v/>
      </c>
      <c r="AE165" s="100" t="str">
        <f t="shared" ca="1" si="25"/>
        <v>未使用</v>
      </c>
    </row>
    <row r="166" spans="1:31" s="2" customFormat="1" ht="12" customHeight="1" thickBot="1">
      <c r="A166" s="161">
        <v>1</v>
      </c>
      <c r="B166" s="46" t="str">
        <f t="shared" ca="1" si="26"/>
        <v/>
      </c>
      <c r="C166" s="52">
        <v>15</v>
      </c>
      <c r="D166" s="53" t="s">
        <v>46</v>
      </c>
      <c r="E166" s="495" t="str">
        <f t="shared" ca="1" si="23"/>
        <v>Not Used</v>
      </c>
      <c r="F166" s="495"/>
      <c r="G166" s="495"/>
      <c r="H166" s="48" t="str">
        <f ca="1">IF(E166="Not Used","",MAX($H$102:INDIRECT("R[-1]C",FALSE))+1)</f>
        <v/>
      </c>
      <c r="I166" s="49" t="str">
        <f t="shared" ca="1" si="16"/>
        <v/>
      </c>
      <c r="J166" s="488"/>
      <c r="K166" s="486"/>
      <c r="L166" s="490"/>
      <c r="M166" s="491"/>
      <c r="N166" s="490"/>
      <c r="O166" s="491"/>
      <c r="P166" s="490"/>
      <c r="Q166" s="491"/>
      <c r="R166" s="490"/>
      <c r="S166" s="491"/>
      <c r="T166" s="490"/>
      <c r="U166" s="491"/>
      <c r="V166" s="490"/>
      <c r="W166" s="491"/>
      <c r="X166" s="490"/>
      <c r="Y166" s="491"/>
      <c r="Z166" s="5">
        <f t="shared" si="17"/>
        <v>0</v>
      </c>
      <c r="AA166" s="5">
        <f t="shared" ca="1" si="18"/>
        <v>8</v>
      </c>
      <c r="AD166" s="143" t="str">
        <f t="shared" ca="1" si="24"/>
        <v/>
      </c>
      <c r="AE166" s="100" t="str">
        <f t="shared" ca="1" si="25"/>
        <v>未使用</v>
      </c>
    </row>
    <row r="167" spans="1:31" s="2" customFormat="1" ht="12" customHeight="1" thickTop="1">
      <c r="A167" s="161">
        <v>2</v>
      </c>
      <c r="B167" s="35" t="str">
        <f ca="1">B15</f>
        <v/>
      </c>
      <c r="C167" s="54">
        <v>0</v>
      </c>
      <c r="D167" s="37" t="s">
        <v>84</v>
      </c>
      <c r="E167" s="489" t="str">
        <f ca="1">IF(AE167="未使用","Not Used",$E$100&amp;AD167&amp;"_"&amp;D167)</f>
        <v>Not Used</v>
      </c>
      <c r="F167" s="489"/>
      <c r="G167" s="489"/>
      <c r="H167" s="50" t="str">
        <f ca="1">IF(E167="Not Used","",MAX($H$102:INDIRECT("R[-1]C",FALSE))+1)</f>
        <v/>
      </c>
      <c r="I167" s="51" t="str">
        <f t="shared" ref="I167:I230" ca="1" si="27">IF(H167="","","0x"&amp;DEC2HEX(G$2*2^10+H167,4))</f>
        <v/>
      </c>
      <c r="J167" s="492"/>
      <c r="K167" s="493"/>
      <c r="L167" s="494"/>
      <c r="M167" s="493"/>
      <c r="N167" s="494"/>
      <c r="O167" s="493"/>
      <c r="P167" s="494"/>
      <c r="Q167" s="493"/>
      <c r="R167" s="494"/>
      <c r="S167" s="493"/>
      <c r="T167" s="494"/>
      <c r="U167" s="493"/>
      <c r="V167" s="494"/>
      <c r="W167" s="493"/>
      <c r="X167" s="494"/>
      <c r="Y167" s="493"/>
      <c r="Z167" s="5">
        <f t="shared" ref="Z167:Z230" si="28">COUNTA(J167:Y167)</f>
        <v>0</v>
      </c>
      <c r="AA167" s="5">
        <f t="shared" ref="AA167:AA230" ca="1" si="29">LEN(E167)</f>
        <v>8</v>
      </c>
      <c r="AD167" s="143" t="str">
        <f ca="1">OFFSET(A167,IF(D167="ON",-94-C167,-94-C167-16)-32*A167+3*A167,18-C167)</f>
        <v/>
      </c>
      <c r="AE167" s="100" t="str">
        <f ca="1">OFFSET(A167,IF(D167="ON",-93-C167,-92-C167-16)-32*A167+3*A167,18-C167)</f>
        <v>未使用</v>
      </c>
    </row>
    <row r="168" spans="1:31" s="2" customFormat="1" ht="12" customHeight="1">
      <c r="A168" s="161">
        <v>2</v>
      </c>
      <c r="B168" s="39" t="str">
        <f ca="1">B$167</f>
        <v/>
      </c>
      <c r="C168" s="40">
        <v>1</v>
      </c>
      <c r="D168" s="37" t="s">
        <v>84</v>
      </c>
      <c r="E168" s="489" t="str">
        <f t="shared" ref="E168:E198" ca="1" si="30">IF(AE168="未使用","Not Used",$E$100&amp;AD168&amp;"_"&amp;D168)</f>
        <v>Not Used</v>
      </c>
      <c r="F168" s="489"/>
      <c r="G168" s="489"/>
      <c r="H168" s="41" t="str">
        <f ca="1">IF(E168="Not Used","",MAX($H$102:INDIRECT("R[-1]C",FALSE))+1)</f>
        <v/>
      </c>
      <c r="I168" s="42" t="str">
        <f t="shared" ca="1" si="27"/>
        <v/>
      </c>
      <c r="J168" s="488"/>
      <c r="K168" s="486"/>
      <c r="L168" s="485"/>
      <c r="M168" s="486"/>
      <c r="N168" s="485"/>
      <c r="O168" s="486"/>
      <c r="P168" s="485"/>
      <c r="Q168" s="486"/>
      <c r="R168" s="485"/>
      <c r="S168" s="486"/>
      <c r="T168" s="485"/>
      <c r="U168" s="486"/>
      <c r="V168" s="485"/>
      <c r="W168" s="486"/>
      <c r="X168" s="485"/>
      <c r="Y168" s="486"/>
      <c r="Z168" s="5">
        <f t="shared" si="28"/>
        <v>0</v>
      </c>
      <c r="AA168" s="5">
        <f t="shared" ca="1" si="29"/>
        <v>8</v>
      </c>
      <c r="AD168" s="143" t="str">
        <f t="shared" ref="AD168:AD198" ca="1" si="31">OFFSET(A168,IF(D168="ON",-94-C168,-94-C168-16)-32*A168+3*A168,18-C168)</f>
        <v/>
      </c>
      <c r="AE168" s="100" t="str">
        <f t="shared" ref="AE168:AE198" ca="1" si="32">OFFSET(A168,IF(D168="ON",-93-C168,-92-C168-16)-32*A168+3*A168,18-C168)</f>
        <v>未使用</v>
      </c>
    </row>
    <row r="169" spans="1:31" s="2" customFormat="1" ht="12" customHeight="1">
      <c r="A169" s="161">
        <v>2</v>
      </c>
      <c r="B169" s="39" t="str">
        <f t="shared" ref="B169:B198" ca="1" si="33">B$167</f>
        <v/>
      </c>
      <c r="C169" s="40">
        <v>2</v>
      </c>
      <c r="D169" s="37" t="s">
        <v>84</v>
      </c>
      <c r="E169" s="489" t="str">
        <f t="shared" ca="1" si="30"/>
        <v>Not Used</v>
      </c>
      <c r="F169" s="489"/>
      <c r="G169" s="489"/>
      <c r="H169" s="41" t="str">
        <f ca="1">IF(E169="Not Used","",MAX($H$102:INDIRECT("R[-1]C",FALSE))+1)</f>
        <v/>
      </c>
      <c r="I169" s="42" t="str">
        <f t="shared" ca="1" si="27"/>
        <v/>
      </c>
      <c r="J169" s="488"/>
      <c r="K169" s="486"/>
      <c r="L169" s="485"/>
      <c r="M169" s="486"/>
      <c r="N169" s="485"/>
      <c r="O169" s="486"/>
      <c r="P169" s="485"/>
      <c r="Q169" s="486"/>
      <c r="R169" s="485"/>
      <c r="S169" s="486"/>
      <c r="T169" s="485"/>
      <c r="U169" s="486"/>
      <c r="V169" s="485"/>
      <c r="W169" s="486"/>
      <c r="X169" s="485"/>
      <c r="Y169" s="486"/>
      <c r="Z169" s="5">
        <f t="shared" si="28"/>
        <v>0</v>
      </c>
      <c r="AA169" s="5">
        <f t="shared" ca="1" si="29"/>
        <v>8</v>
      </c>
      <c r="AD169" s="143" t="str">
        <f t="shared" ca="1" si="31"/>
        <v/>
      </c>
      <c r="AE169" s="100" t="str">
        <f t="shared" ca="1" si="32"/>
        <v>未使用</v>
      </c>
    </row>
    <row r="170" spans="1:31" s="2" customFormat="1" ht="12" customHeight="1">
      <c r="A170" s="161">
        <v>2</v>
      </c>
      <c r="B170" s="39" t="str">
        <f t="shared" ca="1" si="33"/>
        <v/>
      </c>
      <c r="C170" s="40">
        <v>3</v>
      </c>
      <c r="D170" s="37" t="s">
        <v>84</v>
      </c>
      <c r="E170" s="489" t="str">
        <f t="shared" ca="1" si="30"/>
        <v>Not Used</v>
      </c>
      <c r="F170" s="489"/>
      <c r="G170" s="489"/>
      <c r="H170" s="41" t="str">
        <f ca="1">IF(E170="Not Used","",MAX($H$102:INDIRECT("R[-1]C",FALSE))+1)</f>
        <v/>
      </c>
      <c r="I170" s="42" t="str">
        <f t="shared" ca="1" si="27"/>
        <v/>
      </c>
      <c r="J170" s="488"/>
      <c r="K170" s="486"/>
      <c r="L170" s="485"/>
      <c r="M170" s="486"/>
      <c r="N170" s="485"/>
      <c r="O170" s="486"/>
      <c r="P170" s="485"/>
      <c r="Q170" s="486"/>
      <c r="R170" s="485"/>
      <c r="S170" s="486"/>
      <c r="T170" s="485"/>
      <c r="U170" s="486"/>
      <c r="V170" s="485"/>
      <c r="W170" s="486"/>
      <c r="X170" s="485"/>
      <c r="Y170" s="486"/>
      <c r="Z170" s="5">
        <f t="shared" si="28"/>
        <v>0</v>
      </c>
      <c r="AA170" s="5">
        <f t="shared" ca="1" si="29"/>
        <v>8</v>
      </c>
      <c r="AD170" s="143" t="str">
        <f t="shared" ca="1" si="31"/>
        <v/>
      </c>
      <c r="AE170" s="100" t="str">
        <f t="shared" ca="1" si="32"/>
        <v>未使用</v>
      </c>
    </row>
    <row r="171" spans="1:31" s="2" customFormat="1" ht="12" customHeight="1">
      <c r="A171" s="161">
        <v>2</v>
      </c>
      <c r="B171" s="39" t="str">
        <f t="shared" ca="1" si="33"/>
        <v/>
      </c>
      <c r="C171" s="40">
        <v>4</v>
      </c>
      <c r="D171" s="37" t="s">
        <v>84</v>
      </c>
      <c r="E171" s="489" t="str">
        <f t="shared" ca="1" si="30"/>
        <v>Not Used</v>
      </c>
      <c r="F171" s="489"/>
      <c r="G171" s="489"/>
      <c r="H171" s="41" t="str">
        <f ca="1">IF(E171="Not Used","",MAX($H$102:INDIRECT("R[-1]C",FALSE))+1)</f>
        <v/>
      </c>
      <c r="I171" s="42" t="str">
        <f t="shared" ca="1" si="27"/>
        <v/>
      </c>
      <c r="J171" s="488"/>
      <c r="K171" s="486"/>
      <c r="L171" s="485"/>
      <c r="M171" s="486"/>
      <c r="N171" s="485"/>
      <c r="O171" s="486"/>
      <c r="P171" s="485"/>
      <c r="Q171" s="486"/>
      <c r="R171" s="485"/>
      <c r="S171" s="486"/>
      <c r="T171" s="485"/>
      <c r="U171" s="486"/>
      <c r="V171" s="485"/>
      <c r="W171" s="486"/>
      <c r="X171" s="485"/>
      <c r="Y171" s="486"/>
      <c r="Z171" s="5">
        <f t="shared" si="28"/>
        <v>0</v>
      </c>
      <c r="AA171" s="5">
        <f t="shared" ca="1" si="29"/>
        <v>8</v>
      </c>
      <c r="AD171" s="143" t="str">
        <f t="shared" ca="1" si="31"/>
        <v/>
      </c>
      <c r="AE171" s="100" t="str">
        <f t="shared" ca="1" si="32"/>
        <v>未使用</v>
      </c>
    </row>
    <row r="172" spans="1:31" s="2" customFormat="1" ht="12" customHeight="1">
      <c r="A172" s="161">
        <v>2</v>
      </c>
      <c r="B172" s="39" t="str">
        <f t="shared" ca="1" si="33"/>
        <v/>
      </c>
      <c r="C172" s="40">
        <v>5</v>
      </c>
      <c r="D172" s="37" t="s">
        <v>84</v>
      </c>
      <c r="E172" s="489" t="str">
        <f t="shared" ca="1" si="30"/>
        <v>Not Used</v>
      </c>
      <c r="F172" s="489"/>
      <c r="G172" s="489"/>
      <c r="H172" s="41" t="str">
        <f ca="1">IF(E172="Not Used","",MAX($H$102:INDIRECT("R[-1]C",FALSE))+1)</f>
        <v/>
      </c>
      <c r="I172" s="42" t="str">
        <f t="shared" ca="1" si="27"/>
        <v/>
      </c>
      <c r="J172" s="488"/>
      <c r="K172" s="486"/>
      <c r="L172" s="485"/>
      <c r="M172" s="486"/>
      <c r="N172" s="485"/>
      <c r="O172" s="486"/>
      <c r="P172" s="485"/>
      <c r="Q172" s="486"/>
      <c r="R172" s="485"/>
      <c r="S172" s="486"/>
      <c r="T172" s="485"/>
      <c r="U172" s="486"/>
      <c r="V172" s="485"/>
      <c r="W172" s="486"/>
      <c r="X172" s="485"/>
      <c r="Y172" s="486"/>
      <c r="Z172" s="5">
        <f t="shared" si="28"/>
        <v>0</v>
      </c>
      <c r="AA172" s="5">
        <f t="shared" ca="1" si="29"/>
        <v>8</v>
      </c>
      <c r="AD172" s="143" t="str">
        <f t="shared" ca="1" si="31"/>
        <v/>
      </c>
      <c r="AE172" s="100" t="str">
        <f t="shared" ca="1" si="32"/>
        <v>未使用</v>
      </c>
    </row>
    <row r="173" spans="1:31" s="2" customFormat="1" ht="12" customHeight="1">
      <c r="A173" s="161">
        <v>2</v>
      </c>
      <c r="B173" s="39" t="str">
        <f t="shared" ca="1" si="33"/>
        <v/>
      </c>
      <c r="C173" s="40">
        <v>6</v>
      </c>
      <c r="D173" s="37" t="s">
        <v>84</v>
      </c>
      <c r="E173" s="489" t="str">
        <f t="shared" ca="1" si="30"/>
        <v>Not Used</v>
      </c>
      <c r="F173" s="489"/>
      <c r="G173" s="489"/>
      <c r="H173" s="41" t="str">
        <f ca="1">IF(E173="Not Used","",MAX($H$102:INDIRECT("R[-1]C",FALSE))+1)</f>
        <v/>
      </c>
      <c r="I173" s="42" t="str">
        <f t="shared" ca="1" si="27"/>
        <v/>
      </c>
      <c r="J173" s="488"/>
      <c r="K173" s="486"/>
      <c r="L173" s="485"/>
      <c r="M173" s="486"/>
      <c r="N173" s="485"/>
      <c r="O173" s="486"/>
      <c r="P173" s="485"/>
      <c r="Q173" s="486"/>
      <c r="R173" s="485"/>
      <c r="S173" s="486"/>
      <c r="T173" s="485"/>
      <c r="U173" s="486"/>
      <c r="V173" s="485"/>
      <c r="W173" s="486"/>
      <c r="X173" s="485"/>
      <c r="Y173" s="486"/>
      <c r="Z173" s="5">
        <f t="shared" si="28"/>
        <v>0</v>
      </c>
      <c r="AA173" s="5">
        <f t="shared" ca="1" si="29"/>
        <v>8</v>
      </c>
      <c r="AD173" s="143" t="str">
        <f t="shared" ca="1" si="31"/>
        <v/>
      </c>
      <c r="AE173" s="100" t="str">
        <f t="shared" ca="1" si="32"/>
        <v>未使用</v>
      </c>
    </row>
    <row r="174" spans="1:31" s="2" customFormat="1" ht="12" customHeight="1">
      <c r="A174" s="161">
        <v>2</v>
      </c>
      <c r="B174" s="39" t="str">
        <f t="shared" ca="1" si="33"/>
        <v/>
      </c>
      <c r="C174" s="40">
        <v>7</v>
      </c>
      <c r="D174" s="37" t="s">
        <v>84</v>
      </c>
      <c r="E174" s="489" t="str">
        <f t="shared" ca="1" si="30"/>
        <v>Not Used</v>
      </c>
      <c r="F174" s="489"/>
      <c r="G174" s="489"/>
      <c r="H174" s="41" t="str">
        <f ca="1">IF(E174="Not Used","",MAX($H$102:INDIRECT("R[-1]C",FALSE))+1)</f>
        <v/>
      </c>
      <c r="I174" s="42" t="str">
        <f t="shared" ca="1" si="27"/>
        <v/>
      </c>
      <c r="J174" s="488"/>
      <c r="K174" s="486"/>
      <c r="L174" s="485"/>
      <c r="M174" s="486"/>
      <c r="N174" s="485"/>
      <c r="O174" s="486"/>
      <c r="P174" s="485"/>
      <c r="Q174" s="486"/>
      <c r="R174" s="485"/>
      <c r="S174" s="486"/>
      <c r="T174" s="485"/>
      <c r="U174" s="486"/>
      <c r="V174" s="485"/>
      <c r="W174" s="486"/>
      <c r="X174" s="485"/>
      <c r="Y174" s="486"/>
      <c r="Z174" s="5">
        <f t="shared" si="28"/>
        <v>0</v>
      </c>
      <c r="AA174" s="5">
        <f t="shared" ca="1" si="29"/>
        <v>8</v>
      </c>
      <c r="AD174" s="143" t="str">
        <f t="shared" ca="1" si="31"/>
        <v/>
      </c>
      <c r="AE174" s="100" t="str">
        <f t="shared" ca="1" si="32"/>
        <v>未使用</v>
      </c>
    </row>
    <row r="175" spans="1:31" s="2" customFormat="1" ht="12" customHeight="1">
      <c r="A175" s="161">
        <v>2</v>
      </c>
      <c r="B175" s="39" t="str">
        <f t="shared" ca="1" si="33"/>
        <v/>
      </c>
      <c r="C175" s="40">
        <v>8</v>
      </c>
      <c r="D175" s="37" t="s">
        <v>84</v>
      </c>
      <c r="E175" s="489" t="str">
        <f t="shared" ca="1" si="30"/>
        <v>Not Used</v>
      </c>
      <c r="F175" s="489"/>
      <c r="G175" s="489"/>
      <c r="H175" s="41" t="str">
        <f ca="1">IF(E175="Not Used","",MAX($H$102:INDIRECT("R[-1]C",FALSE))+1)</f>
        <v/>
      </c>
      <c r="I175" s="42" t="str">
        <f t="shared" ca="1" si="27"/>
        <v/>
      </c>
      <c r="J175" s="488"/>
      <c r="K175" s="486"/>
      <c r="L175" s="485"/>
      <c r="M175" s="486"/>
      <c r="N175" s="485"/>
      <c r="O175" s="486"/>
      <c r="P175" s="485"/>
      <c r="Q175" s="486"/>
      <c r="R175" s="485"/>
      <c r="S175" s="486"/>
      <c r="T175" s="485"/>
      <c r="U175" s="486"/>
      <c r="V175" s="485"/>
      <c r="W175" s="486"/>
      <c r="X175" s="485"/>
      <c r="Y175" s="486"/>
      <c r="Z175" s="5">
        <f t="shared" si="28"/>
        <v>0</v>
      </c>
      <c r="AA175" s="5">
        <f t="shared" ca="1" si="29"/>
        <v>8</v>
      </c>
      <c r="AD175" s="143" t="str">
        <f t="shared" ca="1" si="31"/>
        <v/>
      </c>
      <c r="AE175" s="100" t="str">
        <f t="shared" ca="1" si="32"/>
        <v>未使用</v>
      </c>
    </row>
    <row r="176" spans="1:31" s="2" customFormat="1" ht="12" customHeight="1">
      <c r="A176" s="161">
        <v>2</v>
      </c>
      <c r="B176" s="39" t="str">
        <f t="shared" ca="1" si="33"/>
        <v/>
      </c>
      <c r="C176" s="40">
        <v>9</v>
      </c>
      <c r="D176" s="37" t="s">
        <v>84</v>
      </c>
      <c r="E176" s="489" t="str">
        <f t="shared" ca="1" si="30"/>
        <v>Not Used</v>
      </c>
      <c r="F176" s="489"/>
      <c r="G176" s="489"/>
      <c r="H176" s="41" t="str">
        <f ca="1">IF(E176="Not Used","",MAX($H$102:INDIRECT("R[-1]C",FALSE))+1)</f>
        <v/>
      </c>
      <c r="I176" s="42" t="str">
        <f t="shared" ca="1" si="27"/>
        <v/>
      </c>
      <c r="J176" s="488"/>
      <c r="K176" s="486"/>
      <c r="L176" s="485"/>
      <c r="M176" s="486"/>
      <c r="N176" s="485"/>
      <c r="O176" s="486"/>
      <c r="P176" s="485"/>
      <c r="Q176" s="486"/>
      <c r="R176" s="485"/>
      <c r="S176" s="486"/>
      <c r="T176" s="485"/>
      <c r="U176" s="486"/>
      <c r="V176" s="485"/>
      <c r="W176" s="486"/>
      <c r="X176" s="485"/>
      <c r="Y176" s="486"/>
      <c r="Z176" s="5">
        <f t="shared" si="28"/>
        <v>0</v>
      </c>
      <c r="AA176" s="5">
        <f t="shared" ca="1" si="29"/>
        <v>8</v>
      </c>
      <c r="AD176" s="143" t="str">
        <f t="shared" ca="1" si="31"/>
        <v/>
      </c>
      <c r="AE176" s="100" t="str">
        <f t="shared" ca="1" si="32"/>
        <v>未使用</v>
      </c>
    </row>
    <row r="177" spans="1:31" s="2" customFormat="1" ht="12" customHeight="1">
      <c r="A177" s="161">
        <v>2</v>
      </c>
      <c r="B177" s="39" t="str">
        <f t="shared" ca="1" si="33"/>
        <v/>
      </c>
      <c r="C177" s="40">
        <v>10</v>
      </c>
      <c r="D177" s="37" t="s">
        <v>84</v>
      </c>
      <c r="E177" s="489" t="str">
        <f t="shared" ca="1" si="30"/>
        <v>Not Used</v>
      </c>
      <c r="F177" s="489"/>
      <c r="G177" s="489"/>
      <c r="H177" s="41" t="str">
        <f ca="1">IF(E177="Not Used","",MAX($H$102:INDIRECT("R[-1]C",FALSE))+1)</f>
        <v/>
      </c>
      <c r="I177" s="42" t="str">
        <f t="shared" ca="1" si="27"/>
        <v/>
      </c>
      <c r="J177" s="488"/>
      <c r="K177" s="486"/>
      <c r="L177" s="485"/>
      <c r="M177" s="486"/>
      <c r="N177" s="485"/>
      <c r="O177" s="486"/>
      <c r="P177" s="485"/>
      <c r="Q177" s="486"/>
      <c r="R177" s="485"/>
      <c r="S177" s="486"/>
      <c r="T177" s="485"/>
      <c r="U177" s="486"/>
      <c r="V177" s="485"/>
      <c r="W177" s="486"/>
      <c r="X177" s="485"/>
      <c r="Y177" s="486"/>
      <c r="Z177" s="5">
        <f t="shared" si="28"/>
        <v>0</v>
      </c>
      <c r="AA177" s="5">
        <f t="shared" ca="1" si="29"/>
        <v>8</v>
      </c>
      <c r="AD177" s="143" t="str">
        <f t="shared" ca="1" si="31"/>
        <v/>
      </c>
      <c r="AE177" s="100" t="str">
        <f t="shared" ca="1" si="32"/>
        <v>未使用</v>
      </c>
    </row>
    <row r="178" spans="1:31" s="2" customFormat="1" ht="12" customHeight="1">
      <c r="A178" s="161">
        <v>2</v>
      </c>
      <c r="B178" s="39" t="str">
        <f t="shared" ca="1" si="33"/>
        <v/>
      </c>
      <c r="C178" s="40">
        <v>11</v>
      </c>
      <c r="D178" s="37" t="s">
        <v>84</v>
      </c>
      <c r="E178" s="489" t="str">
        <f t="shared" ca="1" si="30"/>
        <v>Not Used</v>
      </c>
      <c r="F178" s="489"/>
      <c r="G178" s="489"/>
      <c r="H178" s="41" t="str">
        <f ca="1">IF(E178="Not Used","",MAX($H$102:INDIRECT("R[-1]C",FALSE))+1)</f>
        <v/>
      </c>
      <c r="I178" s="42" t="str">
        <f t="shared" ca="1" si="27"/>
        <v/>
      </c>
      <c r="J178" s="488"/>
      <c r="K178" s="486"/>
      <c r="L178" s="485"/>
      <c r="M178" s="486"/>
      <c r="N178" s="485"/>
      <c r="O178" s="486"/>
      <c r="P178" s="485"/>
      <c r="Q178" s="486"/>
      <c r="R178" s="485"/>
      <c r="S178" s="486"/>
      <c r="T178" s="485"/>
      <c r="U178" s="486"/>
      <c r="V178" s="485"/>
      <c r="W178" s="486"/>
      <c r="X178" s="485"/>
      <c r="Y178" s="486"/>
      <c r="Z178" s="5">
        <f t="shared" si="28"/>
        <v>0</v>
      </c>
      <c r="AA178" s="5">
        <f t="shared" ca="1" si="29"/>
        <v>8</v>
      </c>
      <c r="AD178" s="143" t="str">
        <f t="shared" ca="1" si="31"/>
        <v/>
      </c>
      <c r="AE178" s="100" t="str">
        <f t="shared" ca="1" si="32"/>
        <v>未使用</v>
      </c>
    </row>
    <row r="179" spans="1:31" s="2" customFormat="1" ht="12" customHeight="1">
      <c r="A179" s="161">
        <v>2</v>
      </c>
      <c r="B179" s="39" t="str">
        <f t="shared" ca="1" si="33"/>
        <v/>
      </c>
      <c r="C179" s="40">
        <v>12</v>
      </c>
      <c r="D179" s="37" t="s">
        <v>84</v>
      </c>
      <c r="E179" s="489" t="str">
        <f t="shared" ca="1" si="30"/>
        <v>Not Used</v>
      </c>
      <c r="F179" s="489"/>
      <c r="G179" s="489"/>
      <c r="H179" s="41" t="str">
        <f ca="1">IF(E179="Not Used","",MAX($H$102:INDIRECT("R[-1]C",FALSE))+1)</f>
        <v/>
      </c>
      <c r="I179" s="42" t="str">
        <f t="shared" ca="1" si="27"/>
        <v/>
      </c>
      <c r="J179" s="488"/>
      <c r="K179" s="486"/>
      <c r="L179" s="485"/>
      <c r="M179" s="486"/>
      <c r="N179" s="485"/>
      <c r="O179" s="486"/>
      <c r="P179" s="485"/>
      <c r="Q179" s="486"/>
      <c r="R179" s="485"/>
      <c r="S179" s="486"/>
      <c r="T179" s="485"/>
      <c r="U179" s="486"/>
      <c r="V179" s="485"/>
      <c r="W179" s="486"/>
      <c r="X179" s="485"/>
      <c r="Y179" s="486"/>
      <c r="Z179" s="5">
        <f t="shared" si="28"/>
        <v>0</v>
      </c>
      <c r="AA179" s="5">
        <f t="shared" ca="1" si="29"/>
        <v>8</v>
      </c>
      <c r="AD179" s="143" t="str">
        <f t="shared" ca="1" si="31"/>
        <v/>
      </c>
      <c r="AE179" s="100" t="str">
        <f t="shared" ca="1" si="32"/>
        <v>未使用</v>
      </c>
    </row>
    <row r="180" spans="1:31" s="2" customFormat="1" ht="12" customHeight="1">
      <c r="A180" s="161">
        <v>2</v>
      </c>
      <c r="B180" s="39" t="str">
        <f t="shared" ca="1" si="33"/>
        <v/>
      </c>
      <c r="C180" s="40">
        <v>13</v>
      </c>
      <c r="D180" s="37" t="s">
        <v>84</v>
      </c>
      <c r="E180" s="489" t="str">
        <f t="shared" ca="1" si="30"/>
        <v>Not Used</v>
      </c>
      <c r="F180" s="489"/>
      <c r="G180" s="489"/>
      <c r="H180" s="41" t="str">
        <f ca="1">IF(E180="Not Used","",MAX($H$102:INDIRECT("R[-1]C",FALSE))+1)</f>
        <v/>
      </c>
      <c r="I180" s="42" t="str">
        <f t="shared" ca="1" si="27"/>
        <v/>
      </c>
      <c r="J180" s="488"/>
      <c r="K180" s="486"/>
      <c r="L180" s="485"/>
      <c r="M180" s="486"/>
      <c r="N180" s="485"/>
      <c r="O180" s="486"/>
      <c r="P180" s="485"/>
      <c r="Q180" s="486"/>
      <c r="R180" s="485"/>
      <c r="S180" s="486"/>
      <c r="T180" s="485"/>
      <c r="U180" s="486"/>
      <c r="V180" s="485"/>
      <c r="W180" s="486"/>
      <c r="X180" s="485"/>
      <c r="Y180" s="486"/>
      <c r="Z180" s="5">
        <f t="shared" si="28"/>
        <v>0</v>
      </c>
      <c r="AA180" s="5">
        <f t="shared" ca="1" si="29"/>
        <v>8</v>
      </c>
      <c r="AD180" s="143" t="str">
        <f t="shared" ca="1" si="31"/>
        <v/>
      </c>
      <c r="AE180" s="100" t="str">
        <f t="shared" ca="1" si="32"/>
        <v>未使用</v>
      </c>
    </row>
    <row r="181" spans="1:31" s="2" customFormat="1" ht="12" customHeight="1">
      <c r="A181" s="161">
        <v>2</v>
      </c>
      <c r="B181" s="39" t="str">
        <f t="shared" ca="1" si="33"/>
        <v/>
      </c>
      <c r="C181" s="40">
        <v>14</v>
      </c>
      <c r="D181" s="37" t="s">
        <v>84</v>
      </c>
      <c r="E181" s="489" t="str">
        <f t="shared" ca="1" si="30"/>
        <v>Not Used</v>
      </c>
      <c r="F181" s="489"/>
      <c r="G181" s="489"/>
      <c r="H181" s="41" t="str">
        <f ca="1">IF(E181="Not Used","",MAX($H$102:INDIRECT("R[-1]C",FALSE))+1)</f>
        <v/>
      </c>
      <c r="I181" s="42" t="str">
        <f t="shared" ca="1" si="27"/>
        <v/>
      </c>
      <c r="J181" s="488"/>
      <c r="K181" s="486"/>
      <c r="L181" s="485"/>
      <c r="M181" s="486"/>
      <c r="N181" s="485"/>
      <c r="O181" s="486"/>
      <c r="P181" s="485"/>
      <c r="Q181" s="486"/>
      <c r="R181" s="485"/>
      <c r="S181" s="486"/>
      <c r="T181" s="485"/>
      <c r="U181" s="486"/>
      <c r="V181" s="485"/>
      <c r="W181" s="486"/>
      <c r="X181" s="485"/>
      <c r="Y181" s="486"/>
      <c r="Z181" s="5">
        <f t="shared" si="28"/>
        <v>0</v>
      </c>
      <c r="AA181" s="5">
        <f t="shared" ca="1" si="29"/>
        <v>8</v>
      </c>
      <c r="AD181" s="143" t="str">
        <f t="shared" ca="1" si="31"/>
        <v/>
      </c>
      <c r="AE181" s="100" t="str">
        <f t="shared" ca="1" si="32"/>
        <v>未使用</v>
      </c>
    </row>
    <row r="182" spans="1:31" s="2" customFormat="1" ht="12" customHeight="1">
      <c r="A182" s="161">
        <v>2</v>
      </c>
      <c r="B182" s="39" t="str">
        <f t="shared" ca="1" si="33"/>
        <v/>
      </c>
      <c r="C182" s="43">
        <v>15</v>
      </c>
      <c r="D182" s="37" t="s">
        <v>84</v>
      </c>
      <c r="E182" s="489" t="str">
        <f t="shared" ca="1" si="30"/>
        <v>Not Used</v>
      </c>
      <c r="F182" s="489"/>
      <c r="G182" s="489"/>
      <c r="H182" s="41" t="str">
        <f ca="1">IF(E182="Not Used","",MAX($H$102:INDIRECT("R[-1]C",FALSE))+1)</f>
        <v/>
      </c>
      <c r="I182" s="42" t="str">
        <f t="shared" ca="1" si="27"/>
        <v/>
      </c>
      <c r="J182" s="488"/>
      <c r="K182" s="486"/>
      <c r="L182" s="485"/>
      <c r="M182" s="486"/>
      <c r="N182" s="485"/>
      <c r="O182" s="486"/>
      <c r="P182" s="485"/>
      <c r="Q182" s="486"/>
      <c r="R182" s="485"/>
      <c r="S182" s="486"/>
      <c r="T182" s="485"/>
      <c r="U182" s="486"/>
      <c r="V182" s="485"/>
      <c r="W182" s="486"/>
      <c r="X182" s="485"/>
      <c r="Y182" s="486"/>
      <c r="Z182" s="5">
        <f t="shared" si="28"/>
        <v>0</v>
      </c>
      <c r="AA182" s="5">
        <f t="shared" ca="1" si="29"/>
        <v>8</v>
      </c>
      <c r="AD182" s="143" t="str">
        <f t="shared" ca="1" si="31"/>
        <v/>
      </c>
      <c r="AE182" s="100" t="str">
        <f t="shared" ca="1" si="32"/>
        <v>未使用</v>
      </c>
    </row>
    <row r="183" spans="1:31" s="2" customFormat="1" ht="12" customHeight="1">
      <c r="A183" s="161">
        <v>2</v>
      </c>
      <c r="B183" s="39" t="str">
        <f t="shared" ca="1" si="33"/>
        <v/>
      </c>
      <c r="C183" s="44">
        <v>0</v>
      </c>
      <c r="D183" s="45" t="s">
        <v>46</v>
      </c>
      <c r="E183" s="489" t="str">
        <f t="shared" ca="1" si="30"/>
        <v>Not Used</v>
      </c>
      <c r="F183" s="489"/>
      <c r="G183" s="489"/>
      <c r="H183" s="41" t="str">
        <f ca="1">IF(E183="Not Used","",MAX($H$102:INDIRECT("R[-1]C",FALSE))+1)</f>
        <v/>
      </c>
      <c r="I183" s="42" t="str">
        <f t="shared" ca="1" si="27"/>
        <v/>
      </c>
      <c r="J183" s="488"/>
      <c r="K183" s="486"/>
      <c r="L183" s="485"/>
      <c r="M183" s="486"/>
      <c r="N183" s="485"/>
      <c r="O183" s="486"/>
      <c r="P183" s="485"/>
      <c r="Q183" s="486"/>
      <c r="R183" s="485"/>
      <c r="S183" s="486"/>
      <c r="T183" s="485"/>
      <c r="U183" s="486"/>
      <c r="V183" s="485"/>
      <c r="W183" s="486"/>
      <c r="X183" s="485"/>
      <c r="Y183" s="486"/>
      <c r="Z183" s="5">
        <f t="shared" si="28"/>
        <v>0</v>
      </c>
      <c r="AA183" s="5">
        <f t="shared" ca="1" si="29"/>
        <v>8</v>
      </c>
      <c r="AD183" s="143" t="str">
        <f t="shared" ca="1" si="31"/>
        <v/>
      </c>
      <c r="AE183" s="100" t="str">
        <f t="shared" ca="1" si="32"/>
        <v>未使用</v>
      </c>
    </row>
    <row r="184" spans="1:31" s="2" customFormat="1" ht="12" customHeight="1">
      <c r="A184" s="161">
        <v>2</v>
      </c>
      <c r="B184" s="39" t="str">
        <f t="shared" ca="1" si="33"/>
        <v/>
      </c>
      <c r="C184" s="44">
        <v>1</v>
      </c>
      <c r="D184" s="45" t="s">
        <v>46</v>
      </c>
      <c r="E184" s="489" t="str">
        <f t="shared" ca="1" si="30"/>
        <v>Not Used</v>
      </c>
      <c r="F184" s="489"/>
      <c r="G184" s="489"/>
      <c r="H184" s="41" t="str">
        <f ca="1">IF(E184="Not Used","",MAX($H$102:INDIRECT("R[-1]C",FALSE))+1)</f>
        <v/>
      </c>
      <c r="I184" s="42" t="str">
        <f t="shared" ca="1" si="27"/>
        <v/>
      </c>
      <c r="J184" s="488"/>
      <c r="K184" s="486"/>
      <c r="L184" s="485"/>
      <c r="M184" s="486"/>
      <c r="N184" s="485"/>
      <c r="O184" s="486"/>
      <c r="P184" s="485"/>
      <c r="Q184" s="486"/>
      <c r="R184" s="485"/>
      <c r="S184" s="486"/>
      <c r="T184" s="485"/>
      <c r="U184" s="486"/>
      <c r="V184" s="485"/>
      <c r="W184" s="486"/>
      <c r="X184" s="485"/>
      <c r="Y184" s="486"/>
      <c r="Z184" s="5">
        <f t="shared" si="28"/>
        <v>0</v>
      </c>
      <c r="AA184" s="5">
        <f t="shared" ca="1" si="29"/>
        <v>8</v>
      </c>
      <c r="AD184" s="143" t="str">
        <f t="shared" ca="1" si="31"/>
        <v/>
      </c>
      <c r="AE184" s="100" t="str">
        <f t="shared" ca="1" si="32"/>
        <v>未使用</v>
      </c>
    </row>
    <row r="185" spans="1:31" s="2" customFormat="1" ht="12" customHeight="1">
      <c r="A185" s="161">
        <v>2</v>
      </c>
      <c r="B185" s="39" t="str">
        <f t="shared" ca="1" si="33"/>
        <v/>
      </c>
      <c r="C185" s="44">
        <v>2</v>
      </c>
      <c r="D185" s="45" t="s">
        <v>46</v>
      </c>
      <c r="E185" s="489" t="str">
        <f t="shared" ca="1" si="30"/>
        <v>Not Used</v>
      </c>
      <c r="F185" s="489"/>
      <c r="G185" s="489"/>
      <c r="H185" s="41" t="str">
        <f ca="1">IF(E185="Not Used","",MAX($H$102:INDIRECT("R[-1]C",FALSE))+1)</f>
        <v/>
      </c>
      <c r="I185" s="42" t="str">
        <f t="shared" ca="1" si="27"/>
        <v/>
      </c>
      <c r="J185" s="488"/>
      <c r="K185" s="486"/>
      <c r="L185" s="485"/>
      <c r="M185" s="486"/>
      <c r="N185" s="485"/>
      <c r="O185" s="486"/>
      <c r="P185" s="485"/>
      <c r="Q185" s="486"/>
      <c r="R185" s="485"/>
      <c r="S185" s="486"/>
      <c r="T185" s="485"/>
      <c r="U185" s="486"/>
      <c r="V185" s="485"/>
      <c r="W185" s="486"/>
      <c r="X185" s="485"/>
      <c r="Y185" s="486"/>
      <c r="Z185" s="5">
        <f t="shared" si="28"/>
        <v>0</v>
      </c>
      <c r="AA185" s="5">
        <f t="shared" ca="1" si="29"/>
        <v>8</v>
      </c>
      <c r="AD185" s="143" t="str">
        <f t="shared" ca="1" si="31"/>
        <v/>
      </c>
      <c r="AE185" s="100" t="str">
        <f t="shared" ca="1" si="32"/>
        <v>未使用</v>
      </c>
    </row>
    <row r="186" spans="1:31" s="2" customFormat="1" ht="12" customHeight="1">
      <c r="A186" s="161">
        <v>2</v>
      </c>
      <c r="B186" s="39" t="str">
        <f t="shared" ca="1" si="33"/>
        <v/>
      </c>
      <c r="C186" s="44">
        <v>3</v>
      </c>
      <c r="D186" s="45" t="s">
        <v>46</v>
      </c>
      <c r="E186" s="489" t="str">
        <f t="shared" ca="1" si="30"/>
        <v>Not Used</v>
      </c>
      <c r="F186" s="489"/>
      <c r="G186" s="489"/>
      <c r="H186" s="41" t="str">
        <f ca="1">IF(E186="Not Used","",MAX($H$102:INDIRECT("R[-1]C",FALSE))+1)</f>
        <v/>
      </c>
      <c r="I186" s="42" t="str">
        <f t="shared" ca="1" si="27"/>
        <v/>
      </c>
      <c r="J186" s="488"/>
      <c r="K186" s="486"/>
      <c r="L186" s="485"/>
      <c r="M186" s="486"/>
      <c r="N186" s="485"/>
      <c r="O186" s="486"/>
      <c r="P186" s="485"/>
      <c r="Q186" s="486"/>
      <c r="R186" s="485"/>
      <c r="S186" s="486"/>
      <c r="T186" s="485"/>
      <c r="U186" s="486"/>
      <c r="V186" s="485"/>
      <c r="W186" s="486"/>
      <c r="X186" s="485"/>
      <c r="Y186" s="486"/>
      <c r="Z186" s="5">
        <f t="shared" si="28"/>
        <v>0</v>
      </c>
      <c r="AA186" s="5">
        <f t="shared" ca="1" si="29"/>
        <v>8</v>
      </c>
      <c r="AD186" s="143" t="str">
        <f t="shared" ca="1" si="31"/>
        <v/>
      </c>
      <c r="AE186" s="100" t="str">
        <f t="shared" ca="1" si="32"/>
        <v>未使用</v>
      </c>
    </row>
    <row r="187" spans="1:31" s="2" customFormat="1" ht="12" customHeight="1">
      <c r="A187" s="161">
        <v>2</v>
      </c>
      <c r="B187" s="39" t="str">
        <f t="shared" ca="1" si="33"/>
        <v/>
      </c>
      <c r="C187" s="44">
        <v>4</v>
      </c>
      <c r="D187" s="45" t="s">
        <v>46</v>
      </c>
      <c r="E187" s="489" t="str">
        <f t="shared" ca="1" si="30"/>
        <v>Not Used</v>
      </c>
      <c r="F187" s="489"/>
      <c r="G187" s="489"/>
      <c r="H187" s="41" t="str">
        <f ca="1">IF(E187="Not Used","",MAX($H$102:INDIRECT("R[-1]C",FALSE))+1)</f>
        <v/>
      </c>
      <c r="I187" s="42" t="str">
        <f t="shared" ca="1" si="27"/>
        <v/>
      </c>
      <c r="J187" s="488"/>
      <c r="K187" s="486"/>
      <c r="L187" s="485"/>
      <c r="M187" s="486"/>
      <c r="N187" s="485"/>
      <c r="O187" s="486"/>
      <c r="P187" s="485"/>
      <c r="Q187" s="486"/>
      <c r="R187" s="485"/>
      <c r="S187" s="486"/>
      <c r="T187" s="485"/>
      <c r="U187" s="486"/>
      <c r="V187" s="485"/>
      <c r="W187" s="486"/>
      <c r="X187" s="485"/>
      <c r="Y187" s="486"/>
      <c r="Z187" s="5">
        <f t="shared" si="28"/>
        <v>0</v>
      </c>
      <c r="AA187" s="5">
        <f t="shared" ca="1" si="29"/>
        <v>8</v>
      </c>
      <c r="AD187" s="143" t="str">
        <f t="shared" ca="1" si="31"/>
        <v/>
      </c>
      <c r="AE187" s="100" t="str">
        <f t="shared" ca="1" si="32"/>
        <v>未使用</v>
      </c>
    </row>
    <row r="188" spans="1:31" s="2" customFormat="1" ht="12" customHeight="1">
      <c r="A188" s="161">
        <v>2</v>
      </c>
      <c r="B188" s="39" t="str">
        <f t="shared" ca="1" si="33"/>
        <v/>
      </c>
      <c r="C188" s="44">
        <v>5</v>
      </c>
      <c r="D188" s="45" t="s">
        <v>46</v>
      </c>
      <c r="E188" s="489" t="str">
        <f t="shared" ca="1" si="30"/>
        <v>Not Used</v>
      </c>
      <c r="F188" s="489"/>
      <c r="G188" s="489"/>
      <c r="H188" s="41" t="str">
        <f ca="1">IF(E188="Not Used","",MAX($H$102:INDIRECT("R[-1]C",FALSE))+1)</f>
        <v/>
      </c>
      <c r="I188" s="42" t="str">
        <f t="shared" ca="1" si="27"/>
        <v/>
      </c>
      <c r="J188" s="488"/>
      <c r="K188" s="486"/>
      <c r="L188" s="485"/>
      <c r="M188" s="486"/>
      <c r="N188" s="485"/>
      <c r="O188" s="486"/>
      <c r="P188" s="485"/>
      <c r="Q188" s="486"/>
      <c r="R188" s="485"/>
      <c r="S188" s="486"/>
      <c r="T188" s="485"/>
      <c r="U188" s="486"/>
      <c r="V188" s="485"/>
      <c r="W188" s="486"/>
      <c r="X188" s="485"/>
      <c r="Y188" s="486"/>
      <c r="Z188" s="5">
        <f t="shared" si="28"/>
        <v>0</v>
      </c>
      <c r="AA188" s="5">
        <f t="shared" ca="1" si="29"/>
        <v>8</v>
      </c>
      <c r="AD188" s="143" t="str">
        <f t="shared" ca="1" si="31"/>
        <v/>
      </c>
      <c r="AE188" s="100" t="str">
        <f t="shared" ca="1" si="32"/>
        <v>未使用</v>
      </c>
    </row>
    <row r="189" spans="1:31" s="2" customFormat="1" ht="12" customHeight="1">
      <c r="A189" s="161">
        <v>2</v>
      </c>
      <c r="B189" s="39" t="str">
        <f t="shared" ca="1" si="33"/>
        <v/>
      </c>
      <c r="C189" s="44">
        <v>6</v>
      </c>
      <c r="D189" s="45" t="s">
        <v>46</v>
      </c>
      <c r="E189" s="489" t="str">
        <f t="shared" ca="1" si="30"/>
        <v>Not Used</v>
      </c>
      <c r="F189" s="489"/>
      <c r="G189" s="489"/>
      <c r="H189" s="41" t="str">
        <f ca="1">IF(E189="Not Used","",MAX($H$102:INDIRECT("R[-1]C",FALSE))+1)</f>
        <v/>
      </c>
      <c r="I189" s="42" t="str">
        <f t="shared" ca="1" si="27"/>
        <v/>
      </c>
      <c r="J189" s="488"/>
      <c r="K189" s="486"/>
      <c r="L189" s="485"/>
      <c r="M189" s="486"/>
      <c r="N189" s="485"/>
      <c r="O189" s="486"/>
      <c r="P189" s="485"/>
      <c r="Q189" s="486"/>
      <c r="R189" s="485"/>
      <c r="S189" s="486"/>
      <c r="T189" s="485"/>
      <c r="U189" s="486"/>
      <c r="V189" s="485"/>
      <c r="W189" s="486"/>
      <c r="X189" s="485"/>
      <c r="Y189" s="486"/>
      <c r="Z189" s="5">
        <f t="shared" si="28"/>
        <v>0</v>
      </c>
      <c r="AA189" s="5">
        <f t="shared" ca="1" si="29"/>
        <v>8</v>
      </c>
      <c r="AD189" s="143" t="str">
        <f t="shared" ca="1" si="31"/>
        <v/>
      </c>
      <c r="AE189" s="100" t="str">
        <f t="shared" ca="1" si="32"/>
        <v>未使用</v>
      </c>
    </row>
    <row r="190" spans="1:31" s="2" customFormat="1" ht="12" customHeight="1">
      <c r="A190" s="161">
        <v>2</v>
      </c>
      <c r="B190" s="39" t="str">
        <f t="shared" ca="1" si="33"/>
        <v/>
      </c>
      <c r="C190" s="44">
        <v>7</v>
      </c>
      <c r="D190" s="45" t="s">
        <v>46</v>
      </c>
      <c r="E190" s="489" t="str">
        <f t="shared" ca="1" si="30"/>
        <v>Not Used</v>
      </c>
      <c r="F190" s="489"/>
      <c r="G190" s="489"/>
      <c r="H190" s="41" t="str">
        <f ca="1">IF(E190="Not Used","",MAX($H$102:INDIRECT("R[-1]C",FALSE))+1)</f>
        <v/>
      </c>
      <c r="I190" s="42" t="str">
        <f t="shared" ca="1" si="27"/>
        <v/>
      </c>
      <c r="J190" s="488"/>
      <c r="K190" s="486"/>
      <c r="L190" s="485"/>
      <c r="M190" s="486"/>
      <c r="N190" s="485"/>
      <c r="O190" s="486"/>
      <c r="P190" s="485"/>
      <c r="Q190" s="486"/>
      <c r="R190" s="485"/>
      <c r="S190" s="486"/>
      <c r="T190" s="485"/>
      <c r="U190" s="486"/>
      <c r="V190" s="485"/>
      <c r="W190" s="486"/>
      <c r="X190" s="485"/>
      <c r="Y190" s="486"/>
      <c r="Z190" s="5">
        <f t="shared" si="28"/>
        <v>0</v>
      </c>
      <c r="AA190" s="5">
        <f t="shared" ca="1" si="29"/>
        <v>8</v>
      </c>
      <c r="AD190" s="143" t="str">
        <f t="shared" ca="1" si="31"/>
        <v/>
      </c>
      <c r="AE190" s="100" t="str">
        <f t="shared" ca="1" si="32"/>
        <v>未使用</v>
      </c>
    </row>
    <row r="191" spans="1:31" s="2" customFormat="1" ht="12" customHeight="1">
      <c r="A191" s="161">
        <v>2</v>
      </c>
      <c r="B191" s="39" t="str">
        <f t="shared" ca="1" si="33"/>
        <v/>
      </c>
      <c r="C191" s="44">
        <v>8</v>
      </c>
      <c r="D191" s="45" t="s">
        <v>46</v>
      </c>
      <c r="E191" s="489" t="str">
        <f t="shared" ca="1" si="30"/>
        <v>Not Used</v>
      </c>
      <c r="F191" s="489"/>
      <c r="G191" s="489"/>
      <c r="H191" s="41" t="str">
        <f ca="1">IF(E191="Not Used","",MAX($H$102:INDIRECT("R[-1]C",FALSE))+1)</f>
        <v/>
      </c>
      <c r="I191" s="42" t="str">
        <f t="shared" ca="1" si="27"/>
        <v/>
      </c>
      <c r="J191" s="488"/>
      <c r="K191" s="486"/>
      <c r="L191" s="485"/>
      <c r="M191" s="486"/>
      <c r="N191" s="485"/>
      <c r="O191" s="486"/>
      <c r="P191" s="485"/>
      <c r="Q191" s="486"/>
      <c r="R191" s="485"/>
      <c r="S191" s="486"/>
      <c r="T191" s="485"/>
      <c r="U191" s="486"/>
      <c r="V191" s="485"/>
      <c r="W191" s="486"/>
      <c r="X191" s="485"/>
      <c r="Y191" s="486"/>
      <c r="Z191" s="5">
        <f t="shared" si="28"/>
        <v>0</v>
      </c>
      <c r="AA191" s="5">
        <f t="shared" ca="1" si="29"/>
        <v>8</v>
      </c>
      <c r="AD191" s="143" t="str">
        <f t="shared" ca="1" si="31"/>
        <v/>
      </c>
      <c r="AE191" s="100" t="str">
        <f t="shared" ca="1" si="32"/>
        <v>未使用</v>
      </c>
    </row>
    <row r="192" spans="1:31" s="2" customFormat="1" ht="12" customHeight="1">
      <c r="A192" s="161">
        <v>2</v>
      </c>
      <c r="B192" s="39" t="str">
        <f t="shared" ca="1" si="33"/>
        <v/>
      </c>
      <c r="C192" s="44">
        <v>9</v>
      </c>
      <c r="D192" s="45" t="s">
        <v>46</v>
      </c>
      <c r="E192" s="489" t="str">
        <f t="shared" ca="1" si="30"/>
        <v>Not Used</v>
      </c>
      <c r="F192" s="489"/>
      <c r="G192" s="489"/>
      <c r="H192" s="41" t="str">
        <f ca="1">IF(E192="Not Used","",MAX($H$102:INDIRECT("R[-1]C",FALSE))+1)</f>
        <v/>
      </c>
      <c r="I192" s="42" t="str">
        <f t="shared" ca="1" si="27"/>
        <v/>
      </c>
      <c r="J192" s="488"/>
      <c r="K192" s="486"/>
      <c r="L192" s="485"/>
      <c r="M192" s="486"/>
      <c r="N192" s="485"/>
      <c r="O192" s="486"/>
      <c r="P192" s="485"/>
      <c r="Q192" s="486"/>
      <c r="R192" s="485"/>
      <c r="S192" s="486"/>
      <c r="T192" s="485"/>
      <c r="U192" s="486"/>
      <c r="V192" s="485"/>
      <c r="W192" s="486"/>
      <c r="X192" s="485"/>
      <c r="Y192" s="486"/>
      <c r="Z192" s="5">
        <f t="shared" si="28"/>
        <v>0</v>
      </c>
      <c r="AA192" s="5">
        <f t="shared" ca="1" si="29"/>
        <v>8</v>
      </c>
      <c r="AD192" s="143" t="str">
        <f t="shared" ca="1" si="31"/>
        <v/>
      </c>
      <c r="AE192" s="100" t="str">
        <f t="shared" ca="1" si="32"/>
        <v>未使用</v>
      </c>
    </row>
    <row r="193" spans="1:31" s="2" customFormat="1" ht="12" customHeight="1">
      <c r="A193" s="161">
        <v>2</v>
      </c>
      <c r="B193" s="39" t="str">
        <f t="shared" ca="1" si="33"/>
        <v/>
      </c>
      <c r="C193" s="44">
        <v>10</v>
      </c>
      <c r="D193" s="45" t="s">
        <v>46</v>
      </c>
      <c r="E193" s="489" t="str">
        <f t="shared" ca="1" si="30"/>
        <v>Not Used</v>
      </c>
      <c r="F193" s="489"/>
      <c r="G193" s="489"/>
      <c r="H193" s="41" t="str">
        <f ca="1">IF(E193="Not Used","",MAX($H$102:INDIRECT("R[-1]C",FALSE))+1)</f>
        <v/>
      </c>
      <c r="I193" s="42" t="str">
        <f t="shared" ca="1" si="27"/>
        <v/>
      </c>
      <c r="J193" s="488"/>
      <c r="K193" s="486"/>
      <c r="L193" s="485"/>
      <c r="M193" s="486"/>
      <c r="N193" s="485"/>
      <c r="O193" s="486"/>
      <c r="P193" s="485"/>
      <c r="Q193" s="486"/>
      <c r="R193" s="485"/>
      <c r="S193" s="486"/>
      <c r="T193" s="485"/>
      <c r="U193" s="486"/>
      <c r="V193" s="485"/>
      <c r="W193" s="486"/>
      <c r="X193" s="485"/>
      <c r="Y193" s="486"/>
      <c r="Z193" s="5">
        <f t="shared" si="28"/>
        <v>0</v>
      </c>
      <c r="AA193" s="5">
        <f t="shared" ca="1" si="29"/>
        <v>8</v>
      </c>
      <c r="AD193" s="143" t="str">
        <f t="shared" ca="1" si="31"/>
        <v/>
      </c>
      <c r="AE193" s="100" t="str">
        <f t="shared" ca="1" si="32"/>
        <v>未使用</v>
      </c>
    </row>
    <row r="194" spans="1:31" s="2" customFormat="1" ht="12" customHeight="1">
      <c r="A194" s="161">
        <v>2</v>
      </c>
      <c r="B194" s="39" t="str">
        <f t="shared" ca="1" si="33"/>
        <v/>
      </c>
      <c r="C194" s="44">
        <v>11</v>
      </c>
      <c r="D194" s="45" t="s">
        <v>46</v>
      </c>
      <c r="E194" s="489" t="str">
        <f t="shared" ca="1" si="30"/>
        <v>Not Used</v>
      </c>
      <c r="F194" s="489"/>
      <c r="G194" s="489"/>
      <c r="H194" s="41" t="str">
        <f ca="1">IF(E194="Not Used","",MAX($H$102:INDIRECT("R[-1]C",FALSE))+1)</f>
        <v/>
      </c>
      <c r="I194" s="42" t="str">
        <f t="shared" ca="1" si="27"/>
        <v/>
      </c>
      <c r="J194" s="488"/>
      <c r="K194" s="486"/>
      <c r="L194" s="485"/>
      <c r="M194" s="486"/>
      <c r="N194" s="485"/>
      <c r="O194" s="486"/>
      <c r="P194" s="485"/>
      <c r="Q194" s="486"/>
      <c r="R194" s="485"/>
      <c r="S194" s="486"/>
      <c r="T194" s="485"/>
      <c r="U194" s="486"/>
      <c r="V194" s="485"/>
      <c r="W194" s="486"/>
      <c r="X194" s="485"/>
      <c r="Y194" s="486"/>
      <c r="Z194" s="5">
        <f t="shared" si="28"/>
        <v>0</v>
      </c>
      <c r="AA194" s="5">
        <f t="shared" ca="1" si="29"/>
        <v>8</v>
      </c>
      <c r="AD194" s="143" t="str">
        <f t="shared" ca="1" si="31"/>
        <v/>
      </c>
      <c r="AE194" s="100" t="str">
        <f t="shared" ca="1" si="32"/>
        <v>未使用</v>
      </c>
    </row>
    <row r="195" spans="1:31" s="2" customFormat="1" ht="12" customHeight="1">
      <c r="A195" s="161">
        <v>2</v>
      </c>
      <c r="B195" s="39" t="str">
        <f t="shared" ca="1" si="33"/>
        <v/>
      </c>
      <c r="C195" s="44">
        <v>12</v>
      </c>
      <c r="D195" s="45" t="s">
        <v>46</v>
      </c>
      <c r="E195" s="489" t="str">
        <f t="shared" ca="1" si="30"/>
        <v>Not Used</v>
      </c>
      <c r="F195" s="489"/>
      <c r="G195" s="489"/>
      <c r="H195" s="41" t="str">
        <f ca="1">IF(E195="Not Used","",MAX($H$102:INDIRECT("R[-1]C",FALSE))+1)</f>
        <v/>
      </c>
      <c r="I195" s="42" t="str">
        <f t="shared" ca="1" si="27"/>
        <v/>
      </c>
      <c r="J195" s="488"/>
      <c r="K195" s="486"/>
      <c r="L195" s="485"/>
      <c r="M195" s="486"/>
      <c r="N195" s="485"/>
      <c r="O195" s="486"/>
      <c r="P195" s="485"/>
      <c r="Q195" s="486"/>
      <c r="R195" s="485"/>
      <c r="S195" s="486"/>
      <c r="T195" s="485"/>
      <c r="U195" s="486"/>
      <c r="V195" s="485"/>
      <c r="W195" s="486"/>
      <c r="X195" s="485"/>
      <c r="Y195" s="486"/>
      <c r="Z195" s="5">
        <f t="shared" si="28"/>
        <v>0</v>
      </c>
      <c r="AA195" s="5">
        <f t="shared" ca="1" si="29"/>
        <v>8</v>
      </c>
      <c r="AD195" s="143" t="str">
        <f t="shared" ca="1" si="31"/>
        <v/>
      </c>
      <c r="AE195" s="100" t="str">
        <f t="shared" ca="1" si="32"/>
        <v>未使用</v>
      </c>
    </row>
    <row r="196" spans="1:31" s="2" customFormat="1" ht="12" customHeight="1">
      <c r="A196" s="161">
        <v>2</v>
      </c>
      <c r="B196" s="39" t="str">
        <f t="shared" ca="1" si="33"/>
        <v/>
      </c>
      <c r="C196" s="44">
        <v>13</v>
      </c>
      <c r="D196" s="45" t="s">
        <v>46</v>
      </c>
      <c r="E196" s="489" t="str">
        <f t="shared" ca="1" si="30"/>
        <v>Not Used</v>
      </c>
      <c r="F196" s="489"/>
      <c r="G196" s="489"/>
      <c r="H196" s="41" t="str">
        <f ca="1">IF(E196="Not Used","",MAX($H$102:INDIRECT("R[-1]C",FALSE))+1)</f>
        <v/>
      </c>
      <c r="I196" s="42" t="str">
        <f t="shared" ca="1" si="27"/>
        <v/>
      </c>
      <c r="J196" s="488"/>
      <c r="K196" s="486"/>
      <c r="L196" s="485"/>
      <c r="M196" s="486"/>
      <c r="N196" s="485"/>
      <c r="O196" s="486"/>
      <c r="P196" s="485"/>
      <c r="Q196" s="486"/>
      <c r="R196" s="485"/>
      <c r="S196" s="486"/>
      <c r="T196" s="485"/>
      <c r="U196" s="486"/>
      <c r="V196" s="485"/>
      <c r="W196" s="486"/>
      <c r="X196" s="485"/>
      <c r="Y196" s="486"/>
      <c r="Z196" s="5">
        <f t="shared" si="28"/>
        <v>0</v>
      </c>
      <c r="AA196" s="5">
        <f t="shared" ca="1" si="29"/>
        <v>8</v>
      </c>
      <c r="AD196" s="143" t="str">
        <f t="shared" ca="1" si="31"/>
        <v/>
      </c>
      <c r="AE196" s="100" t="str">
        <f t="shared" ca="1" si="32"/>
        <v>未使用</v>
      </c>
    </row>
    <row r="197" spans="1:31" s="2" customFormat="1" ht="12" customHeight="1">
      <c r="A197" s="161">
        <v>2</v>
      </c>
      <c r="B197" s="39" t="str">
        <f t="shared" ca="1" si="33"/>
        <v/>
      </c>
      <c r="C197" s="44">
        <v>14</v>
      </c>
      <c r="D197" s="45" t="s">
        <v>46</v>
      </c>
      <c r="E197" s="489" t="str">
        <f t="shared" ca="1" si="30"/>
        <v>Not Used</v>
      </c>
      <c r="F197" s="489"/>
      <c r="G197" s="489"/>
      <c r="H197" s="41" t="str">
        <f ca="1">IF(E197="Not Used","",MAX($H$102:INDIRECT("R[-1]C",FALSE))+1)</f>
        <v/>
      </c>
      <c r="I197" s="42" t="str">
        <f t="shared" ca="1" si="27"/>
        <v/>
      </c>
      <c r="J197" s="488"/>
      <c r="K197" s="486"/>
      <c r="L197" s="485"/>
      <c r="M197" s="486"/>
      <c r="N197" s="485"/>
      <c r="O197" s="486"/>
      <c r="P197" s="485"/>
      <c r="Q197" s="486"/>
      <c r="R197" s="485"/>
      <c r="S197" s="486"/>
      <c r="T197" s="485"/>
      <c r="U197" s="486"/>
      <c r="V197" s="485"/>
      <c r="W197" s="486"/>
      <c r="X197" s="485"/>
      <c r="Y197" s="486"/>
      <c r="Z197" s="5">
        <f t="shared" si="28"/>
        <v>0</v>
      </c>
      <c r="AA197" s="5">
        <f t="shared" ca="1" si="29"/>
        <v>8</v>
      </c>
      <c r="AD197" s="143" t="str">
        <f t="shared" ca="1" si="31"/>
        <v/>
      </c>
      <c r="AE197" s="100" t="str">
        <f t="shared" ca="1" si="32"/>
        <v>未使用</v>
      </c>
    </row>
    <row r="198" spans="1:31" s="2" customFormat="1" ht="12" customHeight="1" thickBot="1">
      <c r="A198" s="161">
        <v>2</v>
      </c>
      <c r="B198" s="46" t="str">
        <f t="shared" ca="1" si="33"/>
        <v/>
      </c>
      <c r="C198" s="52">
        <v>15</v>
      </c>
      <c r="D198" s="53" t="s">
        <v>46</v>
      </c>
      <c r="E198" s="495" t="str">
        <f t="shared" ca="1" si="30"/>
        <v>Not Used</v>
      </c>
      <c r="F198" s="495"/>
      <c r="G198" s="495"/>
      <c r="H198" s="48" t="str">
        <f ca="1">IF(E198="Not Used","",MAX($H$102:INDIRECT("R[-1]C",FALSE))+1)</f>
        <v/>
      </c>
      <c r="I198" s="49" t="str">
        <f t="shared" ca="1" si="27"/>
        <v/>
      </c>
      <c r="J198" s="488"/>
      <c r="K198" s="486"/>
      <c r="L198" s="490"/>
      <c r="M198" s="491"/>
      <c r="N198" s="490"/>
      <c r="O198" s="491"/>
      <c r="P198" s="490"/>
      <c r="Q198" s="491"/>
      <c r="R198" s="490"/>
      <c r="S198" s="491"/>
      <c r="T198" s="490"/>
      <c r="U198" s="491"/>
      <c r="V198" s="490"/>
      <c r="W198" s="491"/>
      <c r="X198" s="490"/>
      <c r="Y198" s="491"/>
      <c r="Z198" s="5">
        <f t="shared" si="28"/>
        <v>0</v>
      </c>
      <c r="AA198" s="5">
        <f t="shared" ca="1" si="29"/>
        <v>8</v>
      </c>
      <c r="AD198" s="143" t="str">
        <f t="shared" ca="1" si="31"/>
        <v/>
      </c>
      <c r="AE198" s="100" t="str">
        <f t="shared" ca="1" si="32"/>
        <v>未使用</v>
      </c>
    </row>
    <row r="199" spans="1:31" s="2" customFormat="1" ht="12" customHeight="1" thickTop="1">
      <c r="A199" s="161">
        <v>3</v>
      </c>
      <c r="B199" s="35" t="str">
        <f ca="1">B18</f>
        <v/>
      </c>
      <c r="C199" s="54">
        <v>0</v>
      </c>
      <c r="D199" s="37" t="s">
        <v>84</v>
      </c>
      <c r="E199" s="489" t="str">
        <f ca="1">IF(AE199="未使用","Not Used",$E$100&amp;AD199&amp;"_"&amp;D199)</f>
        <v>Not Used</v>
      </c>
      <c r="F199" s="489"/>
      <c r="G199" s="489"/>
      <c r="H199" s="50" t="str">
        <f ca="1">IF(E199="Not Used","",MAX($H$102:INDIRECT("R[-1]C",FALSE))+1)</f>
        <v/>
      </c>
      <c r="I199" s="51" t="str">
        <f t="shared" ca="1" si="27"/>
        <v/>
      </c>
      <c r="J199" s="492"/>
      <c r="K199" s="493"/>
      <c r="L199" s="494"/>
      <c r="M199" s="493"/>
      <c r="N199" s="494"/>
      <c r="O199" s="493"/>
      <c r="P199" s="494"/>
      <c r="Q199" s="493"/>
      <c r="R199" s="494"/>
      <c r="S199" s="493"/>
      <c r="T199" s="494"/>
      <c r="U199" s="493"/>
      <c r="V199" s="494"/>
      <c r="W199" s="493"/>
      <c r="X199" s="494"/>
      <c r="Y199" s="493"/>
      <c r="Z199" s="5">
        <f t="shared" si="28"/>
        <v>0</v>
      </c>
      <c r="AA199" s="5">
        <f t="shared" ca="1" si="29"/>
        <v>8</v>
      </c>
      <c r="AD199" s="143" t="str">
        <f ca="1">OFFSET(A199,IF(D199="ON",-94-C199,-94-C199-16)-32*A199+3*A199,18-C199)</f>
        <v/>
      </c>
      <c r="AE199" s="100" t="str">
        <f ca="1">OFFSET(A199,IF(D199="ON",-93-C199,-92-C199-16)-32*A199+3*A199,18-C199)</f>
        <v>未使用</v>
      </c>
    </row>
    <row r="200" spans="1:31" s="2" customFormat="1" ht="12" customHeight="1">
      <c r="A200" s="161">
        <v>3</v>
      </c>
      <c r="B200" s="39" t="str">
        <f ca="1">B$199</f>
        <v/>
      </c>
      <c r="C200" s="40">
        <v>1</v>
      </c>
      <c r="D200" s="37" t="s">
        <v>84</v>
      </c>
      <c r="E200" s="489" t="str">
        <f t="shared" ref="E200:E230" ca="1" si="34">IF(AE200="未使用","Not Used",$E$100&amp;AD200&amp;"_"&amp;D200)</f>
        <v>Not Used</v>
      </c>
      <c r="F200" s="489"/>
      <c r="G200" s="489"/>
      <c r="H200" s="41" t="str">
        <f ca="1">IF(E200="Not Used","",MAX($H$102:INDIRECT("R[-1]C",FALSE))+1)</f>
        <v/>
      </c>
      <c r="I200" s="42" t="str">
        <f t="shared" ca="1" si="27"/>
        <v/>
      </c>
      <c r="J200" s="488"/>
      <c r="K200" s="486"/>
      <c r="L200" s="485"/>
      <c r="M200" s="486"/>
      <c r="N200" s="485"/>
      <c r="O200" s="486"/>
      <c r="P200" s="485"/>
      <c r="Q200" s="486"/>
      <c r="R200" s="485"/>
      <c r="S200" s="486"/>
      <c r="T200" s="485"/>
      <c r="U200" s="486"/>
      <c r="V200" s="485"/>
      <c r="W200" s="486"/>
      <c r="X200" s="485"/>
      <c r="Y200" s="486"/>
      <c r="Z200" s="5">
        <f t="shared" si="28"/>
        <v>0</v>
      </c>
      <c r="AA200" s="5">
        <f t="shared" ca="1" si="29"/>
        <v>8</v>
      </c>
      <c r="AD200" s="143" t="str">
        <f ca="1">OFFSET(A200,IF(D200="ON",-94-C200,-94-C200-16)-32*A200+3*A200,18-C200)</f>
        <v/>
      </c>
      <c r="AE200" s="100" t="str">
        <f ca="1">OFFSET(A200,IF(D200="ON",-93-C200,-92-C200-16)-32*A200+3*A200,18-C200)</f>
        <v>未使用</v>
      </c>
    </row>
    <row r="201" spans="1:31" s="2" customFormat="1" ht="12" customHeight="1">
      <c r="A201" s="161">
        <v>3</v>
      </c>
      <c r="B201" s="39" t="str">
        <f t="shared" ref="B201:B230" ca="1" si="35">B$199</f>
        <v/>
      </c>
      <c r="C201" s="40">
        <v>2</v>
      </c>
      <c r="D201" s="37" t="s">
        <v>84</v>
      </c>
      <c r="E201" s="489" t="str">
        <f t="shared" ca="1" si="34"/>
        <v>Not Used</v>
      </c>
      <c r="F201" s="489"/>
      <c r="G201" s="489"/>
      <c r="H201" s="41" t="str">
        <f ca="1">IF(E201="Not Used","",MAX($H$102:INDIRECT("R[-1]C",FALSE))+1)</f>
        <v/>
      </c>
      <c r="I201" s="42" t="str">
        <f t="shared" ca="1" si="27"/>
        <v/>
      </c>
      <c r="J201" s="488"/>
      <c r="K201" s="486"/>
      <c r="L201" s="485"/>
      <c r="M201" s="486"/>
      <c r="N201" s="485"/>
      <c r="O201" s="486"/>
      <c r="P201" s="485"/>
      <c r="Q201" s="486"/>
      <c r="R201" s="485"/>
      <c r="S201" s="486"/>
      <c r="T201" s="485"/>
      <c r="U201" s="486"/>
      <c r="V201" s="485"/>
      <c r="W201" s="486"/>
      <c r="X201" s="485"/>
      <c r="Y201" s="486"/>
      <c r="Z201" s="5">
        <f t="shared" si="28"/>
        <v>0</v>
      </c>
      <c r="AA201" s="5">
        <f t="shared" ca="1" si="29"/>
        <v>8</v>
      </c>
      <c r="AD201" s="143" t="str">
        <f t="shared" ref="AD201:AD231" ca="1" si="36">OFFSET(A201,IF(D201="ON",-94-C201,-94-C201-16)-32*A201+3*A201,18-C201)</f>
        <v/>
      </c>
      <c r="AE201" s="100" t="str">
        <f t="shared" ref="AE201:AE231" ca="1" si="37">OFFSET(A201,IF(D201="ON",-93-C201,-92-C201-16)-32*A201+3*A201,18-C201)</f>
        <v>未使用</v>
      </c>
    </row>
    <row r="202" spans="1:31" s="2" customFormat="1" ht="12" customHeight="1">
      <c r="A202" s="161">
        <v>3</v>
      </c>
      <c r="B202" s="39" t="str">
        <f t="shared" ca="1" si="35"/>
        <v/>
      </c>
      <c r="C202" s="40">
        <v>3</v>
      </c>
      <c r="D202" s="37" t="s">
        <v>84</v>
      </c>
      <c r="E202" s="489" t="str">
        <f t="shared" ca="1" si="34"/>
        <v>Not Used</v>
      </c>
      <c r="F202" s="489"/>
      <c r="G202" s="489"/>
      <c r="H202" s="41" t="str">
        <f ca="1">IF(E202="Not Used","",MAX($H$102:INDIRECT("R[-1]C",FALSE))+1)</f>
        <v/>
      </c>
      <c r="I202" s="42" t="str">
        <f t="shared" ca="1" si="27"/>
        <v/>
      </c>
      <c r="J202" s="488"/>
      <c r="K202" s="486"/>
      <c r="L202" s="485"/>
      <c r="M202" s="486"/>
      <c r="N202" s="485"/>
      <c r="O202" s="486"/>
      <c r="P202" s="485"/>
      <c r="Q202" s="486"/>
      <c r="R202" s="485"/>
      <c r="S202" s="486"/>
      <c r="T202" s="485"/>
      <c r="U202" s="486"/>
      <c r="V202" s="485"/>
      <c r="W202" s="486"/>
      <c r="X202" s="485"/>
      <c r="Y202" s="486"/>
      <c r="Z202" s="5">
        <f t="shared" si="28"/>
        <v>0</v>
      </c>
      <c r="AA202" s="5">
        <f t="shared" ca="1" si="29"/>
        <v>8</v>
      </c>
      <c r="AD202" s="143" t="str">
        <f t="shared" ca="1" si="36"/>
        <v/>
      </c>
      <c r="AE202" s="100" t="str">
        <f t="shared" ca="1" si="37"/>
        <v>未使用</v>
      </c>
    </row>
    <row r="203" spans="1:31" s="2" customFormat="1" ht="12" customHeight="1">
      <c r="A203" s="161">
        <v>3</v>
      </c>
      <c r="B203" s="39" t="str">
        <f t="shared" ca="1" si="35"/>
        <v/>
      </c>
      <c r="C203" s="40">
        <v>4</v>
      </c>
      <c r="D203" s="37" t="s">
        <v>84</v>
      </c>
      <c r="E203" s="489" t="str">
        <f t="shared" ca="1" si="34"/>
        <v>Not Used</v>
      </c>
      <c r="F203" s="489"/>
      <c r="G203" s="489"/>
      <c r="H203" s="41" t="str">
        <f ca="1">IF(E203="Not Used","",MAX($H$102:INDIRECT("R[-1]C",FALSE))+1)</f>
        <v/>
      </c>
      <c r="I203" s="42" t="str">
        <f t="shared" ca="1" si="27"/>
        <v/>
      </c>
      <c r="J203" s="488"/>
      <c r="K203" s="486"/>
      <c r="L203" s="485"/>
      <c r="M203" s="486"/>
      <c r="N203" s="485"/>
      <c r="O203" s="486"/>
      <c r="P203" s="485"/>
      <c r="Q203" s="486"/>
      <c r="R203" s="485"/>
      <c r="S203" s="486"/>
      <c r="T203" s="485"/>
      <c r="U203" s="486"/>
      <c r="V203" s="485"/>
      <c r="W203" s="486"/>
      <c r="X203" s="485"/>
      <c r="Y203" s="486"/>
      <c r="Z203" s="5">
        <f t="shared" si="28"/>
        <v>0</v>
      </c>
      <c r="AA203" s="5">
        <f t="shared" ca="1" si="29"/>
        <v>8</v>
      </c>
      <c r="AD203" s="143" t="str">
        <f t="shared" ca="1" si="36"/>
        <v/>
      </c>
      <c r="AE203" s="100" t="str">
        <f t="shared" ca="1" si="37"/>
        <v>未使用</v>
      </c>
    </row>
    <row r="204" spans="1:31" s="2" customFormat="1" ht="12" customHeight="1">
      <c r="A204" s="161">
        <v>3</v>
      </c>
      <c r="B204" s="39" t="str">
        <f t="shared" ca="1" si="35"/>
        <v/>
      </c>
      <c r="C204" s="40">
        <v>5</v>
      </c>
      <c r="D204" s="37" t="s">
        <v>84</v>
      </c>
      <c r="E204" s="489" t="str">
        <f t="shared" ca="1" si="34"/>
        <v>Not Used</v>
      </c>
      <c r="F204" s="489"/>
      <c r="G204" s="489"/>
      <c r="H204" s="41" t="str">
        <f ca="1">IF(E204="Not Used","",MAX($H$102:INDIRECT("R[-1]C",FALSE))+1)</f>
        <v/>
      </c>
      <c r="I204" s="42" t="str">
        <f t="shared" ca="1" si="27"/>
        <v/>
      </c>
      <c r="J204" s="488"/>
      <c r="K204" s="486"/>
      <c r="L204" s="485"/>
      <c r="M204" s="486"/>
      <c r="N204" s="485"/>
      <c r="O204" s="486"/>
      <c r="P204" s="485"/>
      <c r="Q204" s="486"/>
      <c r="R204" s="485"/>
      <c r="S204" s="486"/>
      <c r="T204" s="485"/>
      <c r="U204" s="486"/>
      <c r="V204" s="485"/>
      <c r="W204" s="486"/>
      <c r="X204" s="485"/>
      <c r="Y204" s="486"/>
      <c r="Z204" s="5">
        <f t="shared" si="28"/>
        <v>0</v>
      </c>
      <c r="AA204" s="5">
        <f t="shared" ca="1" si="29"/>
        <v>8</v>
      </c>
      <c r="AD204" s="143" t="str">
        <f t="shared" ca="1" si="36"/>
        <v/>
      </c>
      <c r="AE204" s="100" t="str">
        <f t="shared" ca="1" si="37"/>
        <v>未使用</v>
      </c>
    </row>
    <row r="205" spans="1:31" s="2" customFormat="1" ht="12" customHeight="1">
      <c r="A205" s="161">
        <v>3</v>
      </c>
      <c r="B205" s="39" t="str">
        <f t="shared" ca="1" si="35"/>
        <v/>
      </c>
      <c r="C205" s="40">
        <v>6</v>
      </c>
      <c r="D205" s="37" t="s">
        <v>84</v>
      </c>
      <c r="E205" s="489" t="str">
        <f t="shared" ca="1" si="34"/>
        <v>Not Used</v>
      </c>
      <c r="F205" s="489"/>
      <c r="G205" s="489"/>
      <c r="H205" s="41" t="str">
        <f ca="1">IF(E205="Not Used","",MAX($H$102:INDIRECT("R[-1]C",FALSE))+1)</f>
        <v/>
      </c>
      <c r="I205" s="42" t="str">
        <f t="shared" ca="1" si="27"/>
        <v/>
      </c>
      <c r="J205" s="488"/>
      <c r="K205" s="486"/>
      <c r="L205" s="485"/>
      <c r="M205" s="486"/>
      <c r="N205" s="485"/>
      <c r="O205" s="486"/>
      <c r="P205" s="485"/>
      <c r="Q205" s="486"/>
      <c r="R205" s="485"/>
      <c r="S205" s="486"/>
      <c r="T205" s="485"/>
      <c r="U205" s="486"/>
      <c r="V205" s="485"/>
      <c r="W205" s="486"/>
      <c r="X205" s="485"/>
      <c r="Y205" s="486"/>
      <c r="Z205" s="5">
        <f t="shared" si="28"/>
        <v>0</v>
      </c>
      <c r="AA205" s="5">
        <f t="shared" ca="1" si="29"/>
        <v>8</v>
      </c>
      <c r="AD205" s="143" t="str">
        <f t="shared" ca="1" si="36"/>
        <v/>
      </c>
      <c r="AE205" s="100" t="str">
        <f t="shared" ca="1" si="37"/>
        <v>未使用</v>
      </c>
    </row>
    <row r="206" spans="1:31" s="2" customFormat="1" ht="12" customHeight="1">
      <c r="A206" s="161">
        <v>3</v>
      </c>
      <c r="B206" s="39" t="str">
        <f t="shared" ca="1" si="35"/>
        <v/>
      </c>
      <c r="C206" s="40">
        <v>7</v>
      </c>
      <c r="D206" s="37" t="s">
        <v>84</v>
      </c>
      <c r="E206" s="489" t="str">
        <f t="shared" ca="1" si="34"/>
        <v>Not Used</v>
      </c>
      <c r="F206" s="489"/>
      <c r="G206" s="489"/>
      <c r="H206" s="41" t="str">
        <f ca="1">IF(E206="Not Used","",MAX($H$102:INDIRECT("R[-1]C",FALSE))+1)</f>
        <v/>
      </c>
      <c r="I206" s="42" t="str">
        <f t="shared" ca="1" si="27"/>
        <v/>
      </c>
      <c r="J206" s="488"/>
      <c r="K206" s="486"/>
      <c r="L206" s="485"/>
      <c r="M206" s="486"/>
      <c r="N206" s="485"/>
      <c r="O206" s="486"/>
      <c r="P206" s="485"/>
      <c r="Q206" s="486"/>
      <c r="R206" s="485"/>
      <c r="S206" s="486"/>
      <c r="T206" s="485"/>
      <c r="U206" s="486"/>
      <c r="V206" s="485"/>
      <c r="W206" s="486"/>
      <c r="X206" s="485"/>
      <c r="Y206" s="486"/>
      <c r="Z206" s="5">
        <f t="shared" si="28"/>
        <v>0</v>
      </c>
      <c r="AA206" s="5">
        <f t="shared" ca="1" si="29"/>
        <v>8</v>
      </c>
      <c r="AD206" s="143" t="str">
        <f t="shared" ca="1" si="36"/>
        <v/>
      </c>
      <c r="AE206" s="100" t="str">
        <f t="shared" ca="1" si="37"/>
        <v>未使用</v>
      </c>
    </row>
    <row r="207" spans="1:31" s="2" customFormat="1" ht="12" customHeight="1">
      <c r="A207" s="161">
        <v>3</v>
      </c>
      <c r="B207" s="39" t="str">
        <f t="shared" ca="1" si="35"/>
        <v/>
      </c>
      <c r="C207" s="40">
        <v>8</v>
      </c>
      <c r="D207" s="37" t="s">
        <v>84</v>
      </c>
      <c r="E207" s="489" t="str">
        <f t="shared" ca="1" si="34"/>
        <v>Not Used</v>
      </c>
      <c r="F207" s="489"/>
      <c r="G207" s="489"/>
      <c r="H207" s="41" t="str">
        <f ca="1">IF(E207="Not Used","",MAX($H$102:INDIRECT("R[-1]C",FALSE))+1)</f>
        <v/>
      </c>
      <c r="I207" s="42" t="str">
        <f t="shared" ca="1" si="27"/>
        <v/>
      </c>
      <c r="J207" s="488"/>
      <c r="K207" s="486"/>
      <c r="L207" s="485"/>
      <c r="M207" s="486"/>
      <c r="N207" s="485"/>
      <c r="O207" s="486"/>
      <c r="P207" s="485"/>
      <c r="Q207" s="486"/>
      <c r="R207" s="485"/>
      <c r="S207" s="486"/>
      <c r="T207" s="485"/>
      <c r="U207" s="486"/>
      <c r="V207" s="485"/>
      <c r="W207" s="486"/>
      <c r="X207" s="485"/>
      <c r="Y207" s="486"/>
      <c r="Z207" s="5">
        <f t="shared" si="28"/>
        <v>0</v>
      </c>
      <c r="AA207" s="5">
        <f t="shared" ca="1" si="29"/>
        <v>8</v>
      </c>
      <c r="AD207" s="143" t="str">
        <f t="shared" ca="1" si="36"/>
        <v/>
      </c>
      <c r="AE207" s="100" t="str">
        <f t="shared" ca="1" si="37"/>
        <v>未使用</v>
      </c>
    </row>
    <row r="208" spans="1:31" s="2" customFormat="1" ht="12" customHeight="1">
      <c r="A208" s="161">
        <v>3</v>
      </c>
      <c r="B208" s="39" t="str">
        <f t="shared" ca="1" si="35"/>
        <v/>
      </c>
      <c r="C208" s="40">
        <v>9</v>
      </c>
      <c r="D208" s="37" t="s">
        <v>84</v>
      </c>
      <c r="E208" s="489" t="str">
        <f t="shared" ca="1" si="34"/>
        <v>Not Used</v>
      </c>
      <c r="F208" s="489"/>
      <c r="G208" s="489"/>
      <c r="H208" s="41" t="str">
        <f ca="1">IF(E208="Not Used","",MAX($H$102:INDIRECT("R[-1]C",FALSE))+1)</f>
        <v/>
      </c>
      <c r="I208" s="42" t="str">
        <f t="shared" ca="1" si="27"/>
        <v/>
      </c>
      <c r="J208" s="488"/>
      <c r="K208" s="486"/>
      <c r="L208" s="485"/>
      <c r="M208" s="486"/>
      <c r="N208" s="485"/>
      <c r="O208" s="486"/>
      <c r="P208" s="485"/>
      <c r="Q208" s="486"/>
      <c r="R208" s="485"/>
      <c r="S208" s="486"/>
      <c r="T208" s="485"/>
      <c r="U208" s="486"/>
      <c r="V208" s="485"/>
      <c r="W208" s="486"/>
      <c r="X208" s="485"/>
      <c r="Y208" s="486"/>
      <c r="Z208" s="5">
        <f t="shared" si="28"/>
        <v>0</v>
      </c>
      <c r="AA208" s="5">
        <f t="shared" ca="1" si="29"/>
        <v>8</v>
      </c>
      <c r="AD208" s="143" t="str">
        <f t="shared" ca="1" si="36"/>
        <v/>
      </c>
      <c r="AE208" s="100" t="str">
        <f t="shared" ca="1" si="37"/>
        <v>未使用</v>
      </c>
    </row>
    <row r="209" spans="1:31" s="2" customFormat="1" ht="12" customHeight="1">
      <c r="A209" s="161">
        <v>3</v>
      </c>
      <c r="B209" s="39" t="str">
        <f t="shared" ca="1" si="35"/>
        <v/>
      </c>
      <c r="C209" s="40">
        <v>10</v>
      </c>
      <c r="D209" s="37" t="s">
        <v>84</v>
      </c>
      <c r="E209" s="489" t="str">
        <f t="shared" ca="1" si="34"/>
        <v>Not Used</v>
      </c>
      <c r="F209" s="489"/>
      <c r="G209" s="489"/>
      <c r="H209" s="41" t="str">
        <f ca="1">IF(E209="Not Used","",MAX($H$102:INDIRECT("R[-1]C",FALSE))+1)</f>
        <v/>
      </c>
      <c r="I209" s="42" t="str">
        <f t="shared" ca="1" si="27"/>
        <v/>
      </c>
      <c r="J209" s="488"/>
      <c r="K209" s="486"/>
      <c r="L209" s="485"/>
      <c r="M209" s="486"/>
      <c r="N209" s="485"/>
      <c r="O209" s="486"/>
      <c r="P209" s="485"/>
      <c r="Q209" s="486"/>
      <c r="R209" s="485"/>
      <c r="S209" s="486"/>
      <c r="T209" s="485"/>
      <c r="U209" s="486"/>
      <c r="V209" s="485"/>
      <c r="W209" s="486"/>
      <c r="X209" s="485"/>
      <c r="Y209" s="486"/>
      <c r="Z209" s="5">
        <f t="shared" si="28"/>
        <v>0</v>
      </c>
      <c r="AA209" s="5">
        <f t="shared" ca="1" si="29"/>
        <v>8</v>
      </c>
      <c r="AD209" s="143" t="str">
        <f t="shared" ca="1" si="36"/>
        <v/>
      </c>
      <c r="AE209" s="100" t="str">
        <f t="shared" ca="1" si="37"/>
        <v>未使用</v>
      </c>
    </row>
    <row r="210" spans="1:31" s="2" customFormat="1" ht="12" customHeight="1">
      <c r="A210" s="161">
        <v>3</v>
      </c>
      <c r="B210" s="39" t="str">
        <f t="shared" ca="1" si="35"/>
        <v/>
      </c>
      <c r="C210" s="40">
        <v>11</v>
      </c>
      <c r="D210" s="37" t="s">
        <v>84</v>
      </c>
      <c r="E210" s="489" t="str">
        <f t="shared" ca="1" si="34"/>
        <v>Not Used</v>
      </c>
      <c r="F210" s="489"/>
      <c r="G210" s="489"/>
      <c r="H210" s="41" t="str">
        <f ca="1">IF(E210="Not Used","",MAX($H$102:INDIRECT("R[-1]C",FALSE))+1)</f>
        <v/>
      </c>
      <c r="I210" s="42" t="str">
        <f t="shared" ca="1" si="27"/>
        <v/>
      </c>
      <c r="J210" s="488"/>
      <c r="K210" s="486"/>
      <c r="L210" s="485"/>
      <c r="M210" s="486"/>
      <c r="N210" s="485"/>
      <c r="O210" s="486"/>
      <c r="P210" s="485"/>
      <c r="Q210" s="486"/>
      <c r="R210" s="485"/>
      <c r="S210" s="486"/>
      <c r="T210" s="485"/>
      <c r="U210" s="486"/>
      <c r="V210" s="485"/>
      <c r="W210" s="486"/>
      <c r="X210" s="485"/>
      <c r="Y210" s="486"/>
      <c r="Z210" s="5">
        <f t="shared" si="28"/>
        <v>0</v>
      </c>
      <c r="AA210" s="5">
        <f t="shared" ca="1" si="29"/>
        <v>8</v>
      </c>
      <c r="AD210" s="143" t="str">
        <f t="shared" ca="1" si="36"/>
        <v/>
      </c>
      <c r="AE210" s="100" t="str">
        <f t="shared" ca="1" si="37"/>
        <v>未使用</v>
      </c>
    </row>
    <row r="211" spans="1:31" s="2" customFormat="1" ht="12" customHeight="1">
      <c r="A211" s="161">
        <v>3</v>
      </c>
      <c r="B211" s="39" t="str">
        <f t="shared" ca="1" si="35"/>
        <v/>
      </c>
      <c r="C211" s="40">
        <v>12</v>
      </c>
      <c r="D211" s="37" t="s">
        <v>84</v>
      </c>
      <c r="E211" s="489" t="str">
        <f t="shared" ca="1" si="34"/>
        <v>Not Used</v>
      </c>
      <c r="F211" s="489"/>
      <c r="G211" s="489"/>
      <c r="H211" s="41" t="str">
        <f ca="1">IF(E211="Not Used","",MAX($H$102:INDIRECT("R[-1]C",FALSE))+1)</f>
        <v/>
      </c>
      <c r="I211" s="42" t="str">
        <f t="shared" ca="1" si="27"/>
        <v/>
      </c>
      <c r="J211" s="488"/>
      <c r="K211" s="486"/>
      <c r="L211" s="485"/>
      <c r="M211" s="486"/>
      <c r="N211" s="485"/>
      <c r="O211" s="486"/>
      <c r="P211" s="485"/>
      <c r="Q211" s="486"/>
      <c r="R211" s="485"/>
      <c r="S211" s="486"/>
      <c r="T211" s="485"/>
      <c r="U211" s="486"/>
      <c r="V211" s="485"/>
      <c r="W211" s="486"/>
      <c r="X211" s="485"/>
      <c r="Y211" s="486"/>
      <c r="Z211" s="5">
        <f t="shared" si="28"/>
        <v>0</v>
      </c>
      <c r="AA211" s="5">
        <f t="shared" ca="1" si="29"/>
        <v>8</v>
      </c>
      <c r="AD211" s="143" t="str">
        <f t="shared" ca="1" si="36"/>
        <v/>
      </c>
      <c r="AE211" s="100" t="str">
        <f t="shared" ca="1" si="37"/>
        <v>未使用</v>
      </c>
    </row>
    <row r="212" spans="1:31" s="2" customFormat="1" ht="12" customHeight="1">
      <c r="A212" s="161">
        <v>3</v>
      </c>
      <c r="B212" s="39" t="str">
        <f t="shared" ca="1" si="35"/>
        <v/>
      </c>
      <c r="C212" s="40">
        <v>13</v>
      </c>
      <c r="D212" s="37" t="s">
        <v>84</v>
      </c>
      <c r="E212" s="489" t="str">
        <f t="shared" ca="1" si="34"/>
        <v>Not Used</v>
      </c>
      <c r="F212" s="489"/>
      <c r="G212" s="489"/>
      <c r="H212" s="41" t="str">
        <f ca="1">IF(E212="Not Used","",MAX($H$102:INDIRECT("R[-1]C",FALSE))+1)</f>
        <v/>
      </c>
      <c r="I212" s="42" t="str">
        <f t="shared" ca="1" si="27"/>
        <v/>
      </c>
      <c r="J212" s="488"/>
      <c r="K212" s="486"/>
      <c r="L212" s="485"/>
      <c r="M212" s="486"/>
      <c r="N212" s="485"/>
      <c r="O212" s="486"/>
      <c r="P212" s="485"/>
      <c r="Q212" s="486"/>
      <c r="R212" s="485"/>
      <c r="S212" s="486"/>
      <c r="T212" s="485"/>
      <c r="U212" s="486"/>
      <c r="V212" s="485"/>
      <c r="W212" s="486"/>
      <c r="X212" s="485"/>
      <c r="Y212" s="486"/>
      <c r="Z212" s="5">
        <f t="shared" si="28"/>
        <v>0</v>
      </c>
      <c r="AA212" s="5">
        <f t="shared" ca="1" si="29"/>
        <v>8</v>
      </c>
      <c r="AD212" s="143" t="str">
        <f t="shared" ca="1" si="36"/>
        <v/>
      </c>
      <c r="AE212" s="100" t="str">
        <f t="shared" ca="1" si="37"/>
        <v>未使用</v>
      </c>
    </row>
    <row r="213" spans="1:31" s="2" customFormat="1" ht="12" customHeight="1">
      <c r="A213" s="161">
        <v>3</v>
      </c>
      <c r="B213" s="39" t="str">
        <f t="shared" ca="1" si="35"/>
        <v/>
      </c>
      <c r="C213" s="40">
        <v>14</v>
      </c>
      <c r="D213" s="37" t="s">
        <v>84</v>
      </c>
      <c r="E213" s="489" t="str">
        <f t="shared" ca="1" si="34"/>
        <v>Not Used</v>
      </c>
      <c r="F213" s="489"/>
      <c r="G213" s="489"/>
      <c r="H213" s="41" t="str">
        <f ca="1">IF(E213="Not Used","",MAX($H$102:INDIRECT("R[-1]C",FALSE))+1)</f>
        <v/>
      </c>
      <c r="I213" s="42" t="str">
        <f t="shared" ca="1" si="27"/>
        <v/>
      </c>
      <c r="J213" s="488"/>
      <c r="K213" s="486"/>
      <c r="L213" s="485"/>
      <c r="M213" s="486"/>
      <c r="N213" s="485"/>
      <c r="O213" s="486"/>
      <c r="P213" s="485"/>
      <c r="Q213" s="486"/>
      <c r="R213" s="485"/>
      <c r="S213" s="486"/>
      <c r="T213" s="485"/>
      <c r="U213" s="486"/>
      <c r="V213" s="485"/>
      <c r="W213" s="486"/>
      <c r="X213" s="485"/>
      <c r="Y213" s="486"/>
      <c r="Z213" s="5">
        <f t="shared" si="28"/>
        <v>0</v>
      </c>
      <c r="AA213" s="5">
        <f t="shared" ca="1" si="29"/>
        <v>8</v>
      </c>
      <c r="AD213" s="143" t="str">
        <f t="shared" ca="1" si="36"/>
        <v/>
      </c>
      <c r="AE213" s="100" t="str">
        <f t="shared" ca="1" si="37"/>
        <v>未使用</v>
      </c>
    </row>
    <row r="214" spans="1:31" s="2" customFormat="1" ht="12" customHeight="1">
      <c r="A214" s="161">
        <v>3</v>
      </c>
      <c r="B214" s="39" t="str">
        <f t="shared" ca="1" si="35"/>
        <v/>
      </c>
      <c r="C214" s="43">
        <v>15</v>
      </c>
      <c r="D214" s="37" t="s">
        <v>84</v>
      </c>
      <c r="E214" s="489" t="str">
        <f t="shared" ca="1" si="34"/>
        <v>Not Used</v>
      </c>
      <c r="F214" s="489"/>
      <c r="G214" s="489"/>
      <c r="H214" s="41" t="str">
        <f ca="1">IF(E214="Not Used","",MAX($H$102:INDIRECT("R[-1]C",FALSE))+1)</f>
        <v/>
      </c>
      <c r="I214" s="42" t="str">
        <f t="shared" ca="1" si="27"/>
        <v/>
      </c>
      <c r="J214" s="488"/>
      <c r="K214" s="486"/>
      <c r="L214" s="485"/>
      <c r="M214" s="486"/>
      <c r="N214" s="485"/>
      <c r="O214" s="486"/>
      <c r="P214" s="485"/>
      <c r="Q214" s="486"/>
      <c r="R214" s="485"/>
      <c r="S214" s="486"/>
      <c r="T214" s="485"/>
      <c r="U214" s="486"/>
      <c r="V214" s="485"/>
      <c r="W214" s="486"/>
      <c r="X214" s="485"/>
      <c r="Y214" s="486"/>
      <c r="Z214" s="5">
        <f t="shared" si="28"/>
        <v>0</v>
      </c>
      <c r="AA214" s="5">
        <f t="shared" ca="1" si="29"/>
        <v>8</v>
      </c>
      <c r="AD214" s="143" t="str">
        <f t="shared" ca="1" si="36"/>
        <v/>
      </c>
      <c r="AE214" s="100" t="str">
        <f t="shared" ca="1" si="37"/>
        <v>未使用</v>
      </c>
    </row>
    <row r="215" spans="1:31" s="2" customFormat="1" ht="12" customHeight="1">
      <c r="A215" s="161">
        <v>3</v>
      </c>
      <c r="B215" s="39" t="str">
        <f t="shared" ca="1" si="35"/>
        <v/>
      </c>
      <c r="C215" s="44">
        <v>0</v>
      </c>
      <c r="D215" s="45" t="s">
        <v>46</v>
      </c>
      <c r="E215" s="489" t="str">
        <f t="shared" ca="1" si="34"/>
        <v>Not Used</v>
      </c>
      <c r="F215" s="489"/>
      <c r="G215" s="489"/>
      <c r="H215" s="41" t="str">
        <f ca="1">IF(E215="Not Used","",MAX($H$102:INDIRECT("R[-1]C",FALSE))+1)</f>
        <v/>
      </c>
      <c r="I215" s="42" t="str">
        <f t="shared" ca="1" si="27"/>
        <v/>
      </c>
      <c r="J215" s="488"/>
      <c r="K215" s="486"/>
      <c r="L215" s="485"/>
      <c r="M215" s="486"/>
      <c r="N215" s="485"/>
      <c r="O215" s="486"/>
      <c r="P215" s="485"/>
      <c r="Q215" s="486"/>
      <c r="R215" s="485"/>
      <c r="S215" s="486"/>
      <c r="T215" s="485"/>
      <c r="U215" s="486"/>
      <c r="V215" s="485"/>
      <c r="W215" s="486"/>
      <c r="X215" s="485"/>
      <c r="Y215" s="486"/>
      <c r="Z215" s="5">
        <f t="shared" si="28"/>
        <v>0</v>
      </c>
      <c r="AA215" s="5">
        <f t="shared" ca="1" si="29"/>
        <v>8</v>
      </c>
      <c r="AD215" s="143" t="str">
        <f t="shared" ca="1" si="36"/>
        <v/>
      </c>
      <c r="AE215" s="100" t="str">
        <f t="shared" ca="1" si="37"/>
        <v>未使用</v>
      </c>
    </row>
    <row r="216" spans="1:31" s="2" customFormat="1" ht="12" customHeight="1">
      <c r="A216" s="161">
        <v>3</v>
      </c>
      <c r="B216" s="39" t="str">
        <f t="shared" ca="1" si="35"/>
        <v/>
      </c>
      <c r="C216" s="44">
        <v>1</v>
      </c>
      <c r="D216" s="45" t="s">
        <v>46</v>
      </c>
      <c r="E216" s="489" t="str">
        <f t="shared" ca="1" si="34"/>
        <v>Not Used</v>
      </c>
      <c r="F216" s="489"/>
      <c r="G216" s="489"/>
      <c r="H216" s="41" t="str">
        <f ca="1">IF(E216="Not Used","",MAX($H$102:INDIRECT("R[-1]C",FALSE))+1)</f>
        <v/>
      </c>
      <c r="I216" s="42" t="str">
        <f t="shared" ca="1" si="27"/>
        <v/>
      </c>
      <c r="J216" s="488"/>
      <c r="K216" s="486"/>
      <c r="L216" s="485"/>
      <c r="M216" s="486"/>
      <c r="N216" s="485"/>
      <c r="O216" s="486"/>
      <c r="P216" s="485"/>
      <c r="Q216" s="486"/>
      <c r="R216" s="485"/>
      <c r="S216" s="486"/>
      <c r="T216" s="485"/>
      <c r="U216" s="486"/>
      <c r="V216" s="485"/>
      <c r="W216" s="486"/>
      <c r="X216" s="485"/>
      <c r="Y216" s="486"/>
      <c r="Z216" s="5">
        <f t="shared" si="28"/>
        <v>0</v>
      </c>
      <c r="AA216" s="5">
        <f t="shared" ca="1" si="29"/>
        <v>8</v>
      </c>
      <c r="AD216" s="143" t="str">
        <f t="shared" ca="1" si="36"/>
        <v/>
      </c>
      <c r="AE216" s="100" t="str">
        <f t="shared" ca="1" si="37"/>
        <v>未使用</v>
      </c>
    </row>
    <row r="217" spans="1:31" s="2" customFormat="1" ht="12" customHeight="1">
      <c r="A217" s="161">
        <v>3</v>
      </c>
      <c r="B217" s="39" t="str">
        <f t="shared" ca="1" si="35"/>
        <v/>
      </c>
      <c r="C217" s="44">
        <v>2</v>
      </c>
      <c r="D217" s="45" t="s">
        <v>46</v>
      </c>
      <c r="E217" s="489" t="str">
        <f t="shared" ca="1" si="34"/>
        <v>Not Used</v>
      </c>
      <c r="F217" s="489"/>
      <c r="G217" s="489"/>
      <c r="H217" s="41" t="str">
        <f ca="1">IF(E217="Not Used","",MAX($H$102:INDIRECT("R[-1]C",FALSE))+1)</f>
        <v/>
      </c>
      <c r="I217" s="42" t="str">
        <f t="shared" ca="1" si="27"/>
        <v/>
      </c>
      <c r="J217" s="488"/>
      <c r="K217" s="486"/>
      <c r="L217" s="485"/>
      <c r="M217" s="486"/>
      <c r="N217" s="485"/>
      <c r="O217" s="486"/>
      <c r="P217" s="485"/>
      <c r="Q217" s="486"/>
      <c r="R217" s="485"/>
      <c r="S217" s="486"/>
      <c r="T217" s="485"/>
      <c r="U217" s="486"/>
      <c r="V217" s="485"/>
      <c r="W217" s="486"/>
      <c r="X217" s="485"/>
      <c r="Y217" s="486"/>
      <c r="Z217" s="5">
        <f t="shared" si="28"/>
        <v>0</v>
      </c>
      <c r="AA217" s="5">
        <f t="shared" ca="1" si="29"/>
        <v>8</v>
      </c>
      <c r="AD217" s="143" t="str">
        <f t="shared" ca="1" si="36"/>
        <v/>
      </c>
      <c r="AE217" s="100" t="str">
        <f t="shared" ca="1" si="37"/>
        <v>未使用</v>
      </c>
    </row>
    <row r="218" spans="1:31" s="2" customFormat="1" ht="12" customHeight="1">
      <c r="A218" s="161">
        <v>3</v>
      </c>
      <c r="B218" s="39" t="str">
        <f t="shared" ca="1" si="35"/>
        <v/>
      </c>
      <c r="C218" s="44">
        <v>3</v>
      </c>
      <c r="D218" s="45" t="s">
        <v>46</v>
      </c>
      <c r="E218" s="489" t="str">
        <f t="shared" ca="1" si="34"/>
        <v>Not Used</v>
      </c>
      <c r="F218" s="489"/>
      <c r="G218" s="489"/>
      <c r="H218" s="41" t="str">
        <f ca="1">IF(E218="Not Used","",MAX($H$102:INDIRECT("R[-1]C",FALSE))+1)</f>
        <v/>
      </c>
      <c r="I218" s="42" t="str">
        <f t="shared" ca="1" si="27"/>
        <v/>
      </c>
      <c r="J218" s="488"/>
      <c r="K218" s="486"/>
      <c r="L218" s="485"/>
      <c r="M218" s="486"/>
      <c r="N218" s="485"/>
      <c r="O218" s="486"/>
      <c r="P218" s="485"/>
      <c r="Q218" s="486"/>
      <c r="R218" s="485"/>
      <c r="S218" s="486"/>
      <c r="T218" s="485"/>
      <c r="U218" s="486"/>
      <c r="V218" s="485"/>
      <c r="W218" s="486"/>
      <c r="X218" s="485"/>
      <c r="Y218" s="486"/>
      <c r="Z218" s="5">
        <f t="shared" si="28"/>
        <v>0</v>
      </c>
      <c r="AA218" s="5">
        <f t="shared" ca="1" si="29"/>
        <v>8</v>
      </c>
      <c r="AD218" s="143" t="str">
        <f t="shared" ca="1" si="36"/>
        <v/>
      </c>
      <c r="AE218" s="100" t="str">
        <f t="shared" ca="1" si="37"/>
        <v>未使用</v>
      </c>
    </row>
    <row r="219" spans="1:31" s="2" customFormat="1" ht="12" customHeight="1">
      <c r="A219" s="161">
        <v>3</v>
      </c>
      <c r="B219" s="39" t="str">
        <f t="shared" ca="1" si="35"/>
        <v/>
      </c>
      <c r="C219" s="44">
        <v>4</v>
      </c>
      <c r="D219" s="45" t="s">
        <v>46</v>
      </c>
      <c r="E219" s="489" t="str">
        <f t="shared" ca="1" si="34"/>
        <v>Not Used</v>
      </c>
      <c r="F219" s="489"/>
      <c r="G219" s="489"/>
      <c r="H219" s="41" t="str">
        <f ca="1">IF(E219="Not Used","",MAX($H$102:INDIRECT("R[-1]C",FALSE))+1)</f>
        <v/>
      </c>
      <c r="I219" s="42" t="str">
        <f t="shared" ca="1" si="27"/>
        <v/>
      </c>
      <c r="J219" s="488"/>
      <c r="K219" s="486"/>
      <c r="L219" s="485"/>
      <c r="M219" s="486"/>
      <c r="N219" s="485"/>
      <c r="O219" s="486"/>
      <c r="P219" s="485"/>
      <c r="Q219" s="486"/>
      <c r="R219" s="485"/>
      <c r="S219" s="486"/>
      <c r="T219" s="485"/>
      <c r="U219" s="486"/>
      <c r="V219" s="485"/>
      <c r="W219" s="486"/>
      <c r="X219" s="485"/>
      <c r="Y219" s="486"/>
      <c r="Z219" s="5">
        <f t="shared" si="28"/>
        <v>0</v>
      </c>
      <c r="AA219" s="5">
        <f t="shared" ca="1" si="29"/>
        <v>8</v>
      </c>
      <c r="AD219" s="143" t="str">
        <f t="shared" ca="1" si="36"/>
        <v/>
      </c>
      <c r="AE219" s="100" t="str">
        <f t="shared" ca="1" si="37"/>
        <v>未使用</v>
      </c>
    </row>
    <row r="220" spans="1:31" s="2" customFormat="1" ht="12" customHeight="1">
      <c r="A220" s="161">
        <v>3</v>
      </c>
      <c r="B220" s="39" t="str">
        <f t="shared" ca="1" si="35"/>
        <v/>
      </c>
      <c r="C220" s="44">
        <v>5</v>
      </c>
      <c r="D220" s="45" t="s">
        <v>46</v>
      </c>
      <c r="E220" s="489" t="str">
        <f t="shared" ca="1" si="34"/>
        <v>Not Used</v>
      </c>
      <c r="F220" s="489"/>
      <c r="G220" s="489"/>
      <c r="H220" s="41" t="str">
        <f ca="1">IF(E220="Not Used","",MAX($H$102:INDIRECT("R[-1]C",FALSE))+1)</f>
        <v/>
      </c>
      <c r="I220" s="42" t="str">
        <f t="shared" ca="1" si="27"/>
        <v/>
      </c>
      <c r="J220" s="488"/>
      <c r="K220" s="486"/>
      <c r="L220" s="485"/>
      <c r="M220" s="486"/>
      <c r="N220" s="485"/>
      <c r="O220" s="486"/>
      <c r="P220" s="485"/>
      <c r="Q220" s="486"/>
      <c r="R220" s="485"/>
      <c r="S220" s="486"/>
      <c r="T220" s="485"/>
      <c r="U220" s="486"/>
      <c r="V220" s="485"/>
      <c r="W220" s="486"/>
      <c r="X220" s="485"/>
      <c r="Y220" s="486"/>
      <c r="Z220" s="5">
        <f t="shared" si="28"/>
        <v>0</v>
      </c>
      <c r="AA220" s="5">
        <f t="shared" ca="1" si="29"/>
        <v>8</v>
      </c>
      <c r="AD220" s="143" t="str">
        <f t="shared" ca="1" si="36"/>
        <v/>
      </c>
      <c r="AE220" s="100" t="str">
        <f t="shared" ca="1" si="37"/>
        <v>未使用</v>
      </c>
    </row>
    <row r="221" spans="1:31" s="2" customFormat="1" ht="12" customHeight="1">
      <c r="A221" s="161">
        <v>3</v>
      </c>
      <c r="B221" s="39" t="str">
        <f t="shared" ca="1" si="35"/>
        <v/>
      </c>
      <c r="C221" s="44">
        <v>6</v>
      </c>
      <c r="D221" s="45" t="s">
        <v>46</v>
      </c>
      <c r="E221" s="489" t="str">
        <f t="shared" ca="1" si="34"/>
        <v>Not Used</v>
      </c>
      <c r="F221" s="489"/>
      <c r="G221" s="489"/>
      <c r="H221" s="41" t="str">
        <f ca="1">IF(E221="Not Used","",MAX($H$102:INDIRECT("R[-1]C",FALSE))+1)</f>
        <v/>
      </c>
      <c r="I221" s="42" t="str">
        <f t="shared" ca="1" si="27"/>
        <v/>
      </c>
      <c r="J221" s="488"/>
      <c r="K221" s="486"/>
      <c r="L221" s="485"/>
      <c r="M221" s="486"/>
      <c r="N221" s="485"/>
      <c r="O221" s="486"/>
      <c r="P221" s="485"/>
      <c r="Q221" s="486"/>
      <c r="R221" s="485"/>
      <c r="S221" s="486"/>
      <c r="T221" s="485"/>
      <c r="U221" s="486"/>
      <c r="V221" s="485"/>
      <c r="W221" s="486"/>
      <c r="X221" s="485"/>
      <c r="Y221" s="486"/>
      <c r="Z221" s="5">
        <f t="shared" si="28"/>
        <v>0</v>
      </c>
      <c r="AA221" s="5">
        <f t="shared" ca="1" si="29"/>
        <v>8</v>
      </c>
      <c r="AD221" s="143" t="str">
        <f t="shared" ca="1" si="36"/>
        <v/>
      </c>
      <c r="AE221" s="100" t="str">
        <f t="shared" ca="1" si="37"/>
        <v>未使用</v>
      </c>
    </row>
    <row r="222" spans="1:31" s="2" customFormat="1" ht="12" customHeight="1">
      <c r="A222" s="161">
        <v>3</v>
      </c>
      <c r="B222" s="39" t="str">
        <f t="shared" ca="1" si="35"/>
        <v/>
      </c>
      <c r="C222" s="44">
        <v>7</v>
      </c>
      <c r="D222" s="45" t="s">
        <v>46</v>
      </c>
      <c r="E222" s="489" t="str">
        <f t="shared" ca="1" si="34"/>
        <v>Not Used</v>
      </c>
      <c r="F222" s="489"/>
      <c r="G222" s="489"/>
      <c r="H222" s="41" t="str">
        <f ca="1">IF(E222="Not Used","",MAX($H$102:INDIRECT("R[-1]C",FALSE))+1)</f>
        <v/>
      </c>
      <c r="I222" s="42" t="str">
        <f t="shared" ca="1" si="27"/>
        <v/>
      </c>
      <c r="J222" s="488"/>
      <c r="K222" s="486"/>
      <c r="L222" s="485"/>
      <c r="M222" s="486"/>
      <c r="N222" s="485"/>
      <c r="O222" s="486"/>
      <c r="P222" s="485"/>
      <c r="Q222" s="486"/>
      <c r="R222" s="485"/>
      <c r="S222" s="486"/>
      <c r="T222" s="485"/>
      <c r="U222" s="486"/>
      <c r="V222" s="485"/>
      <c r="W222" s="486"/>
      <c r="X222" s="485"/>
      <c r="Y222" s="486"/>
      <c r="Z222" s="5">
        <f t="shared" si="28"/>
        <v>0</v>
      </c>
      <c r="AA222" s="5">
        <f t="shared" ca="1" si="29"/>
        <v>8</v>
      </c>
      <c r="AD222" s="143" t="str">
        <f t="shared" ca="1" si="36"/>
        <v/>
      </c>
      <c r="AE222" s="100" t="str">
        <f t="shared" ca="1" si="37"/>
        <v>未使用</v>
      </c>
    </row>
    <row r="223" spans="1:31" s="2" customFormat="1" ht="12" customHeight="1">
      <c r="A223" s="161">
        <v>3</v>
      </c>
      <c r="B223" s="39" t="str">
        <f t="shared" ca="1" si="35"/>
        <v/>
      </c>
      <c r="C223" s="44">
        <v>8</v>
      </c>
      <c r="D223" s="45" t="s">
        <v>46</v>
      </c>
      <c r="E223" s="489" t="str">
        <f t="shared" ca="1" si="34"/>
        <v>Not Used</v>
      </c>
      <c r="F223" s="489"/>
      <c r="G223" s="489"/>
      <c r="H223" s="41" t="str">
        <f ca="1">IF(E223="Not Used","",MAX($H$102:INDIRECT("R[-1]C",FALSE))+1)</f>
        <v/>
      </c>
      <c r="I223" s="42" t="str">
        <f t="shared" ca="1" si="27"/>
        <v/>
      </c>
      <c r="J223" s="488"/>
      <c r="K223" s="486"/>
      <c r="L223" s="485"/>
      <c r="M223" s="486"/>
      <c r="N223" s="485"/>
      <c r="O223" s="486"/>
      <c r="P223" s="485"/>
      <c r="Q223" s="486"/>
      <c r="R223" s="485"/>
      <c r="S223" s="486"/>
      <c r="T223" s="485"/>
      <c r="U223" s="486"/>
      <c r="V223" s="485"/>
      <c r="W223" s="486"/>
      <c r="X223" s="485"/>
      <c r="Y223" s="486"/>
      <c r="Z223" s="5">
        <f t="shared" si="28"/>
        <v>0</v>
      </c>
      <c r="AA223" s="5">
        <f t="shared" ca="1" si="29"/>
        <v>8</v>
      </c>
      <c r="AD223" s="143" t="str">
        <f t="shared" ca="1" si="36"/>
        <v/>
      </c>
      <c r="AE223" s="100" t="str">
        <f t="shared" ca="1" si="37"/>
        <v>未使用</v>
      </c>
    </row>
    <row r="224" spans="1:31" s="2" customFormat="1" ht="12" customHeight="1">
      <c r="A224" s="161">
        <v>3</v>
      </c>
      <c r="B224" s="39" t="str">
        <f t="shared" ca="1" si="35"/>
        <v/>
      </c>
      <c r="C224" s="44">
        <v>9</v>
      </c>
      <c r="D224" s="45" t="s">
        <v>46</v>
      </c>
      <c r="E224" s="489" t="str">
        <f t="shared" ca="1" si="34"/>
        <v>Not Used</v>
      </c>
      <c r="F224" s="489"/>
      <c r="G224" s="489"/>
      <c r="H224" s="41" t="str">
        <f ca="1">IF(E224="Not Used","",MAX($H$102:INDIRECT("R[-1]C",FALSE))+1)</f>
        <v/>
      </c>
      <c r="I224" s="42" t="str">
        <f t="shared" ca="1" si="27"/>
        <v/>
      </c>
      <c r="J224" s="488"/>
      <c r="K224" s="486"/>
      <c r="L224" s="485"/>
      <c r="M224" s="486"/>
      <c r="N224" s="485"/>
      <c r="O224" s="486"/>
      <c r="P224" s="485"/>
      <c r="Q224" s="486"/>
      <c r="R224" s="485"/>
      <c r="S224" s="486"/>
      <c r="T224" s="485"/>
      <c r="U224" s="486"/>
      <c r="V224" s="485"/>
      <c r="W224" s="486"/>
      <c r="X224" s="485"/>
      <c r="Y224" s="486"/>
      <c r="Z224" s="5">
        <f t="shared" si="28"/>
        <v>0</v>
      </c>
      <c r="AA224" s="5">
        <f t="shared" ca="1" si="29"/>
        <v>8</v>
      </c>
      <c r="AD224" s="143" t="str">
        <f t="shared" ca="1" si="36"/>
        <v/>
      </c>
      <c r="AE224" s="100" t="str">
        <f t="shared" ca="1" si="37"/>
        <v>未使用</v>
      </c>
    </row>
    <row r="225" spans="1:31" s="2" customFormat="1" ht="12" customHeight="1">
      <c r="A225" s="161">
        <v>3</v>
      </c>
      <c r="B225" s="39" t="str">
        <f t="shared" ca="1" si="35"/>
        <v/>
      </c>
      <c r="C225" s="44">
        <v>10</v>
      </c>
      <c r="D225" s="45" t="s">
        <v>46</v>
      </c>
      <c r="E225" s="489" t="str">
        <f t="shared" ca="1" si="34"/>
        <v>Not Used</v>
      </c>
      <c r="F225" s="489"/>
      <c r="G225" s="489"/>
      <c r="H225" s="41" t="str">
        <f ca="1">IF(E225="Not Used","",MAX($H$102:INDIRECT("R[-1]C",FALSE))+1)</f>
        <v/>
      </c>
      <c r="I225" s="42" t="str">
        <f t="shared" ca="1" si="27"/>
        <v/>
      </c>
      <c r="J225" s="488"/>
      <c r="K225" s="486"/>
      <c r="L225" s="485"/>
      <c r="M225" s="486"/>
      <c r="N225" s="485"/>
      <c r="O225" s="486"/>
      <c r="P225" s="485"/>
      <c r="Q225" s="486"/>
      <c r="R225" s="485"/>
      <c r="S225" s="486"/>
      <c r="T225" s="485"/>
      <c r="U225" s="486"/>
      <c r="V225" s="485"/>
      <c r="W225" s="486"/>
      <c r="X225" s="485"/>
      <c r="Y225" s="486"/>
      <c r="Z225" s="5">
        <f t="shared" si="28"/>
        <v>0</v>
      </c>
      <c r="AA225" s="5">
        <f t="shared" ca="1" si="29"/>
        <v>8</v>
      </c>
      <c r="AD225" s="143" t="str">
        <f t="shared" ca="1" si="36"/>
        <v/>
      </c>
      <c r="AE225" s="100" t="str">
        <f t="shared" ca="1" si="37"/>
        <v>未使用</v>
      </c>
    </row>
    <row r="226" spans="1:31" s="2" customFormat="1" ht="12" customHeight="1">
      <c r="A226" s="161">
        <v>3</v>
      </c>
      <c r="B226" s="39" t="str">
        <f t="shared" ca="1" si="35"/>
        <v/>
      </c>
      <c r="C226" s="44">
        <v>11</v>
      </c>
      <c r="D226" s="45" t="s">
        <v>46</v>
      </c>
      <c r="E226" s="489" t="str">
        <f t="shared" ca="1" si="34"/>
        <v>Not Used</v>
      </c>
      <c r="F226" s="489"/>
      <c r="G226" s="489"/>
      <c r="H226" s="41" t="str">
        <f ca="1">IF(E226="Not Used","",MAX($H$102:INDIRECT("R[-1]C",FALSE))+1)</f>
        <v/>
      </c>
      <c r="I226" s="42" t="str">
        <f t="shared" ca="1" si="27"/>
        <v/>
      </c>
      <c r="J226" s="488"/>
      <c r="K226" s="486"/>
      <c r="L226" s="485"/>
      <c r="M226" s="486"/>
      <c r="N226" s="485"/>
      <c r="O226" s="486"/>
      <c r="P226" s="485"/>
      <c r="Q226" s="486"/>
      <c r="R226" s="485"/>
      <c r="S226" s="486"/>
      <c r="T226" s="485"/>
      <c r="U226" s="486"/>
      <c r="V226" s="485"/>
      <c r="W226" s="486"/>
      <c r="X226" s="485"/>
      <c r="Y226" s="486"/>
      <c r="Z226" s="5">
        <f t="shared" si="28"/>
        <v>0</v>
      </c>
      <c r="AA226" s="5">
        <f t="shared" ca="1" si="29"/>
        <v>8</v>
      </c>
      <c r="AD226" s="143" t="str">
        <f t="shared" ca="1" si="36"/>
        <v/>
      </c>
      <c r="AE226" s="100" t="str">
        <f t="shared" ca="1" si="37"/>
        <v>未使用</v>
      </c>
    </row>
    <row r="227" spans="1:31" s="2" customFormat="1" ht="12" customHeight="1">
      <c r="A227" s="161">
        <v>3</v>
      </c>
      <c r="B227" s="39" t="str">
        <f t="shared" ca="1" si="35"/>
        <v/>
      </c>
      <c r="C227" s="44">
        <v>12</v>
      </c>
      <c r="D227" s="45" t="s">
        <v>46</v>
      </c>
      <c r="E227" s="489" t="str">
        <f t="shared" ca="1" si="34"/>
        <v>Not Used</v>
      </c>
      <c r="F227" s="489"/>
      <c r="G227" s="489"/>
      <c r="H227" s="41" t="str">
        <f ca="1">IF(E227="Not Used","",MAX($H$102:INDIRECT("R[-1]C",FALSE))+1)</f>
        <v/>
      </c>
      <c r="I227" s="42" t="str">
        <f t="shared" ca="1" si="27"/>
        <v/>
      </c>
      <c r="J227" s="488"/>
      <c r="K227" s="486"/>
      <c r="L227" s="485"/>
      <c r="M227" s="486"/>
      <c r="N227" s="485"/>
      <c r="O227" s="486"/>
      <c r="P227" s="485"/>
      <c r="Q227" s="486"/>
      <c r="R227" s="485"/>
      <c r="S227" s="486"/>
      <c r="T227" s="485"/>
      <c r="U227" s="486"/>
      <c r="V227" s="485"/>
      <c r="W227" s="486"/>
      <c r="X227" s="485"/>
      <c r="Y227" s="486"/>
      <c r="Z227" s="5">
        <f t="shared" si="28"/>
        <v>0</v>
      </c>
      <c r="AA227" s="5">
        <f t="shared" ca="1" si="29"/>
        <v>8</v>
      </c>
      <c r="AD227" s="143" t="str">
        <f t="shared" ca="1" si="36"/>
        <v/>
      </c>
      <c r="AE227" s="100" t="str">
        <f t="shared" ca="1" si="37"/>
        <v>未使用</v>
      </c>
    </row>
    <row r="228" spans="1:31" s="2" customFormat="1" ht="12" customHeight="1">
      <c r="A228" s="161">
        <v>3</v>
      </c>
      <c r="B228" s="39" t="str">
        <f t="shared" ca="1" si="35"/>
        <v/>
      </c>
      <c r="C228" s="44">
        <v>13</v>
      </c>
      <c r="D228" s="45" t="s">
        <v>46</v>
      </c>
      <c r="E228" s="489" t="str">
        <f t="shared" ca="1" si="34"/>
        <v>Not Used</v>
      </c>
      <c r="F228" s="489"/>
      <c r="G228" s="489"/>
      <c r="H228" s="41" t="str">
        <f ca="1">IF(E228="Not Used","",MAX($H$102:INDIRECT("R[-1]C",FALSE))+1)</f>
        <v/>
      </c>
      <c r="I228" s="42" t="str">
        <f t="shared" ca="1" si="27"/>
        <v/>
      </c>
      <c r="J228" s="488"/>
      <c r="K228" s="486"/>
      <c r="L228" s="485"/>
      <c r="M228" s="486"/>
      <c r="N228" s="485"/>
      <c r="O228" s="486"/>
      <c r="P228" s="485"/>
      <c r="Q228" s="486"/>
      <c r="R228" s="485"/>
      <c r="S228" s="486"/>
      <c r="T228" s="485"/>
      <c r="U228" s="486"/>
      <c r="V228" s="485"/>
      <c r="W228" s="486"/>
      <c r="X228" s="485"/>
      <c r="Y228" s="486"/>
      <c r="Z228" s="5">
        <f t="shared" si="28"/>
        <v>0</v>
      </c>
      <c r="AA228" s="5">
        <f t="shared" ca="1" si="29"/>
        <v>8</v>
      </c>
      <c r="AD228" s="143" t="str">
        <f t="shared" ca="1" si="36"/>
        <v/>
      </c>
      <c r="AE228" s="100" t="str">
        <f t="shared" ca="1" si="37"/>
        <v>未使用</v>
      </c>
    </row>
    <row r="229" spans="1:31" s="2" customFormat="1" ht="12" customHeight="1">
      <c r="A229" s="161">
        <v>3</v>
      </c>
      <c r="B229" s="39" t="str">
        <f t="shared" ca="1" si="35"/>
        <v/>
      </c>
      <c r="C229" s="44">
        <v>14</v>
      </c>
      <c r="D229" s="45" t="s">
        <v>46</v>
      </c>
      <c r="E229" s="489" t="str">
        <f t="shared" ca="1" si="34"/>
        <v>Not Used</v>
      </c>
      <c r="F229" s="489"/>
      <c r="G229" s="489"/>
      <c r="H229" s="41" t="str">
        <f ca="1">IF(E229="Not Used","",MAX($H$102:INDIRECT("R[-1]C",FALSE))+1)</f>
        <v/>
      </c>
      <c r="I229" s="42" t="str">
        <f t="shared" ca="1" si="27"/>
        <v/>
      </c>
      <c r="J229" s="488"/>
      <c r="K229" s="486"/>
      <c r="L229" s="485"/>
      <c r="M229" s="486"/>
      <c r="N229" s="485"/>
      <c r="O229" s="486"/>
      <c r="P229" s="485"/>
      <c r="Q229" s="486"/>
      <c r="R229" s="485"/>
      <c r="S229" s="486"/>
      <c r="T229" s="485"/>
      <c r="U229" s="486"/>
      <c r="V229" s="485"/>
      <c r="W229" s="486"/>
      <c r="X229" s="485"/>
      <c r="Y229" s="486"/>
      <c r="Z229" s="5">
        <f t="shared" si="28"/>
        <v>0</v>
      </c>
      <c r="AA229" s="5">
        <f t="shared" ca="1" si="29"/>
        <v>8</v>
      </c>
      <c r="AD229" s="143" t="str">
        <f t="shared" ca="1" si="36"/>
        <v/>
      </c>
      <c r="AE229" s="100" t="str">
        <f t="shared" ca="1" si="37"/>
        <v>未使用</v>
      </c>
    </row>
    <row r="230" spans="1:31" s="2" customFormat="1" ht="12" customHeight="1" thickBot="1">
      <c r="A230" s="161">
        <v>3</v>
      </c>
      <c r="B230" s="46" t="str">
        <f t="shared" ca="1" si="35"/>
        <v/>
      </c>
      <c r="C230" s="52">
        <v>15</v>
      </c>
      <c r="D230" s="53" t="s">
        <v>46</v>
      </c>
      <c r="E230" s="495" t="str">
        <f t="shared" ca="1" si="34"/>
        <v>Not Used</v>
      </c>
      <c r="F230" s="495"/>
      <c r="G230" s="495"/>
      <c r="H230" s="48" t="str">
        <f ca="1">IF(E230="Not Used","",MAX($H$102:INDIRECT("R[-1]C",FALSE))+1)</f>
        <v/>
      </c>
      <c r="I230" s="49" t="str">
        <f t="shared" ca="1" si="27"/>
        <v/>
      </c>
      <c r="J230" s="488"/>
      <c r="K230" s="486"/>
      <c r="L230" s="490"/>
      <c r="M230" s="491"/>
      <c r="N230" s="490"/>
      <c r="O230" s="491"/>
      <c r="P230" s="490"/>
      <c r="Q230" s="491"/>
      <c r="R230" s="490"/>
      <c r="S230" s="491"/>
      <c r="T230" s="490"/>
      <c r="U230" s="491"/>
      <c r="V230" s="490"/>
      <c r="W230" s="491"/>
      <c r="X230" s="490"/>
      <c r="Y230" s="491"/>
      <c r="Z230" s="5">
        <f t="shared" si="28"/>
        <v>0</v>
      </c>
      <c r="AA230" s="5">
        <f t="shared" ca="1" si="29"/>
        <v>8</v>
      </c>
      <c r="AD230" s="143" t="str">
        <f t="shared" ca="1" si="36"/>
        <v/>
      </c>
      <c r="AE230" s="100" t="str">
        <f t="shared" ca="1" si="37"/>
        <v>未使用</v>
      </c>
    </row>
    <row r="231" spans="1:31" s="2" customFormat="1" ht="12" customHeight="1" thickTop="1">
      <c r="A231" s="161">
        <v>4</v>
      </c>
      <c r="B231" s="35" t="str">
        <f ca="1">B21</f>
        <v/>
      </c>
      <c r="C231" s="36">
        <v>0</v>
      </c>
      <c r="D231" s="37" t="s">
        <v>84</v>
      </c>
      <c r="E231" s="489" t="str">
        <f ca="1">IF(AE231="未使用","Not Used",$E$100&amp;AD231&amp;"_"&amp;D231)</f>
        <v>Not Used</v>
      </c>
      <c r="F231" s="489"/>
      <c r="G231" s="489"/>
      <c r="H231" s="50" t="str">
        <f ca="1">IF(E231="Not Used","",MAX($H$102:INDIRECT("R[-1]C",FALSE))+1)</f>
        <v/>
      </c>
      <c r="I231" s="51" t="str">
        <f t="shared" ref="I231:I294" ca="1" si="38">IF(H231="","","0x"&amp;DEC2HEX(G$2*2^10+H231,4))</f>
        <v/>
      </c>
      <c r="J231" s="492"/>
      <c r="K231" s="493"/>
      <c r="L231" s="494"/>
      <c r="M231" s="493"/>
      <c r="N231" s="494"/>
      <c r="O231" s="493"/>
      <c r="P231" s="494"/>
      <c r="Q231" s="493"/>
      <c r="R231" s="494"/>
      <c r="S231" s="493"/>
      <c r="T231" s="494"/>
      <c r="U231" s="493"/>
      <c r="V231" s="494"/>
      <c r="W231" s="493"/>
      <c r="X231" s="494"/>
      <c r="Y231" s="493"/>
      <c r="Z231" s="5">
        <f t="shared" ref="Z231:Z294" si="39">COUNTA(J231:Y231)</f>
        <v>0</v>
      </c>
      <c r="AA231" s="5">
        <f t="shared" ref="AA231:AA294" ca="1" si="40">LEN(E231)</f>
        <v>8</v>
      </c>
      <c r="AD231" s="143" t="str">
        <f t="shared" ca="1" si="36"/>
        <v/>
      </c>
      <c r="AE231" s="100" t="str">
        <f t="shared" ca="1" si="37"/>
        <v>未使用</v>
      </c>
    </row>
    <row r="232" spans="1:31" s="2" customFormat="1" ht="12" customHeight="1">
      <c r="A232" s="161">
        <v>4</v>
      </c>
      <c r="B232" s="39" t="str">
        <f ca="1">B$231</f>
        <v/>
      </c>
      <c r="C232" s="40">
        <v>1</v>
      </c>
      <c r="D232" s="37" t="s">
        <v>84</v>
      </c>
      <c r="E232" s="489" t="str">
        <f t="shared" ref="E232:E295" ca="1" si="41">IF(AE232="未使用","Not Used",$E$100&amp;AD232&amp;"_"&amp;D232)</f>
        <v>Not Used</v>
      </c>
      <c r="F232" s="489"/>
      <c r="G232" s="489"/>
      <c r="H232" s="41" t="str">
        <f ca="1">IF(E232="Not Used","",MAX($H$102:INDIRECT("R[-1]C",FALSE))+1)</f>
        <v/>
      </c>
      <c r="I232" s="42" t="str">
        <f t="shared" ca="1" si="38"/>
        <v/>
      </c>
      <c r="J232" s="488"/>
      <c r="K232" s="486"/>
      <c r="L232" s="485"/>
      <c r="M232" s="486"/>
      <c r="N232" s="485"/>
      <c r="O232" s="486"/>
      <c r="P232" s="485"/>
      <c r="Q232" s="486"/>
      <c r="R232" s="485"/>
      <c r="S232" s="486"/>
      <c r="T232" s="485"/>
      <c r="U232" s="486"/>
      <c r="V232" s="485"/>
      <c r="W232" s="486"/>
      <c r="X232" s="485"/>
      <c r="Y232" s="486"/>
      <c r="Z232" s="5">
        <f t="shared" si="39"/>
        <v>0</v>
      </c>
      <c r="AA232" s="5">
        <f t="shared" ca="1" si="40"/>
        <v>8</v>
      </c>
      <c r="AD232" s="143" t="str">
        <f ca="1">OFFSET(A232,IF(D232="ON",-94-C232,-94-C232-16)-32*A232+3*A232,18-C232)</f>
        <v/>
      </c>
      <c r="AE232" s="100" t="str">
        <f ca="1">OFFSET(A232,IF(D232="ON",-93-C232,-92-C232-16)-32*A232+3*A232,18-C232)</f>
        <v>未使用</v>
      </c>
    </row>
    <row r="233" spans="1:31" s="2" customFormat="1" ht="12" customHeight="1">
      <c r="A233" s="161">
        <v>4</v>
      </c>
      <c r="B233" s="39" t="str">
        <f t="shared" ref="B233:B262" ca="1" si="42">B$231</f>
        <v/>
      </c>
      <c r="C233" s="40">
        <v>2</v>
      </c>
      <c r="D233" s="37" t="s">
        <v>84</v>
      </c>
      <c r="E233" s="489" t="str">
        <f t="shared" ca="1" si="41"/>
        <v>Not Used</v>
      </c>
      <c r="F233" s="489"/>
      <c r="G233" s="489"/>
      <c r="H233" s="41" t="str">
        <f ca="1">IF(E233="Not Used","",MAX($H$102:INDIRECT("R[-1]C",FALSE))+1)</f>
        <v/>
      </c>
      <c r="I233" s="42" t="str">
        <f t="shared" ca="1" si="38"/>
        <v/>
      </c>
      <c r="J233" s="488"/>
      <c r="K233" s="486"/>
      <c r="L233" s="485"/>
      <c r="M233" s="486"/>
      <c r="N233" s="485"/>
      <c r="O233" s="486"/>
      <c r="P233" s="485"/>
      <c r="Q233" s="486"/>
      <c r="R233" s="485"/>
      <c r="S233" s="486"/>
      <c r="T233" s="485"/>
      <c r="U233" s="486"/>
      <c r="V233" s="485"/>
      <c r="W233" s="486"/>
      <c r="X233" s="485"/>
      <c r="Y233" s="486"/>
      <c r="Z233" s="5">
        <f t="shared" si="39"/>
        <v>0</v>
      </c>
      <c r="AA233" s="5">
        <f t="shared" ca="1" si="40"/>
        <v>8</v>
      </c>
      <c r="AD233" s="143" t="str">
        <f t="shared" ref="AD233:AD263" ca="1" si="43">OFFSET(A233,IF(D233="ON",-94-C233,-94-C233-16)-32*A233+3*A233,18-C233)</f>
        <v/>
      </c>
      <c r="AE233" s="100" t="str">
        <f t="shared" ref="AE233:AE263" ca="1" si="44">OFFSET(A233,IF(D233="ON",-93-C233,-92-C233-16)-32*A233+3*A233,18-C233)</f>
        <v>未使用</v>
      </c>
    </row>
    <row r="234" spans="1:31" s="2" customFormat="1" ht="12" customHeight="1">
      <c r="A234" s="161">
        <v>4</v>
      </c>
      <c r="B234" s="39" t="str">
        <f t="shared" ca="1" si="42"/>
        <v/>
      </c>
      <c r="C234" s="40">
        <v>3</v>
      </c>
      <c r="D234" s="37" t="s">
        <v>84</v>
      </c>
      <c r="E234" s="489" t="str">
        <f t="shared" ca="1" si="41"/>
        <v>Not Used</v>
      </c>
      <c r="F234" s="489"/>
      <c r="G234" s="489"/>
      <c r="H234" s="41" t="str">
        <f ca="1">IF(E234="Not Used","",MAX($H$102:INDIRECT("R[-1]C",FALSE))+1)</f>
        <v/>
      </c>
      <c r="I234" s="42" t="str">
        <f t="shared" ca="1" si="38"/>
        <v/>
      </c>
      <c r="J234" s="488"/>
      <c r="K234" s="486"/>
      <c r="L234" s="485"/>
      <c r="M234" s="486"/>
      <c r="N234" s="485"/>
      <c r="O234" s="486"/>
      <c r="P234" s="485"/>
      <c r="Q234" s="486"/>
      <c r="R234" s="485"/>
      <c r="S234" s="486"/>
      <c r="T234" s="485"/>
      <c r="U234" s="486"/>
      <c r="V234" s="485"/>
      <c r="W234" s="486"/>
      <c r="X234" s="485"/>
      <c r="Y234" s="486"/>
      <c r="Z234" s="5">
        <f t="shared" si="39"/>
        <v>0</v>
      </c>
      <c r="AA234" s="5">
        <f t="shared" ca="1" si="40"/>
        <v>8</v>
      </c>
      <c r="AD234" s="143" t="str">
        <f t="shared" ca="1" si="43"/>
        <v/>
      </c>
      <c r="AE234" s="100" t="str">
        <f t="shared" ca="1" si="44"/>
        <v>未使用</v>
      </c>
    </row>
    <row r="235" spans="1:31" s="2" customFormat="1" ht="12" customHeight="1">
      <c r="A235" s="161">
        <v>4</v>
      </c>
      <c r="B235" s="39" t="str">
        <f t="shared" ca="1" si="42"/>
        <v/>
      </c>
      <c r="C235" s="40">
        <v>4</v>
      </c>
      <c r="D235" s="37" t="s">
        <v>84</v>
      </c>
      <c r="E235" s="489" t="str">
        <f t="shared" ca="1" si="41"/>
        <v>Not Used</v>
      </c>
      <c r="F235" s="489"/>
      <c r="G235" s="489"/>
      <c r="H235" s="41" t="str">
        <f ca="1">IF(E235="Not Used","",MAX($H$102:INDIRECT("R[-1]C",FALSE))+1)</f>
        <v/>
      </c>
      <c r="I235" s="42" t="str">
        <f t="shared" ca="1" si="38"/>
        <v/>
      </c>
      <c r="J235" s="488"/>
      <c r="K235" s="486"/>
      <c r="L235" s="485"/>
      <c r="M235" s="486"/>
      <c r="N235" s="485"/>
      <c r="O235" s="486"/>
      <c r="P235" s="485"/>
      <c r="Q235" s="486"/>
      <c r="R235" s="485"/>
      <c r="S235" s="486"/>
      <c r="T235" s="485"/>
      <c r="U235" s="486"/>
      <c r="V235" s="485"/>
      <c r="W235" s="486"/>
      <c r="X235" s="485"/>
      <c r="Y235" s="486"/>
      <c r="Z235" s="5">
        <f t="shared" si="39"/>
        <v>0</v>
      </c>
      <c r="AA235" s="5">
        <f t="shared" ca="1" si="40"/>
        <v>8</v>
      </c>
      <c r="AD235" s="143" t="str">
        <f t="shared" ca="1" si="43"/>
        <v/>
      </c>
      <c r="AE235" s="100" t="str">
        <f t="shared" ca="1" si="44"/>
        <v>未使用</v>
      </c>
    </row>
    <row r="236" spans="1:31" s="2" customFormat="1" ht="12" customHeight="1">
      <c r="A236" s="161">
        <v>4</v>
      </c>
      <c r="B236" s="39" t="str">
        <f t="shared" ca="1" si="42"/>
        <v/>
      </c>
      <c r="C236" s="40">
        <v>5</v>
      </c>
      <c r="D236" s="37" t="s">
        <v>84</v>
      </c>
      <c r="E236" s="489" t="str">
        <f t="shared" ca="1" si="41"/>
        <v>Not Used</v>
      </c>
      <c r="F236" s="489"/>
      <c r="G236" s="489"/>
      <c r="H236" s="41" t="str">
        <f ca="1">IF(E236="Not Used","",MAX($H$102:INDIRECT("R[-1]C",FALSE))+1)</f>
        <v/>
      </c>
      <c r="I236" s="42" t="str">
        <f t="shared" ca="1" si="38"/>
        <v/>
      </c>
      <c r="J236" s="488"/>
      <c r="K236" s="486"/>
      <c r="L236" s="485"/>
      <c r="M236" s="486"/>
      <c r="N236" s="485"/>
      <c r="O236" s="486"/>
      <c r="P236" s="485"/>
      <c r="Q236" s="486"/>
      <c r="R236" s="485"/>
      <c r="S236" s="486"/>
      <c r="T236" s="485"/>
      <c r="U236" s="486"/>
      <c r="V236" s="485"/>
      <c r="W236" s="486"/>
      <c r="X236" s="485"/>
      <c r="Y236" s="486"/>
      <c r="Z236" s="5">
        <f t="shared" si="39"/>
        <v>0</v>
      </c>
      <c r="AA236" s="5">
        <f t="shared" ca="1" si="40"/>
        <v>8</v>
      </c>
      <c r="AD236" s="143" t="str">
        <f t="shared" ca="1" si="43"/>
        <v/>
      </c>
      <c r="AE236" s="100" t="str">
        <f t="shared" ca="1" si="44"/>
        <v>未使用</v>
      </c>
    </row>
    <row r="237" spans="1:31" s="2" customFormat="1" ht="12" customHeight="1">
      <c r="A237" s="161">
        <v>4</v>
      </c>
      <c r="B237" s="39" t="str">
        <f t="shared" ca="1" si="42"/>
        <v/>
      </c>
      <c r="C237" s="40">
        <v>6</v>
      </c>
      <c r="D237" s="37" t="s">
        <v>84</v>
      </c>
      <c r="E237" s="489" t="str">
        <f t="shared" ca="1" si="41"/>
        <v>Not Used</v>
      </c>
      <c r="F237" s="489"/>
      <c r="G237" s="489"/>
      <c r="H237" s="41" t="str">
        <f ca="1">IF(E237="Not Used","",MAX($H$102:INDIRECT("R[-1]C",FALSE))+1)</f>
        <v/>
      </c>
      <c r="I237" s="42" t="str">
        <f t="shared" ca="1" si="38"/>
        <v/>
      </c>
      <c r="J237" s="488"/>
      <c r="K237" s="486"/>
      <c r="L237" s="485"/>
      <c r="M237" s="486"/>
      <c r="N237" s="485"/>
      <c r="O237" s="486"/>
      <c r="P237" s="485"/>
      <c r="Q237" s="486"/>
      <c r="R237" s="485"/>
      <c r="S237" s="486"/>
      <c r="T237" s="485"/>
      <c r="U237" s="486"/>
      <c r="V237" s="485"/>
      <c r="W237" s="486"/>
      <c r="X237" s="485"/>
      <c r="Y237" s="486"/>
      <c r="Z237" s="5">
        <f t="shared" si="39"/>
        <v>0</v>
      </c>
      <c r="AA237" s="5">
        <f t="shared" ca="1" si="40"/>
        <v>8</v>
      </c>
      <c r="AD237" s="143" t="str">
        <f t="shared" ca="1" si="43"/>
        <v/>
      </c>
      <c r="AE237" s="100" t="str">
        <f t="shared" ca="1" si="44"/>
        <v>未使用</v>
      </c>
    </row>
    <row r="238" spans="1:31" s="2" customFormat="1" ht="12" customHeight="1">
      <c r="A238" s="161">
        <v>4</v>
      </c>
      <c r="B238" s="39" t="str">
        <f t="shared" ca="1" si="42"/>
        <v/>
      </c>
      <c r="C238" s="40">
        <v>7</v>
      </c>
      <c r="D238" s="37" t="s">
        <v>84</v>
      </c>
      <c r="E238" s="489" t="str">
        <f t="shared" ca="1" si="41"/>
        <v>Not Used</v>
      </c>
      <c r="F238" s="489"/>
      <c r="G238" s="489"/>
      <c r="H238" s="41" t="str">
        <f ca="1">IF(E238="Not Used","",MAX($H$102:INDIRECT("R[-1]C",FALSE))+1)</f>
        <v/>
      </c>
      <c r="I238" s="42" t="str">
        <f t="shared" ca="1" si="38"/>
        <v/>
      </c>
      <c r="J238" s="488"/>
      <c r="K238" s="486"/>
      <c r="L238" s="485"/>
      <c r="M238" s="486"/>
      <c r="N238" s="485"/>
      <c r="O238" s="486"/>
      <c r="P238" s="485"/>
      <c r="Q238" s="486"/>
      <c r="R238" s="485"/>
      <c r="S238" s="486"/>
      <c r="T238" s="485"/>
      <c r="U238" s="486"/>
      <c r="V238" s="485"/>
      <c r="W238" s="486"/>
      <c r="X238" s="485"/>
      <c r="Y238" s="486"/>
      <c r="Z238" s="5">
        <f t="shared" si="39"/>
        <v>0</v>
      </c>
      <c r="AA238" s="5">
        <f t="shared" ca="1" si="40"/>
        <v>8</v>
      </c>
      <c r="AD238" s="143" t="str">
        <f t="shared" ca="1" si="43"/>
        <v/>
      </c>
      <c r="AE238" s="100" t="str">
        <f t="shared" ca="1" si="44"/>
        <v>未使用</v>
      </c>
    </row>
    <row r="239" spans="1:31" s="2" customFormat="1" ht="12" customHeight="1">
      <c r="A239" s="161">
        <v>4</v>
      </c>
      <c r="B239" s="39" t="str">
        <f t="shared" ca="1" si="42"/>
        <v/>
      </c>
      <c r="C239" s="40">
        <v>8</v>
      </c>
      <c r="D239" s="37" t="s">
        <v>84</v>
      </c>
      <c r="E239" s="489" t="str">
        <f t="shared" ca="1" si="41"/>
        <v>Not Used</v>
      </c>
      <c r="F239" s="489"/>
      <c r="G239" s="489"/>
      <c r="H239" s="41" t="str">
        <f ca="1">IF(E239="Not Used","",MAX($H$102:INDIRECT("R[-1]C",FALSE))+1)</f>
        <v/>
      </c>
      <c r="I239" s="42" t="str">
        <f t="shared" ca="1" si="38"/>
        <v/>
      </c>
      <c r="J239" s="488"/>
      <c r="K239" s="486"/>
      <c r="L239" s="485"/>
      <c r="M239" s="486"/>
      <c r="N239" s="485"/>
      <c r="O239" s="486"/>
      <c r="P239" s="485"/>
      <c r="Q239" s="486"/>
      <c r="R239" s="485"/>
      <c r="S239" s="486"/>
      <c r="T239" s="485"/>
      <c r="U239" s="486"/>
      <c r="V239" s="485"/>
      <c r="W239" s="486"/>
      <c r="X239" s="485"/>
      <c r="Y239" s="486"/>
      <c r="Z239" s="5">
        <f t="shared" si="39"/>
        <v>0</v>
      </c>
      <c r="AA239" s="5">
        <f t="shared" ca="1" si="40"/>
        <v>8</v>
      </c>
      <c r="AD239" s="143" t="str">
        <f t="shared" ca="1" si="43"/>
        <v/>
      </c>
      <c r="AE239" s="100" t="str">
        <f t="shared" ca="1" si="44"/>
        <v>未使用</v>
      </c>
    </row>
    <row r="240" spans="1:31" s="2" customFormat="1" ht="12" customHeight="1">
      <c r="A240" s="161">
        <v>4</v>
      </c>
      <c r="B240" s="39" t="str">
        <f t="shared" ca="1" si="42"/>
        <v/>
      </c>
      <c r="C240" s="40">
        <v>9</v>
      </c>
      <c r="D240" s="37" t="s">
        <v>84</v>
      </c>
      <c r="E240" s="489" t="str">
        <f t="shared" ca="1" si="41"/>
        <v>Not Used</v>
      </c>
      <c r="F240" s="489"/>
      <c r="G240" s="489"/>
      <c r="H240" s="41" t="str">
        <f ca="1">IF(E240="Not Used","",MAX($H$102:INDIRECT("R[-1]C",FALSE))+1)</f>
        <v/>
      </c>
      <c r="I240" s="42" t="str">
        <f t="shared" ca="1" si="38"/>
        <v/>
      </c>
      <c r="J240" s="488"/>
      <c r="K240" s="486"/>
      <c r="L240" s="485"/>
      <c r="M240" s="486"/>
      <c r="N240" s="485"/>
      <c r="O240" s="486"/>
      <c r="P240" s="485"/>
      <c r="Q240" s="486"/>
      <c r="R240" s="485"/>
      <c r="S240" s="486"/>
      <c r="T240" s="485"/>
      <c r="U240" s="486"/>
      <c r="V240" s="485"/>
      <c r="W240" s="486"/>
      <c r="X240" s="485"/>
      <c r="Y240" s="486"/>
      <c r="Z240" s="5">
        <f t="shared" si="39"/>
        <v>0</v>
      </c>
      <c r="AA240" s="5">
        <f t="shared" ca="1" si="40"/>
        <v>8</v>
      </c>
      <c r="AD240" s="143" t="str">
        <f t="shared" ca="1" si="43"/>
        <v/>
      </c>
      <c r="AE240" s="100" t="str">
        <f t="shared" ca="1" si="44"/>
        <v>未使用</v>
      </c>
    </row>
    <row r="241" spans="1:31" s="2" customFormat="1" ht="12" customHeight="1">
      <c r="A241" s="161">
        <v>4</v>
      </c>
      <c r="B241" s="39" t="str">
        <f t="shared" ca="1" si="42"/>
        <v/>
      </c>
      <c r="C241" s="40">
        <v>10</v>
      </c>
      <c r="D241" s="37" t="s">
        <v>84</v>
      </c>
      <c r="E241" s="489" t="str">
        <f t="shared" ca="1" si="41"/>
        <v>Not Used</v>
      </c>
      <c r="F241" s="489"/>
      <c r="G241" s="489"/>
      <c r="H241" s="41" t="str">
        <f ca="1">IF(E241="Not Used","",MAX($H$102:INDIRECT("R[-1]C",FALSE))+1)</f>
        <v/>
      </c>
      <c r="I241" s="42" t="str">
        <f t="shared" ca="1" si="38"/>
        <v/>
      </c>
      <c r="J241" s="488"/>
      <c r="K241" s="486"/>
      <c r="L241" s="485"/>
      <c r="M241" s="486"/>
      <c r="N241" s="485"/>
      <c r="O241" s="486"/>
      <c r="P241" s="485"/>
      <c r="Q241" s="486"/>
      <c r="R241" s="485"/>
      <c r="S241" s="486"/>
      <c r="T241" s="485"/>
      <c r="U241" s="486"/>
      <c r="V241" s="485"/>
      <c r="W241" s="486"/>
      <c r="X241" s="485"/>
      <c r="Y241" s="486"/>
      <c r="Z241" s="5">
        <f t="shared" si="39"/>
        <v>0</v>
      </c>
      <c r="AA241" s="5">
        <f t="shared" ca="1" si="40"/>
        <v>8</v>
      </c>
      <c r="AD241" s="143" t="str">
        <f t="shared" ca="1" si="43"/>
        <v/>
      </c>
      <c r="AE241" s="100" t="str">
        <f t="shared" ca="1" si="44"/>
        <v>未使用</v>
      </c>
    </row>
    <row r="242" spans="1:31" s="2" customFormat="1" ht="12" customHeight="1">
      <c r="A242" s="161">
        <v>4</v>
      </c>
      <c r="B242" s="39" t="str">
        <f t="shared" ca="1" si="42"/>
        <v/>
      </c>
      <c r="C242" s="40">
        <v>11</v>
      </c>
      <c r="D242" s="37" t="s">
        <v>84</v>
      </c>
      <c r="E242" s="489" t="str">
        <f t="shared" ca="1" si="41"/>
        <v>Not Used</v>
      </c>
      <c r="F242" s="489"/>
      <c r="G242" s="489"/>
      <c r="H242" s="41" t="str">
        <f ca="1">IF(E242="Not Used","",MAX($H$102:INDIRECT("R[-1]C",FALSE))+1)</f>
        <v/>
      </c>
      <c r="I242" s="42" t="str">
        <f t="shared" ca="1" si="38"/>
        <v/>
      </c>
      <c r="J242" s="488"/>
      <c r="K242" s="486"/>
      <c r="L242" s="485"/>
      <c r="M242" s="486"/>
      <c r="N242" s="485"/>
      <c r="O242" s="486"/>
      <c r="P242" s="485"/>
      <c r="Q242" s="486"/>
      <c r="R242" s="485"/>
      <c r="S242" s="486"/>
      <c r="T242" s="485"/>
      <c r="U242" s="486"/>
      <c r="V242" s="485"/>
      <c r="W242" s="486"/>
      <c r="X242" s="485"/>
      <c r="Y242" s="486"/>
      <c r="Z242" s="5">
        <f t="shared" si="39"/>
        <v>0</v>
      </c>
      <c r="AA242" s="5">
        <f t="shared" ca="1" si="40"/>
        <v>8</v>
      </c>
      <c r="AD242" s="143" t="str">
        <f t="shared" ca="1" si="43"/>
        <v/>
      </c>
      <c r="AE242" s="100" t="str">
        <f t="shared" ca="1" si="44"/>
        <v>未使用</v>
      </c>
    </row>
    <row r="243" spans="1:31" s="2" customFormat="1" ht="12" customHeight="1">
      <c r="A243" s="161">
        <v>4</v>
      </c>
      <c r="B243" s="39" t="str">
        <f t="shared" ca="1" si="42"/>
        <v/>
      </c>
      <c r="C243" s="40">
        <v>12</v>
      </c>
      <c r="D243" s="37" t="s">
        <v>84</v>
      </c>
      <c r="E243" s="489" t="str">
        <f t="shared" ca="1" si="41"/>
        <v>Not Used</v>
      </c>
      <c r="F243" s="489"/>
      <c r="G243" s="489"/>
      <c r="H243" s="41" t="str">
        <f ca="1">IF(E243="Not Used","",MAX($H$102:INDIRECT("R[-1]C",FALSE))+1)</f>
        <v/>
      </c>
      <c r="I243" s="42" t="str">
        <f t="shared" ca="1" si="38"/>
        <v/>
      </c>
      <c r="J243" s="488"/>
      <c r="K243" s="486"/>
      <c r="L243" s="485"/>
      <c r="M243" s="486"/>
      <c r="N243" s="485"/>
      <c r="O243" s="486"/>
      <c r="P243" s="485"/>
      <c r="Q243" s="486"/>
      <c r="R243" s="485"/>
      <c r="S243" s="486"/>
      <c r="T243" s="485"/>
      <c r="U243" s="486"/>
      <c r="V243" s="485"/>
      <c r="W243" s="486"/>
      <c r="X243" s="485"/>
      <c r="Y243" s="486"/>
      <c r="Z243" s="5">
        <f t="shared" si="39"/>
        <v>0</v>
      </c>
      <c r="AA243" s="5">
        <f t="shared" ca="1" si="40"/>
        <v>8</v>
      </c>
      <c r="AD243" s="143" t="str">
        <f t="shared" ca="1" si="43"/>
        <v/>
      </c>
      <c r="AE243" s="100" t="str">
        <f t="shared" ca="1" si="44"/>
        <v>未使用</v>
      </c>
    </row>
    <row r="244" spans="1:31" s="2" customFormat="1" ht="12" customHeight="1">
      <c r="A244" s="161">
        <v>4</v>
      </c>
      <c r="B244" s="39" t="str">
        <f t="shared" ca="1" si="42"/>
        <v/>
      </c>
      <c r="C244" s="40">
        <v>13</v>
      </c>
      <c r="D244" s="37" t="s">
        <v>84</v>
      </c>
      <c r="E244" s="489" t="str">
        <f t="shared" ca="1" si="41"/>
        <v>Not Used</v>
      </c>
      <c r="F244" s="489"/>
      <c r="G244" s="489"/>
      <c r="H244" s="41" t="str">
        <f ca="1">IF(E244="Not Used","",MAX($H$102:INDIRECT("R[-1]C",FALSE))+1)</f>
        <v/>
      </c>
      <c r="I244" s="42" t="str">
        <f t="shared" ca="1" si="38"/>
        <v/>
      </c>
      <c r="J244" s="488"/>
      <c r="K244" s="486"/>
      <c r="L244" s="485"/>
      <c r="M244" s="486"/>
      <c r="N244" s="485"/>
      <c r="O244" s="486"/>
      <c r="P244" s="485"/>
      <c r="Q244" s="486"/>
      <c r="R244" s="485"/>
      <c r="S244" s="486"/>
      <c r="T244" s="485"/>
      <c r="U244" s="486"/>
      <c r="V244" s="485"/>
      <c r="W244" s="486"/>
      <c r="X244" s="485"/>
      <c r="Y244" s="486"/>
      <c r="Z244" s="5">
        <f t="shared" si="39"/>
        <v>0</v>
      </c>
      <c r="AA244" s="5">
        <f t="shared" ca="1" si="40"/>
        <v>8</v>
      </c>
      <c r="AD244" s="143" t="str">
        <f t="shared" ca="1" si="43"/>
        <v/>
      </c>
      <c r="AE244" s="100" t="str">
        <f t="shared" ca="1" si="44"/>
        <v>未使用</v>
      </c>
    </row>
    <row r="245" spans="1:31" s="2" customFormat="1" ht="12" customHeight="1">
      <c r="A245" s="161">
        <v>4</v>
      </c>
      <c r="B245" s="39" t="str">
        <f t="shared" ca="1" si="42"/>
        <v/>
      </c>
      <c r="C245" s="40">
        <v>14</v>
      </c>
      <c r="D245" s="37" t="s">
        <v>84</v>
      </c>
      <c r="E245" s="489" t="str">
        <f t="shared" ca="1" si="41"/>
        <v>Not Used</v>
      </c>
      <c r="F245" s="489"/>
      <c r="G245" s="489"/>
      <c r="H245" s="41" t="str">
        <f ca="1">IF(E245="Not Used","",MAX($H$102:INDIRECT("R[-1]C",FALSE))+1)</f>
        <v/>
      </c>
      <c r="I245" s="42" t="str">
        <f t="shared" ca="1" si="38"/>
        <v/>
      </c>
      <c r="J245" s="488"/>
      <c r="K245" s="486"/>
      <c r="L245" s="485"/>
      <c r="M245" s="486"/>
      <c r="N245" s="485"/>
      <c r="O245" s="486"/>
      <c r="P245" s="485"/>
      <c r="Q245" s="486"/>
      <c r="R245" s="485"/>
      <c r="S245" s="486"/>
      <c r="T245" s="485"/>
      <c r="U245" s="486"/>
      <c r="V245" s="485"/>
      <c r="W245" s="486"/>
      <c r="X245" s="485"/>
      <c r="Y245" s="486"/>
      <c r="Z245" s="5">
        <f t="shared" si="39"/>
        <v>0</v>
      </c>
      <c r="AA245" s="5">
        <f t="shared" ca="1" si="40"/>
        <v>8</v>
      </c>
      <c r="AD245" s="143" t="str">
        <f t="shared" ca="1" si="43"/>
        <v/>
      </c>
      <c r="AE245" s="100" t="str">
        <f t="shared" ca="1" si="44"/>
        <v>未使用</v>
      </c>
    </row>
    <row r="246" spans="1:31" s="2" customFormat="1" ht="12" customHeight="1">
      <c r="A246" s="161">
        <v>4</v>
      </c>
      <c r="B246" s="39" t="str">
        <f t="shared" ca="1" si="42"/>
        <v/>
      </c>
      <c r="C246" s="43">
        <v>15</v>
      </c>
      <c r="D246" s="37" t="s">
        <v>84</v>
      </c>
      <c r="E246" s="489" t="str">
        <f t="shared" ca="1" si="41"/>
        <v>Not Used</v>
      </c>
      <c r="F246" s="489"/>
      <c r="G246" s="489"/>
      <c r="H246" s="41" t="str">
        <f ca="1">IF(E246="Not Used","",MAX($H$102:INDIRECT("R[-1]C",FALSE))+1)</f>
        <v/>
      </c>
      <c r="I246" s="42" t="str">
        <f t="shared" ca="1" si="38"/>
        <v/>
      </c>
      <c r="J246" s="488"/>
      <c r="K246" s="486"/>
      <c r="L246" s="485"/>
      <c r="M246" s="486"/>
      <c r="N246" s="485"/>
      <c r="O246" s="486"/>
      <c r="P246" s="485"/>
      <c r="Q246" s="486"/>
      <c r="R246" s="485"/>
      <c r="S246" s="486"/>
      <c r="T246" s="485"/>
      <c r="U246" s="486"/>
      <c r="V246" s="485"/>
      <c r="W246" s="486"/>
      <c r="X246" s="485"/>
      <c r="Y246" s="486"/>
      <c r="Z246" s="5">
        <f t="shared" si="39"/>
        <v>0</v>
      </c>
      <c r="AA246" s="5">
        <f t="shared" ca="1" si="40"/>
        <v>8</v>
      </c>
      <c r="AD246" s="143" t="str">
        <f t="shared" ca="1" si="43"/>
        <v/>
      </c>
      <c r="AE246" s="100" t="str">
        <f t="shared" ca="1" si="44"/>
        <v>未使用</v>
      </c>
    </row>
    <row r="247" spans="1:31" s="2" customFormat="1" ht="12" customHeight="1">
      <c r="A247" s="161">
        <v>4</v>
      </c>
      <c r="B247" s="39" t="str">
        <f t="shared" ca="1" si="42"/>
        <v/>
      </c>
      <c r="C247" s="44">
        <v>0</v>
      </c>
      <c r="D247" s="45" t="s">
        <v>46</v>
      </c>
      <c r="E247" s="489" t="str">
        <f t="shared" ca="1" si="41"/>
        <v>Not Used</v>
      </c>
      <c r="F247" s="489"/>
      <c r="G247" s="489"/>
      <c r="H247" s="41" t="str">
        <f ca="1">IF(E247="Not Used","",MAX($H$102:INDIRECT("R[-1]C",FALSE))+1)</f>
        <v/>
      </c>
      <c r="I247" s="42" t="str">
        <f t="shared" ca="1" si="38"/>
        <v/>
      </c>
      <c r="J247" s="488"/>
      <c r="K247" s="486"/>
      <c r="L247" s="485"/>
      <c r="M247" s="486"/>
      <c r="N247" s="485"/>
      <c r="O247" s="486"/>
      <c r="P247" s="485"/>
      <c r="Q247" s="486"/>
      <c r="R247" s="485"/>
      <c r="S247" s="486"/>
      <c r="T247" s="485"/>
      <c r="U247" s="486"/>
      <c r="V247" s="485"/>
      <c r="W247" s="486"/>
      <c r="X247" s="485"/>
      <c r="Y247" s="486"/>
      <c r="Z247" s="5">
        <f t="shared" si="39"/>
        <v>0</v>
      </c>
      <c r="AA247" s="5">
        <f t="shared" ca="1" si="40"/>
        <v>8</v>
      </c>
      <c r="AD247" s="143" t="str">
        <f t="shared" ca="1" si="43"/>
        <v/>
      </c>
      <c r="AE247" s="100" t="str">
        <f t="shared" ca="1" si="44"/>
        <v>未使用</v>
      </c>
    </row>
    <row r="248" spans="1:31" s="2" customFormat="1" ht="12" customHeight="1">
      <c r="A248" s="161">
        <v>4</v>
      </c>
      <c r="B248" s="39" t="str">
        <f t="shared" ca="1" si="42"/>
        <v/>
      </c>
      <c r="C248" s="44">
        <v>1</v>
      </c>
      <c r="D248" s="45" t="s">
        <v>46</v>
      </c>
      <c r="E248" s="489" t="str">
        <f t="shared" ca="1" si="41"/>
        <v>Not Used</v>
      </c>
      <c r="F248" s="489"/>
      <c r="G248" s="489"/>
      <c r="H248" s="41" t="str">
        <f ca="1">IF(E248="Not Used","",MAX($H$102:INDIRECT("R[-1]C",FALSE))+1)</f>
        <v/>
      </c>
      <c r="I248" s="42" t="str">
        <f t="shared" ca="1" si="38"/>
        <v/>
      </c>
      <c r="J248" s="488"/>
      <c r="K248" s="486"/>
      <c r="L248" s="485"/>
      <c r="M248" s="486"/>
      <c r="N248" s="485"/>
      <c r="O248" s="486"/>
      <c r="P248" s="485"/>
      <c r="Q248" s="486"/>
      <c r="R248" s="485"/>
      <c r="S248" s="486"/>
      <c r="T248" s="485"/>
      <c r="U248" s="486"/>
      <c r="V248" s="485"/>
      <c r="W248" s="486"/>
      <c r="X248" s="485"/>
      <c r="Y248" s="486"/>
      <c r="Z248" s="5">
        <f t="shared" si="39"/>
        <v>0</v>
      </c>
      <c r="AA248" s="5">
        <f t="shared" ca="1" si="40"/>
        <v>8</v>
      </c>
      <c r="AD248" s="143" t="str">
        <f t="shared" ca="1" si="43"/>
        <v/>
      </c>
      <c r="AE248" s="100" t="str">
        <f t="shared" ca="1" si="44"/>
        <v>未使用</v>
      </c>
    </row>
    <row r="249" spans="1:31" s="2" customFormat="1" ht="12" customHeight="1">
      <c r="A249" s="161">
        <v>4</v>
      </c>
      <c r="B249" s="39" t="str">
        <f t="shared" ca="1" si="42"/>
        <v/>
      </c>
      <c r="C249" s="44">
        <v>2</v>
      </c>
      <c r="D249" s="45" t="s">
        <v>46</v>
      </c>
      <c r="E249" s="489" t="str">
        <f t="shared" ca="1" si="41"/>
        <v>Not Used</v>
      </c>
      <c r="F249" s="489"/>
      <c r="G249" s="489"/>
      <c r="H249" s="41" t="str">
        <f ca="1">IF(E249="Not Used","",MAX($H$102:INDIRECT("R[-1]C",FALSE))+1)</f>
        <v/>
      </c>
      <c r="I249" s="42" t="str">
        <f t="shared" ca="1" si="38"/>
        <v/>
      </c>
      <c r="J249" s="488"/>
      <c r="K249" s="486"/>
      <c r="L249" s="485"/>
      <c r="M249" s="486"/>
      <c r="N249" s="485"/>
      <c r="O249" s="486"/>
      <c r="P249" s="485"/>
      <c r="Q249" s="486"/>
      <c r="R249" s="485"/>
      <c r="S249" s="486"/>
      <c r="T249" s="485"/>
      <c r="U249" s="486"/>
      <c r="V249" s="485"/>
      <c r="W249" s="486"/>
      <c r="X249" s="485"/>
      <c r="Y249" s="486"/>
      <c r="Z249" s="5">
        <f t="shared" si="39"/>
        <v>0</v>
      </c>
      <c r="AA249" s="5">
        <f t="shared" ca="1" si="40"/>
        <v>8</v>
      </c>
      <c r="AD249" s="143" t="str">
        <f t="shared" ca="1" si="43"/>
        <v/>
      </c>
      <c r="AE249" s="100" t="str">
        <f t="shared" ca="1" si="44"/>
        <v>未使用</v>
      </c>
    </row>
    <row r="250" spans="1:31" s="2" customFormat="1" ht="12" customHeight="1">
      <c r="A250" s="161">
        <v>4</v>
      </c>
      <c r="B250" s="39" t="str">
        <f t="shared" ca="1" si="42"/>
        <v/>
      </c>
      <c r="C250" s="44">
        <v>3</v>
      </c>
      <c r="D250" s="45" t="s">
        <v>46</v>
      </c>
      <c r="E250" s="489" t="str">
        <f t="shared" ca="1" si="41"/>
        <v>Not Used</v>
      </c>
      <c r="F250" s="489"/>
      <c r="G250" s="489"/>
      <c r="H250" s="41" t="str">
        <f ca="1">IF(E250="Not Used","",MAX($H$102:INDIRECT("R[-1]C",FALSE))+1)</f>
        <v/>
      </c>
      <c r="I250" s="42" t="str">
        <f t="shared" ca="1" si="38"/>
        <v/>
      </c>
      <c r="J250" s="488"/>
      <c r="K250" s="486"/>
      <c r="L250" s="485"/>
      <c r="M250" s="486"/>
      <c r="N250" s="485"/>
      <c r="O250" s="486"/>
      <c r="P250" s="485"/>
      <c r="Q250" s="486"/>
      <c r="R250" s="485"/>
      <c r="S250" s="486"/>
      <c r="T250" s="485"/>
      <c r="U250" s="486"/>
      <c r="V250" s="485"/>
      <c r="W250" s="486"/>
      <c r="X250" s="485"/>
      <c r="Y250" s="486"/>
      <c r="Z250" s="5">
        <f t="shared" si="39"/>
        <v>0</v>
      </c>
      <c r="AA250" s="5">
        <f t="shared" ca="1" si="40"/>
        <v>8</v>
      </c>
      <c r="AD250" s="143" t="str">
        <f t="shared" ca="1" si="43"/>
        <v/>
      </c>
      <c r="AE250" s="100" t="str">
        <f t="shared" ca="1" si="44"/>
        <v>未使用</v>
      </c>
    </row>
    <row r="251" spans="1:31" s="2" customFormat="1" ht="12" customHeight="1">
      <c r="A251" s="161">
        <v>4</v>
      </c>
      <c r="B251" s="39" t="str">
        <f t="shared" ca="1" si="42"/>
        <v/>
      </c>
      <c r="C251" s="44">
        <v>4</v>
      </c>
      <c r="D251" s="45" t="s">
        <v>46</v>
      </c>
      <c r="E251" s="489" t="str">
        <f t="shared" ca="1" si="41"/>
        <v>Not Used</v>
      </c>
      <c r="F251" s="489"/>
      <c r="G251" s="489"/>
      <c r="H251" s="41" t="str">
        <f ca="1">IF(E251="Not Used","",MAX($H$102:INDIRECT("R[-1]C",FALSE))+1)</f>
        <v/>
      </c>
      <c r="I251" s="42" t="str">
        <f t="shared" ca="1" si="38"/>
        <v/>
      </c>
      <c r="J251" s="488"/>
      <c r="K251" s="486"/>
      <c r="L251" s="485"/>
      <c r="M251" s="486"/>
      <c r="N251" s="485"/>
      <c r="O251" s="486"/>
      <c r="P251" s="485"/>
      <c r="Q251" s="486"/>
      <c r="R251" s="485"/>
      <c r="S251" s="486"/>
      <c r="T251" s="485"/>
      <c r="U251" s="486"/>
      <c r="V251" s="485"/>
      <c r="W251" s="486"/>
      <c r="X251" s="485"/>
      <c r="Y251" s="486"/>
      <c r="Z251" s="5">
        <f t="shared" si="39"/>
        <v>0</v>
      </c>
      <c r="AA251" s="5">
        <f t="shared" ca="1" si="40"/>
        <v>8</v>
      </c>
      <c r="AD251" s="143" t="str">
        <f t="shared" ca="1" si="43"/>
        <v/>
      </c>
      <c r="AE251" s="100" t="str">
        <f t="shared" ca="1" si="44"/>
        <v>未使用</v>
      </c>
    </row>
    <row r="252" spans="1:31" s="2" customFormat="1" ht="12" customHeight="1">
      <c r="A252" s="161">
        <v>4</v>
      </c>
      <c r="B252" s="39" t="str">
        <f t="shared" ca="1" si="42"/>
        <v/>
      </c>
      <c r="C252" s="44">
        <v>5</v>
      </c>
      <c r="D252" s="45" t="s">
        <v>46</v>
      </c>
      <c r="E252" s="489" t="str">
        <f t="shared" ca="1" si="41"/>
        <v>Not Used</v>
      </c>
      <c r="F252" s="489"/>
      <c r="G252" s="489"/>
      <c r="H252" s="41" t="str">
        <f ca="1">IF(E252="Not Used","",MAX($H$102:INDIRECT("R[-1]C",FALSE))+1)</f>
        <v/>
      </c>
      <c r="I252" s="42" t="str">
        <f t="shared" ca="1" si="38"/>
        <v/>
      </c>
      <c r="J252" s="488"/>
      <c r="K252" s="486"/>
      <c r="L252" s="485"/>
      <c r="M252" s="486"/>
      <c r="N252" s="485"/>
      <c r="O252" s="486"/>
      <c r="P252" s="485"/>
      <c r="Q252" s="486"/>
      <c r="R252" s="485"/>
      <c r="S252" s="486"/>
      <c r="T252" s="485"/>
      <c r="U252" s="486"/>
      <c r="V252" s="485"/>
      <c r="W252" s="486"/>
      <c r="X252" s="485"/>
      <c r="Y252" s="486"/>
      <c r="Z252" s="5">
        <f t="shared" si="39"/>
        <v>0</v>
      </c>
      <c r="AA252" s="5">
        <f t="shared" ca="1" si="40"/>
        <v>8</v>
      </c>
      <c r="AD252" s="143" t="str">
        <f t="shared" ca="1" si="43"/>
        <v/>
      </c>
      <c r="AE252" s="100" t="str">
        <f t="shared" ca="1" si="44"/>
        <v>未使用</v>
      </c>
    </row>
    <row r="253" spans="1:31" s="2" customFormat="1" ht="12" customHeight="1">
      <c r="A253" s="161">
        <v>4</v>
      </c>
      <c r="B253" s="39" t="str">
        <f t="shared" ca="1" si="42"/>
        <v/>
      </c>
      <c r="C253" s="44">
        <v>6</v>
      </c>
      <c r="D253" s="45" t="s">
        <v>46</v>
      </c>
      <c r="E253" s="489" t="str">
        <f t="shared" ca="1" si="41"/>
        <v>Not Used</v>
      </c>
      <c r="F253" s="489"/>
      <c r="G253" s="489"/>
      <c r="H253" s="41" t="str">
        <f ca="1">IF(E253="Not Used","",MAX($H$102:INDIRECT("R[-1]C",FALSE))+1)</f>
        <v/>
      </c>
      <c r="I253" s="42" t="str">
        <f t="shared" ca="1" si="38"/>
        <v/>
      </c>
      <c r="J253" s="488"/>
      <c r="K253" s="486"/>
      <c r="L253" s="485"/>
      <c r="M253" s="486"/>
      <c r="N253" s="485"/>
      <c r="O253" s="486"/>
      <c r="P253" s="485"/>
      <c r="Q253" s="486"/>
      <c r="R253" s="485"/>
      <c r="S253" s="486"/>
      <c r="T253" s="485"/>
      <c r="U253" s="486"/>
      <c r="V253" s="485"/>
      <c r="W253" s="486"/>
      <c r="X253" s="485"/>
      <c r="Y253" s="486"/>
      <c r="Z253" s="5">
        <f t="shared" si="39"/>
        <v>0</v>
      </c>
      <c r="AA253" s="5">
        <f t="shared" ca="1" si="40"/>
        <v>8</v>
      </c>
      <c r="AD253" s="143" t="str">
        <f t="shared" ca="1" si="43"/>
        <v/>
      </c>
      <c r="AE253" s="100" t="str">
        <f t="shared" ca="1" si="44"/>
        <v>未使用</v>
      </c>
    </row>
    <row r="254" spans="1:31" s="2" customFormat="1" ht="12" customHeight="1">
      <c r="A254" s="161">
        <v>4</v>
      </c>
      <c r="B254" s="39" t="str">
        <f t="shared" ca="1" si="42"/>
        <v/>
      </c>
      <c r="C254" s="44">
        <v>7</v>
      </c>
      <c r="D254" s="45" t="s">
        <v>46</v>
      </c>
      <c r="E254" s="489" t="str">
        <f t="shared" ca="1" si="41"/>
        <v>Not Used</v>
      </c>
      <c r="F254" s="489"/>
      <c r="G254" s="489"/>
      <c r="H254" s="41" t="str">
        <f ca="1">IF(E254="Not Used","",MAX($H$102:INDIRECT("R[-1]C",FALSE))+1)</f>
        <v/>
      </c>
      <c r="I254" s="42" t="str">
        <f t="shared" ca="1" si="38"/>
        <v/>
      </c>
      <c r="J254" s="488"/>
      <c r="K254" s="486"/>
      <c r="L254" s="485"/>
      <c r="M254" s="486"/>
      <c r="N254" s="485"/>
      <c r="O254" s="486"/>
      <c r="P254" s="485"/>
      <c r="Q254" s="486"/>
      <c r="R254" s="485"/>
      <c r="S254" s="486"/>
      <c r="T254" s="485"/>
      <c r="U254" s="486"/>
      <c r="V254" s="485"/>
      <c r="W254" s="486"/>
      <c r="X254" s="485"/>
      <c r="Y254" s="486"/>
      <c r="Z254" s="5">
        <f t="shared" si="39"/>
        <v>0</v>
      </c>
      <c r="AA254" s="5">
        <f t="shared" ca="1" si="40"/>
        <v>8</v>
      </c>
      <c r="AD254" s="143" t="str">
        <f t="shared" ca="1" si="43"/>
        <v/>
      </c>
      <c r="AE254" s="100" t="str">
        <f t="shared" ca="1" si="44"/>
        <v>未使用</v>
      </c>
    </row>
    <row r="255" spans="1:31" s="2" customFormat="1" ht="12" customHeight="1">
      <c r="A255" s="161">
        <v>4</v>
      </c>
      <c r="B255" s="39" t="str">
        <f t="shared" ca="1" si="42"/>
        <v/>
      </c>
      <c r="C255" s="44">
        <v>8</v>
      </c>
      <c r="D255" s="45" t="s">
        <v>46</v>
      </c>
      <c r="E255" s="489" t="str">
        <f t="shared" ca="1" si="41"/>
        <v>Not Used</v>
      </c>
      <c r="F255" s="489"/>
      <c r="G255" s="489"/>
      <c r="H255" s="41" t="str">
        <f ca="1">IF(E255="Not Used","",MAX($H$102:INDIRECT("R[-1]C",FALSE))+1)</f>
        <v/>
      </c>
      <c r="I255" s="42" t="str">
        <f t="shared" ca="1" si="38"/>
        <v/>
      </c>
      <c r="J255" s="488"/>
      <c r="K255" s="486"/>
      <c r="L255" s="485"/>
      <c r="M255" s="486"/>
      <c r="N255" s="485"/>
      <c r="O255" s="486"/>
      <c r="P255" s="485"/>
      <c r="Q255" s="486"/>
      <c r="R255" s="485"/>
      <c r="S255" s="486"/>
      <c r="T255" s="485"/>
      <c r="U255" s="486"/>
      <c r="V255" s="485"/>
      <c r="W255" s="486"/>
      <c r="X255" s="485"/>
      <c r="Y255" s="486"/>
      <c r="Z255" s="5">
        <f t="shared" si="39"/>
        <v>0</v>
      </c>
      <c r="AA255" s="5">
        <f t="shared" ca="1" si="40"/>
        <v>8</v>
      </c>
      <c r="AD255" s="143" t="str">
        <f t="shared" ca="1" si="43"/>
        <v/>
      </c>
      <c r="AE255" s="100" t="str">
        <f t="shared" ca="1" si="44"/>
        <v>未使用</v>
      </c>
    </row>
    <row r="256" spans="1:31" s="2" customFormat="1" ht="12" customHeight="1">
      <c r="A256" s="161">
        <v>4</v>
      </c>
      <c r="B256" s="39" t="str">
        <f t="shared" ca="1" si="42"/>
        <v/>
      </c>
      <c r="C256" s="44">
        <v>9</v>
      </c>
      <c r="D256" s="45" t="s">
        <v>46</v>
      </c>
      <c r="E256" s="489" t="str">
        <f t="shared" ca="1" si="41"/>
        <v>Not Used</v>
      </c>
      <c r="F256" s="489"/>
      <c r="G256" s="489"/>
      <c r="H256" s="41" t="str">
        <f ca="1">IF(E256="Not Used","",MAX($H$102:INDIRECT("R[-1]C",FALSE))+1)</f>
        <v/>
      </c>
      <c r="I256" s="42" t="str">
        <f t="shared" ca="1" si="38"/>
        <v/>
      </c>
      <c r="J256" s="488"/>
      <c r="K256" s="486"/>
      <c r="L256" s="485"/>
      <c r="M256" s="486"/>
      <c r="N256" s="485"/>
      <c r="O256" s="486"/>
      <c r="P256" s="485"/>
      <c r="Q256" s="486"/>
      <c r="R256" s="485"/>
      <c r="S256" s="486"/>
      <c r="T256" s="485"/>
      <c r="U256" s="486"/>
      <c r="V256" s="485"/>
      <c r="W256" s="486"/>
      <c r="X256" s="485"/>
      <c r="Y256" s="486"/>
      <c r="Z256" s="5">
        <f t="shared" si="39"/>
        <v>0</v>
      </c>
      <c r="AA256" s="5">
        <f t="shared" ca="1" si="40"/>
        <v>8</v>
      </c>
      <c r="AD256" s="143" t="str">
        <f t="shared" ca="1" si="43"/>
        <v/>
      </c>
      <c r="AE256" s="100" t="str">
        <f t="shared" ca="1" si="44"/>
        <v>未使用</v>
      </c>
    </row>
    <row r="257" spans="1:31" s="2" customFormat="1" ht="12" customHeight="1">
      <c r="A257" s="161">
        <v>4</v>
      </c>
      <c r="B257" s="39" t="str">
        <f t="shared" ca="1" si="42"/>
        <v/>
      </c>
      <c r="C257" s="44">
        <v>10</v>
      </c>
      <c r="D257" s="45" t="s">
        <v>46</v>
      </c>
      <c r="E257" s="489" t="str">
        <f t="shared" ca="1" si="41"/>
        <v>Not Used</v>
      </c>
      <c r="F257" s="489"/>
      <c r="G257" s="489"/>
      <c r="H257" s="41" t="str">
        <f ca="1">IF(E257="Not Used","",MAX($H$102:INDIRECT("R[-1]C",FALSE))+1)</f>
        <v/>
      </c>
      <c r="I257" s="42" t="str">
        <f t="shared" ca="1" si="38"/>
        <v/>
      </c>
      <c r="J257" s="488"/>
      <c r="K257" s="486"/>
      <c r="L257" s="485"/>
      <c r="M257" s="486"/>
      <c r="N257" s="485"/>
      <c r="O257" s="486"/>
      <c r="P257" s="485"/>
      <c r="Q257" s="486"/>
      <c r="R257" s="485"/>
      <c r="S257" s="486"/>
      <c r="T257" s="485"/>
      <c r="U257" s="486"/>
      <c r="V257" s="485"/>
      <c r="W257" s="486"/>
      <c r="X257" s="485"/>
      <c r="Y257" s="486"/>
      <c r="Z257" s="5">
        <f t="shared" si="39"/>
        <v>0</v>
      </c>
      <c r="AA257" s="5">
        <f t="shared" ca="1" si="40"/>
        <v>8</v>
      </c>
      <c r="AD257" s="143" t="str">
        <f t="shared" ca="1" si="43"/>
        <v/>
      </c>
      <c r="AE257" s="100" t="str">
        <f t="shared" ca="1" si="44"/>
        <v>未使用</v>
      </c>
    </row>
    <row r="258" spans="1:31" s="2" customFormat="1" ht="12" customHeight="1">
      <c r="A258" s="161">
        <v>4</v>
      </c>
      <c r="B258" s="39" t="str">
        <f t="shared" ca="1" si="42"/>
        <v/>
      </c>
      <c r="C258" s="44">
        <v>11</v>
      </c>
      <c r="D258" s="45" t="s">
        <v>46</v>
      </c>
      <c r="E258" s="489" t="str">
        <f t="shared" ca="1" si="41"/>
        <v>Not Used</v>
      </c>
      <c r="F258" s="489"/>
      <c r="G258" s="489"/>
      <c r="H258" s="41" t="str">
        <f ca="1">IF(E258="Not Used","",MAX($H$102:INDIRECT("R[-1]C",FALSE))+1)</f>
        <v/>
      </c>
      <c r="I258" s="42" t="str">
        <f t="shared" ca="1" si="38"/>
        <v/>
      </c>
      <c r="J258" s="488"/>
      <c r="K258" s="486"/>
      <c r="L258" s="485"/>
      <c r="M258" s="486"/>
      <c r="N258" s="485"/>
      <c r="O258" s="486"/>
      <c r="P258" s="485"/>
      <c r="Q258" s="486"/>
      <c r="R258" s="485"/>
      <c r="S258" s="486"/>
      <c r="T258" s="485"/>
      <c r="U258" s="486"/>
      <c r="V258" s="485"/>
      <c r="W258" s="486"/>
      <c r="X258" s="485"/>
      <c r="Y258" s="486"/>
      <c r="Z258" s="5">
        <f t="shared" si="39"/>
        <v>0</v>
      </c>
      <c r="AA258" s="5">
        <f t="shared" ca="1" si="40"/>
        <v>8</v>
      </c>
      <c r="AD258" s="143" t="str">
        <f t="shared" ca="1" si="43"/>
        <v/>
      </c>
      <c r="AE258" s="100" t="str">
        <f t="shared" ca="1" si="44"/>
        <v>未使用</v>
      </c>
    </row>
    <row r="259" spans="1:31" s="2" customFormat="1" ht="12" customHeight="1">
      <c r="A259" s="161">
        <v>4</v>
      </c>
      <c r="B259" s="39" t="str">
        <f t="shared" ca="1" si="42"/>
        <v/>
      </c>
      <c r="C259" s="44">
        <v>12</v>
      </c>
      <c r="D259" s="45" t="s">
        <v>46</v>
      </c>
      <c r="E259" s="489" t="str">
        <f t="shared" ca="1" si="41"/>
        <v>Not Used</v>
      </c>
      <c r="F259" s="489"/>
      <c r="G259" s="489"/>
      <c r="H259" s="41" t="str">
        <f ca="1">IF(E259="Not Used","",MAX($H$102:INDIRECT("R[-1]C",FALSE))+1)</f>
        <v/>
      </c>
      <c r="I259" s="42" t="str">
        <f t="shared" ca="1" si="38"/>
        <v/>
      </c>
      <c r="J259" s="488"/>
      <c r="K259" s="486"/>
      <c r="L259" s="485"/>
      <c r="M259" s="486"/>
      <c r="N259" s="485"/>
      <c r="O259" s="486"/>
      <c r="P259" s="485"/>
      <c r="Q259" s="486"/>
      <c r="R259" s="485"/>
      <c r="S259" s="486"/>
      <c r="T259" s="485"/>
      <c r="U259" s="486"/>
      <c r="V259" s="485"/>
      <c r="W259" s="486"/>
      <c r="X259" s="485"/>
      <c r="Y259" s="486"/>
      <c r="Z259" s="5">
        <f t="shared" si="39"/>
        <v>0</v>
      </c>
      <c r="AA259" s="5">
        <f t="shared" ca="1" si="40"/>
        <v>8</v>
      </c>
      <c r="AD259" s="143" t="str">
        <f t="shared" ca="1" si="43"/>
        <v/>
      </c>
      <c r="AE259" s="100" t="str">
        <f t="shared" ca="1" si="44"/>
        <v>未使用</v>
      </c>
    </row>
    <row r="260" spans="1:31" s="2" customFormat="1" ht="12" customHeight="1">
      <c r="A260" s="161">
        <v>4</v>
      </c>
      <c r="B260" s="39" t="str">
        <f t="shared" ca="1" si="42"/>
        <v/>
      </c>
      <c r="C260" s="44">
        <v>13</v>
      </c>
      <c r="D260" s="45" t="s">
        <v>46</v>
      </c>
      <c r="E260" s="489" t="str">
        <f t="shared" ca="1" si="41"/>
        <v>Not Used</v>
      </c>
      <c r="F260" s="489"/>
      <c r="G260" s="489"/>
      <c r="H260" s="41" t="str">
        <f ca="1">IF(E260="Not Used","",MAX($H$102:INDIRECT("R[-1]C",FALSE))+1)</f>
        <v/>
      </c>
      <c r="I260" s="42" t="str">
        <f t="shared" ca="1" si="38"/>
        <v/>
      </c>
      <c r="J260" s="488"/>
      <c r="K260" s="486"/>
      <c r="L260" s="485"/>
      <c r="M260" s="486"/>
      <c r="N260" s="485"/>
      <c r="O260" s="486"/>
      <c r="P260" s="485"/>
      <c r="Q260" s="486"/>
      <c r="R260" s="485"/>
      <c r="S260" s="486"/>
      <c r="T260" s="485"/>
      <c r="U260" s="486"/>
      <c r="V260" s="485"/>
      <c r="W260" s="486"/>
      <c r="X260" s="485"/>
      <c r="Y260" s="486"/>
      <c r="Z260" s="5">
        <f t="shared" si="39"/>
        <v>0</v>
      </c>
      <c r="AA260" s="5">
        <f t="shared" ca="1" si="40"/>
        <v>8</v>
      </c>
      <c r="AD260" s="143" t="str">
        <f t="shared" ca="1" si="43"/>
        <v/>
      </c>
      <c r="AE260" s="100" t="str">
        <f t="shared" ca="1" si="44"/>
        <v>未使用</v>
      </c>
    </row>
    <row r="261" spans="1:31" s="2" customFormat="1" ht="12" customHeight="1">
      <c r="A261" s="161">
        <v>4</v>
      </c>
      <c r="B261" s="39" t="str">
        <f t="shared" ca="1" si="42"/>
        <v/>
      </c>
      <c r="C261" s="44">
        <v>14</v>
      </c>
      <c r="D261" s="45" t="s">
        <v>46</v>
      </c>
      <c r="E261" s="489" t="str">
        <f t="shared" ca="1" si="41"/>
        <v>Not Used</v>
      </c>
      <c r="F261" s="489"/>
      <c r="G261" s="489"/>
      <c r="H261" s="41" t="str">
        <f ca="1">IF(E261="Not Used","",MAX($H$102:INDIRECT("R[-1]C",FALSE))+1)</f>
        <v/>
      </c>
      <c r="I261" s="42" t="str">
        <f t="shared" ca="1" si="38"/>
        <v/>
      </c>
      <c r="J261" s="488"/>
      <c r="K261" s="486"/>
      <c r="L261" s="485"/>
      <c r="M261" s="486"/>
      <c r="N261" s="485"/>
      <c r="O261" s="486"/>
      <c r="P261" s="485"/>
      <c r="Q261" s="486"/>
      <c r="R261" s="485"/>
      <c r="S261" s="486"/>
      <c r="T261" s="485"/>
      <c r="U261" s="486"/>
      <c r="V261" s="485"/>
      <c r="W261" s="486"/>
      <c r="X261" s="485"/>
      <c r="Y261" s="486"/>
      <c r="Z261" s="5">
        <f t="shared" si="39"/>
        <v>0</v>
      </c>
      <c r="AA261" s="5">
        <f t="shared" ca="1" si="40"/>
        <v>8</v>
      </c>
      <c r="AD261" s="143" t="str">
        <f t="shared" ca="1" si="43"/>
        <v/>
      </c>
      <c r="AE261" s="100" t="str">
        <f t="shared" ca="1" si="44"/>
        <v>未使用</v>
      </c>
    </row>
    <row r="262" spans="1:31" s="2" customFormat="1" ht="12" customHeight="1" thickBot="1">
      <c r="A262" s="161">
        <v>4</v>
      </c>
      <c r="B262" s="46" t="str">
        <f t="shared" ca="1" si="42"/>
        <v/>
      </c>
      <c r="C262" s="44">
        <v>15</v>
      </c>
      <c r="D262" s="47" t="s">
        <v>46</v>
      </c>
      <c r="E262" s="495" t="str">
        <f t="shared" ca="1" si="41"/>
        <v>Not Used</v>
      </c>
      <c r="F262" s="495"/>
      <c r="G262" s="495"/>
      <c r="H262" s="48" t="str">
        <f ca="1">IF(E262="Not Used","",MAX($H$102:INDIRECT("R[-1]C",FALSE))+1)</f>
        <v/>
      </c>
      <c r="I262" s="49" t="str">
        <f t="shared" ca="1" si="38"/>
        <v/>
      </c>
      <c r="J262" s="488"/>
      <c r="K262" s="486"/>
      <c r="L262" s="490"/>
      <c r="M262" s="491"/>
      <c r="N262" s="490"/>
      <c r="O262" s="491"/>
      <c r="P262" s="490"/>
      <c r="Q262" s="491"/>
      <c r="R262" s="490"/>
      <c r="S262" s="491"/>
      <c r="T262" s="490"/>
      <c r="U262" s="491"/>
      <c r="V262" s="490"/>
      <c r="W262" s="491"/>
      <c r="X262" s="490"/>
      <c r="Y262" s="491"/>
      <c r="Z262" s="5">
        <f t="shared" si="39"/>
        <v>0</v>
      </c>
      <c r="AA262" s="5">
        <f t="shared" ca="1" si="40"/>
        <v>8</v>
      </c>
      <c r="AD262" s="143" t="str">
        <f t="shared" ca="1" si="43"/>
        <v/>
      </c>
      <c r="AE262" s="100" t="str">
        <f t="shared" ca="1" si="44"/>
        <v>未使用</v>
      </c>
    </row>
    <row r="263" spans="1:31" s="2" customFormat="1" ht="12" customHeight="1" thickTop="1">
      <c r="A263" s="161">
        <v>5</v>
      </c>
      <c r="B263" s="35" t="str">
        <f ca="1">B24</f>
        <v/>
      </c>
      <c r="C263" s="36">
        <v>0</v>
      </c>
      <c r="D263" s="37" t="s">
        <v>84</v>
      </c>
      <c r="E263" s="489" t="str">
        <f t="shared" ca="1" si="41"/>
        <v>Not Used</v>
      </c>
      <c r="F263" s="489"/>
      <c r="G263" s="489"/>
      <c r="H263" s="50" t="str">
        <f ca="1">IF(E263="Not Used","",MAX($H$102:INDIRECT("R[-1]C",FALSE))+1)</f>
        <v/>
      </c>
      <c r="I263" s="51" t="str">
        <f t="shared" ca="1" si="38"/>
        <v/>
      </c>
      <c r="J263" s="492"/>
      <c r="K263" s="493"/>
      <c r="L263" s="494"/>
      <c r="M263" s="493"/>
      <c r="N263" s="494"/>
      <c r="O263" s="493"/>
      <c r="P263" s="494"/>
      <c r="Q263" s="493"/>
      <c r="R263" s="494"/>
      <c r="S263" s="493"/>
      <c r="T263" s="494"/>
      <c r="U263" s="493"/>
      <c r="V263" s="494"/>
      <c r="W263" s="493"/>
      <c r="X263" s="494"/>
      <c r="Y263" s="493"/>
      <c r="Z263" s="5">
        <f t="shared" si="39"/>
        <v>0</v>
      </c>
      <c r="AA263" s="5">
        <f t="shared" ca="1" si="40"/>
        <v>8</v>
      </c>
      <c r="AD263" s="143" t="str">
        <f t="shared" ca="1" si="43"/>
        <v/>
      </c>
      <c r="AE263" s="100" t="str">
        <f t="shared" ca="1" si="44"/>
        <v>未使用</v>
      </c>
    </row>
    <row r="264" spans="1:31" s="2" customFormat="1" ht="12" customHeight="1">
      <c r="A264" s="161">
        <v>5</v>
      </c>
      <c r="B264" s="39" t="str">
        <f ca="1">B$263</f>
        <v/>
      </c>
      <c r="C264" s="40">
        <v>1</v>
      </c>
      <c r="D264" s="37" t="s">
        <v>84</v>
      </c>
      <c r="E264" s="489" t="str">
        <f t="shared" ca="1" si="41"/>
        <v>Not Used</v>
      </c>
      <c r="F264" s="489"/>
      <c r="G264" s="489"/>
      <c r="H264" s="41" t="str">
        <f ca="1">IF(E264="Not Used","",MAX($H$102:INDIRECT("R[-1]C",FALSE))+1)</f>
        <v/>
      </c>
      <c r="I264" s="42" t="str">
        <f t="shared" ca="1" si="38"/>
        <v/>
      </c>
      <c r="J264" s="488"/>
      <c r="K264" s="486"/>
      <c r="L264" s="485"/>
      <c r="M264" s="486"/>
      <c r="N264" s="485"/>
      <c r="O264" s="486"/>
      <c r="P264" s="485"/>
      <c r="Q264" s="486"/>
      <c r="R264" s="485"/>
      <c r="S264" s="486"/>
      <c r="T264" s="485"/>
      <c r="U264" s="486"/>
      <c r="V264" s="485"/>
      <c r="W264" s="486"/>
      <c r="X264" s="485"/>
      <c r="Y264" s="486"/>
      <c r="Z264" s="5">
        <f t="shared" si="39"/>
        <v>0</v>
      </c>
      <c r="AA264" s="5">
        <f t="shared" ca="1" si="40"/>
        <v>8</v>
      </c>
      <c r="AD264" s="143" t="str">
        <f ca="1">OFFSET(A264,IF(D264="ON",-94-C264,-94-C264-16)-32*A264+3*A264,18-C264)</f>
        <v/>
      </c>
      <c r="AE264" s="100" t="str">
        <f ca="1">OFFSET(A264,IF(D264="ON",-93-C264,-92-C264-16)-32*A264+3*A264,18-C264)</f>
        <v>未使用</v>
      </c>
    </row>
    <row r="265" spans="1:31" s="2" customFormat="1" ht="12" customHeight="1">
      <c r="A265" s="161">
        <v>5</v>
      </c>
      <c r="B265" s="39" t="str">
        <f t="shared" ref="B265:B294" ca="1" si="45">B$263</f>
        <v/>
      </c>
      <c r="C265" s="40">
        <v>2</v>
      </c>
      <c r="D265" s="37" t="s">
        <v>84</v>
      </c>
      <c r="E265" s="489" t="str">
        <f t="shared" ca="1" si="41"/>
        <v>Not Used</v>
      </c>
      <c r="F265" s="489"/>
      <c r="G265" s="489"/>
      <c r="H265" s="41" t="str">
        <f ca="1">IF(E265="Not Used","",MAX($H$102:INDIRECT("R[-1]C",FALSE))+1)</f>
        <v/>
      </c>
      <c r="I265" s="42" t="str">
        <f t="shared" ca="1" si="38"/>
        <v/>
      </c>
      <c r="J265" s="488"/>
      <c r="K265" s="486"/>
      <c r="L265" s="485"/>
      <c r="M265" s="486"/>
      <c r="N265" s="485"/>
      <c r="O265" s="486"/>
      <c r="P265" s="485"/>
      <c r="Q265" s="486"/>
      <c r="R265" s="485"/>
      <c r="S265" s="486"/>
      <c r="T265" s="485"/>
      <c r="U265" s="486"/>
      <c r="V265" s="485"/>
      <c r="W265" s="486"/>
      <c r="X265" s="485"/>
      <c r="Y265" s="486"/>
      <c r="Z265" s="5">
        <f t="shared" si="39"/>
        <v>0</v>
      </c>
      <c r="AA265" s="5">
        <f t="shared" ca="1" si="40"/>
        <v>8</v>
      </c>
      <c r="AD265" s="143" t="str">
        <f t="shared" ref="AD265:AD328" ca="1" si="46">OFFSET(A265,IF(D265="ON",-94-C265,-94-C265-16)-32*A265+3*A265,18-C265)</f>
        <v/>
      </c>
      <c r="AE265" s="100" t="str">
        <f t="shared" ref="AE265:AE328" ca="1" si="47">OFFSET(A265,IF(D265="ON",-93-C265,-92-C265-16)-32*A265+3*A265,18-C265)</f>
        <v>未使用</v>
      </c>
    </row>
    <row r="266" spans="1:31" s="2" customFormat="1" ht="12" customHeight="1">
      <c r="A266" s="161">
        <v>5</v>
      </c>
      <c r="B266" s="39" t="str">
        <f t="shared" ca="1" si="45"/>
        <v/>
      </c>
      <c r="C266" s="40">
        <v>3</v>
      </c>
      <c r="D266" s="37" t="s">
        <v>84</v>
      </c>
      <c r="E266" s="489" t="str">
        <f t="shared" ca="1" si="41"/>
        <v>Not Used</v>
      </c>
      <c r="F266" s="489"/>
      <c r="G266" s="489"/>
      <c r="H266" s="41" t="str">
        <f ca="1">IF(E266="Not Used","",MAX($H$102:INDIRECT("R[-1]C",FALSE))+1)</f>
        <v/>
      </c>
      <c r="I266" s="42" t="str">
        <f t="shared" ca="1" si="38"/>
        <v/>
      </c>
      <c r="J266" s="488"/>
      <c r="K266" s="486"/>
      <c r="L266" s="485"/>
      <c r="M266" s="486"/>
      <c r="N266" s="485"/>
      <c r="O266" s="486"/>
      <c r="P266" s="485"/>
      <c r="Q266" s="486"/>
      <c r="R266" s="485"/>
      <c r="S266" s="486"/>
      <c r="T266" s="485"/>
      <c r="U266" s="486"/>
      <c r="V266" s="485"/>
      <c r="W266" s="486"/>
      <c r="X266" s="485"/>
      <c r="Y266" s="486"/>
      <c r="Z266" s="5">
        <f t="shared" si="39"/>
        <v>0</v>
      </c>
      <c r="AA266" s="5">
        <f t="shared" ca="1" si="40"/>
        <v>8</v>
      </c>
      <c r="AD266" s="143" t="str">
        <f t="shared" ca="1" si="46"/>
        <v/>
      </c>
      <c r="AE266" s="100" t="str">
        <f t="shared" ca="1" si="47"/>
        <v>未使用</v>
      </c>
    </row>
    <row r="267" spans="1:31" s="2" customFormat="1" ht="12" customHeight="1">
      <c r="A267" s="161">
        <v>5</v>
      </c>
      <c r="B267" s="39" t="str">
        <f t="shared" ca="1" si="45"/>
        <v/>
      </c>
      <c r="C267" s="40">
        <v>4</v>
      </c>
      <c r="D267" s="37" t="s">
        <v>84</v>
      </c>
      <c r="E267" s="489" t="str">
        <f t="shared" ca="1" si="41"/>
        <v>Not Used</v>
      </c>
      <c r="F267" s="489"/>
      <c r="G267" s="489"/>
      <c r="H267" s="41" t="str">
        <f ca="1">IF(E267="Not Used","",MAX($H$102:INDIRECT("R[-1]C",FALSE))+1)</f>
        <v/>
      </c>
      <c r="I267" s="42" t="str">
        <f t="shared" ca="1" si="38"/>
        <v/>
      </c>
      <c r="J267" s="488"/>
      <c r="K267" s="486"/>
      <c r="L267" s="485"/>
      <c r="M267" s="486"/>
      <c r="N267" s="485"/>
      <c r="O267" s="486"/>
      <c r="P267" s="485"/>
      <c r="Q267" s="486"/>
      <c r="R267" s="485"/>
      <c r="S267" s="486"/>
      <c r="T267" s="485"/>
      <c r="U267" s="486"/>
      <c r="V267" s="485"/>
      <c r="W267" s="486"/>
      <c r="X267" s="485"/>
      <c r="Y267" s="486"/>
      <c r="Z267" s="5">
        <f t="shared" si="39"/>
        <v>0</v>
      </c>
      <c r="AA267" s="5">
        <f t="shared" ca="1" si="40"/>
        <v>8</v>
      </c>
      <c r="AD267" s="143" t="str">
        <f t="shared" ca="1" si="46"/>
        <v/>
      </c>
      <c r="AE267" s="100" t="str">
        <f t="shared" ca="1" si="47"/>
        <v>未使用</v>
      </c>
    </row>
    <row r="268" spans="1:31" s="2" customFormat="1" ht="12" customHeight="1">
      <c r="A268" s="161">
        <v>5</v>
      </c>
      <c r="B268" s="39" t="str">
        <f t="shared" ca="1" si="45"/>
        <v/>
      </c>
      <c r="C268" s="40">
        <v>5</v>
      </c>
      <c r="D268" s="37" t="s">
        <v>84</v>
      </c>
      <c r="E268" s="489" t="str">
        <f t="shared" ca="1" si="41"/>
        <v>Not Used</v>
      </c>
      <c r="F268" s="489"/>
      <c r="G268" s="489"/>
      <c r="H268" s="41" t="str">
        <f ca="1">IF(E268="Not Used","",MAX($H$102:INDIRECT("R[-1]C",FALSE))+1)</f>
        <v/>
      </c>
      <c r="I268" s="42" t="str">
        <f t="shared" ca="1" si="38"/>
        <v/>
      </c>
      <c r="J268" s="488"/>
      <c r="K268" s="486"/>
      <c r="L268" s="485"/>
      <c r="M268" s="486"/>
      <c r="N268" s="485"/>
      <c r="O268" s="486"/>
      <c r="P268" s="485"/>
      <c r="Q268" s="486"/>
      <c r="R268" s="485"/>
      <c r="S268" s="486"/>
      <c r="T268" s="485"/>
      <c r="U268" s="486"/>
      <c r="V268" s="485"/>
      <c r="W268" s="486"/>
      <c r="X268" s="485"/>
      <c r="Y268" s="486"/>
      <c r="Z268" s="5">
        <f t="shared" si="39"/>
        <v>0</v>
      </c>
      <c r="AA268" s="5">
        <f t="shared" ca="1" si="40"/>
        <v>8</v>
      </c>
      <c r="AD268" s="143" t="str">
        <f t="shared" ca="1" si="46"/>
        <v/>
      </c>
      <c r="AE268" s="100" t="str">
        <f t="shared" ca="1" si="47"/>
        <v>未使用</v>
      </c>
    </row>
    <row r="269" spans="1:31" s="2" customFormat="1" ht="12" customHeight="1">
      <c r="A269" s="161">
        <v>5</v>
      </c>
      <c r="B269" s="39" t="str">
        <f t="shared" ca="1" si="45"/>
        <v/>
      </c>
      <c r="C269" s="40">
        <v>6</v>
      </c>
      <c r="D269" s="37" t="s">
        <v>84</v>
      </c>
      <c r="E269" s="489" t="str">
        <f t="shared" ca="1" si="41"/>
        <v>Not Used</v>
      </c>
      <c r="F269" s="489"/>
      <c r="G269" s="489"/>
      <c r="H269" s="41" t="str">
        <f ca="1">IF(E269="Not Used","",MAX($H$102:INDIRECT("R[-1]C",FALSE))+1)</f>
        <v/>
      </c>
      <c r="I269" s="42" t="str">
        <f t="shared" ca="1" si="38"/>
        <v/>
      </c>
      <c r="J269" s="488"/>
      <c r="K269" s="486"/>
      <c r="L269" s="485"/>
      <c r="M269" s="486"/>
      <c r="N269" s="485"/>
      <c r="O269" s="486"/>
      <c r="P269" s="485"/>
      <c r="Q269" s="486"/>
      <c r="R269" s="485"/>
      <c r="S269" s="486"/>
      <c r="T269" s="485"/>
      <c r="U269" s="486"/>
      <c r="V269" s="485"/>
      <c r="W269" s="486"/>
      <c r="X269" s="485"/>
      <c r="Y269" s="486"/>
      <c r="Z269" s="5">
        <f t="shared" si="39"/>
        <v>0</v>
      </c>
      <c r="AA269" s="5">
        <f t="shared" ca="1" si="40"/>
        <v>8</v>
      </c>
      <c r="AD269" s="143" t="str">
        <f t="shared" ca="1" si="46"/>
        <v/>
      </c>
      <c r="AE269" s="100" t="str">
        <f t="shared" ca="1" si="47"/>
        <v>未使用</v>
      </c>
    </row>
    <row r="270" spans="1:31" s="2" customFormat="1" ht="12" customHeight="1">
      <c r="A270" s="161">
        <v>5</v>
      </c>
      <c r="B270" s="39" t="str">
        <f t="shared" ca="1" si="45"/>
        <v/>
      </c>
      <c r="C270" s="40">
        <v>7</v>
      </c>
      <c r="D270" s="37" t="s">
        <v>84</v>
      </c>
      <c r="E270" s="489" t="str">
        <f t="shared" ca="1" si="41"/>
        <v>Not Used</v>
      </c>
      <c r="F270" s="489"/>
      <c r="G270" s="489"/>
      <c r="H270" s="41" t="str">
        <f ca="1">IF(E270="Not Used","",MAX($H$102:INDIRECT("R[-1]C",FALSE))+1)</f>
        <v/>
      </c>
      <c r="I270" s="42" t="str">
        <f t="shared" ca="1" si="38"/>
        <v/>
      </c>
      <c r="J270" s="488"/>
      <c r="K270" s="486"/>
      <c r="L270" s="485"/>
      <c r="M270" s="486"/>
      <c r="N270" s="485"/>
      <c r="O270" s="486"/>
      <c r="P270" s="485"/>
      <c r="Q270" s="486"/>
      <c r="R270" s="485"/>
      <c r="S270" s="486"/>
      <c r="T270" s="485"/>
      <c r="U270" s="486"/>
      <c r="V270" s="485"/>
      <c r="W270" s="486"/>
      <c r="X270" s="485"/>
      <c r="Y270" s="486"/>
      <c r="Z270" s="5">
        <f t="shared" si="39"/>
        <v>0</v>
      </c>
      <c r="AA270" s="5">
        <f t="shared" ca="1" si="40"/>
        <v>8</v>
      </c>
      <c r="AD270" s="143" t="str">
        <f t="shared" ca="1" si="46"/>
        <v/>
      </c>
      <c r="AE270" s="100" t="str">
        <f t="shared" ca="1" si="47"/>
        <v>未使用</v>
      </c>
    </row>
    <row r="271" spans="1:31" s="2" customFormat="1" ht="12" customHeight="1">
      <c r="A271" s="161">
        <v>5</v>
      </c>
      <c r="B271" s="39" t="str">
        <f t="shared" ca="1" si="45"/>
        <v/>
      </c>
      <c r="C271" s="40">
        <v>8</v>
      </c>
      <c r="D271" s="37" t="s">
        <v>84</v>
      </c>
      <c r="E271" s="489" t="str">
        <f t="shared" ca="1" si="41"/>
        <v>Not Used</v>
      </c>
      <c r="F271" s="489"/>
      <c r="G271" s="489"/>
      <c r="H271" s="41" t="str">
        <f ca="1">IF(E271="Not Used","",MAX($H$102:INDIRECT("R[-1]C",FALSE))+1)</f>
        <v/>
      </c>
      <c r="I271" s="42" t="str">
        <f t="shared" ca="1" si="38"/>
        <v/>
      </c>
      <c r="J271" s="488"/>
      <c r="K271" s="486"/>
      <c r="L271" s="485"/>
      <c r="M271" s="486"/>
      <c r="N271" s="485"/>
      <c r="O271" s="486"/>
      <c r="P271" s="485"/>
      <c r="Q271" s="486"/>
      <c r="R271" s="485"/>
      <c r="S271" s="486"/>
      <c r="T271" s="485"/>
      <c r="U271" s="486"/>
      <c r="V271" s="485"/>
      <c r="W271" s="486"/>
      <c r="X271" s="485"/>
      <c r="Y271" s="486"/>
      <c r="Z271" s="5">
        <f t="shared" si="39"/>
        <v>0</v>
      </c>
      <c r="AA271" s="5">
        <f t="shared" ca="1" si="40"/>
        <v>8</v>
      </c>
      <c r="AD271" s="143" t="str">
        <f t="shared" ca="1" si="46"/>
        <v/>
      </c>
      <c r="AE271" s="100" t="str">
        <f t="shared" ca="1" si="47"/>
        <v>未使用</v>
      </c>
    </row>
    <row r="272" spans="1:31" s="2" customFormat="1" ht="12" customHeight="1">
      <c r="A272" s="161">
        <v>5</v>
      </c>
      <c r="B272" s="39" t="str">
        <f t="shared" ca="1" si="45"/>
        <v/>
      </c>
      <c r="C272" s="40">
        <v>9</v>
      </c>
      <c r="D272" s="37" t="s">
        <v>84</v>
      </c>
      <c r="E272" s="489" t="str">
        <f t="shared" ca="1" si="41"/>
        <v>Not Used</v>
      </c>
      <c r="F272" s="489"/>
      <c r="G272" s="489"/>
      <c r="H272" s="41" t="str">
        <f ca="1">IF(E272="Not Used","",MAX($H$102:INDIRECT("R[-1]C",FALSE))+1)</f>
        <v/>
      </c>
      <c r="I272" s="42" t="str">
        <f t="shared" ca="1" si="38"/>
        <v/>
      </c>
      <c r="J272" s="488"/>
      <c r="K272" s="486"/>
      <c r="L272" s="485"/>
      <c r="M272" s="486"/>
      <c r="N272" s="485"/>
      <c r="O272" s="486"/>
      <c r="P272" s="485"/>
      <c r="Q272" s="486"/>
      <c r="R272" s="485"/>
      <c r="S272" s="486"/>
      <c r="T272" s="485"/>
      <c r="U272" s="486"/>
      <c r="V272" s="485"/>
      <c r="W272" s="486"/>
      <c r="X272" s="485"/>
      <c r="Y272" s="486"/>
      <c r="Z272" s="5">
        <f t="shared" si="39"/>
        <v>0</v>
      </c>
      <c r="AA272" s="5">
        <f t="shared" ca="1" si="40"/>
        <v>8</v>
      </c>
      <c r="AD272" s="143" t="str">
        <f t="shared" ca="1" si="46"/>
        <v/>
      </c>
      <c r="AE272" s="100" t="str">
        <f t="shared" ca="1" si="47"/>
        <v>未使用</v>
      </c>
    </row>
    <row r="273" spans="1:31" s="2" customFormat="1" ht="12" customHeight="1">
      <c r="A273" s="161">
        <v>5</v>
      </c>
      <c r="B273" s="39" t="str">
        <f t="shared" ca="1" si="45"/>
        <v/>
      </c>
      <c r="C273" s="40">
        <v>10</v>
      </c>
      <c r="D273" s="37" t="s">
        <v>84</v>
      </c>
      <c r="E273" s="489" t="str">
        <f t="shared" ca="1" si="41"/>
        <v>Not Used</v>
      </c>
      <c r="F273" s="489"/>
      <c r="G273" s="489"/>
      <c r="H273" s="41" t="str">
        <f ca="1">IF(E273="Not Used","",MAX($H$102:INDIRECT("R[-1]C",FALSE))+1)</f>
        <v/>
      </c>
      <c r="I273" s="42" t="str">
        <f t="shared" ca="1" si="38"/>
        <v/>
      </c>
      <c r="J273" s="488"/>
      <c r="K273" s="486"/>
      <c r="L273" s="485"/>
      <c r="M273" s="486"/>
      <c r="N273" s="485"/>
      <c r="O273" s="486"/>
      <c r="P273" s="485"/>
      <c r="Q273" s="486"/>
      <c r="R273" s="485"/>
      <c r="S273" s="486"/>
      <c r="T273" s="485"/>
      <c r="U273" s="486"/>
      <c r="V273" s="485"/>
      <c r="W273" s="486"/>
      <c r="X273" s="485"/>
      <c r="Y273" s="486"/>
      <c r="Z273" s="5">
        <f t="shared" si="39"/>
        <v>0</v>
      </c>
      <c r="AA273" s="5">
        <f t="shared" ca="1" si="40"/>
        <v>8</v>
      </c>
      <c r="AD273" s="143" t="str">
        <f t="shared" ca="1" si="46"/>
        <v/>
      </c>
      <c r="AE273" s="100" t="str">
        <f t="shared" ca="1" si="47"/>
        <v>未使用</v>
      </c>
    </row>
    <row r="274" spans="1:31" s="2" customFormat="1" ht="12" customHeight="1">
      <c r="A274" s="161">
        <v>5</v>
      </c>
      <c r="B274" s="39" t="str">
        <f t="shared" ca="1" si="45"/>
        <v/>
      </c>
      <c r="C274" s="40">
        <v>11</v>
      </c>
      <c r="D274" s="37" t="s">
        <v>84</v>
      </c>
      <c r="E274" s="489" t="str">
        <f t="shared" ca="1" si="41"/>
        <v>Not Used</v>
      </c>
      <c r="F274" s="489"/>
      <c r="G274" s="489"/>
      <c r="H274" s="41" t="str">
        <f ca="1">IF(E274="Not Used","",MAX($H$102:INDIRECT("R[-1]C",FALSE))+1)</f>
        <v/>
      </c>
      <c r="I274" s="42" t="str">
        <f t="shared" ca="1" si="38"/>
        <v/>
      </c>
      <c r="J274" s="488"/>
      <c r="K274" s="486"/>
      <c r="L274" s="485"/>
      <c r="M274" s="486"/>
      <c r="N274" s="485"/>
      <c r="O274" s="486"/>
      <c r="P274" s="485"/>
      <c r="Q274" s="486"/>
      <c r="R274" s="485"/>
      <c r="S274" s="486"/>
      <c r="T274" s="485"/>
      <c r="U274" s="486"/>
      <c r="V274" s="485"/>
      <c r="W274" s="486"/>
      <c r="X274" s="485"/>
      <c r="Y274" s="486"/>
      <c r="Z274" s="5">
        <f t="shared" si="39"/>
        <v>0</v>
      </c>
      <c r="AA274" s="5">
        <f t="shared" ca="1" si="40"/>
        <v>8</v>
      </c>
      <c r="AD274" s="143" t="str">
        <f t="shared" ca="1" si="46"/>
        <v/>
      </c>
      <c r="AE274" s="100" t="str">
        <f t="shared" ca="1" si="47"/>
        <v>未使用</v>
      </c>
    </row>
    <row r="275" spans="1:31" s="2" customFormat="1" ht="12" customHeight="1">
      <c r="A275" s="161">
        <v>5</v>
      </c>
      <c r="B275" s="39" t="str">
        <f t="shared" ca="1" si="45"/>
        <v/>
      </c>
      <c r="C275" s="40">
        <v>12</v>
      </c>
      <c r="D275" s="37" t="s">
        <v>84</v>
      </c>
      <c r="E275" s="489" t="str">
        <f t="shared" ca="1" si="41"/>
        <v>Not Used</v>
      </c>
      <c r="F275" s="489"/>
      <c r="G275" s="489"/>
      <c r="H275" s="41" t="str">
        <f ca="1">IF(E275="Not Used","",MAX($H$102:INDIRECT("R[-1]C",FALSE))+1)</f>
        <v/>
      </c>
      <c r="I275" s="42" t="str">
        <f t="shared" ca="1" si="38"/>
        <v/>
      </c>
      <c r="J275" s="488"/>
      <c r="K275" s="486"/>
      <c r="L275" s="485"/>
      <c r="M275" s="486"/>
      <c r="N275" s="485"/>
      <c r="O275" s="486"/>
      <c r="P275" s="485"/>
      <c r="Q275" s="486"/>
      <c r="R275" s="485"/>
      <c r="S275" s="486"/>
      <c r="T275" s="485"/>
      <c r="U275" s="486"/>
      <c r="V275" s="485"/>
      <c r="W275" s="486"/>
      <c r="X275" s="485"/>
      <c r="Y275" s="486"/>
      <c r="Z275" s="5">
        <f t="shared" si="39"/>
        <v>0</v>
      </c>
      <c r="AA275" s="5">
        <f t="shared" ca="1" si="40"/>
        <v>8</v>
      </c>
      <c r="AD275" s="143" t="str">
        <f t="shared" ca="1" si="46"/>
        <v/>
      </c>
      <c r="AE275" s="100" t="str">
        <f t="shared" ca="1" si="47"/>
        <v>未使用</v>
      </c>
    </row>
    <row r="276" spans="1:31" s="2" customFormat="1" ht="12" customHeight="1">
      <c r="A276" s="161">
        <v>5</v>
      </c>
      <c r="B276" s="39" t="str">
        <f t="shared" ca="1" si="45"/>
        <v/>
      </c>
      <c r="C276" s="40">
        <v>13</v>
      </c>
      <c r="D276" s="37" t="s">
        <v>84</v>
      </c>
      <c r="E276" s="489" t="str">
        <f t="shared" ca="1" si="41"/>
        <v>Not Used</v>
      </c>
      <c r="F276" s="489"/>
      <c r="G276" s="489"/>
      <c r="H276" s="41" t="str">
        <f ca="1">IF(E276="Not Used","",MAX($H$102:INDIRECT("R[-1]C",FALSE))+1)</f>
        <v/>
      </c>
      <c r="I276" s="42" t="str">
        <f t="shared" ca="1" si="38"/>
        <v/>
      </c>
      <c r="J276" s="488"/>
      <c r="K276" s="486"/>
      <c r="L276" s="485"/>
      <c r="M276" s="486"/>
      <c r="N276" s="485"/>
      <c r="O276" s="486"/>
      <c r="P276" s="485"/>
      <c r="Q276" s="486"/>
      <c r="R276" s="485"/>
      <c r="S276" s="486"/>
      <c r="T276" s="485"/>
      <c r="U276" s="486"/>
      <c r="V276" s="485"/>
      <c r="W276" s="486"/>
      <c r="X276" s="485"/>
      <c r="Y276" s="486"/>
      <c r="Z276" s="5">
        <f t="shared" si="39"/>
        <v>0</v>
      </c>
      <c r="AA276" s="5">
        <f t="shared" ca="1" si="40"/>
        <v>8</v>
      </c>
      <c r="AD276" s="143" t="str">
        <f t="shared" ca="1" si="46"/>
        <v/>
      </c>
      <c r="AE276" s="100" t="str">
        <f t="shared" ca="1" si="47"/>
        <v>未使用</v>
      </c>
    </row>
    <row r="277" spans="1:31" s="2" customFormat="1" ht="12" customHeight="1">
      <c r="A277" s="161">
        <v>5</v>
      </c>
      <c r="B277" s="39" t="str">
        <f t="shared" ca="1" si="45"/>
        <v/>
      </c>
      <c r="C277" s="40">
        <v>14</v>
      </c>
      <c r="D277" s="37" t="s">
        <v>84</v>
      </c>
      <c r="E277" s="489" t="str">
        <f t="shared" ca="1" si="41"/>
        <v>Not Used</v>
      </c>
      <c r="F277" s="489"/>
      <c r="G277" s="489"/>
      <c r="H277" s="41" t="str">
        <f ca="1">IF(E277="Not Used","",MAX($H$102:INDIRECT("R[-1]C",FALSE))+1)</f>
        <v/>
      </c>
      <c r="I277" s="42" t="str">
        <f t="shared" ca="1" si="38"/>
        <v/>
      </c>
      <c r="J277" s="488"/>
      <c r="K277" s="486"/>
      <c r="L277" s="485"/>
      <c r="M277" s="486"/>
      <c r="N277" s="485"/>
      <c r="O277" s="486"/>
      <c r="P277" s="485"/>
      <c r="Q277" s="486"/>
      <c r="R277" s="485"/>
      <c r="S277" s="486"/>
      <c r="T277" s="485"/>
      <c r="U277" s="486"/>
      <c r="V277" s="485"/>
      <c r="W277" s="486"/>
      <c r="X277" s="485"/>
      <c r="Y277" s="486"/>
      <c r="Z277" s="5">
        <f t="shared" si="39"/>
        <v>0</v>
      </c>
      <c r="AA277" s="5">
        <f t="shared" ca="1" si="40"/>
        <v>8</v>
      </c>
      <c r="AD277" s="143" t="str">
        <f t="shared" ca="1" si="46"/>
        <v/>
      </c>
      <c r="AE277" s="100" t="str">
        <f t="shared" ca="1" si="47"/>
        <v>未使用</v>
      </c>
    </row>
    <row r="278" spans="1:31" s="2" customFormat="1" ht="12" customHeight="1">
      <c r="A278" s="161">
        <v>5</v>
      </c>
      <c r="B278" s="39" t="str">
        <f t="shared" ca="1" si="45"/>
        <v/>
      </c>
      <c r="C278" s="43">
        <v>15</v>
      </c>
      <c r="D278" s="37" t="s">
        <v>84</v>
      </c>
      <c r="E278" s="489" t="str">
        <f t="shared" ca="1" si="41"/>
        <v>Not Used</v>
      </c>
      <c r="F278" s="489"/>
      <c r="G278" s="489"/>
      <c r="H278" s="41" t="str">
        <f ca="1">IF(E278="Not Used","",MAX($H$102:INDIRECT("R[-1]C",FALSE))+1)</f>
        <v/>
      </c>
      <c r="I278" s="42" t="str">
        <f t="shared" ca="1" si="38"/>
        <v/>
      </c>
      <c r="J278" s="488"/>
      <c r="K278" s="486"/>
      <c r="L278" s="485"/>
      <c r="M278" s="486"/>
      <c r="N278" s="485"/>
      <c r="O278" s="486"/>
      <c r="P278" s="485"/>
      <c r="Q278" s="486"/>
      <c r="R278" s="485"/>
      <c r="S278" s="486"/>
      <c r="T278" s="485"/>
      <c r="U278" s="486"/>
      <c r="V278" s="485"/>
      <c r="W278" s="486"/>
      <c r="X278" s="485"/>
      <c r="Y278" s="486"/>
      <c r="Z278" s="5">
        <f t="shared" si="39"/>
        <v>0</v>
      </c>
      <c r="AA278" s="5">
        <f t="shared" ca="1" si="40"/>
        <v>8</v>
      </c>
      <c r="AD278" s="143" t="str">
        <f t="shared" ca="1" si="46"/>
        <v/>
      </c>
      <c r="AE278" s="100" t="str">
        <f t="shared" ca="1" si="47"/>
        <v>未使用</v>
      </c>
    </row>
    <row r="279" spans="1:31" s="2" customFormat="1" ht="12" customHeight="1">
      <c r="A279" s="161">
        <v>5</v>
      </c>
      <c r="B279" s="39" t="str">
        <f t="shared" ca="1" si="45"/>
        <v/>
      </c>
      <c r="C279" s="44">
        <v>0</v>
      </c>
      <c r="D279" s="45" t="s">
        <v>46</v>
      </c>
      <c r="E279" s="489" t="str">
        <f t="shared" ca="1" si="41"/>
        <v>Not Used</v>
      </c>
      <c r="F279" s="489"/>
      <c r="G279" s="489"/>
      <c r="H279" s="41" t="str">
        <f ca="1">IF(E279="Not Used","",MAX($H$102:INDIRECT("R[-1]C",FALSE))+1)</f>
        <v/>
      </c>
      <c r="I279" s="42" t="str">
        <f t="shared" ca="1" si="38"/>
        <v/>
      </c>
      <c r="J279" s="488"/>
      <c r="K279" s="486"/>
      <c r="L279" s="485"/>
      <c r="M279" s="486"/>
      <c r="N279" s="485"/>
      <c r="O279" s="486"/>
      <c r="P279" s="485"/>
      <c r="Q279" s="486"/>
      <c r="R279" s="485"/>
      <c r="S279" s="486"/>
      <c r="T279" s="485"/>
      <c r="U279" s="486"/>
      <c r="V279" s="485"/>
      <c r="W279" s="486"/>
      <c r="X279" s="485"/>
      <c r="Y279" s="486"/>
      <c r="Z279" s="5">
        <f t="shared" si="39"/>
        <v>0</v>
      </c>
      <c r="AA279" s="5">
        <f t="shared" ca="1" si="40"/>
        <v>8</v>
      </c>
      <c r="AD279" s="143" t="str">
        <f t="shared" ca="1" si="46"/>
        <v/>
      </c>
      <c r="AE279" s="100" t="str">
        <f t="shared" ca="1" si="47"/>
        <v>未使用</v>
      </c>
    </row>
    <row r="280" spans="1:31" s="2" customFormat="1" ht="12" customHeight="1">
      <c r="A280" s="161">
        <v>5</v>
      </c>
      <c r="B280" s="39" t="str">
        <f t="shared" ca="1" si="45"/>
        <v/>
      </c>
      <c r="C280" s="44">
        <v>1</v>
      </c>
      <c r="D280" s="45" t="s">
        <v>46</v>
      </c>
      <c r="E280" s="489" t="str">
        <f t="shared" ca="1" si="41"/>
        <v>Not Used</v>
      </c>
      <c r="F280" s="489"/>
      <c r="G280" s="489"/>
      <c r="H280" s="41" t="str">
        <f ca="1">IF(E280="Not Used","",MAX($H$102:INDIRECT("R[-1]C",FALSE))+1)</f>
        <v/>
      </c>
      <c r="I280" s="42" t="str">
        <f t="shared" ca="1" si="38"/>
        <v/>
      </c>
      <c r="J280" s="488"/>
      <c r="K280" s="486"/>
      <c r="L280" s="485"/>
      <c r="M280" s="486"/>
      <c r="N280" s="485"/>
      <c r="O280" s="486"/>
      <c r="P280" s="485"/>
      <c r="Q280" s="486"/>
      <c r="R280" s="485"/>
      <c r="S280" s="486"/>
      <c r="T280" s="485"/>
      <c r="U280" s="486"/>
      <c r="V280" s="485"/>
      <c r="W280" s="486"/>
      <c r="X280" s="485"/>
      <c r="Y280" s="486"/>
      <c r="Z280" s="5">
        <f t="shared" si="39"/>
        <v>0</v>
      </c>
      <c r="AA280" s="5">
        <f t="shared" ca="1" si="40"/>
        <v>8</v>
      </c>
      <c r="AD280" s="143" t="str">
        <f t="shared" ca="1" si="46"/>
        <v/>
      </c>
      <c r="AE280" s="100" t="str">
        <f t="shared" ca="1" si="47"/>
        <v>未使用</v>
      </c>
    </row>
    <row r="281" spans="1:31" s="2" customFormat="1" ht="12" customHeight="1">
      <c r="A281" s="161">
        <v>5</v>
      </c>
      <c r="B281" s="39" t="str">
        <f t="shared" ca="1" si="45"/>
        <v/>
      </c>
      <c r="C281" s="44">
        <v>2</v>
      </c>
      <c r="D281" s="45" t="s">
        <v>46</v>
      </c>
      <c r="E281" s="489" t="str">
        <f t="shared" ca="1" si="41"/>
        <v>Not Used</v>
      </c>
      <c r="F281" s="489"/>
      <c r="G281" s="489"/>
      <c r="H281" s="41" t="str">
        <f ca="1">IF(E281="Not Used","",MAX($H$102:INDIRECT("R[-1]C",FALSE))+1)</f>
        <v/>
      </c>
      <c r="I281" s="42" t="str">
        <f t="shared" ca="1" si="38"/>
        <v/>
      </c>
      <c r="J281" s="488"/>
      <c r="K281" s="486"/>
      <c r="L281" s="485"/>
      <c r="M281" s="486"/>
      <c r="N281" s="485"/>
      <c r="O281" s="486"/>
      <c r="P281" s="485"/>
      <c r="Q281" s="486"/>
      <c r="R281" s="485"/>
      <c r="S281" s="486"/>
      <c r="T281" s="485"/>
      <c r="U281" s="486"/>
      <c r="V281" s="485"/>
      <c r="W281" s="486"/>
      <c r="X281" s="485"/>
      <c r="Y281" s="486"/>
      <c r="Z281" s="5">
        <f t="shared" si="39"/>
        <v>0</v>
      </c>
      <c r="AA281" s="5">
        <f t="shared" ca="1" si="40"/>
        <v>8</v>
      </c>
      <c r="AD281" s="143" t="str">
        <f t="shared" ca="1" si="46"/>
        <v/>
      </c>
      <c r="AE281" s="100" t="str">
        <f t="shared" ca="1" si="47"/>
        <v>未使用</v>
      </c>
    </row>
    <row r="282" spans="1:31" s="2" customFormat="1" ht="12" customHeight="1">
      <c r="A282" s="161">
        <v>5</v>
      </c>
      <c r="B282" s="39" t="str">
        <f t="shared" ca="1" si="45"/>
        <v/>
      </c>
      <c r="C282" s="44">
        <v>3</v>
      </c>
      <c r="D282" s="45" t="s">
        <v>46</v>
      </c>
      <c r="E282" s="489" t="str">
        <f t="shared" ca="1" si="41"/>
        <v>Not Used</v>
      </c>
      <c r="F282" s="489"/>
      <c r="G282" s="489"/>
      <c r="H282" s="41" t="str">
        <f ca="1">IF(E282="Not Used","",MAX($H$102:INDIRECT("R[-1]C",FALSE))+1)</f>
        <v/>
      </c>
      <c r="I282" s="42" t="str">
        <f t="shared" ca="1" si="38"/>
        <v/>
      </c>
      <c r="J282" s="488"/>
      <c r="K282" s="486"/>
      <c r="L282" s="485"/>
      <c r="M282" s="486"/>
      <c r="N282" s="485"/>
      <c r="O282" s="486"/>
      <c r="P282" s="485"/>
      <c r="Q282" s="486"/>
      <c r="R282" s="485"/>
      <c r="S282" s="486"/>
      <c r="T282" s="485"/>
      <c r="U282" s="486"/>
      <c r="V282" s="485"/>
      <c r="W282" s="486"/>
      <c r="X282" s="485"/>
      <c r="Y282" s="486"/>
      <c r="Z282" s="5">
        <f t="shared" si="39"/>
        <v>0</v>
      </c>
      <c r="AA282" s="5">
        <f t="shared" ca="1" si="40"/>
        <v>8</v>
      </c>
      <c r="AD282" s="143" t="str">
        <f t="shared" ca="1" si="46"/>
        <v/>
      </c>
      <c r="AE282" s="100" t="str">
        <f t="shared" ca="1" si="47"/>
        <v>未使用</v>
      </c>
    </row>
    <row r="283" spans="1:31" s="2" customFormat="1" ht="12" customHeight="1">
      <c r="A283" s="161">
        <v>5</v>
      </c>
      <c r="B283" s="39" t="str">
        <f t="shared" ca="1" si="45"/>
        <v/>
      </c>
      <c r="C283" s="44">
        <v>4</v>
      </c>
      <c r="D283" s="45" t="s">
        <v>46</v>
      </c>
      <c r="E283" s="489" t="str">
        <f t="shared" ca="1" si="41"/>
        <v>Not Used</v>
      </c>
      <c r="F283" s="489"/>
      <c r="G283" s="489"/>
      <c r="H283" s="41" t="str">
        <f ca="1">IF(E283="Not Used","",MAX($H$102:INDIRECT("R[-1]C",FALSE))+1)</f>
        <v/>
      </c>
      <c r="I283" s="42" t="str">
        <f t="shared" ca="1" si="38"/>
        <v/>
      </c>
      <c r="J283" s="488"/>
      <c r="K283" s="486"/>
      <c r="L283" s="485"/>
      <c r="M283" s="486"/>
      <c r="N283" s="485"/>
      <c r="O283" s="486"/>
      <c r="P283" s="485"/>
      <c r="Q283" s="486"/>
      <c r="R283" s="485"/>
      <c r="S283" s="486"/>
      <c r="T283" s="485"/>
      <c r="U283" s="486"/>
      <c r="V283" s="485"/>
      <c r="W283" s="486"/>
      <c r="X283" s="485"/>
      <c r="Y283" s="486"/>
      <c r="Z283" s="5">
        <f t="shared" si="39"/>
        <v>0</v>
      </c>
      <c r="AA283" s="5">
        <f t="shared" ca="1" si="40"/>
        <v>8</v>
      </c>
      <c r="AD283" s="143" t="str">
        <f t="shared" ca="1" si="46"/>
        <v/>
      </c>
      <c r="AE283" s="100" t="str">
        <f t="shared" ca="1" si="47"/>
        <v>未使用</v>
      </c>
    </row>
    <row r="284" spans="1:31" s="2" customFormat="1" ht="12" customHeight="1">
      <c r="A284" s="161">
        <v>5</v>
      </c>
      <c r="B284" s="39" t="str">
        <f t="shared" ca="1" si="45"/>
        <v/>
      </c>
      <c r="C284" s="44">
        <v>5</v>
      </c>
      <c r="D284" s="45" t="s">
        <v>46</v>
      </c>
      <c r="E284" s="489" t="str">
        <f t="shared" ca="1" si="41"/>
        <v>Not Used</v>
      </c>
      <c r="F284" s="489"/>
      <c r="G284" s="489"/>
      <c r="H284" s="41" t="str">
        <f ca="1">IF(E284="Not Used","",MAX($H$102:INDIRECT("R[-1]C",FALSE))+1)</f>
        <v/>
      </c>
      <c r="I284" s="42" t="str">
        <f t="shared" ca="1" si="38"/>
        <v/>
      </c>
      <c r="J284" s="488"/>
      <c r="K284" s="486"/>
      <c r="L284" s="485"/>
      <c r="M284" s="486"/>
      <c r="N284" s="485"/>
      <c r="O284" s="486"/>
      <c r="P284" s="485"/>
      <c r="Q284" s="486"/>
      <c r="R284" s="485"/>
      <c r="S284" s="486"/>
      <c r="T284" s="485"/>
      <c r="U284" s="486"/>
      <c r="V284" s="485"/>
      <c r="W284" s="486"/>
      <c r="X284" s="485"/>
      <c r="Y284" s="486"/>
      <c r="Z284" s="5">
        <f t="shared" si="39"/>
        <v>0</v>
      </c>
      <c r="AA284" s="5">
        <f t="shared" ca="1" si="40"/>
        <v>8</v>
      </c>
      <c r="AD284" s="143" t="str">
        <f t="shared" ca="1" si="46"/>
        <v/>
      </c>
      <c r="AE284" s="100" t="str">
        <f t="shared" ca="1" si="47"/>
        <v>未使用</v>
      </c>
    </row>
    <row r="285" spans="1:31" s="2" customFormat="1" ht="12" customHeight="1">
      <c r="A285" s="161">
        <v>5</v>
      </c>
      <c r="B285" s="39" t="str">
        <f t="shared" ca="1" si="45"/>
        <v/>
      </c>
      <c r="C285" s="44">
        <v>6</v>
      </c>
      <c r="D285" s="45" t="s">
        <v>46</v>
      </c>
      <c r="E285" s="489" t="str">
        <f t="shared" ca="1" si="41"/>
        <v>Not Used</v>
      </c>
      <c r="F285" s="489"/>
      <c r="G285" s="489"/>
      <c r="H285" s="41" t="str">
        <f ca="1">IF(E285="Not Used","",MAX($H$102:INDIRECT("R[-1]C",FALSE))+1)</f>
        <v/>
      </c>
      <c r="I285" s="42" t="str">
        <f t="shared" ca="1" si="38"/>
        <v/>
      </c>
      <c r="J285" s="488"/>
      <c r="K285" s="486"/>
      <c r="L285" s="485"/>
      <c r="M285" s="486"/>
      <c r="N285" s="485"/>
      <c r="O285" s="486"/>
      <c r="P285" s="485"/>
      <c r="Q285" s="486"/>
      <c r="R285" s="485"/>
      <c r="S285" s="486"/>
      <c r="T285" s="485"/>
      <c r="U285" s="486"/>
      <c r="V285" s="485"/>
      <c r="W285" s="486"/>
      <c r="X285" s="485"/>
      <c r="Y285" s="486"/>
      <c r="Z285" s="5">
        <f t="shared" si="39"/>
        <v>0</v>
      </c>
      <c r="AA285" s="5">
        <f t="shared" ca="1" si="40"/>
        <v>8</v>
      </c>
      <c r="AD285" s="143" t="str">
        <f t="shared" ca="1" si="46"/>
        <v/>
      </c>
      <c r="AE285" s="100" t="str">
        <f t="shared" ca="1" si="47"/>
        <v>未使用</v>
      </c>
    </row>
    <row r="286" spans="1:31" s="2" customFormat="1" ht="12" customHeight="1">
      <c r="A286" s="161">
        <v>5</v>
      </c>
      <c r="B286" s="39" t="str">
        <f t="shared" ca="1" si="45"/>
        <v/>
      </c>
      <c r="C286" s="44">
        <v>7</v>
      </c>
      <c r="D286" s="45" t="s">
        <v>46</v>
      </c>
      <c r="E286" s="489" t="str">
        <f t="shared" ca="1" si="41"/>
        <v>Not Used</v>
      </c>
      <c r="F286" s="489"/>
      <c r="G286" s="489"/>
      <c r="H286" s="41" t="str">
        <f ca="1">IF(E286="Not Used","",MAX($H$102:INDIRECT("R[-1]C",FALSE))+1)</f>
        <v/>
      </c>
      <c r="I286" s="42" t="str">
        <f t="shared" ca="1" si="38"/>
        <v/>
      </c>
      <c r="J286" s="488"/>
      <c r="K286" s="486"/>
      <c r="L286" s="485"/>
      <c r="M286" s="486"/>
      <c r="N286" s="485"/>
      <c r="O286" s="486"/>
      <c r="P286" s="485"/>
      <c r="Q286" s="486"/>
      <c r="R286" s="485"/>
      <c r="S286" s="486"/>
      <c r="T286" s="485"/>
      <c r="U286" s="486"/>
      <c r="V286" s="485"/>
      <c r="W286" s="486"/>
      <c r="X286" s="485"/>
      <c r="Y286" s="486"/>
      <c r="Z286" s="5">
        <f t="shared" si="39"/>
        <v>0</v>
      </c>
      <c r="AA286" s="5">
        <f t="shared" ca="1" si="40"/>
        <v>8</v>
      </c>
      <c r="AD286" s="143" t="str">
        <f t="shared" ca="1" si="46"/>
        <v/>
      </c>
      <c r="AE286" s="100" t="str">
        <f t="shared" ca="1" si="47"/>
        <v>未使用</v>
      </c>
    </row>
    <row r="287" spans="1:31" s="2" customFormat="1" ht="12" customHeight="1">
      <c r="A287" s="161">
        <v>5</v>
      </c>
      <c r="B287" s="39" t="str">
        <f t="shared" ca="1" si="45"/>
        <v/>
      </c>
      <c r="C287" s="44">
        <v>8</v>
      </c>
      <c r="D287" s="45" t="s">
        <v>46</v>
      </c>
      <c r="E287" s="489" t="str">
        <f t="shared" ca="1" si="41"/>
        <v>Not Used</v>
      </c>
      <c r="F287" s="489"/>
      <c r="G287" s="489"/>
      <c r="H287" s="41" t="str">
        <f ca="1">IF(E287="Not Used","",MAX($H$102:INDIRECT("R[-1]C",FALSE))+1)</f>
        <v/>
      </c>
      <c r="I287" s="42" t="str">
        <f t="shared" ca="1" si="38"/>
        <v/>
      </c>
      <c r="J287" s="488"/>
      <c r="K287" s="486"/>
      <c r="L287" s="485"/>
      <c r="M287" s="486"/>
      <c r="N287" s="485"/>
      <c r="O287" s="486"/>
      <c r="P287" s="485"/>
      <c r="Q287" s="486"/>
      <c r="R287" s="485"/>
      <c r="S287" s="486"/>
      <c r="T287" s="485"/>
      <c r="U287" s="486"/>
      <c r="V287" s="485"/>
      <c r="W287" s="486"/>
      <c r="X287" s="485"/>
      <c r="Y287" s="486"/>
      <c r="Z287" s="5">
        <f t="shared" si="39"/>
        <v>0</v>
      </c>
      <c r="AA287" s="5">
        <f t="shared" ca="1" si="40"/>
        <v>8</v>
      </c>
      <c r="AD287" s="143" t="str">
        <f t="shared" ca="1" si="46"/>
        <v/>
      </c>
      <c r="AE287" s="100" t="str">
        <f t="shared" ca="1" si="47"/>
        <v>未使用</v>
      </c>
    </row>
    <row r="288" spans="1:31" s="2" customFormat="1" ht="12" customHeight="1">
      <c r="A288" s="161">
        <v>5</v>
      </c>
      <c r="B288" s="39" t="str">
        <f t="shared" ca="1" si="45"/>
        <v/>
      </c>
      <c r="C288" s="44">
        <v>9</v>
      </c>
      <c r="D288" s="45" t="s">
        <v>46</v>
      </c>
      <c r="E288" s="489" t="str">
        <f t="shared" ca="1" si="41"/>
        <v>Not Used</v>
      </c>
      <c r="F288" s="489"/>
      <c r="G288" s="489"/>
      <c r="H288" s="41" t="str">
        <f ca="1">IF(E288="Not Used","",MAX($H$102:INDIRECT("R[-1]C",FALSE))+1)</f>
        <v/>
      </c>
      <c r="I288" s="42" t="str">
        <f t="shared" ca="1" si="38"/>
        <v/>
      </c>
      <c r="J288" s="488"/>
      <c r="K288" s="486"/>
      <c r="L288" s="485"/>
      <c r="M288" s="486"/>
      <c r="N288" s="485"/>
      <c r="O288" s="486"/>
      <c r="P288" s="485"/>
      <c r="Q288" s="486"/>
      <c r="R288" s="485"/>
      <c r="S288" s="486"/>
      <c r="T288" s="485"/>
      <c r="U288" s="486"/>
      <c r="V288" s="485"/>
      <c r="W288" s="486"/>
      <c r="X288" s="485"/>
      <c r="Y288" s="486"/>
      <c r="Z288" s="5">
        <f t="shared" si="39"/>
        <v>0</v>
      </c>
      <c r="AA288" s="5">
        <f t="shared" ca="1" si="40"/>
        <v>8</v>
      </c>
      <c r="AD288" s="143" t="str">
        <f t="shared" ca="1" si="46"/>
        <v/>
      </c>
      <c r="AE288" s="100" t="str">
        <f t="shared" ca="1" si="47"/>
        <v>未使用</v>
      </c>
    </row>
    <row r="289" spans="1:31" s="2" customFormat="1" ht="12" customHeight="1">
      <c r="A289" s="161">
        <v>5</v>
      </c>
      <c r="B289" s="39" t="str">
        <f t="shared" ca="1" si="45"/>
        <v/>
      </c>
      <c r="C289" s="44">
        <v>10</v>
      </c>
      <c r="D289" s="45" t="s">
        <v>46</v>
      </c>
      <c r="E289" s="489" t="str">
        <f t="shared" ca="1" si="41"/>
        <v>Not Used</v>
      </c>
      <c r="F289" s="489"/>
      <c r="G289" s="489"/>
      <c r="H289" s="41" t="str">
        <f ca="1">IF(E289="Not Used","",MAX($H$102:INDIRECT("R[-1]C",FALSE))+1)</f>
        <v/>
      </c>
      <c r="I289" s="42" t="str">
        <f t="shared" ca="1" si="38"/>
        <v/>
      </c>
      <c r="J289" s="488"/>
      <c r="K289" s="486"/>
      <c r="L289" s="485"/>
      <c r="M289" s="486"/>
      <c r="N289" s="485"/>
      <c r="O289" s="486"/>
      <c r="P289" s="485"/>
      <c r="Q289" s="486"/>
      <c r="R289" s="485"/>
      <c r="S289" s="486"/>
      <c r="T289" s="485"/>
      <c r="U289" s="486"/>
      <c r="V289" s="485"/>
      <c r="W289" s="486"/>
      <c r="X289" s="485"/>
      <c r="Y289" s="486"/>
      <c r="Z289" s="5">
        <f t="shared" si="39"/>
        <v>0</v>
      </c>
      <c r="AA289" s="5">
        <f t="shared" ca="1" si="40"/>
        <v>8</v>
      </c>
      <c r="AD289" s="143" t="str">
        <f t="shared" ca="1" si="46"/>
        <v/>
      </c>
      <c r="AE289" s="100" t="str">
        <f t="shared" ca="1" si="47"/>
        <v>未使用</v>
      </c>
    </row>
    <row r="290" spans="1:31" s="2" customFormat="1" ht="12" customHeight="1">
      <c r="A290" s="161">
        <v>5</v>
      </c>
      <c r="B290" s="39" t="str">
        <f t="shared" ca="1" si="45"/>
        <v/>
      </c>
      <c r="C290" s="44">
        <v>11</v>
      </c>
      <c r="D290" s="45" t="s">
        <v>46</v>
      </c>
      <c r="E290" s="489" t="str">
        <f t="shared" ca="1" si="41"/>
        <v>Not Used</v>
      </c>
      <c r="F290" s="489"/>
      <c r="G290" s="489"/>
      <c r="H290" s="41" t="str">
        <f ca="1">IF(E290="Not Used","",MAX($H$102:INDIRECT("R[-1]C",FALSE))+1)</f>
        <v/>
      </c>
      <c r="I290" s="42" t="str">
        <f t="shared" ca="1" si="38"/>
        <v/>
      </c>
      <c r="J290" s="488"/>
      <c r="K290" s="486"/>
      <c r="L290" s="485"/>
      <c r="M290" s="486"/>
      <c r="N290" s="485"/>
      <c r="O290" s="486"/>
      <c r="P290" s="485"/>
      <c r="Q290" s="486"/>
      <c r="R290" s="485"/>
      <c r="S290" s="486"/>
      <c r="T290" s="485"/>
      <c r="U290" s="486"/>
      <c r="V290" s="485"/>
      <c r="W290" s="486"/>
      <c r="X290" s="485"/>
      <c r="Y290" s="486"/>
      <c r="Z290" s="5">
        <f t="shared" si="39"/>
        <v>0</v>
      </c>
      <c r="AA290" s="5">
        <f t="shared" ca="1" si="40"/>
        <v>8</v>
      </c>
      <c r="AD290" s="143" t="str">
        <f t="shared" ca="1" si="46"/>
        <v/>
      </c>
      <c r="AE290" s="100" t="str">
        <f t="shared" ca="1" si="47"/>
        <v>未使用</v>
      </c>
    </row>
    <row r="291" spans="1:31" s="2" customFormat="1" ht="12" customHeight="1">
      <c r="A291" s="161">
        <v>5</v>
      </c>
      <c r="B291" s="39" t="str">
        <f t="shared" ca="1" si="45"/>
        <v/>
      </c>
      <c r="C291" s="44">
        <v>12</v>
      </c>
      <c r="D291" s="45" t="s">
        <v>46</v>
      </c>
      <c r="E291" s="489" t="str">
        <f t="shared" ca="1" si="41"/>
        <v>Not Used</v>
      </c>
      <c r="F291" s="489"/>
      <c r="G291" s="489"/>
      <c r="H291" s="41" t="str">
        <f ca="1">IF(E291="Not Used","",MAX($H$102:INDIRECT("R[-1]C",FALSE))+1)</f>
        <v/>
      </c>
      <c r="I291" s="42" t="str">
        <f t="shared" ca="1" si="38"/>
        <v/>
      </c>
      <c r="J291" s="488"/>
      <c r="K291" s="486"/>
      <c r="L291" s="485"/>
      <c r="M291" s="486"/>
      <c r="N291" s="485"/>
      <c r="O291" s="486"/>
      <c r="P291" s="485"/>
      <c r="Q291" s="486"/>
      <c r="R291" s="485"/>
      <c r="S291" s="486"/>
      <c r="T291" s="485"/>
      <c r="U291" s="486"/>
      <c r="V291" s="485"/>
      <c r="W291" s="486"/>
      <c r="X291" s="485"/>
      <c r="Y291" s="486"/>
      <c r="Z291" s="5">
        <f t="shared" si="39"/>
        <v>0</v>
      </c>
      <c r="AA291" s="5">
        <f t="shared" ca="1" si="40"/>
        <v>8</v>
      </c>
      <c r="AD291" s="143" t="str">
        <f t="shared" ca="1" si="46"/>
        <v/>
      </c>
      <c r="AE291" s="100" t="str">
        <f t="shared" ca="1" si="47"/>
        <v>未使用</v>
      </c>
    </row>
    <row r="292" spans="1:31" s="2" customFormat="1" ht="12" customHeight="1">
      <c r="A292" s="161">
        <v>5</v>
      </c>
      <c r="B292" s="39" t="str">
        <f t="shared" ca="1" si="45"/>
        <v/>
      </c>
      <c r="C292" s="44">
        <v>13</v>
      </c>
      <c r="D292" s="45" t="s">
        <v>46</v>
      </c>
      <c r="E292" s="489" t="str">
        <f t="shared" ca="1" si="41"/>
        <v>Not Used</v>
      </c>
      <c r="F292" s="489"/>
      <c r="G292" s="489"/>
      <c r="H292" s="41" t="str">
        <f ca="1">IF(E292="Not Used","",MAX($H$102:INDIRECT("R[-1]C",FALSE))+1)</f>
        <v/>
      </c>
      <c r="I292" s="42" t="str">
        <f t="shared" ca="1" si="38"/>
        <v/>
      </c>
      <c r="J292" s="488"/>
      <c r="K292" s="486"/>
      <c r="L292" s="485"/>
      <c r="M292" s="486"/>
      <c r="N292" s="485"/>
      <c r="O292" s="486"/>
      <c r="P292" s="485"/>
      <c r="Q292" s="486"/>
      <c r="R292" s="485"/>
      <c r="S292" s="486"/>
      <c r="T292" s="485"/>
      <c r="U292" s="486"/>
      <c r="V292" s="485"/>
      <c r="W292" s="486"/>
      <c r="X292" s="485"/>
      <c r="Y292" s="486"/>
      <c r="Z292" s="5">
        <f t="shared" si="39"/>
        <v>0</v>
      </c>
      <c r="AA292" s="5">
        <f t="shared" ca="1" si="40"/>
        <v>8</v>
      </c>
      <c r="AD292" s="143" t="str">
        <f t="shared" ca="1" si="46"/>
        <v/>
      </c>
      <c r="AE292" s="100" t="str">
        <f t="shared" ca="1" si="47"/>
        <v>未使用</v>
      </c>
    </row>
    <row r="293" spans="1:31" s="2" customFormat="1" ht="12" customHeight="1">
      <c r="A293" s="161">
        <v>5</v>
      </c>
      <c r="B293" s="39" t="str">
        <f t="shared" ca="1" si="45"/>
        <v/>
      </c>
      <c r="C293" s="44">
        <v>14</v>
      </c>
      <c r="D293" s="45" t="s">
        <v>46</v>
      </c>
      <c r="E293" s="489" t="str">
        <f t="shared" ca="1" si="41"/>
        <v>Not Used</v>
      </c>
      <c r="F293" s="489"/>
      <c r="G293" s="489"/>
      <c r="H293" s="41" t="str">
        <f ca="1">IF(E293="Not Used","",MAX($H$102:INDIRECT("R[-1]C",FALSE))+1)</f>
        <v/>
      </c>
      <c r="I293" s="42" t="str">
        <f t="shared" ca="1" si="38"/>
        <v/>
      </c>
      <c r="J293" s="488"/>
      <c r="K293" s="486"/>
      <c r="L293" s="485"/>
      <c r="M293" s="486"/>
      <c r="N293" s="485"/>
      <c r="O293" s="486"/>
      <c r="P293" s="485"/>
      <c r="Q293" s="486"/>
      <c r="R293" s="485"/>
      <c r="S293" s="486"/>
      <c r="T293" s="485"/>
      <c r="U293" s="486"/>
      <c r="V293" s="485"/>
      <c r="W293" s="486"/>
      <c r="X293" s="485"/>
      <c r="Y293" s="486"/>
      <c r="Z293" s="5">
        <f t="shared" si="39"/>
        <v>0</v>
      </c>
      <c r="AA293" s="5">
        <f t="shared" ca="1" si="40"/>
        <v>8</v>
      </c>
      <c r="AD293" s="143" t="str">
        <f t="shared" ca="1" si="46"/>
        <v/>
      </c>
      <c r="AE293" s="100" t="str">
        <f t="shared" ca="1" si="47"/>
        <v>未使用</v>
      </c>
    </row>
    <row r="294" spans="1:31" s="2" customFormat="1" ht="12" customHeight="1" thickBot="1">
      <c r="A294" s="161">
        <v>5</v>
      </c>
      <c r="B294" s="46" t="str">
        <f t="shared" ca="1" si="45"/>
        <v/>
      </c>
      <c r="C294" s="52">
        <v>15</v>
      </c>
      <c r="D294" s="53" t="s">
        <v>46</v>
      </c>
      <c r="E294" s="495" t="str">
        <f t="shared" ca="1" si="41"/>
        <v>Not Used</v>
      </c>
      <c r="F294" s="495"/>
      <c r="G294" s="495"/>
      <c r="H294" s="48" t="str">
        <f ca="1">IF(E294="Not Used","",MAX($H$102:INDIRECT("R[-1]C",FALSE))+1)</f>
        <v/>
      </c>
      <c r="I294" s="49" t="str">
        <f t="shared" ca="1" si="38"/>
        <v/>
      </c>
      <c r="J294" s="488"/>
      <c r="K294" s="486"/>
      <c r="L294" s="490"/>
      <c r="M294" s="491"/>
      <c r="N294" s="490"/>
      <c r="O294" s="491"/>
      <c r="P294" s="490"/>
      <c r="Q294" s="491"/>
      <c r="R294" s="490"/>
      <c r="S294" s="491"/>
      <c r="T294" s="490"/>
      <c r="U294" s="491"/>
      <c r="V294" s="490"/>
      <c r="W294" s="491"/>
      <c r="X294" s="490"/>
      <c r="Y294" s="491"/>
      <c r="Z294" s="5">
        <f t="shared" si="39"/>
        <v>0</v>
      </c>
      <c r="AA294" s="5">
        <f t="shared" ca="1" si="40"/>
        <v>8</v>
      </c>
      <c r="AD294" s="143" t="str">
        <f t="shared" ca="1" si="46"/>
        <v/>
      </c>
      <c r="AE294" s="100" t="str">
        <f t="shared" ca="1" si="47"/>
        <v>未使用</v>
      </c>
    </row>
    <row r="295" spans="1:31" s="2" customFormat="1" ht="12" customHeight="1" thickTop="1">
      <c r="A295" s="161">
        <v>6</v>
      </c>
      <c r="B295" s="35" t="str">
        <f ca="1">B27</f>
        <v/>
      </c>
      <c r="C295" s="36">
        <v>0</v>
      </c>
      <c r="D295" s="37" t="s">
        <v>84</v>
      </c>
      <c r="E295" s="489" t="str">
        <f t="shared" ca="1" si="41"/>
        <v>Not Used</v>
      </c>
      <c r="F295" s="489"/>
      <c r="G295" s="489"/>
      <c r="H295" s="50" t="str">
        <f ca="1">IF(E295="Not Used","",MAX($H$102:INDIRECT("R[-1]C",FALSE))+1)</f>
        <v/>
      </c>
      <c r="I295" s="51" t="str">
        <f t="shared" ref="I295:I358" ca="1" si="48">IF(H295="","","0x"&amp;DEC2HEX(G$2*2^10+H295,4))</f>
        <v/>
      </c>
      <c r="J295" s="492"/>
      <c r="K295" s="493"/>
      <c r="L295" s="494"/>
      <c r="M295" s="493"/>
      <c r="N295" s="494"/>
      <c r="O295" s="493"/>
      <c r="P295" s="494"/>
      <c r="Q295" s="493"/>
      <c r="R295" s="494"/>
      <c r="S295" s="493"/>
      <c r="T295" s="494"/>
      <c r="U295" s="493"/>
      <c r="V295" s="494"/>
      <c r="W295" s="493"/>
      <c r="X295" s="494"/>
      <c r="Y295" s="493"/>
      <c r="Z295" s="5">
        <f t="shared" ref="Z295:Z358" si="49">COUNTA(J295:Y295)</f>
        <v>0</v>
      </c>
      <c r="AA295" s="5">
        <f t="shared" ref="AA295:AA358" ca="1" si="50">LEN(E295)</f>
        <v>8</v>
      </c>
      <c r="AD295" s="143" t="str">
        <f t="shared" ca="1" si="46"/>
        <v/>
      </c>
      <c r="AE295" s="100" t="str">
        <f t="shared" ca="1" si="47"/>
        <v>未使用</v>
      </c>
    </row>
    <row r="296" spans="1:31" s="2" customFormat="1" ht="12" customHeight="1">
      <c r="A296" s="161">
        <v>6</v>
      </c>
      <c r="B296" s="39" t="str">
        <f ca="1">B$295</f>
        <v/>
      </c>
      <c r="C296" s="40">
        <v>1</v>
      </c>
      <c r="D296" s="37" t="s">
        <v>84</v>
      </c>
      <c r="E296" s="489" t="str">
        <f t="shared" ref="E296:E359" ca="1" si="51">IF(AE296="未使用","Not Used",$E$100&amp;AD296&amp;"_"&amp;D296)</f>
        <v>Not Used</v>
      </c>
      <c r="F296" s="489"/>
      <c r="G296" s="489"/>
      <c r="H296" s="41" t="str">
        <f ca="1">IF(E296="Not Used","",MAX($H$102:INDIRECT("R[-1]C",FALSE))+1)</f>
        <v/>
      </c>
      <c r="I296" s="42" t="str">
        <f t="shared" ca="1" si="48"/>
        <v/>
      </c>
      <c r="J296" s="488"/>
      <c r="K296" s="486"/>
      <c r="L296" s="485"/>
      <c r="M296" s="486"/>
      <c r="N296" s="485"/>
      <c r="O296" s="486"/>
      <c r="P296" s="485"/>
      <c r="Q296" s="486"/>
      <c r="R296" s="485"/>
      <c r="S296" s="486"/>
      <c r="T296" s="485"/>
      <c r="U296" s="486"/>
      <c r="V296" s="485"/>
      <c r="W296" s="486"/>
      <c r="X296" s="485"/>
      <c r="Y296" s="486"/>
      <c r="Z296" s="5">
        <f t="shared" si="49"/>
        <v>0</v>
      </c>
      <c r="AA296" s="5">
        <f t="shared" ca="1" si="50"/>
        <v>8</v>
      </c>
      <c r="AD296" s="143" t="str">
        <f t="shared" ca="1" si="46"/>
        <v/>
      </c>
      <c r="AE296" s="100" t="str">
        <f t="shared" ca="1" si="47"/>
        <v>未使用</v>
      </c>
    </row>
    <row r="297" spans="1:31" s="2" customFormat="1" ht="12" customHeight="1">
      <c r="A297" s="161">
        <v>6</v>
      </c>
      <c r="B297" s="39" t="str">
        <f t="shared" ref="B297:B326" ca="1" si="52">B$295</f>
        <v/>
      </c>
      <c r="C297" s="40">
        <v>2</v>
      </c>
      <c r="D297" s="37" t="s">
        <v>84</v>
      </c>
      <c r="E297" s="489" t="str">
        <f t="shared" ca="1" si="51"/>
        <v>Not Used</v>
      </c>
      <c r="F297" s="489"/>
      <c r="G297" s="489"/>
      <c r="H297" s="41" t="str">
        <f ca="1">IF(E297="Not Used","",MAX($H$102:INDIRECT("R[-1]C",FALSE))+1)</f>
        <v/>
      </c>
      <c r="I297" s="42" t="str">
        <f t="shared" ca="1" si="48"/>
        <v/>
      </c>
      <c r="J297" s="488"/>
      <c r="K297" s="486"/>
      <c r="L297" s="485"/>
      <c r="M297" s="486"/>
      <c r="N297" s="485"/>
      <c r="O297" s="486"/>
      <c r="P297" s="485"/>
      <c r="Q297" s="486"/>
      <c r="R297" s="485"/>
      <c r="S297" s="486"/>
      <c r="T297" s="485"/>
      <c r="U297" s="486"/>
      <c r="V297" s="485"/>
      <c r="W297" s="486"/>
      <c r="X297" s="485"/>
      <c r="Y297" s="486"/>
      <c r="Z297" s="5">
        <f t="shared" si="49"/>
        <v>0</v>
      </c>
      <c r="AA297" s="5">
        <f t="shared" ca="1" si="50"/>
        <v>8</v>
      </c>
      <c r="AD297" s="143" t="str">
        <f t="shared" ca="1" si="46"/>
        <v/>
      </c>
      <c r="AE297" s="100" t="str">
        <f t="shared" ca="1" si="47"/>
        <v>未使用</v>
      </c>
    </row>
    <row r="298" spans="1:31" s="2" customFormat="1" ht="12" customHeight="1">
      <c r="A298" s="161">
        <v>6</v>
      </c>
      <c r="B298" s="39" t="str">
        <f t="shared" ca="1" si="52"/>
        <v/>
      </c>
      <c r="C298" s="40">
        <v>3</v>
      </c>
      <c r="D298" s="37" t="s">
        <v>84</v>
      </c>
      <c r="E298" s="489" t="str">
        <f t="shared" ca="1" si="51"/>
        <v>Not Used</v>
      </c>
      <c r="F298" s="489"/>
      <c r="G298" s="489"/>
      <c r="H298" s="41" t="str">
        <f ca="1">IF(E298="Not Used","",MAX($H$102:INDIRECT("R[-1]C",FALSE))+1)</f>
        <v/>
      </c>
      <c r="I298" s="42" t="str">
        <f t="shared" ca="1" si="48"/>
        <v/>
      </c>
      <c r="J298" s="488"/>
      <c r="K298" s="486"/>
      <c r="L298" s="485"/>
      <c r="M298" s="486"/>
      <c r="N298" s="485"/>
      <c r="O298" s="486"/>
      <c r="P298" s="485"/>
      <c r="Q298" s="486"/>
      <c r="R298" s="485"/>
      <c r="S298" s="486"/>
      <c r="T298" s="485"/>
      <c r="U298" s="486"/>
      <c r="V298" s="485"/>
      <c r="W298" s="486"/>
      <c r="X298" s="485"/>
      <c r="Y298" s="486"/>
      <c r="Z298" s="5">
        <f t="shared" si="49"/>
        <v>0</v>
      </c>
      <c r="AA298" s="5">
        <f t="shared" ca="1" si="50"/>
        <v>8</v>
      </c>
      <c r="AD298" s="143" t="str">
        <f t="shared" ca="1" si="46"/>
        <v/>
      </c>
      <c r="AE298" s="100" t="str">
        <f t="shared" ca="1" si="47"/>
        <v>未使用</v>
      </c>
    </row>
    <row r="299" spans="1:31" s="2" customFormat="1" ht="12" customHeight="1">
      <c r="A299" s="161">
        <v>6</v>
      </c>
      <c r="B299" s="39" t="str">
        <f t="shared" ca="1" si="52"/>
        <v/>
      </c>
      <c r="C299" s="40">
        <v>4</v>
      </c>
      <c r="D299" s="37" t="s">
        <v>84</v>
      </c>
      <c r="E299" s="489" t="str">
        <f t="shared" ca="1" si="51"/>
        <v>Not Used</v>
      </c>
      <c r="F299" s="489"/>
      <c r="G299" s="489"/>
      <c r="H299" s="41" t="str">
        <f ca="1">IF(E299="Not Used","",MAX($H$102:INDIRECT("R[-1]C",FALSE))+1)</f>
        <v/>
      </c>
      <c r="I299" s="42" t="str">
        <f t="shared" ca="1" si="48"/>
        <v/>
      </c>
      <c r="J299" s="488"/>
      <c r="K299" s="486"/>
      <c r="L299" s="485"/>
      <c r="M299" s="486"/>
      <c r="N299" s="485"/>
      <c r="O299" s="486"/>
      <c r="P299" s="485"/>
      <c r="Q299" s="486"/>
      <c r="R299" s="485"/>
      <c r="S299" s="486"/>
      <c r="T299" s="485"/>
      <c r="U299" s="486"/>
      <c r="V299" s="485"/>
      <c r="W299" s="486"/>
      <c r="X299" s="485"/>
      <c r="Y299" s="486"/>
      <c r="Z299" s="5">
        <f t="shared" si="49"/>
        <v>0</v>
      </c>
      <c r="AA299" s="5">
        <f t="shared" ca="1" si="50"/>
        <v>8</v>
      </c>
      <c r="AD299" s="143" t="str">
        <f t="shared" ca="1" si="46"/>
        <v/>
      </c>
      <c r="AE299" s="100" t="str">
        <f t="shared" ca="1" si="47"/>
        <v>未使用</v>
      </c>
    </row>
    <row r="300" spans="1:31" s="2" customFormat="1" ht="12" customHeight="1">
      <c r="A300" s="161">
        <v>6</v>
      </c>
      <c r="B300" s="39" t="str">
        <f t="shared" ca="1" si="52"/>
        <v/>
      </c>
      <c r="C300" s="40">
        <v>5</v>
      </c>
      <c r="D300" s="37" t="s">
        <v>84</v>
      </c>
      <c r="E300" s="489" t="str">
        <f t="shared" ca="1" si="51"/>
        <v>Not Used</v>
      </c>
      <c r="F300" s="489"/>
      <c r="G300" s="489"/>
      <c r="H300" s="41" t="str">
        <f ca="1">IF(E300="Not Used","",MAX($H$102:INDIRECT("R[-1]C",FALSE))+1)</f>
        <v/>
      </c>
      <c r="I300" s="42" t="str">
        <f t="shared" ca="1" si="48"/>
        <v/>
      </c>
      <c r="J300" s="488"/>
      <c r="K300" s="486"/>
      <c r="L300" s="485"/>
      <c r="M300" s="486"/>
      <c r="N300" s="485"/>
      <c r="O300" s="486"/>
      <c r="P300" s="485"/>
      <c r="Q300" s="486"/>
      <c r="R300" s="485"/>
      <c r="S300" s="486"/>
      <c r="T300" s="485"/>
      <c r="U300" s="486"/>
      <c r="V300" s="485"/>
      <c r="W300" s="486"/>
      <c r="X300" s="485"/>
      <c r="Y300" s="486"/>
      <c r="Z300" s="5">
        <f t="shared" si="49"/>
        <v>0</v>
      </c>
      <c r="AA300" s="5">
        <f t="shared" ca="1" si="50"/>
        <v>8</v>
      </c>
      <c r="AD300" s="143" t="str">
        <f t="shared" ca="1" si="46"/>
        <v/>
      </c>
      <c r="AE300" s="100" t="str">
        <f t="shared" ca="1" si="47"/>
        <v>未使用</v>
      </c>
    </row>
    <row r="301" spans="1:31" s="2" customFormat="1" ht="12" customHeight="1">
      <c r="A301" s="161">
        <v>6</v>
      </c>
      <c r="B301" s="39" t="str">
        <f t="shared" ca="1" si="52"/>
        <v/>
      </c>
      <c r="C301" s="40">
        <v>6</v>
      </c>
      <c r="D301" s="37" t="s">
        <v>84</v>
      </c>
      <c r="E301" s="489" t="str">
        <f t="shared" ca="1" si="51"/>
        <v>Not Used</v>
      </c>
      <c r="F301" s="489"/>
      <c r="G301" s="489"/>
      <c r="H301" s="41" t="str">
        <f ca="1">IF(E301="Not Used","",MAX($H$102:INDIRECT("R[-1]C",FALSE))+1)</f>
        <v/>
      </c>
      <c r="I301" s="42" t="str">
        <f t="shared" ca="1" si="48"/>
        <v/>
      </c>
      <c r="J301" s="488"/>
      <c r="K301" s="486"/>
      <c r="L301" s="485"/>
      <c r="M301" s="486"/>
      <c r="N301" s="485"/>
      <c r="O301" s="486"/>
      <c r="P301" s="485"/>
      <c r="Q301" s="486"/>
      <c r="R301" s="485"/>
      <c r="S301" s="486"/>
      <c r="T301" s="485"/>
      <c r="U301" s="486"/>
      <c r="V301" s="485"/>
      <c r="W301" s="486"/>
      <c r="X301" s="485"/>
      <c r="Y301" s="486"/>
      <c r="Z301" s="5">
        <f t="shared" si="49"/>
        <v>0</v>
      </c>
      <c r="AA301" s="5">
        <f t="shared" ca="1" si="50"/>
        <v>8</v>
      </c>
      <c r="AD301" s="143" t="str">
        <f t="shared" ca="1" si="46"/>
        <v/>
      </c>
      <c r="AE301" s="100" t="str">
        <f t="shared" ca="1" si="47"/>
        <v>未使用</v>
      </c>
    </row>
    <row r="302" spans="1:31" s="2" customFormat="1" ht="12" customHeight="1">
      <c r="A302" s="161">
        <v>6</v>
      </c>
      <c r="B302" s="39" t="str">
        <f t="shared" ca="1" si="52"/>
        <v/>
      </c>
      <c r="C302" s="40">
        <v>7</v>
      </c>
      <c r="D302" s="37" t="s">
        <v>84</v>
      </c>
      <c r="E302" s="489" t="str">
        <f t="shared" ca="1" si="51"/>
        <v>Not Used</v>
      </c>
      <c r="F302" s="489"/>
      <c r="G302" s="489"/>
      <c r="H302" s="41" t="str">
        <f ca="1">IF(E302="Not Used","",MAX($H$102:INDIRECT("R[-1]C",FALSE))+1)</f>
        <v/>
      </c>
      <c r="I302" s="42" t="str">
        <f t="shared" ca="1" si="48"/>
        <v/>
      </c>
      <c r="J302" s="488"/>
      <c r="K302" s="486"/>
      <c r="L302" s="485"/>
      <c r="M302" s="486"/>
      <c r="N302" s="485"/>
      <c r="O302" s="486"/>
      <c r="P302" s="485"/>
      <c r="Q302" s="486"/>
      <c r="R302" s="485"/>
      <c r="S302" s="486"/>
      <c r="T302" s="485"/>
      <c r="U302" s="486"/>
      <c r="V302" s="485"/>
      <c r="W302" s="486"/>
      <c r="X302" s="485"/>
      <c r="Y302" s="486"/>
      <c r="Z302" s="5">
        <f t="shared" si="49"/>
        <v>0</v>
      </c>
      <c r="AA302" s="5">
        <f t="shared" ca="1" si="50"/>
        <v>8</v>
      </c>
      <c r="AD302" s="143" t="str">
        <f t="shared" ca="1" si="46"/>
        <v/>
      </c>
      <c r="AE302" s="100" t="str">
        <f t="shared" ca="1" si="47"/>
        <v>未使用</v>
      </c>
    </row>
    <row r="303" spans="1:31" s="2" customFormat="1" ht="12" customHeight="1">
      <c r="A303" s="161">
        <v>6</v>
      </c>
      <c r="B303" s="39" t="str">
        <f t="shared" ca="1" si="52"/>
        <v/>
      </c>
      <c r="C303" s="40">
        <v>8</v>
      </c>
      <c r="D303" s="37" t="s">
        <v>84</v>
      </c>
      <c r="E303" s="489" t="str">
        <f t="shared" ca="1" si="51"/>
        <v>Not Used</v>
      </c>
      <c r="F303" s="489"/>
      <c r="G303" s="489"/>
      <c r="H303" s="41" t="str">
        <f ca="1">IF(E303="Not Used","",MAX($H$102:INDIRECT("R[-1]C",FALSE))+1)</f>
        <v/>
      </c>
      <c r="I303" s="42" t="str">
        <f t="shared" ca="1" si="48"/>
        <v/>
      </c>
      <c r="J303" s="488"/>
      <c r="K303" s="486"/>
      <c r="L303" s="485"/>
      <c r="M303" s="486"/>
      <c r="N303" s="485"/>
      <c r="O303" s="486"/>
      <c r="P303" s="485"/>
      <c r="Q303" s="486"/>
      <c r="R303" s="485"/>
      <c r="S303" s="486"/>
      <c r="T303" s="485"/>
      <c r="U303" s="486"/>
      <c r="V303" s="485"/>
      <c r="W303" s="486"/>
      <c r="X303" s="485"/>
      <c r="Y303" s="486"/>
      <c r="Z303" s="5">
        <f t="shared" si="49"/>
        <v>0</v>
      </c>
      <c r="AA303" s="5">
        <f t="shared" ca="1" si="50"/>
        <v>8</v>
      </c>
      <c r="AD303" s="143" t="str">
        <f t="shared" ca="1" si="46"/>
        <v/>
      </c>
      <c r="AE303" s="100" t="str">
        <f t="shared" ca="1" si="47"/>
        <v>未使用</v>
      </c>
    </row>
    <row r="304" spans="1:31" s="2" customFormat="1" ht="12" customHeight="1">
      <c r="A304" s="161">
        <v>6</v>
      </c>
      <c r="B304" s="39" t="str">
        <f t="shared" ca="1" si="52"/>
        <v/>
      </c>
      <c r="C304" s="40">
        <v>9</v>
      </c>
      <c r="D304" s="37" t="s">
        <v>84</v>
      </c>
      <c r="E304" s="489" t="str">
        <f t="shared" ca="1" si="51"/>
        <v>Not Used</v>
      </c>
      <c r="F304" s="489"/>
      <c r="G304" s="489"/>
      <c r="H304" s="41" t="str">
        <f ca="1">IF(E304="Not Used","",MAX($H$102:INDIRECT("R[-1]C",FALSE))+1)</f>
        <v/>
      </c>
      <c r="I304" s="42" t="str">
        <f t="shared" ca="1" si="48"/>
        <v/>
      </c>
      <c r="J304" s="488"/>
      <c r="K304" s="486"/>
      <c r="L304" s="485"/>
      <c r="M304" s="486"/>
      <c r="N304" s="485"/>
      <c r="O304" s="486"/>
      <c r="P304" s="485"/>
      <c r="Q304" s="486"/>
      <c r="R304" s="485"/>
      <c r="S304" s="486"/>
      <c r="T304" s="485"/>
      <c r="U304" s="486"/>
      <c r="V304" s="485"/>
      <c r="W304" s="486"/>
      <c r="X304" s="485"/>
      <c r="Y304" s="486"/>
      <c r="Z304" s="5">
        <f t="shared" si="49"/>
        <v>0</v>
      </c>
      <c r="AA304" s="5">
        <f t="shared" ca="1" si="50"/>
        <v>8</v>
      </c>
      <c r="AD304" s="143" t="str">
        <f t="shared" ca="1" si="46"/>
        <v/>
      </c>
      <c r="AE304" s="100" t="str">
        <f t="shared" ca="1" si="47"/>
        <v>未使用</v>
      </c>
    </row>
    <row r="305" spans="1:31" s="2" customFormat="1" ht="12" customHeight="1">
      <c r="A305" s="161">
        <v>6</v>
      </c>
      <c r="B305" s="39" t="str">
        <f t="shared" ca="1" si="52"/>
        <v/>
      </c>
      <c r="C305" s="40">
        <v>10</v>
      </c>
      <c r="D305" s="37" t="s">
        <v>84</v>
      </c>
      <c r="E305" s="489" t="str">
        <f t="shared" ca="1" si="51"/>
        <v>Not Used</v>
      </c>
      <c r="F305" s="489"/>
      <c r="G305" s="489"/>
      <c r="H305" s="41" t="str">
        <f ca="1">IF(E305="Not Used","",MAX($H$102:INDIRECT("R[-1]C",FALSE))+1)</f>
        <v/>
      </c>
      <c r="I305" s="42" t="str">
        <f t="shared" ca="1" si="48"/>
        <v/>
      </c>
      <c r="J305" s="488"/>
      <c r="K305" s="486"/>
      <c r="L305" s="485"/>
      <c r="M305" s="486"/>
      <c r="N305" s="485"/>
      <c r="O305" s="486"/>
      <c r="P305" s="485"/>
      <c r="Q305" s="486"/>
      <c r="R305" s="485"/>
      <c r="S305" s="486"/>
      <c r="T305" s="485"/>
      <c r="U305" s="486"/>
      <c r="V305" s="485"/>
      <c r="W305" s="486"/>
      <c r="X305" s="485"/>
      <c r="Y305" s="486"/>
      <c r="Z305" s="5">
        <f t="shared" si="49"/>
        <v>0</v>
      </c>
      <c r="AA305" s="5">
        <f t="shared" ca="1" si="50"/>
        <v>8</v>
      </c>
      <c r="AD305" s="143" t="str">
        <f t="shared" ca="1" si="46"/>
        <v/>
      </c>
      <c r="AE305" s="100" t="str">
        <f t="shared" ca="1" si="47"/>
        <v>未使用</v>
      </c>
    </row>
    <row r="306" spans="1:31" s="2" customFormat="1" ht="12" customHeight="1">
      <c r="A306" s="161">
        <v>6</v>
      </c>
      <c r="B306" s="39" t="str">
        <f t="shared" ca="1" si="52"/>
        <v/>
      </c>
      <c r="C306" s="40">
        <v>11</v>
      </c>
      <c r="D306" s="37" t="s">
        <v>84</v>
      </c>
      <c r="E306" s="489" t="str">
        <f t="shared" ca="1" si="51"/>
        <v>Not Used</v>
      </c>
      <c r="F306" s="489"/>
      <c r="G306" s="489"/>
      <c r="H306" s="41" t="str">
        <f ca="1">IF(E306="Not Used","",MAX($H$102:INDIRECT("R[-1]C",FALSE))+1)</f>
        <v/>
      </c>
      <c r="I306" s="42" t="str">
        <f t="shared" ca="1" si="48"/>
        <v/>
      </c>
      <c r="J306" s="488"/>
      <c r="K306" s="486"/>
      <c r="L306" s="485"/>
      <c r="M306" s="486"/>
      <c r="N306" s="485"/>
      <c r="O306" s="486"/>
      <c r="P306" s="485"/>
      <c r="Q306" s="486"/>
      <c r="R306" s="485"/>
      <c r="S306" s="486"/>
      <c r="T306" s="485"/>
      <c r="U306" s="486"/>
      <c r="V306" s="485"/>
      <c r="W306" s="486"/>
      <c r="X306" s="485"/>
      <c r="Y306" s="486"/>
      <c r="Z306" s="5">
        <f t="shared" si="49"/>
        <v>0</v>
      </c>
      <c r="AA306" s="5">
        <f t="shared" ca="1" si="50"/>
        <v>8</v>
      </c>
      <c r="AD306" s="143" t="str">
        <f t="shared" ca="1" si="46"/>
        <v/>
      </c>
      <c r="AE306" s="100" t="str">
        <f t="shared" ca="1" si="47"/>
        <v>未使用</v>
      </c>
    </row>
    <row r="307" spans="1:31" s="2" customFormat="1" ht="12" customHeight="1">
      <c r="A307" s="161">
        <v>6</v>
      </c>
      <c r="B307" s="39" t="str">
        <f t="shared" ca="1" si="52"/>
        <v/>
      </c>
      <c r="C307" s="40">
        <v>12</v>
      </c>
      <c r="D307" s="37" t="s">
        <v>84</v>
      </c>
      <c r="E307" s="489" t="str">
        <f t="shared" ca="1" si="51"/>
        <v>Not Used</v>
      </c>
      <c r="F307" s="489"/>
      <c r="G307" s="489"/>
      <c r="H307" s="41" t="str">
        <f ca="1">IF(E307="Not Used","",MAX($H$102:INDIRECT("R[-1]C",FALSE))+1)</f>
        <v/>
      </c>
      <c r="I307" s="42" t="str">
        <f t="shared" ca="1" si="48"/>
        <v/>
      </c>
      <c r="J307" s="488"/>
      <c r="K307" s="486"/>
      <c r="L307" s="485"/>
      <c r="M307" s="486"/>
      <c r="N307" s="485"/>
      <c r="O307" s="486"/>
      <c r="P307" s="485"/>
      <c r="Q307" s="486"/>
      <c r="R307" s="485"/>
      <c r="S307" s="486"/>
      <c r="T307" s="485"/>
      <c r="U307" s="486"/>
      <c r="V307" s="485"/>
      <c r="W307" s="486"/>
      <c r="X307" s="485"/>
      <c r="Y307" s="486"/>
      <c r="Z307" s="5">
        <f t="shared" si="49"/>
        <v>0</v>
      </c>
      <c r="AA307" s="5">
        <f t="shared" ca="1" si="50"/>
        <v>8</v>
      </c>
      <c r="AD307" s="143" t="str">
        <f t="shared" ca="1" si="46"/>
        <v/>
      </c>
      <c r="AE307" s="100" t="str">
        <f t="shared" ca="1" si="47"/>
        <v>未使用</v>
      </c>
    </row>
    <row r="308" spans="1:31" s="2" customFormat="1" ht="12" customHeight="1">
      <c r="A308" s="161">
        <v>6</v>
      </c>
      <c r="B308" s="39" t="str">
        <f t="shared" ca="1" si="52"/>
        <v/>
      </c>
      <c r="C308" s="40">
        <v>13</v>
      </c>
      <c r="D308" s="37" t="s">
        <v>84</v>
      </c>
      <c r="E308" s="489" t="str">
        <f t="shared" ca="1" si="51"/>
        <v>Not Used</v>
      </c>
      <c r="F308" s="489"/>
      <c r="G308" s="489"/>
      <c r="H308" s="41" t="str">
        <f ca="1">IF(E308="Not Used","",MAX($H$102:INDIRECT("R[-1]C",FALSE))+1)</f>
        <v/>
      </c>
      <c r="I308" s="42" t="str">
        <f t="shared" ca="1" si="48"/>
        <v/>
      </c>
      <c r="J308" s="488"/>
      <c r="K308" s="486"/>
      <c r="L308" s="485"/>
      <c r="M308" s="486"/>
      <c r="N308" s="485"/>
      <c r="O308" s="486"/>
      <c r="P308" s="485"/>
      <c r="Q308" s="486"/>
      <c r="R308" s="485"/>
      <c r="S308" s="486"/>
      <c r="T308" s="485"/>
      <c r="U308" s="486"/>
      <c r="V308" s="485"/>
      <c r="W308" s="486"/>
      <c r="X308" s="485"/>
      <c r="Y308" s="486"/>
      <c r="Z308" s="5">
        <f t="shared" si="49"/>
        <v>0</v>
      </c>
      <c r="AA308" s="5">
        <f t="shared" ca="1" si="50"/>
        <v>8</v>
      </c>
      <c r="AD308" s="143" t="str">
        <f t="shared" ca="1" si="46"/>
        <v/>
      </c>
      <c r="AE308" s="100" t="str">
        <f t="shared" ca="1" si="47"/>
        <v>未使用</v>
      </c>
    </row>
    <row r="309" spans="1:31" s="2" customFormat="1" ht="12" customHeight="1">
      <c r="A309" s="161">
        <v>6</v>
      </c>
      <c r="B309" s="39" t="str">
        <f t="shared" ca="1" si="52"/>
        <v/>
      </c>
      <c r="C309" s="40">
        <v>14</v>
      </c>
      <c r="D309" s="37" t="s">
        <v>84</v>
      </c>
      <c r="E309" s="489" t="str">
        <f t="shared" ca="1" si="51"/>
        <v>Not Used</v>
      </c>
      <c r="F309" s="489"/>
      <c r="G309" s="489"/>
      <c r="H309" s="41" t="str">
        <f ca="1">IF(E309="Not Used","",MAX($H$102:INDIRECT("R[-1]C",FALSE))+1)</f>
        <v/>
      </c>
      <c r="I309" s="42" t="str">
        <f t="shared" ca="1" si="48"/>
        <v/>
      </c>
      <c r="J309" s="488"/>
      <c r="K309" s="486"/>
      <c r="L309" s="485"/>
      <c r="M309" s="486"/>
      <c r="N309" s="485"/>
      <c r="O309" s="486"/>
      <c r="P309" s="485"/>
      <c r="Q309" s="486"/>
      <c r="R309" s="485"/>
      <c r="S309" s="486"/>
      <c r="T309" s="485"/>
      <c r="U309" s="486"/>
      <c r="V309" s="485"/>
      <c r="W309" s="486"/>
      <c r="X309" s="485"/>
      <c r="Y309" s="486"/>
      <c r="Z309" s="5">
        <f t="shared" si="49"/>
        <v>0</v>
      </c>
      <c r="AA309" s="5">
        <f t="shared" ca="1" si="50"/>
        <v>8</v>
      </c>
      <c r="AD309" s="143" t="str">
        <f t="shared" ca="1" si="46"/>
        <v/>
      </c>
      <c r="AE309" s="100" t="str">
        <f t="shared" ca="1" si="47"/>
        <v>未使用</v>
      </c>
    </row>
    <row r="310" spans="1:31" s="2" customFormat="1" ht="12" customHeight="1">
      <c r="A310" s="161">
        <v>6</v>
      </c>
      <c r="B310" s="39" t="str">
        <f t="shared" ca="1" si="52"/>
        <v/>
      </c>
      <c r="C310" s="43">
        <v>15</v>
      </c>
      <c r="D310" s="37" t="s">
        <v>84</v>
      </c>
      <c r="E310" s="489" t="str">
        <f t="shared" ca="1" si="51"/>
        <v>Not Used</v>
      </c>
      <c r="F310" s="489"/>
      <c r="G310" s="489"/>
      <c r="H310" s="41" t="str">
        <f ca="1">IF(E310="Not Used","",MAX($H$102:INDIRECT("R[-1]C",FALSE))+1)</f>
        <v/>
      </c>
      <c r="I310" s="42" t="str">
        <f t="shared" ca="1" si="48"/>
        <v/>
      </c>
      <c r="J310" s="488"/>
      <c r="K310" s="486"/>
      <c r="L310" s="485"/>
      <c r="M310" s="486"/>
      <c r="N310" s="485"/>
      <c r="O310" s="486"/>
      <c r="P310" s="485"/>
      <c r="Q310" s="486"/>
      <c r="R310" s="485"/>
      <c r="S310" s="486"/>
      <c r="T310" s="485"/>
      <c r="U310" s="486"/>
      <c r="V310" s="485"/>
      <c r="W310" s="486"/>
      <c r="X310" s="485"/>
      <c r="Y310" s="486"/>
      <c r="Z310" s="5">
        <f t="shared" si="49"/>
        <v>0</v>
      </c>
      <c r="AA310" s="5">
        <f t="shared" ca="1" si="50"/>
        <v>8</v>
      </c>
      <c r="AD310" s="143" t="str">
        <f t="shared" ca="1" si="46"/>
        <v/>
      </c>
      <c r="AE310" s="100" t="str">
        <f t="shared" ca="1" si="47"/>
        <v>未使用</v>
      </c>
    </row>
    <row r="311" spans="1:31" s="2" customFormat="1" ht="12" customHeight="1">
      <c r="A311" s="161">
        <v>6</v>
      </c>
      <c r="B311" s="39" t="str">
        <f t="shared" ca="1" si="52"/>
        <v/>
      </c>
      <c r="C311" s="44">
        <v>0</v>
      </c>
      <c r="D311" s="45" t="s">
        <v>46</v>
      </c>
      <c r="E311" s="489" t="str">
        <f t="shared" ca="1" si="51"/>
        <v>Not Used</v>
      </c>
      <c r="F311" s="489"/>
      <c r="G311" s="489"/>
      <c r="H311" s="41" t="str">
        <f ca="1">IF(E311="Not Used","",MAX($H$102:INDIRECT("R[-1]C",FALSE))+1)</f>
        <v/>
      </c>
      <c r="I311" s="42" t="str">
        <f t="shared" ca="1" si="48"/>
        <v/>
      </c>
      <c r="J311" s="488"/>
      <c r="K311" s="486"/>
      <c r="L311" s="485"/>
      <c r="M311" s="486"/>
      <c r="N311" s="485"/>
      <c r="O311" s="486"/>
      <c r="P311" s="485"/>
      <c r="Q311" s="486"/>
      <c r="R311" s="485"/>
      <c r="S311" s="486"/>
      <c r="T311" s="485"/>
      <c r="U311" s="486"/>
      <c r="V311" s="485"/>
      <c r="W311" s="486"/>
      <c r="X311" s="485"/>
      <c r="Y311" s="486"/>
      <c r="Z311" s="5">
        <f t="shared" si="49"/>
        <v>0</v>
      </c>
      <c r="AA311" s="5">
        <f t="shared" ca="1" si="50"/>
        <v>8</v>
      </c>
      <c r="AD311" s="143" t="str">
        <f t="shared" ca="1" si="46"/>
        <v/>
      </c>
      <c r="AE311" s="100" t="str">
        <f t="shared" ca="1" si="47"/>
        <v>未使用</v>
      </c>
    </row>
    <row r="312" spans="1:31" s="2" customFormat="1" ht="12" customHeight="1">
      <c r="A312" s="161">
        <v>6</v>
      </c>
      <c r="B312" s="39" t="str">
        <f t="shared" ca="1" si="52"/>
        <v/>
      </c>
      <c r="C312" s="44">
        <v>1</v>
      </c>
      <c r="D312" s="45" t="s">
        <v>46</v>
      </c>
      <c r="E312" s="489" t="str">
        <f t="shared" ca="1" si="51"/>
        <v>Not Used</v>
      </c>
      <c r="F312" s="489"/>
      <c r="G312" s="489"/>
      <c r="H312" s="41" t="str">
        <f ca="1">IF(E312="Not Used","",MAX($H$102:INDIRECT("R[-1]C",FALSE))+1)</f>
        <v/>
      </c>
      <c r="I312" s="42" t="str">
        <f t="shared" ca="1" si="48"/>
        <v/>
      </c>
      <c r="J312" s="488"/>
      <c r="K312" s="486"/>
      <c r="L312" s="485"/>
      <c r="M312" s="486"/>
      <c r="N312" s="485"/>
      <c r="O312" s="486"/>
      <c r="P312" s="485"/>
      <c r="Q312" s="486"/>
      <c r="R312" s="485"/>
      <c r="S312" s="486"/>
      <c r="T312" s="485"/>
      <c r="U312" s="486"/>
      <c r="V312" s="485"/>
      <c r="W312" s="486"/>
      <c r="X312" s="485"/>
      <c r="Y312" s="486"/>
      <c r="Z312" s="5">
        <f t="shared" si="49"/>
        <v>0</v>
      </c>
      <c r="AA312" s="5">
        <f t="shared" ca="1" si="50"/>
        <v>8</v>
      </c>
      <c r="AD312" s="143" t="str">
        <f t="shared" ca="1" si="46"/>
        <v/>
      </c>
      <c r="AE312" s="100" t="str">
        <f t="shared" ca="1" si="47"/>
        <v>未使用</v>
      </c>
    </row>
    <row r="313" spans="1:31" s="2" customFormat="1" ht="12" customHeight="1">
      <c r="A313" s="161">
        <v>6</v>
      </c>
      <c r="B313" s="39" t="str">
        <f t="shared" ca="1" si="52"/>
        <v/>
      </c>
      <c r="C313" s="44">
        <v>2</v>
      </c>
      <c r="D313" s="45" t="s">
        <v>46</v>
      </c>
      <c r="E313" s="489" t="str">
        <f t="shared" ca="1" si="51"/>
        <v>Not Used</v>
      </c>
      <c r="F313" s="489"/>
      <c r="G313" s="489"/>
      <c r="H313" s="41" t="str">
        <f ca="1">IF(E313="Not Used","",MAX($H$102:INDIRECT("R[-1]C",FALSE))+1)</f>
        <v/>
      </c>
      <c r="I313" s="42" t="str">
        <f t="shared" ca="1" si="48"/>
        <v/>
      </c>
      <c r="J313" s="488"/>
      <c r="K313" s="486"/>
      <c r="L313" s="485"/>
      <c r="M313" s="486"/>
      <c r="N313" s="485"/>
      <c r="O313" s="486"/>
      <c r="P313" s="485"/>
      <c r="Q313" s="486"/>
      <c r="R313" s="485"/>
      <c r="S313" s="486"/>
      <c r="T313" s="485"/>
      <c r="U313" s="486"/>
      <c r="V313" s="485"/>
      <c r="W313" s="486"/>
      <c r="X313" s="485"/>
      <c r="Y313" s="486"/>
      <c r="Z313" s="5">
        <f t="shared" si="49"/>
        <v>0</v>
      </c>
      <c r="AA313" s="5">
        <f t="shared" ca="1" si="50"/>
        <v>8</v>
      </c>
      <c r="AD313" s="143" t="str">
        <f t="shared" ca="1" si="46"/>
        <v/>
      </c>
      <c r="AE313" s="100" t="str">
        <f t="shared" ca="1" si="47"/>
        <v>未使用</v>
      </c>
    </row>
    <row r="314" spans="1:31" s="2" customFormat="1" ht="12" customHeight="1">
      <c r="A314" s="161">
        <v>6</v>
      </c>
      <c r="B314" s="39" t="str">
        <f t="shared" ca="1" si="52"/>
        <v/>
      </c>
      <c r="C314" s="44">
        <v>3</v>
      </c>
      <c r="D314" s="45" t="s">
        <v>46</v>
      </c>
      <c r="E314" s="489" t="str">
        <f t="shared" ca="1" si="51"/>
        <v>Not Used</v>
      </c>
      <c r="F314" s="489"/>
      <c r="G314" s="489"/>
      <c r="H314" s="41" t="str">
        <f ca="1">IF(E314="Not Used","",MAX($H$102:INDIRECT("R[-1]C",FALSE))+1)</f>
        <v/>
      </c>
      <c r="I314" s="42" t="str">
        <f t="shared" ca="1" si="48"/>
        <v/>
      </c>
      <c r="J314" s="488"/>
      <c r="K314" s="486"/>
      <c r="L314" s="485"/>
      <c r="M314" s="486"/>
      <c r="N314" s="485"/>
      <c r="O314" s="486"/>
      <c r="P314" s="485"/>
      <c r="Q314" s="486"/>
      <c r="R314" s="485"/>
      <c r="S314" s="486"/>
      <c r="T314" s="485"/>
      <c r="U314" s="486"/>
      <c r="V314" s="485"/>
      <c r="W314" s="486"/>
      <c r="X314" s="485"/>
      <c r="Y314" s="486"/>
      <c r="Z314" s="5">
        <f t="shared" si="49"/>
        <v>0</v>
      </c>
      <c r="AA314" s="5">
        <f t="shared" ca="1" si="50"/>
        <v>8</v>
      </c>
      <c r="AD314" s="143" t="str">
        <f t="shared" ca="1" si="46"/>
        <v/>
      </c>
      <c r="AE314" s="100" t="str">
        <f t="shared" ca="1" si="47"/>
        <v>未使用</v>
      </c>
    </row>
    <row r="315" spans="1:31" s="2" customFormat="1" ht="12" customHeight="1">
      <c r="A315" s="161">
        <v>6</v>
      </c>
      <c r="B315" s="39" t="str">
        <f t="shared" ca="1" si="52"/>
        <v/>
      </c>
      <c r="C315" s="44">
        <v>4</v>
      </c>
      <c r="D315" s="45" t="s">
        <v>46</v>
      </c>
      <c r="E315" s="489" t="str">
        <f t="shared" ca="1" si="51"/>
        <v>Not Used</v>
      </c>
      <c r="F315" s="489"/>
      <c r="G315" s="489"/>
      <c r="H315" s="41" t="str">
        <f ca="1">IF(E315="Not Used","",MAX($H$102:INDIRECT("R[-1]C",FALSE))+1)</f>
        <v/>
      </c>
      <c r="I315" s="42" t="str">
        <f t="shared" ca="1" si="48"/>
        <v/>
      </c>
      <c r="J315" s="488"/>
      <c r="K315" s="486"/>
      <c r="L315" s="485"/>
      <c r="M315" s="486"/>
      <c r="N315" s="485"/>
      <c r="O315" s="486"/>
      <c r="P315" s="485"/>
      <c r="Q315" s="486"/>
      <c r="R315" s="485"/>
      <c r="S315" s="486"/>
      <c r="T315" s="485"/>
      <c r="U315" s="486"/>
      <c r="V315" s="485"/>
      <c r="W315" s="486"/>
      <c r="X315" s="485"/>
      <c r="Y315" s="486"/>
      <c r="Z315" s="5">
        <f t="shared" si="49"/>
        <v>0</v>
      </c>
      <c r="AA315" s="5">
        <f t="shared" ca="1" si="50"/>
        <v>8</v>
      </c>
      <c r="AD315" s="143" t="str">
        <f t="shared" ca="1" si="46"/>
        <v/>
      </c>
      <c r="AE315" s="100" t="str">
        <f t="shared" ca="1" si="47"/>
        <v>未使用</v>
      </c>
    </row>
    <row r="316" spans="1:31" s="2" customFormat="1" ht="12" customHeight="1">
      <c r="A316" s="161">
        <v>6</v>
      </c>
      <c r="B316" s="39" t="str">
        <f t="shared" ca="1" si="52"/>
        <v/>
      </c>
      <c r="C316" s="44">
        <v>5</v>
      </c>
      <c r="D316" s="45" t="s">
        <v>46</v>
      </c>
      <c r="E316" s="489" t="str">
        <f t="shared" ca="1" si="51"/>
        <v>Not Used</v>
      </c>
      <c r="F316" s="489"/>
      <c r="G316" s="489"/>
      <c r="H316" s="41" t="str">
        <f ca="1">IF(E316="Not Used","",MAX($H$102:INDIRECT("R[-1]C",FALSE))+1)</f>
        <v/>
      </c>
      <c r="I316" s="42" t="str">
        <f t="shared" ca="1" si="48"/>
        <v/>
      </c>
      <c r="J316" s="488"/>
      <c r="K316" s="486"/>
      <c r="L316" s="485"/>
      <c r="M316" s="486"/>
      <c r="N316" s="485"/>
      <c r="O316" s="486"/>
      <c r="P316" s="485"/>
      <c r="Q316" s="486"/>
      <c r="R316" s="485"/>
      <c r="S316" s="486"/>
      <c r="T316" s="485"/>
      <c r="U316" s="486"/>
      <c r="V316" s="485"/>
      <c r="W316" s="486"/>
      <c r="X316" s="485"/>
      <c r="Y316" s="486"/>
      <c r="Z316" s="5">
        <f t="shared" si="49"/>
        <v>0</v>
      </c>
      <c r="AA316" s="5">
        <f t="shared" ca="1" si="50"/>
        <v>8</v>
      </c>
      <c r="AD316" s="143" t="str">
        <f t="shared" ca="1" si="46"/>
        <v/>
      </c>
      <c r="AE316" s="100" t="str">
        <f t="shared" ca="1" si="47"/>
        <v>未使用</v>
      </c>
    </row>
    <row r="317" spans="1:31" s="2" customFormat="1" ht="12" customHeight="1">
      <c r="A317" s="161">
        <v>6</v>
      </c>
      <c r="B317" s="39" t="str">
        <f t="shared" ca="1" si="52"/>
        <v/>
      </c>
      <c r="C317" s="44">
        <v>6</v>
      </c>
      <c r="D317" s="45" t="s">
        <v>46</v>
      </c>
      <c r="E317" s="489" t="str">
        <f t="shared" ca="1" si="51"/>
        <v>Not Used</v>
      </c>
      <c r="F317" s="489"/>
      <c r="G317" s="489"/>
      <c r="H317" s="41" t="str">
        <f ca="1">IF(E317="Not Used","",MAX($H$102:INDIRECT("R[-1]C",FALSE))+1)</f>
        <v/>
      </c>
      <c r="I317" s="42" t="str">
        <f t="shared" ca="1" si="48"/>
        <v/>
      </c>
      <c r="J317" s="488"/>
      <c r="K317" s="486"/>
      <c r="L317" s="485"/>
      <c r="M317" s="486"/>
      <c r="N317" s="485"/>
      <c r="O317" s="486"/>
      <c r="P317" s="485"/>
      <c r="Q317" s="486"/>
      <c r="R317" s="485"/>
      <c r="S317" s="486"/>
      <c r="T317" s="485"/>
      <c r="U317" s="486"/>
      <c r="V317" s="485"/>
      <c r="W317" s="486"/>
      <c r="X317" s="485"/>
      <c r="Y317" s="486"/>
      <c r="Z317" s="5">
        <f t="shared" si="49"/>
        <v>0</v>
      </c>
      <c r="AA317" s="5">
        <f t="shared" ca="1" si="50"/>
        <v>8</v>
      </c>
      <c r="AD317" s="143" t="str">
        <f t="shared" ca="1" si="46"/>
        <v/>
      </c>
      <c r="AE317" s="100" t="str">
        <f t="shared" ca="1" si="47"/>
        <v>未使用</v>
      </c>
    </row>
    <row r="318" spans="1:31" s="2" customFormat="1" ht="12" customHeight="1">
      <c r="A318" s="161">
        <v>6</v>
      </c>
      <c r="B318" s="39" t="str">
        <f t="shared" ca="1" si="52"/>
        <v/>
      </c>
      <c r="C318" s="44">
        <v>7</v>
      </c>
      <c r="D318" s="45" t="s">
        <v>46</v>
      </c>
      <c r="E318" s="489" t="str">
        <f t="shared" ca="1" si="51"/>
        <v>Not Used</v>
      </c>
      <c r="F318" s="489"/>
      <c r="G318" s="489"/>
      <c r="H318" s="41" t="str">
        <f ca="1">IF(E318="Not Used","",MAX($H$102:INDIRECT("R[-1]C",FALSE))+1)</f>
        <v/>
      </c>
      <c r="I318" s="42" t="str">
        <f t="shared" ca="1" si="48"/>
        <v/>
      </c>
      <c r="J318" s="488"/>
      <c r="K318" s="486"/>
      <c r="L318" s="485"/>
      <c r="M318" s="486"/>
      <c r="N318" s="485"/>
      <c r="O318" s="486"/>
      <c r="P318" s="485"/>
      <c r="Q318" s="486"/>
      <c r="R318" s="485"/>
      <c r="S318" s="486"/>
      <c r="T318" s="485"/>
      <c r="U318" s="486"/>
      <c r="V318" s="485"/>
      <c r="W318" s="486"/>
      <c r="X318" s="485"/>
      <c r="Y318" s="486"/>
      <c r="Z318" s="5">
        <f t="shared" si="49"/>
        <v>0</v>
      </c>
      <c r="AA318" s="5">
        <f t="shared" ca="1" si="50"/>
        <v>8</v>
      </c>
      <c r="AD318" s="143" t="str">
        <f t="shared" ca="1" si="46"/>
        <v/>
      </c>
      <c r="AE318" s="100" t="str">
        <f t="shared" ca="1" si="47"/>
        <v>未使用</v>
      </c>
    </row>
    <row r="319" spans="1:31" s="2" customFormat="1" ht="12" customHeight="1">
      <c r="A319" s="161">
        <v>6</v>
      </c>
      <c r="B319" s="39" t="str">
        <f t="shared" ca="1" si="52"/>
        <v/>
      </c>
      <c r="C319" s="44">
        <v>8</v>
      </c>
      <c r="D319" s="45" t="s">
        <v>46</v>
      </c>
      <c r="E319" s="489" t="str">
        <f t="shared" ca="1" si="51"/>
        <v>Not Used</v>
      </c>
      <c r="F319" s="489"/>
      <c r="G319" s="489"/>
      <c r="H319" s="41" t="str">
        <f ca="1">IF(E319="Not Used","",MAX($H$102:INDIRECT("R[-1]C",FALSE))+1)</f>
        <v/>
      </c>
      <c r="I319" s="42" t="str">
        <f t="shared" ca="1" si="48"/>
        <v/>
      </c>
      <c r="J319" s="488"/>
      <c r="K319" s="486"/>
      <c r="L319" s="485"/>
      <c r="M319" s="486"/>
      <c r="N319" s="485"/>
      <c r="O319" s="486"/>
      <c r="P319" s="485"/>
      <c r="Q319" s="486"/>
      <c r="R319" s="485"/>
      <c r="S319" s="486"/>
      <c r="T319" s="485"/>
      <c r="U319" s="486"/>
      <c r="V319" s="485"/>
      <c r="W319" s="486"/>
      <c r="X319" s="485"/>
      <c r="Y319" s="486"/>
      <c r="Z319" s="5">
        <f t="shared" si="49"/>
        <v>0</v>
      </c>
      <c r="AA319" s="5">
        <f t="shared" ca="1" si="50"/>
        <v>8</v>
      </c>
      <c r="AD319" s="143" t="str">
        <f t="shared" ca="1" si="46"/>
        <v/>
      </c>
      <c r="AE319" s="100" t="str">
        <f t="shared" ca="1" si="47"/>
        <v>未使用</v>
      </c>
    </row>
    <row r="320" spans="1:31" s="2" customFormat="1" ht="12" customHeight="1">
      <c r="A320" s="161">
        <v>6</v>
      </c>
      <c r="B320" s="39" t="str">
        <f t="shared" ca="1" si="52"/>
        <v/>
      </c>
      <c r="C320" s="44">
        <v>9</v>
      </c>
      <c r="D320" s="45" t="s">
        <v>46</v>
      </c>
      <c r="E320" s="489" t="str">
        <f t="shared" ca="1" si="51"/>
        <v>Not Used</v>
      </c>
      <c r="F320" s="489"/>
      <c r="G320" s="489"/>
      <c r="H320" s="41" t="str">
        <f ca="1">IF(E320="Not Used","",MAX($H$102:INDIRECT("R[-1]C",FALSE))+1)</f>
        <v/>
      </c>
      <c r="I320" s="42" t="str">
        <f t="shared" ca="1" si="48"/>
        <v/>
      </c>
      <c r="J320" s="488"/>
      <c r="K320" s="486"/>
      <c r="L320" s="485"/>
      <c r="M320" s="486"/>
      <c r="N320" s="485"/>
      <c r="O320" s="486"/>
      <c r="P320" s="485"/>
      <c r="Q320" s="486"/>
      <c r="R320" s="485"/>
      <c r="S320" s="486"/>
      <c r="T320" s="485"/>
      <c r="U320" s="486"/>
      <c r="V320" s="485"/>
      <c r="W320" s="486"/>
      <c r="X320" s="485"/>
      <c r="Y320" s="486"/>
      <c r="Z320" s="5">
        <f t="shared" si="49"/>
        <v>0</v>
      </c>
      <c r="AA320" s="5">
        <f t="shared" ca="1" si="50"/>
        <v>8</v>
      </c>
      <c r="AD320" s="143" t="str">
        <f t="shared" ca="1" si="46"/>
        <v/>
      </c>
      <c r="AE320" s="100" t="str">
        <f t="shared" ca="1" si="47"/>
        <v>未使用</v>
      </c>
    </row>
    <row r="321" spans="1:31" s="2" customFormat="1" ht="12" customHeight="1">
      <c r="A321" s="161">
        <v>6</v>
      </c>
      <c r="B321" s="39" t="str">
        <f t="shared" ca="1" si="52"/>
        <v/>
      </c>
      <c r="C321" s="44">
        <v>10</v>
      </c>
      <c r="D321" s="45" t="s">
        <v>46</v>
      </c>
      <c r="E321" s="489" t="str">
        <f t="shared" ca="1" si="51"/>
        <v>Not Used</v>
      </c>
      <c r="F321" s="489"/>
      <c r="G321" s="489"/>
      <c r="H321" s="41" t="str">
        <f ca="1">IF(E321="Not Used","",MAX($H$102:INDIRECT("R[-1]C",FALSE))+1)</f>
        <v/>
      </c>
      <c r="I321" s="42" t="str">
        <f t="shared" ca="1" si="48"/>
        <v/>
      </c>
      <c r="J321" s="488"/>
      <c r="K321" s="486"/>
      <c r="L321" s="485"/>
      <c r="M321" s="486"/>
      <c r="N321" s="485"/>
      <c r="O321" s="486"/>
      <c r="P321" s="485"/>
      <c r="Q321" s="486"/>
      <c r="R321" s="485"/>
      <c r="S321" s="486"/>
      <c r="T321" s="485"/>
      <c r="U321" s="486"/>
      <c r="V321" s="485"/>
      <c r="W321" s="486"/>
      <c r="X321" s="485"/>
      <c r="Y321" s="486"/>
      <c r="Z321" s="5">
        <f t="shared" si="49"/>
        <v>0</v>
      </c>
      <c r="AA321" s="5">
        <f t="shared" ca="1" si="50"/>
        <v>8</v>
      </c>
      <c r="AD321" s="143" t="str">
        <f t="shared" ca="1" si="46"/>
        <v/>
      </c>
      <c r="AE321" s="100" t="str">
        <f t="shared" ca="1" si="47"/>
        <v>未使用</v>
      </c>
    </row>
    <row r="322" spans="1:31" s="2" customFormat="1" ht="12" customHeight="1">
      <c r="A322" s="161">
        <v>6</v>
      </c>
      <c r="B322" s="39" t="str">
        <f t="shared" ca="1" si="52"/>
        <v/>
      </c>
      <c r="C322" s="44">
        <v>11</v>
      </c>
      <c r="D322" s="45" t="s">
        <v>46</v>
      </c>
      <c r="E322" s="489" t="str">
        <f t="shared" ca="1" si="51"/>
        <v>Not Used</v>
      </c>
      <c r="F322" s="489"/>
      <c r="G322" s="489"/>
      <c r="H322" s="41" t="str">
        <f ca="1">IF(E322="Not Used","",MAX($H$102:INDIRECT("R[-1]C",FALSE))+1)</f>
        <v/>
      </c>
      <c r="I322" s="42" t="str">
        <f t="shared" ca="1" si="48"/>
        <v/>
      </c>
      <c r="J322" s="488"/>
      <c r="K322" s="486"/>
      <c r="L322" s="485"/>
      <c r="M322" s="486"/>
      <c r="N322" s="485"/>
      <c r="O322" s="486"/>
      <c r="P322" s="485"/>
      <c r="Q322" s="486"/>
      <c r="R322" s="485"/>
      <c r="S322" s="486"/>
      <c r="T322" s="485"/>
      <c r="U322" s="486"/>
      <c r="V322" s="485"/>
      <c r="W322" s="486"/>
      <c r="X322" s="485"/>
      <c r="Y322" s="486"/>
      <c r="Z322" s="5">
        <f t="shared" si="49"/>
        <v>0</v>
      </c>
      <c r="AA322" s="5">
        <f t="shared" ca="1" si="50"/>
        <v>8</v>
      </c>
      <c r="AD322" s="143" t="str">
        <f t="shared" ca="1" si="46"/>
        <v/>
      </c>
      <c r="AE322" s="100" t="str">
        <f t="shared" ca="1" si="47"/>
        <v>未使用</v>
      </c>
    </row>
    <row r="323" spans="1:31" s="2" customFormat="1" ht="12" customHeight="1">
      <c r="A323" s="161">
        <v>6</v>
      </c>
      <c r="B323" s="39" t="str">
        <f t="shared" ca="1" si="52"/>
        <v/>
      </c>
      <c r="C323" s="44">
        <v>12</v>
      </c>
      <c r="D323" s="45" t="s">
        <v>46</v>
      </c>
      <c r="E323" s="489" t="str">
        <f t="shared" ca="1" si="51"/>
        <v>Not Used</v>
      </c>
      <c r="F323" s="489"/>
      <c r="G323" s="489"/>
      <c r="H323" s="41" t="str">
        <f ca="1">IF(E323="Not Used","",MAX($H$102:INDIRECT("R[-1]C",FALSE))+1)</f>
        <v/>
      </c>
      <c r="I323" s="42" t="str">
        <f t="shared" ca="1" si="48"/>
        <v/>
      </c>
      <c r="J323" s="488"/>
      <c r="K323" s="486"/>
      <c r="L323" s="485"/>
      <c r="M323" s="486"/>
      <c r="N323" s="485"/>
      <c r="O323" s="486"/>
      <c r="P323" s="485"/>
      <c r="Q323" s="486"/>
      <c r="R323" s="485"/>
      <c r="S323" s="486"/>
      <c r="T323" s="485"/>
      <c r="U323" s="486"/>
      <c r="V323" s="485"/>
      <c r="W323" s="486"/>
      <c r="X323" s="485"/>
      <c r="Y323" s="486"/>
      <c r="Z323" s="5">
        <f t="shared" si="49"/>
        <v>0</v>
      </c>
      <c r="AA323" s="5">
        <f t="shared" ca="1" si="50"/>
        <v>8</v>
      </c>
      <c r="AD323" s="143" t="str">
        <f t="shared" ca="1" si="46"/>
        <v/>
      </c>
      <c r="AE323" s="100" t="str">
        <f t="shared" ca="1" si="47"/>
        <v>未使用</v>
      </c>
    </row>
    <row r="324" spans="1:31" s="2" customFormat="1" ht="12" customHeight="1">
      <c r="A324" s="161">
        <v>6</v>
      </c>
      <c r="B324" s="39" t="str">
        <f t="shared" ca="1" si="52"/>
        <v/>
      </c>
      <c r="C324" s="44">
        <v>13</v>
      </c>
      <c r="D324" s="45" t="s">
        <v>46</v>
      </c>
      <c r="E324" s="489" t="str">
        <f t="shared" ca="1" si="51"/>
        <v>Not Used</v>
      </c>
      <c r="F324" s="489"/>
      <c r="G324" s="489"/>
      <c r="H324" s="41" t="str">
        <f ca="1">IF(E324="Not Used","",MAX($H$102:INDIRECT("R[-1]C",FALSE))+1)</f>
        <v/>
      </c>
      <c r="I324" s="42" t="str">
        <f t="shared" ca="1" si="48"/>
        <v/>
      </c>
      <c r="J324" s="488"/>
      <c r="K324" s="486"/>
      <c r="L324" s="485"/>
      <c r="M324" s="486"/>
      <c r="N324" s="485"/>
      <c r="O324" s="486"/>
      <c r="P324" s="485"/>
      <c r="Q324" s="486"/>
      <c r="R324" s="485"/>
      <c r="S324" s="486"/>
      <c r="T324" s="485"/>
      <c r="U324" s="486"/>
      <c r="V324" s="485"/>
      <c r="W324" s="486"/>
      <c r="X324" s="485"/>
      <c r="Y324" s="486"/>
      <c r="Z324" s="5">
        <f t="shared" si="49"/>
        <v>0</v>
      </c>
      <c r="AA324" s="5">
        <f t="shared" ca="1" si="50"/>
        <v>8</v>
      </c>
      <c r="AD324" s="143" t="str">
        <f t="shared" ca="1" si="46"/>
        <v/>
      </c>
      <c r="AE324" s="100" t="str">
        <f t="shared" ca="1" si="47"/>
        <v>未使用</v>
      </c>
    </row>
    <row r="325" spans="1:31" s="2" customFormat="1" ht="12" customHeight="1">
      <c r="A325" s="161">
        <v>6</v>
      </c>
      <c r="B325" s="39" t="str">
        <f t="shared" ca="1" si="52"/>
        <v/>
      </c>
      <c r="C325" s="44">
        <v>14</v>
      </c>
      <c r="D325" s="45" t="s">
        <v>46</v>
      </c>
      <c r="E325" s="489" t="str">
        <f t="shared" ca="1" si="51"/>
        <v>Not Used</v>
      </c>
      <c r="F325" s="489"/>
      <c r="G325" s="489"/>
      <c r="H325" s="41" t="str">
        <f ca="1">IF(E325="Not Used","",MAX($H$102:INDIRECT("R[-1]C",FALSE))+1)</f>
        <v/>
      </c>
      <c r="I325" s="42" t="str">
        <f t="shared" ca="1" si="48"/>
        <v/>
      </c>
      <c r="J325" s="488"/>
      <c r="K325" s="486"/>
      <c r="L325" s="485"/>
      <c r="M325" s="486"/>
      <c r="N325" s="485"/>
      <c r="O325" s="486"/>
      <c r="P325" s="485"/>
      <c r="Q325" s="486"/>
      <c r="R325" s="485"/>
      <c r="S325" s="486"/>
      <c r="T325" s="485"/>
      <c r="U325" s="486"/>
      <c r="V325" s="485"/>
      <c r="W325" s="486"/>
      <c r="X325" s="485"/>
      <c r="Y325" s="486"/>
      <c r="Z325" s="5">
        <f t="shared" si="49"/>
        <v>0</v>
      </c>
      <c r="AA325" s="5">
        <f t="shared" ca="1" si="50"/>
        <v>8</v>
      </c>
      <c r="AD325" s="143" t="str">
        <f t="shared" ca="1" si="46"/>
        <v/>
      </c>
      <c r="AE325" s="100" t="str">
        <f t="shared" ca="1" si="47"/>
        <v>未使用</v>
      </c>
    </row>
    <row r="326" spans="1:31" s="2" customFormat="1" ht="12" customHeight="1" thickBot="1">
      <c r="A326" s="161">
        <v>6</v>
      </c>
      <c r="B326" s="46" t="str">
        <f t="shared" ca="1" si="52"/>
        <v/>
      </c>
      <c r="C326" s="52">
        <v>15</v>
      </c>
      <c r="D326" s="53" t="s">
        <v>46</v>
      </c>
      <c r="E326" s="495" t="str">
        <f t="shared" ca="1" si="51"/>
        <v>Not Used</v>
      </c>
      <c r="F326" s="495"/>
      <c r="G326" s="495"/>
      <c r="H326" s="48" t="str">
        <f ca="1">IF(E326="Not Used","",MAX($H$102:INDIRECT("R[-1]C",FALSE))+1)</f>
        <v/>
      </c>
      <c r="I326" s="49" t="str">
        <f t="shared" ca="1" si="48"/>
        <v/>
      </c>
      <c r="J326" s="488"/>
      <c r="K326" s="486"/>
      <c r="L326" s="490"/>
      <c r="M326" s="491"/>
      <c r="N326" s="490"/>
      <c r="O326" s="491"/>
      <c r="P326" s="490"/>
      <c r="Q326" s="491"/>
      <c r="R326" s="490"/>
      <c r="S326" s="491"/>
      <c r="T326" s="490"/>
      <c r="U326" s="491"/>
      <c r="V326" s="490"/>
      <c r="W326" s="491"/>
      <c r="X326" s="490"/>
      <c r="Y326" s="491"/>
      <c r="Z326" s="5">
        <f t="shared" si="49"/>
        <v>0</v>
      </c>
      <c r="AA326" s="5">
        <f t="shared" ca="1" si="50"/>
        <v>8</v>
      </c>
      <c r="AD326" s="143" t="str">
        <f t="shared" ca="1" si="46"/>
        <v/>
      </c>
      <c r="AE326" s="100" t="str">
        <f t="shared" ca="1" si="47"/>
        <v>未使用</v>
      </c>
    </row>
    <row r="327" spans="1:31" s="2" customFormat="1" ht="12" customHeight="1" thickTop="1">
      <c r="A327" s="161">
        <v>7</v>
      </c>
      <c r="B327" s="35" t="str">
        <f ca="1">B30</f>
        <v/>
      </c>
      <c r="C327" s="36">
        <v>0</v>
      </c>
      <c r="D327" s="37" t="s">
        <v>84</v>
      </c>
      <c r="E327" s="489" t="str">
        <f t="shared" ca="1" si="51"/>
        <v>Not Used</v>
      </c>
      <c r="F327" s="489"/>
      <c r="G327" s="489"/>
      <c r="H327" s="50" t="str">
        <f ca="1">IF(E327="Not Used","",MAX($H$102:INDIRECT("R[-1]C",FALSE))+1)</f>
        <v/>
      </c>
      <c r="I327" s="51" t="str">
        <f t="shared" ca="1" si="48"/>
        <v/>
      </c>
      <c r="J327" s="492"/>
      <c r="K327" s="493"/>
      <c r="L327" s="494"/>
      <c r="M327" s="493"/>
      <c r="N327" s="494"/>
      <c r="O327" s="493"/>
      <c r="P327" s="494"/>
      <c r="Q327" s="493"/>
      <c r="R327" s="494"/>
      <c r="S327" s="493"/>
      <c r="T327" s="494"/>
      <c r="U327" s="493"/>
      <c r="V327" s="494"/>
      <c r="W327" s="493"/>
      <c r="X327" s="494"/>
      <c r="Y327" s="493"/>
      <c r="Z327" s="5">
        <f t="shared" si="49"/>
        <v>0</v>
      </c>
      <c r="AA327" s="5">
        <f t="shared" ca="1" si="50"/>
        <v>8</v>
      </c>
      <c r="AD327" s="143" t="str">
        <f t="shared" ca="1" si="46"/>
        <v/>
      </c>
      <c r="AE327" s="100" t="str">
        <f t="shared" ca="1" si="47"/>
        <v>未使用</v>
      </c>
    </row>
    <row r="328" spans="1:31" s="2" customFormat="1" ht="12" customHeight="1">
      <c r="A328" s="161">
        <v>7</v>
      </c>
      <c r="B328" s="39" t="str">
        <f ca="1">B$327</f>
        <v/>
      </c>
      <c r="C328" s="40">
        <v>1</v>
      </c>
      <c r="D328" s="37" t="s">
        <v>84</v>
      </c>
      <c r="E328" s="489" t="str">
        <f t="shared" ca="1" si="51"/>
        <v>Not Used</v>
      </c>
      <c r="F328" s="489"/>
      <c r="G328" s="489"/>
      <c r="H328" s="41" t="str">
        <f ca="1">IF(E328="Not Used","",MAX($H$102:INDIRECT("R[-1]C",FALSE))+1)</f>
        <v/>
      </c>
      <c r="I328" s="42" t="str">
        <f t="shared" ca="1" si="48"/>
        <v/>
      </c>
      <c r="J328" s="488"/>
      <c r="K328" s="486"/>
      <c r="L328" s="485"/>
      <c r="M328" s="486"/>
      <c r="N328" s="485"/>
      <c r="O328" s="486"/>
      <c r="P328" s="485"/>
      <c r="Q328" s="486"/>
      <c r="R328" s="485"/>
      <c r="S328" s="486"/>
      <c r="T328" s="485"/>
      <c r="U328" s="486"/>
      <c r="V328" s="485"/>
      <c r="W328" s="486"/>
      <c r="X328" s="485"/>
      <c r="Y328" s="486"/>
      <c r="Z328" s="5">
        <f t="shared" si="49"/>
        <v>0</v>
      </c>
      <c r="AA328" s="5">
        <f t="shared" ca="1" si="50"/>
        <v>8</v>
      </c>
      <c r="AD328" s="143" t="str">
        <f t="shared" ca="1" si="46"/>
        <v/>
      </c>
      <c r="AE328" s="100" t="str">
        <f t="shared" ca="1" si="47"/>
        <v>未使用</v>
      </c>
    </row>
    <row r="329" spans="1:31" s="2" customFormat="1" ht="12" customHeight="1">
      <c r="A329" s="161">
        <v>7</v>
      </c>
      <c r="B329" s="39" t="str">
        <f t="shared" ref="B329:B358" ca="1" si="53">B$327</f>
        <v/>
      </c>
      <c r="C329" s="40">
        <v>2</v>
      </c>
      <c r="D329" s="37" t="s">
        <v>84</v>
      </c>
      <c r="E329" s="489" t="str">
        <f t="shared" ca="1" si="51"/>
        <v>Not Used</v>
      </c>
      <c r="F329" s="489"/>
      <c r="G329" s="489"/>
      <c r="H329" s="41" t="str">
        <f ca="1">IF(E329="Not Used","",MAX($H$102:INDIRECT("R[-1]C",FALSE))+1)</f>
        <v/>
      </c>
      <c r="I329" s="42" t="str">
        <f t="shared" ca="1" si="48"/>
        <v/>
      </c>
      <c r="J329" s="488"/>
      <c r="K329" s="486"/>
      <c r="L329" s="485"/>
      <c r="M329" s="486"/>
      <c r="N329" s="485"/>
      <c r="O329" s="486"/>
      <c r="P329" s="485"/>
      <c r="Q329" s="486"/>
      <c r="R329" s="485"/>
      <c r="S329" s="486"/>
      <c r="T329" s="485"/>
      <c r="U329" s="486"/>
      <c r="V329" s="485"/>
      <c r="W329" s="486"/>
      <c r="X329" s="485"/>
      <c r="Y329" s="486"/>
      <c r="Z329" s="5">
        <f t="shared" si="49"/>
        <v>0</v>
      </c>
      <c r="AA329" s="5">
        <f t="shared" ca="1" si="50"/>
        <v>8</v>
      </c>
      <c r="AD329" s="143" t="str">
        <f t="shared" ref="AD329:AD392" ca="1" si="54">OFFSET(A329,IF(D329="ON",-94-C329,-94-C329-16)-32*A329+3*A329,18-C329)</f>
        <v/>
      </c>
      <c r="AE329" s="100" t="str">
        <f t="shared" ref="AE329:AE392" ca="1" si="55">OFFSET(A329,IF(D329="ON",-93-C329,-92-C329-16)-32*A329+3*A329,18-C329)</f>
        <v>未使用</v>
      </c>
    </row>
    <row r="330" spans="1:31" s="2" customFormat="1" ht="12" customHeight="1">
      <c r="A330" s="161">
        <v>7</v>
      </c>
      <c r="B330" s="39" t="str">
        <f t="shared" ca="1" si="53"/>
        <v/>
      </c>
      <c r="C330" s="40">
        <v>3</v>
      </c>
      <c r="D330" s="37" t="s">
        <v>84</v>
      </c>
      <c r="E330" s="489" t="str">
        <f t="shared" ca="1" si="51"/>
        <v>Not Used</v>
      </c>
      <c r="F330" s="489"/>
      <c r="G330" s="489"/>
      <c r="H330" s="41" t="str">
        <f ca="1">IF(E330="Not Used","",MAX($H$102:INDIRECT("R[-1]C",FALSE))+1)</f>
        <v/>
      </c>
      <c r="I330" s="42" t="str">
        <f t="shared" ca="1" si="48"/>
        <v/>
      </c>
      <c r="J330" s="488"/>
      <c r="K330" s="486"/>
      <c r="L330" s="485"/>
      <c r="M330" s="486"/>
      <c r="N330" s="485"/>
      <c r="O330" s="486"/>
      <c r="P330" s="485"/>
      <c r="Q330" s="486"/>
      <c r="R330" s="485"/>
      <c r="S330" s="486"/>
      <c r="T330" s="485"/>
      <c r="U330" s="486"/>
      <c r="V330" s="485"/>
      <c r="W330" s="486"/>
      <c r="X330" s="485"/>
      <c r="Y330" s="486"/>
      <c r="Z330" s="5">
        <f t="shared" si="49"/>
        <v>0</v>
      </c>
      <c r="AA330" s="5">
        <f t="shared" ca="1" si="50"/>
        <v>8</v>
      </c>
      <c r="AD330" s="143" t="str">
        <f t="shared" ca="1" si="54"/>
        <v/>
      </c>
      <c r="AE330" s="100" t="str">
        <f t="shared" ca="1" si="55"/>
        <v>未使用</v>
      </c>
    </row>
    <row r="331" spans="1:31" s="2" customFormat="1" ht="12" customHeight="1">
      <c r="A331" s="161">
        <v>7</v>
      </c>
      <c r="B331" s="39" t="str">
        <f t="shared" ca="1" si="53"/>
        <v/>
      </c>
      <c r="C331" s="40">
        <v>4</v>
      </c>
      <c r="D331" s="37" t="s">
        <v>84</v>
      </c>
      <c r="E331" s="489" t="str">
        <f t="shared" ca="1" si="51"/>
        <v>Not Used</v>
      </c>
      <c r="F331" s="489"/>
      <c r="G331" s="489"/>
      <c r="H331" s="41" t="str">
        <f ca="1">IF(E331="Not Used","",MAX($H$102:INDIRECT("R[-1]C",FALSE))+1)</f>
        <v/>
      </c>
      <c r="I331" s="42" t="str">
        <f t="shared" ca="1" si="48"/>
        <v/>
      </c>
      <c r="J331" s="488"/>
      <c r="K331" s="486"/>
      <c r="L331" s="485"/>
      <c r="M331" s="486"/>
      <c r="N331" s="485"/>
      <c r="O331" s="486"/>
      <c r="P331" s="485"/>
      <c r="Q331" s="486"/>
      <c r="R331" s="485"/>
      <c r="S331" s="486"/>
      <c r="T331" s="485"/>
      <c r="U331" s="486"/>
      <c r="V331" s="485"/>
      <c r="W331" s="486"/>
      <c r="X331" s="485"/>
      <c r="Y331" s="486"/>
      <c r="Z331" s="5">
        <f t="shared" si="49"/>
        <v>0</v>
      </c>
      <c r="AA331" s="5">
        <f t="shared" ca="1" si="50"/>
        <v>8</v>
      </c>
      <c r="AD331" s="143" t="str">
        <f t="shared" ca="1" si="54"/>
        <v/>
      </c>
      <c r="AE331" s="100" t="str">
        <f t="shared" ca="1" si="55"/>
        <v>未使用</v>
      </c>
    </row>
    <row r="332" spans="1:31" s="2" customFormat="1" ht="12" customHeight="1">
      <c r="A332" s="161">
        <v>7</v>
      </c>
      <c r="B332" s="39" t="str">
        <f t="shared" ca="1" si="53"/>
        <v/>
      </c>
      <c r="C332" s="40">
        <v>5</v>
      </c>
      <c r="D332" s="37" t="s">
        <v>84</v>
      </c>
      <c r="E332" s="489" t="str">
        <f t="shared" ca="1" si="51"/>
        <v>Not Used</v>
      </c>
      <c r="F332" s="489"/>
      <c r="G332" s="489"/>
      <c r="H332" s="41" t="str">
        <f ca="1">IF(E332="Not Used","",MAX($H$102:INDIRECT("R[-1]C",FALSE))+1)</f>
        <v/>
      </c>
      <c r="I332" s="42" t="str">
        <f t="shared" ca="1" si="48"/>
        <v/>
      </c>
      <c r="J332" s="488"/>
      <c r="K332" s="486"/>
      <c r="L332" s="485"/>
      <c r="M332" s="486"/>
      <c r="N332" s="485"/>
      <c r="O332" s="486"/>
      <c r="P332" s="485"/>
      <c r="Q332" s="486"/>
      <c r="R332" s="485"/>
      <c r="S332" s="486"/>
      <c r="T332" s="485"/>
      <c r="U332" s="486"/>
      <c r="V332" s="485"/>
      <c r="W332" s="486"/>
      <c r="X332" s="485"/>
      <c r="Y332" s="486"/>
      <c r="Z332" s="5">
        <f t="shared" si="49"/>
        <v>0</v>
      </c>
      <c r="AA332" s="5">
        <f t="shared" ca="1" si="50"/>
        <v>8</v>
      </c>
      <c r="AD332" s="143" t="str">
        <f t="shared" ca="1" si="54"/>
        <v/>
      </c>
      <c r="AE332" s="100" t="str">
        <f t="shared" ca="1" si="55"/>
        <v>未使用</v>
      </c>
    </row>
    <row r="333" spans="1:31" s="2" customFormat="1" ht="12" customHeight="1">
      <c r="A333" s="161">
        <v>7</v>
      </c>
      <c r="B333" s="39" t="str">
        <f t="shared" ca="1" si="53"/>
        <v/>
      </c>
      <c r="C333" s="40">
        <v>6</v>
      </c>
      <c r="D333" s="37" t="s">
        <v>84</v>
      </c>
      <c r="E333" s="489" t="str">
        <f t="shared" ca="1" si="51"/>
        <v>Not Used</v>
      </c>
      <c r="F333" s="489"/>
      <c r="G333" s="489"/>
      <c r="H333" s="41" t="str">
        <f ca="1">IF(E333="Not Used","",MAX($H$102:INDIRECT("R[-1]C",FALSE))+1)</f>
        <v/>
      </c>
      <c r="I333" s="42" t="str">
        <f t="shared" ca="1" si="48"/>
        <v/>
      </c>
      <c r="J333" s="488"/>
      <c r="K333" s="486"/>
      <c r="L333" s="485"/>
      <c r="M333" s="486"/>
      <c r="N333" s="485"/>
      <c r="O333" s="486"/>
      <c r="P333" s="485"/>
      <c r="Q333" s="486"/>
      <c r="R333" s="485"/>
      <c r="S333" s="486"/>
      <c r="T333" s="485"/>
      <c r="U333" s="486"/>
      <c r="V333" s="485"/>
      <c r="W333" s="486"/>
      <c r="X333" s="485"/>
      <c r="Y333" s="486"/>
      <c r="Z333" s="5">
        <f t="shared" si="49"/>
        <v>0</v>
      </c>
      <c r="AA333" s="5">
        <f t="shared" ca="1" si="50"/>
        <v>8</v>
      </c>
      <c r="AD333" s="143" t="str">
        <f t="shared" ca="1" si="54"/>
        <v/>
      </c>
      <c r="AE333" s="100" t="str">
        <f t="shared" ca="1" si="55"/>
        <v>未使用</v>
      </c>
    </row>
    <row r="334" spans="1:31" s="2" customFormat="1" ht="12" customHeight="1">
      <c r="A334" s="161">
        <v>7</v>
      </c>
      <c r="B334" s="39" t="str">
        <f t="shared" ca="1" si="53"/>
        <v/>
      </c>
      <c r="C334" s="40">
        <v>7</v>
      </c>
      <c r="D334" s="37" t="s">
        <v>84</v>
      </c>
      <c r="E334" s="489" t="str">
        <f t="shared" ca="1" si="51"/>
        <v>Not Used</v>
      </c>
      <c r="F334" s="489"/>
      <c r="G334" s="489"/>
      <c r="H334" s="41" t="str">
        <f ca="1">IF(E334="Not Used","",MAX($H$102:INDIRECT("R[-1]C",FALSE))+1)</f>
        <v/>
      </c>
      <c r="I334" s="42" t="str">
        <f t="shared" ca="1" si="48"/>
        <v/>
      </c>
      <c r="J334" s="488"/>
      <c r="K334" s="486"/>
      <c r="L334" s="485"/>
      <c r="M334" s="486"/>
      <c r="N334" s="485"/>
      <c r="O334" s="486"/>
      <c r="P334" s="485"/>
      <c r="Q334" s="486"/>
      <c r="R334" s="485"/>
      <c r="S334" s="486"/>
      <c r="T334" s="485"/>
      <c r="U334" s="486"/>
      <c r="V334" s="485"/>
      <c r="W334" s="486"/>
      <c r="X334" s="485"/>
      <c r="Y334" s="486"/>
      <c r="Z334" s="5">
        <f t="shared" si="49"/>
        <v>0</v>
      </c>
      <c r="AA334" s="5">
        <f t="shared" ca="1" si="50"/>
        <v>8</v>
      </c>
      <c r="AD334" s="143" t="str">
        <f t="shared" ca="1" si="54"/>
        <v/>
      </c>
      <c r="AE334" s="100" t="str">
        <f t="shared" ca="1" si="55"/>
        <v>未使用</v>
      </c>
    </row>
    <row r="335" spans="1:31" s="2" customFormat="1" ht="12" customHeight="1">
      <c r="A335" s="161">
        <v>7</v>
      </c>
      <c r="B335" s="39" t="str">
        <f t="shared" ca="1" si="53"/>
        <v/>
      </c>
      <c r="C335" s="40">
        <v>8</v>
      </c>
      <c r="D335" s="37" t="s">
        <v>84</v>
      </c>
      <c r="E335" s="489" t="str">
        <f t="shared" ca="1" si="51"/>
        <v>Not Used</v>
      </c>
      <c r="F335" s="489"/>
      <c r="G335" s="489"/>
      <c r="H335" s="41" t="str">
        <f ca="1">IF(E335="Not Used","",MAX($H$102:INDIRECT("R[-1]C",FALSE))+1)</f>
        <v/>
      </c>
      <c r="I335" s="42" t="str">
        <f t="shared" ca="1" si="48"/>
        <v/>
      </c>
      <c r="J335" s="488"/>
      <c r="K335" s="486"/>
      <c r="L335" s="485"/>
      <c r="M335" s="486"/>
      <c r="N335" s="485"/>
      <c r="O335" s="486"/>
      <c r="P335" s="485"/>
      <c r="Q335" s="486"/>
      <c r="R335" s="485"/>
      <c r="S335" s="486"/>
      <c r="T335" s="485"/>
      <c r="U335" s="486"/>
      <c r="V335" s="485"/>
      <c r="W335" s="486"/>
      <c r="X335" s="485"/>
      <c r="Y335" s="486"/>
      <c r="Z335" s="5">
        <f t="shared" si="49"/>
        <v>0</v>
      </c>
      <c r="AA335" s="5">
        <f t="shared" ca="1" si="50"/>
        <v>8</v>
      </c>
      <c r="AD335" s="143" t="str">
        <f t="shared" ca="1" si="54"/>
        <v/>
      </c>
      <c r="AE335" s="100" t="str">
        <f t="shared" ca="1" si="55"/>
        <v>未使用</v>
      </c>
    </row>
    <row r="336" spans="1:31" s="2" customFormat="1" ht="12" customHeight="1">
      <c r="A336" s="161">
        <v>7</v>
      </c>
      <c r="B336" s="39" t="str">
        <f t="shared" ca="1" si="53"/>
        <v/>
      </c>
      <c r="C336" s="40">
        <v>9</v>
      </c>
      <c r="D336" s="37" t="s">
        <v>84</v>
      </c>
      <c r="E336" s="489" t="str">
        <f t="shared" ca="1" si="51"/>
        <v>Not Used</v>
      </c>
      <c r="F336" s="489"/>
      <c r="G336" s="489"/>
      <c r="H336" s="41" t="str">
        <f ca="1">IF(E336="Not Used","",MAX($H$102:INDIRECT("R[-1]C",FALSE))+1)</f>
        <v/>
      </c>
      <c r="I336" s="42" t="str">
        <f t="shared" ca="1" si="48"/>
        <v/>
      </c>
      <c r="J336" s="488"/>
      <c r="K336" s="486"/>
      <c r="L336" s="485"/>
      <c r="M336" s="486"/>
      <c r="N336" s="485"/>
      <c r="O336" s="486"/>
      <c r="P336" s="485"/>
      <c r="Q336" s="486"/>
      <c r="R336" s="485"/>
      <c r="S336" s="486"/>
      <c r="T336" s="485"/>
      <c r="U336" s="486"/>
      <c r="V336" s="485"/>
      <c r="W336" s="486"/>
      <c r="X336" s="485"/>
      <c r="Y336" s="486"/>
      <c r="Z336" s="5">
        <f t="shared" si="49"/>
        <v>0</v>
      </c>
      <c r="AA336" s="5">
        <f t="shared" ca="1" si="50"/>
        <v>8</v>
      </c>
      <c r="AD336" s="143" t="str">
        <f t="shared" ca="1" si="54"/>
        <v/>
      </c>
      <c r="AE336" s="100" t="str">
        <f t="shared" ca="1" si="55"/>
        <v>未使用</v>
      </c>
    </row>
    <row r="337" spans="1:31" s="2" customFormat="1" ht="12" customHeight="1">
      <c r="A337" s="161">
        <v>7</v>
      </c>
      <c r="B337" s="39" t="str">
        <f t="shared" ca="1" si="53"/>
        <v/>
      </c>
      <c r="C337" s="40">
        <v>10</v>
      </c>
      <c r="D337" s="37" t="s">
        <v>84</v>
      </c>
      <c r="E337" s="489" t="str">
        <f t="shared" ca="1" si="51"/>
        <v>Not Used</v>
      </c>
      <c r="F337" s="489"/>
      <c r="G337" s="489"/>
      <c r="H337" s="41" t="str">
        <f ca="1">IF(E337="Not Used","",MAX($H$102:INDIRECT("R[-1]C",FALSE))+1)</f>
        <v/>
      </c>
      <c r="I337" s="42" t="str">
        <f t="shared" ca="1" si="48"/>
        <v/>
      </c>
      <c r="J337" s="488"/>
      <c r="K337" s="486"/>
      <c r="L337" s="485"/>
      <c r="M337" s="486"/>
      <c r="N337" s="485"/>
      <c r="O337" s="486"/>
      <c r="P337" s="485"/>
      <c r="Q337" s="486"/>
      <c r="R337" s="485"/>
      <c r="S337" s="486"/>
      <c r="T337" s="485"/>
      <c r="U337" s="486"/>
      <c r="V337" s="485"/>
      <c r="W337" s="486"/>
      <c r="X337" s="485"/>
      <c r="Y337" s="486"/>
      <c r="Z337" s="5">
        <f t="shared" si="49"/>
        <v>0</v>
      </c>
      <c r="AA337" s="5">
        <f t="shared" ca="1" si="50"/>
        <v>8</v>
      </c>
      <c r="AD337" s="143" t="str">
        <f t="shared" ca="1" si="54"/>
        <v/>
      </c>
      <c r="AE337" s="100" t="str">
        <f t="shared" ca="1" si="55"/>
        <v>未使用</v>
      </c>
    </row>
    <row r="338" spans="1:31" s="2" customFormat="1" ht="12" customHeight="1">
      <c r="A338" s="161">
        <v>7</v>
      </c>
      <c r="B338" s="39" t="str">
        <f t="shared" ca="1" si="53"/>
        <v/>
      </c>
      <c r="C338" s="40">
        <v>11</v>
      </c>
      <c r="D338" s="37" t="s">
        <v>84</v>
      </c>
      <c r="E338" s="489" t="str">
        <f t="shared" ca="1" si="51"/>
        <v>Not Used</v>
      </c>
      <c r="F338" s="489"/>
      <c r="G338" s="489"/>
      <c r="H338" s="41" t="str">
        <f ca="1">IF(E338="Not Used","",MAX($H$102:INDIRECT("R[-1]C",FALSE))+1)</f>
        <v/>
      </c>
      <c r="I338" s="42" t="str">
        <f t="shared" ca="1" si="48"/>
        <v/>
      </c>
      <c r="J338" s="488"/>
      <c r="K338" s="486"/>
      <c r="L338" s="485"/>
      <c r="M338" s="486"/>
      <c r="N338" s="485"/>
      <c r="O338" s="486"/>
      <c r="P338" s="485"/>
      <c r="Q338" s="486"/>
      <c r="R338" s="485"/>
      <c r="S338" s="486"/>
      <c r="T338" s="485"/>
      <c r="U338" s="486"/>
      <c r="V338" s="485"/>
      <c r="W338" s="486"/>
      <c r="X338" s="485"/>
      <c r="Y338" s="486"/>
      <c r="Z338" s="5">
        <f t="shared" si="49"/>
        <v>0</v>
      </c>
      <c r="AA338" s="5">
        <f t="shared" ca="1" si="50"/>
        <v>8</v>
      </c>
      <c r="AD338" s="143" t="str">
        <f t="shared" ca="1" si="54"/>
        <v/>
      </c>
      <c r="AE338" s="100" t="str">
        <f t="shared" ca="1" si="55"/>
        <v>未使用</v>
      </c>
    </row>
    <row r="339" spans="1:31" s="2" customFormat="1" ht="12" customHeight="1">
      <c r="A339" s="161">
        <v>7</v>
      </c>
      <c r="B339" s="39" t="str">
        <f t="shared" ca="1" si="53"/>
        <v/>
      </c>
      <c r="C339" s="40">
        <v>12</v>
      </c>
      <c r="D339" s="37" t="s">
        <v>84</v>
      </c>
      <c r="E339" s="489" t="str">
        <f t="shared" ca="1" si="51"/>
        <v>Not Used</v>
      </c>
      <c r="F339" s="489"/>
      <c r="G339" s="489"/>
      <c r="H339" s="41" t="str">
        <f ca="1">IF(E339="Not Used","",MAX($H$102:INDIRECT("R[-1]C",FALSE))+1)</f>
        <v/>
      </c>
      <c r="I339" s="42" t="str">
        <f t="shared" ca="1" si="48"/>
        <v/>
      </c>
      <c r="J339" s="488"/>
      <c r="K339" s="486"/>
      <c r="L339" s="485"/>
      <c r="M339" s="486"/>
      <c r="N339" s="485"/>
      <c r="O339" s="486"/>
      <c r="P339" s="485"/>
      <c r="Q339" s="486"/>
      <c r="R339" s="485"/>
      <c r="S339" s="486"/>
      <c r="T339" s="485"/>
      <c r="U339" s="486"/>
      <c r="V339" s="485"/>
      <c r="W339" s="486"/>
      <c r="X339" s="485"/>
      <c r="Y339" s="486"/>
      <c r="Z339" s="5">
        <f t="shared" si="49"/>
        <v>0</v>
      </c>
      <c r="AA339" s="5">
        <f t="shared" ca="1" si="50"/>
        <v>8</v>
      </c>
      <c r="AD339" s="143" t="str">
        <f t="shared" ca="1" si="54"/>
        <v/>
      </c>
      <c r="AE339" s="100" t="str">
        <f t="shared" ca="1" si="55"/>
        <v>未使用</v>
      </c>
    </row>
    <row r="340" spans="1:31" s="2" customFormat="1" ht="12" customHeight="1">
      <c r="A340" s="161">
        <v>7</v>
      </c>
      <c r="B340" s="39" t="str">
        <f t="shared" ca="1" si="53"/>
        <v/>
      </c>
      <c r="C340" s="40">
        <v>13</v>
      </c>
      <c r="D340" s="37" t="s">
        <v>84</v>
      </c>
      <c r="E340" s="489" t="str">
        <f t="shared" ca="1" si="51"/>
        <v>Not Used</v>
      </c>
      <c r="F340" s="489"/>
      <c r="G340" s="489"/>
      <c r="H340" s="41" t="str">
        <f ca="1">IF(E340="Not Used","",MAX($H$102:INDIRECT("R[-1]C",FALSE))+1)</f>
        <v/>
      </c>
      <c r="I340" s="42" t="str">
        <f t="shared" ca="1" si="48"/>
        <v/>
      </c>
      <c r="J340" s="488"/>
      <c r="K340" s="486"/>
      <c r="L340" s="485"/>
      <c r="M340" s="486"/>
      <c r="N340" s="485"/>
      <c r="O340" s="486"/>
      <c r="P340" s="485"/>
      <c r="Q340" s="486"/>
      <c r="R340" s="485"/>
      <c r="S340" s="486"/>
      <c r="T340" s="485"/>
      <c r="U340" s="486"/>
      <c r="V340" s="485"/>
      <c r="W340" s="486"/>
      <c r="X340" s="485"/>
      <c r="Y340" s="486"/>
      <c r="Z340" s="5">
        <f t="shared" si="49"/>
        <v>0</v>
      </c>
      <c r="AA340" s="5">
        <f t="shared" ca="1" si="50"/>
        <v>8</v>
      </c>
      <c r="AD340" s="143" t="str">
        <f t="shared" ca="1" si="54"/>
        <v/>
      </c>
      <c r="AE340" s="100" t="str">
        <f t="shared" ca="1" si="55"/>
        <v>未使用</v>
      </c>
    </row>
    <row r="341" spans="1:31" s="2" customFormat="1" ht="12" customHeight="1">
      <c r="A341" s="161">
        <v>7</v>
      </c>
      <c r="B341" s="39" t="str">
        <f t="shared" ca="1" si="53"/>
        <v/>
      </c>
      <c r="C341" s="40">
        <v>14</v>
      </c>
      <c r="D341" s="37" t="s">
        <v>84</v>
      </c>
      <c r="E341" s="489" t="str">
        <f t="shared" ca="1" si="51"/>
        <v>Not Used</v>
      </c>
      <c r="F341" s="489"/>
      <c r="G341" s="489"/>
      <c r="H341" s="41" t="str">
        <f ca="1">IF(E341="Not Used","",MAX($H$102:INDIRECT("R[-1]C",FALSE))+1)</f>
        <v/>
      </c>
      <c r="I341" s="42" t="str">
        <f t="shared" ca="1" si="48"/>
        <v/>
      </c>
      <c r="J341" s="488"/>
      <c r="K341" s="486"/>
      <c r="L341" s="485"/>
      <c r="M341" s="486"/>
      <c r="N341" s="485"/>
      <c r="O341" s="486"/>
      <c r="P341" s="485"/>
      <c r="Q341" s="486"/>
      <c r="R341" s="485"/>
      <c r="S341" s="486"/>
      <c r="T341" s="485"/>
      <c r="U341" s="486"/>
      <c r="V341" s="485"/>
      <c r="W341" s="486"/>
      <c r="X341" s="485"/>
      <c r="Y341" s="486"/>
      <c r="Z341" s="5">
        <f t="shared" si="49"/>
        <v>0</v>
      </c>
      <c r="AA341" s="5">
        <f t="shared" ca="1" si="50"/>
        <v>8</v>
      </c>
      <c r="AD341" s="143" t="str">
        <f t="shared" ca="1" si="54"/>
        <v/>
      </c>
      <c r="AE341" s="100" t="str">
        <f t="shared" ca="1" si="55"/>
        <v>未使用</v>
      </c>
    </row>
    <row r="342" spans="1:31" s="2" customFormat="1" ht="12" customHeight="1">
      <c r="A342" s="161">
        <v>7</v>
      </c>
      <c r="B342" s="39" t="str">
        <f t="shared" ca="1" si="53"/>
        <v/>
      </c>
      <c r="C342" s="43">
        <v>15</v>
      </c>
      <c r="D342" s="37" t="s">
        <v>84</v>
      </c>
      <c r="E342" s="489" t="str">
        <f t="shared" ca="1" si="51"/>
        <v>Not Used</v>
      </c>
      <c r="F342" s="489"/>
      <c r="G342" s="489"/>
      <c r="H342" s="41" t="str">
        <f ca="1">IF(E342="Not Used","",MAX($H$102:INDIRECT("R[-1]C",FALSE))+1)</f>
        <v/>
      </c>
      <c r="I342" s="42" t="str">
        <f t="shared" ca="1" si="48"/>
        <v/>
      </c>
      <c r="J342" s="488"/>
      <c r="K342" s="486"/>
      <c r="L342" s="485"/>
      <c r="M342" s="486"/>
      <c r="N342" s="485"/>
      <c r="O342" s="486"/>
      <c r="P342" s="485"/>
      <c r="Q342" s="486"/>
      <c r="R342" s="485"/>
      <c r="S342" s="486"/>
      <c r="T342" s="485"/>
      <c r="U342" s="486"/>
      <c r="V342" s="485"/>
      <c r="W342" s="486"/>
      <c r="X342" s="485"/>
      <c r="Y342" s="486"/>
      <c r="Z342" s="5">
        <f t="shared" si="49"/>
        <v>0</v>
      </c>
      <c r="AA342" s="5">
        <f t="shared" ca="1" si="50"/>
        <v>8</v>
      </c>
      <c r="AD342" s="143" t="str">
        <f t="shared" ca="1" si="54"/>
        <v/>
      </c>
      <c r="AE342" s="100" t="str">
        <f t="shared" ca="1" si="55"/>
        <v>未使用</v>
      </c>
    </row>
    <row r="343" spans="1:31" s="2" customFormat="1" ht="12" customHeight="1">
      <c r="A343" s="161">
        <v>7</v>
      </c>
      <c r="B343" s="39" t="str">
        <f t="shared" ca="1" si="53"/>
        <v/>
      </c>
      <c r="C343" s="44">
        <v>0</v>
      </c>
      <c r="D343" s="45" t="s">
        <v>46</v>
      </c>
      <c r="E343" s="489" t="str">
        <f t="shared" ca="1" si="51"/>
        <v>Not Used</v>
      </c>
      <c r="F343" s="489"/>
      <c r="G343" s="489"/>
      <c r="H343" s="41" t="str">
        <f ca="1">IF(E343="Not Used","",MAX($H$102:INDIRECT("R[-1]C",FALSE))+1)</f>
        <v/>
      </c>
      <c r="I343" s="42" t="str">
        <f t="shared" ca="1" si="48"/>
        <v/>
      </c>
      <c r="J343" s="488"/>
      <c r="K343" s="486"/>
      <c r="L343" s="485"/>
      <c r="M343" s="486"/>
      <c r="N343" s="485"/>
      <c r="O343" s="486"/>
      <c r="P343" s="485"/>
      <c r="Q343" s="486"/>
      <c r="R343" s="485"/>
      <c r="S343" s="486"/>
      <c r="T343" s="485"/>
      <c r="U343" s="486"/>
      <c r="V343" s="485"/>
      <c r="W343" s="486"/>
      <c r="X343" s="485"/>
      <c r="Y343" s="486"/>
      <c r="Z343" s="5">
        <f t="shared" si="49"/>
        <v>0</v>
      </c>
      <c r="AA343" s="5">
        <f t="shared" ca="1" si="50"/>
        <v>8</v>
      </c>
      <c r="AD343" s="143" t="str">
        <f t="shared" ca="1" si="54"/>
        <v/>
      </c>
      <c r="AE343" s="100" t="str">
        <f t="shared" ca="1" si="55"/>
        <v>未使用</v>
      </c>
    </row>
    <row r="344" spans="1:31" s="2" customFormat="1" ht="12" customHeight="1">
      <c r="A344" s="161">
        <v>7</v>
      </c>
      <c r="B344" s="39" t="str">
        <f t="shared" ca="1" si="53"/>
        <v/>
      </c>
      <c r="C344" s="44">
        <v>1</v>
      </c>
      <c r="D344" s="45" t="s">
        <v>46</v>
      </c>
      <c r="E344" s="489" t="str">
        <f t="shared" ca="1" si="51"/>
        <v>Not Used</v>
      </c>
      <c r="F344" s="489"/>
      <c r="G344" s="489"/>
      <c r="H344" s="41" t="str">
        <f ca="1">IF(E344="Not Used","",MAX($H$102:INDIRECT("R[-1]C",FALSE))+1)</f>
        <v/>
      </c>
      <c r="I344" s="42" t="str">
        <f t="shared" ca="1" si="48"/>
        <v/>
      </c>
      <c r="J344" s="488"/>
      <c r="K344" s="486"/>
      <c r="L344" s="485"/>
      <c r="M344" s="486"/>
      <c r="N344" s="485"/>
      <c r="O344" s="486"/>
      <c r="P344" s="485"/>
      <c r="Q344" s="486"/>
      <c r="R344" s="485"/>
      <c r="S344" s="486"/>
      <c r="T344" s="485"/>
      <c r="U344" s="486"/>
      <c r="V344" s="485"/>
      <c r="W344" s="486"/>
      <c r="X344" s="485"/>
      <c r="Y344" s="486"/>
      <c r="Z344" s="5">
        <f t="shared" si="49"/>
        <v>0</v>
      </c>
      <c r="AA344" s="5">
        <f t="shared" ca="1" si="50"/>
        <v>8</v>
      </c>
      <c r="AD344" s="143" t="str">
        <f t="shared" ca="1" si="54"/>
        <v/>
      </c>
      <c r="AE344" s="100" t="str">
        <f t="shared" ca="1" si="55"/>
        <v>未使用</v>
      </c>
    </row>
    <row r="345" spans="1:31" s="2" customFormat="1" ht="12" customHeight="1">
      <c r="A345" s="161">
        <v>7</v>
      </c>
      <c r="B345" s="39" t="str">
        <f t="shared" ca="1" si="53"/>
        <v/>
      </c>
      <c r="C345" s="44">
        <v>2</v>
      </c>
      <c r="D345" s="45" t="s">
        <v>46</v>
      </c>
      <c r="E345" s="489" t="str">
        <f t="shared" ca="1" si="51"/>
        <v>Not Used</v>
      </c>
      <c r="F345" s="489"/>
      <c r="G345" s="489"/>
      <c r="H345" s="41" t="str">
        <f ca="1">IF(E345="Not Used","",MAX($H$102:INDIRECT("R[-1]C",FALSE))+1)</f>
        <v/>
      </c>
      <c r="I345" s="42" t="str">
        <f t="shared" ca="1" si="48"/>
        <v/>
      </c>
      <c r="J345" s="488"/>
      <c r="K345" s="486"/>
      <c r="L345" s="485"/>
      <c r="M345" s="486"/>
      <c r="N345" s="485"/>
      <c r="O345" s="486"/>
      <c r="P345" s="485"/>
      <c r="Q345" s="486"/>
      <c r="R345" s="485"/>
      <c r="S345" s="486"/>
      <c r="T345" s="485"/>
      <c r="U345" s="486"/>
      <c r="V345" s="485"/>
      <c r="W345" s="486"/>
      <c r="X345" s="485"/>
      <c r="Y345" s="486"/>
      <c r="Z345" s="5">
        <f t="shared" si="49"/>
        <v>0</v>
      </c>
      <c r="AA345" s="5">
        <f t="shared" ca="1" si="50"/>
        <v>8</v>
      </c>
      <c r="AD345" s="143" t="str">
        <f t="shared" ca="1" si="54"/>
        <v/>
      </c>
      <c r="AE345" s="100" t="str">
        <f t="shared" ca="1" si="55"/>
        <v>未使用</v>
      </c>
    </row>
    <row r="346" spans="1:31" s="2" customFormat="1" ht="12" customHeight="1">
      <c r="A346" s="161">
        <v>7</v>
      </c>
      <c r="B346" s="39" t="str">
        <f t="shared" ca="1" si="53"/>
        <v/>
      </c>
      <c r="C346" s="44">
        <v>3</v>
      </c>
      <c r="D346" s="45" t="s">
        <v>46</v>
      </c>
      <c r="E346" s="489" t="str">
        <f t="shared" ca="1" si="51"/>
        <v>Not Used</v>
      </c>
      <c r="F346" s="489"/>
      <c r="G346" s="489"/>
      <c r="H346" s="41" t="str">
        <f ca="1">IF(E346="Not Used","",MAX($H$102:INDIRECT("R[-1]C",FALSE))+1)</f>
        <v/>
      </c>
      <c r="I346" s="42" t="str">
        <f t="shared" ca="1" si="48"/>
        <v/>
      </c>
      <c r="J346" s="488"/>
      <c r="K346" s="486"/>
      <c r="L346" s="485"/>
      <c r="M346" s="486"/>
      <c r="N346" s="485"/>
      <c r="O346" s="486"/>
      <c r="P346" s="485"/>
      <c r="Q346" s="486"/>
      <c r="R346" s="485"/>
      <c r="S346" s="486"/>
      <c r="T346" s="485"/>
      <c r="U346" s="486"/>
      <c r="V346" s="485"/>
      <c r="W346" s="486"/>
      <c r="X346" s="485"/>
      <c r="Y346" s="486"/>
      <c r="Z346" s="5">
        <f t="shared" si="49"/>
        <v>0</v>
      </c>
      <c r="AA346" s="5">
        <f t="shared" ca="1" si="50"/>
        <v>8</v>
      </c>
      <c r="AD346" s="143" t="str">
        <f t="shared" ca="1" si="54"/>
        <v/>
      </c>
      <c r="AE346" s="100" t="str">
        <f t="shared" ca="1" si="55"/>
        <v>未使用</v>
      </c>
    </row>
    <row r="347" spans="1:31" s="2" customFormat="1" ht="12" customHeight="1">
      <c r="A347" s="161">
        <v>7</v>
      </c>
      <c r="B347" s="39" t="str">
        <f t="shared" ca="1" si="53"/>
        <v/>
      </c>
      <c r="C347" s="44">
        <v>4</v>
      </c>
      <c r="D347" s="45" t="s">
        <v>46</v>
      </c>
      <c r="E347" s="489" t="str">
        <f t="shared" ca="1" si="51"/>
        <v>Not Used</v>
      </c>
      <c r="F347" s="489"/>
      <c r="G347" s="489"/>
      <c r="H347" s="41" t="str">
        <f ca="1">IF(E347="Not Used","",MAX($H$102:INDIRECT("R[-1]C",FALSE))+1)</f>
        <v/>
      </c>
      <c r="I347" s="42" t="str">
        <f t="shared" ca="1" si="48"/>
        <v/>
      </c>
      <c r="J347" s="488"/>
      <c r="K347" s="486"/>
      <c r="L347" s="485"/>
      <c r="M347" s="486"/>
      <c r="N347" s="485"/>
      <c r="O347" s="486"/>
      <c r="P347" s="485"/>
      <c r="Q347" s="486"/>
      <c r="R347" s="485"/>
      <c r="S347" s="486"/>
      <c r="T347" s="485"/>
      <c r="U347" s="486"/>
      <c r="V347" s="485"/>
      <c r="W347" s="486"/>
      <c r="X347" s="485"/>
      <c r="Y347" s="486"/>
      <c r="Z347" s="5">
        <f t="shared" si="49"/>
        <v>0</v>
      </c>
      <c r="AA347" s="5">
        <f t="shared" ca="1" si="50"/>
        <v>8</v>
      </c>
      <c r="AD347" s="143" t="str">
        <f t="shared" ca="1" si="54"/>
        <v/>
      </c>
      <c r="AE347" s="100" t="str">
        <f t="shared" ca="1" si="55"/>
        <v>未使用</v>
      </c>
    </row>
    <row r="348" spans="1:31" s="2" customFormat="1" ht="12" customHeight="1">
      <c r="A348" s="161">
        <v>7</v>
      </c>
      <c r="B348" s="39" t="str">
        <f t="shared" ca="1" si="53"/>
        <v/>
      </c>
      <c r="C348" s="44">
        <v>5</v>
      </c>
      <c r="D348" s="45" t="s">
        <v>46</v>
      </c>
      <c r="E348" s="489" t="str">
        <f t="shared" ca="1" si="51"/>
        <v>Not Used</v>
      </c>
      <c r="F348" s="489"/>
      <c r="G348" s="489"/>
      <c r="H348" s="41" t="str">
        <f ca="1">IF(E348="Not Used","",MAX($H$102:INDIRECT("R[-1]C",FALSE))+1)</f>
        <v/>
      </c>
      <c r="I348" s="42" t="str">
        <f t="shared" ca="1" si="48"/>
        <v/>
      </c>
      <c r="J348" s="488"/>
      <c r="K348" s="486"/>
      <c r="L348" s="485"/>
      <c r="M348" s="486"/>
      <c r="N348" s="485"/>
      <c r="O348" s="486"/>
      <c r="P348" s="485"/>
      <c r="Q348" s="486"/>
      <c r="R348" s="485"/>
      <c r="S348" s="486"/>
      <c r="T348" s="485"/>
      <c r="U348" s="486"/>
      <c r="V348" s="485"/>
      <c r="W348" s="486"/>
      <c r="X348" s="485"/>
      <c r="Y348" s="486"/>
      <c r="Z348" s="5">
        <f t="shared" si="49"/>
        <v>0</v>
      </c>
      <c r="AA348" s="5">
        <f t="shared" ca="1" si="50"/>
        <v>8</v>
      </c>
      <c r="AD348" s="143" t="str">
        <f t="shared" ca="1" si="54"/>
        <v/>
      </c>
      <c r="AE348" s="100" t="str">
        <f t="shared" ca="1" si="55"/>
        <v>未使用</v>
      </c>
    </row>
    <row r="349" spans="1:31" s="2" customFormat="1" ht="12" customHeight="1">
      <c r="A349" s="161">
        <v>7</v>
      </c>
      <c r="B349" s="39" t="str">
        <f t="shared" ca="1" si="53"/>
        <v/>
      </c>
      <c r="C349" s="44">
        <v>6</v>
      </c>
      <c r="D349" s="45" t="s">
        <v>46</v>
      </c>
      <c r="E349" s="489" t="str">
        <f t="shared" ca="1" si="51"/>
        <v>Not Used</v>
      </c>
      <c r="F349" s="489"/>
      <c r="G349" s="489"/>
      <c r="H349" s="41" t="str">
        <f ca="1">IF(E349="Not Used","",MAX($H$102:INDIRECT("R[-1]C",FALSE))+1)</f>
        <v/>
      </c>
      <c r="I349" s="42" t="str">
        <f t="shared" ca="1" si="48"/>
        <v/>
      </c>
      <c r="J349" s="488"/>
      <c r="K349" s="486"/>
      <c r="L349" s="485"/>
      <c r="M349" s="486"/>
      <c r="N349" s="485"/>
      <c r="O349" s="486"/>
      <c r="P349" s="485"/>
      <c r="Q349" s="486"/>
      <c r="R349" s="485"/>
      <c r="S349" s="486"/>
      <c r="T349" s="485"/>
      <c r="U349" s="486"/>
      <c r="V349" s="485"/>
      <c r="W349" s="486"/>
      <c r="X349" s="485"/>
      <c r="Y349" s="486"/>
      <c r="Z349" s="5">
        <f t="shared" si="49"/>
        <v>0</v>
      </c>
      <c r="AA349" s="5">
        <f t="shared" ca="1" si="50"/>
        <v>8</v>
      </c>
      <c r="AD349" s="143" t="str">
        <f t="shared" ca="1" si="54"/>
        <v/>
      </c>
      <c r="AE349" s="100" t="str">
        <f t="shared" ca="1" si="55"/>
        <v>未使用</v>
      </c>
    </row>
    <row r="350" spans="1:31" s="2" customFormat="1" ht="12" customHeight="1">
      <c r="A350" s="161">
        <v>7</v>
      </c>
      <c r="B350" s="39" t="str">
        <f t="shared" ca="1" si="53"/>
        <v/>
      </c>
      <c r="C350" s="44">
        <v>7</v>
      </c>
      <c r="D350" s="45" t="s">
        <v>46</v>
      </c>
      <c r="E350" s="489" t="str">
        <f t="shared" ca="1" si="51"/>
        <v>Not Used</v>
      </c>
      <c r="F350" s="489"/>
      <c r="G350" s="489"/>
      <c r="H350" s="41" t="str">
        <f ca="1">IF(E350="Not Used","",MAX($H$102:INDIRECT("R[-1]C",FALSE))+1)</f>
        <v/>
      </c>
      <c r="I350" s="42" t="str">
        <f t="shared" ca="1" si="48"/>
        <v/>
      </c>
      <c r="J350" s="488"/>
      <c r="K350" s="486"/>
      <c r="L350" s="485"/>
      <c r="M350" s="486"/>
      <c r="N350" s="485"/>
      <c r="O350" s="486"/>
      <c r="P350" s="485"/>
      <c r="Q350" s="486"/>
      <c r="R350" s="485"/>
      <c r="S350" s="486"/>
      <c r="T350" s="485"/>
      <c r="U350" s="486"/>
      <c r="V350" s="485"/>
      <c r="W350" s="486"/>
      <c r="X350" s="485"/>
      <c r="Y350" s="486"/>
      <c r="Z350" s="5">
        <f t="shared" si="49"/>
        <v>0</v>
      </c>
      <c r="AA350" s="5">
        <f t="shared" ca="1" si="50"/>
        <v>8</v>
      </c>
      <c r="AD350" s="143" t="str">
        <f t="shared" ca="1" si="54"/>
        <v/>
      </c>
      <c r="AE350" s="100" t="str">
        <f t="shared" ca="1" si="55"/>
        <v>未使用</v>
      </c>
    </row>
    <row r="351" spans="1:31" s="2" customFormat="1" ht="12" customHeight="1">
      <c r="A351" s="161">
        <v>7</v>
      </c>
      <c r="B351" s="39" t="str">
        <f t="shared" ca="1" si="53"/>
        <v/>
      </c>
      <c r="C351" s="44">
        <v>8</v>
      </c>
      <c r="D351" s="45" t="s">
        <v>46</v>
      </c>
      <c r="E351" s="489" t="str">
        <f t="shared" ca="1" si="51"/>
        <v>Not Used</v>
      </c>
      <c r="F351" s="489"/>
      <c r="G351" s="489"/>
      <c r="H351" s="41" t="str">
        <f ca="1">IF(E351="Not Used","",MAX($H$102:INDIRECT("R[-1]C",FALSE))+1)</f>
        <v/>
      </c>
      <c r="I351" s="42" t="str">
        <f t="shared" ca="1" si="48"/>
        <v/>
      </c>
      <c r="J351" s="488"/>
      <c r="K351" s="486"/>
      <c r="L351" s="485"/>
      <c r="M351" s="486"/>
      <c r="N351" s="485"/>
      <c r="O351" s="486"/>
      <c r="P351" s="485"/>
      <c r="Q351" s="486"/>
      <c r="R351" s="485"/>
      <c r="S351" s="486"/>
      <c r="T351" s="485"/>
      <c r="U351" s="486"/>
      <c r="V351" s="485"/>
      <c r="W351" s="486"/>
      <c r="X351" s="485"/>
      <c r="Y351" s="486"/>
      <c r="Z351" s="5">
        <f t="shared" si="49"/>
        <v>0</v>
      </c>
      <c r="AA351" s="5">
        <f t="shared" ca="1" si="50"/>
        <v>8</v>
      </c>
      <c r="AD351" s="143" t="str">
        <f t="shared" ca="1" si="54"/>
        <v/>
      </c>
      <c r="AE351" s="100" t="str">
        <f t="shared" ca="1" si="55"/>
        <v>未使用</v>
      </c>
    </row>
    <row r="352" spans="1:31" s="2" customFormat="1" ht="12" customHeight="1">
      <c r="A352" s="161">
        <v>7</v>
      </c>
      <c r="B352" s="39" t="str">
        <f t="shared" ca="1" si="53"/>
        <v/>
      </c>
      <c r="C352" s="44">
        <v>9</v>
      </c>
      <c r="D352" s="45" t="s">
        <v>46</v>
      </c>
      <c r="E352" s="489" t="str">
        <f t="shared" ca="1" si="51"/>
        <v>Not Used</v>
      </c>
      <c r="F352" s="489"/>
      <c r="G352" s="489"/>
      <c r="H352" s="41" t="str">
        <f ca="1">IF(E352="Not Used","",MAX($H$102:INDIRECT("R[-1]C",FALSE))+1)</f>
        <v/>
      </c>
      <c r="I352" s="42" t="str">
        <f t="shared" ca="1" si="48"/>
        <v/>
      </c>
      <c r="J352" s="488"/>
      <c r="K352" s="486"/>
      <c r="L352" s="485"/>
      <c r="M352" s="486"/>
      <c r="N352" s="485"/>
      <c r="O352" s="486"/>
      <c r="P352" s="485"/>
      <c r="Q352" s="486"/>
      <c r="R352" s="485"/>
      <c r="S352" s="486"/>
      <c r="T352" s="485"/>
      <c r="U352" s="486"/>
      <c r="V352" s="485"/>
      <c r="W352" s="486"/>
      <c r="X352" s="485"/>
      <c r="Y352" s="486"/>
      <c r="Z352" s="5">
        <f t="shared" si="49"/>
        <v>0</v>
      </c>
      <c r="AA352" s="5">
        <f t="shared" ca="1" si="50"/>
        <v>8</v>
      </c>
      <c r="AD352" s="143" t="str">
        <f t="shared" ca="1" si="54"/>
        <v/>
      </c>
      <c r="AE352" s="100" t="str">
        <f t="shared" ca="1" si="55"/>
        <v>未使用</v>
      </c>
    </row>
    <row r="353" spans="1:31" s="2" customFormat="1" ht="12" customHeight="1">
      <c r="A353" s="161">
        <v>7</v>
      </c>
      <c r="B353" s="39" t="str">
        <f t="shared" ca="1" si="53"/>
        <v/>
      </c>
      <c r="C353" s="44">
        <v>10</v>
      </c>
      <c r="D353" s="45" t="s">
        <v>46</v>
      </c>
      <c r="E353" s="489" t="str">
        <f t="shared" ca="1" si="51"/>
        <v>Not Used</v>
      </c>
      <c r="F353" s="489"/>
      <c r="G353" s="489"/>
      <c r="H353" s="41" t="str">
        <f ca="1">IF(E353="Not Used","",MAX($H$102:INDIRECT("R[-1]C",FALSE))+1)</f>
        <v/>
      </c>
      <c r="I353" s="42" t="str">
        <f t="shared" ca="1" si="48"/>
        <v/>
      </c>
      <c r="J353" s="488"/>
      <c r="K353" s="486"/>
      <c r="L353" s="485"/>
      <c r="M353" s="486"/>
      <c r="N353" s="485"/>
      <c r="O353" s="486"/>
      <c r="P353" s="485"/>
      <c r="Q353" s="486"/>
      <c r="R353" s="485"/>
      <c r="S353" s="486"/>
      <c r="T353" s="485"/>
      <c r="U353" s="486"/>
      <c r="V353" s="485"/>
      <c r="W353" s="486"/>
      <c r="X353" s="485"/>
      <c r="Y353" s="486"/>
      <c r="Z353" s="5">
        <f t="shared" si="49"/>
        <v>0</v>
      </c>
      <c r="AA353" s="5">
        <f t="shared" ca="1" si="50"/>
        <v>8</v>
      </c>
      <c r="AD353" s="143" t="str">
        <f t="shared" ca="1" si="54"/>
        <v/>
      </c>
      <c r="AE353" s="100" t="str">
        <f t="shared" ca="1" si="55"/>
        <v>未使用</v>
      </c>
    </row>
    <row r="354" spans="1:31" s="2" customFormat="1" ht="12" customHeight="1">
      <c r="A354" s="161">
        <v>7</v>
      </c>
      <c r="B354" s="39" t="str">
        <f t="shared" ca="1" si="53"/>
        <v/>
      </c>
      <c r="C354" s="44">
        <v>11</v>
      </c>
      <c r="D354" s="45" t="s">
        <v>46</v>
      </c>
      <c r="E354" s="489" t="str">
        <f t="shared" ca="1" si="51"/>
        <v>Not Used</v>
      </c>
      <c r="F354" s="489"/>
      <c r="G354" s="489"/>
      <c r="H354" s="41" t="str">
        <f ca="1">IF(E354="Not Used","",MAX($H$102:INDIRECT("R[-1]C",FALSE))+1)</f>
        <v/>
      </c>
      <c r="I354" s="42" t="str">
        <f t="shared" ca="1" si="48"/>
        <v/>
      </c>
      <c r="J354" s="488"/>
      <c r="K354" s="486"/>
      <c r="L354" s="485"/>
      <c r="M354" s="486"/>
      <c r="N354" s="485"/>
      <c r="O354" s="486"/>
      <c r="P354" s="485"/>
      <c r="Q354" s="486"/>
      <c r="R354" s="485"/>
      <c r="S354" s="486"/>
      <c r="T354" s="485"/>
      <c r="U354" s="486"/>
      <c r="V354" s="485"/>
      <c r="W354" s="486"/>
      <c r="X354" s="485"/>
      <c r="Y354" s="486"/>
      <c r="Z354" s="5">
        <f t="shared" si="49"/>
        <v>0</v>
      </c>
      <c r="AA354" s="5">
        <f t="shared" ca="1" si="50"/>
        <v>8</v>
      </c>
      <c r="AD354" s="143" t="str">
        <f t="shared" ca="1" si="54"/>
        <v/>
      </c>
      <c r="AE354" s="100" t="str">
        <f t="shared" ca="1" si="55"/>
        <v>未使用</v>
      </c>
    </row>
    <row r="355" spans="1:31" s="2" customFormat="1" ht="12" customHeight="1">
      <c r="A355" s="161">
        <v>7</v>
      </c>
      <c r="B355" s="39" t="str">
        <f t="shared" ca="1" si="53"/>
        <v/>
      </c>
      <c r="C355" s="44">
        <v>12</v>
      </c>
      <c r="D355" s="45" t="s">
        <v>46</v>
      </c>
      <c r="E355" s="489" t="str">
        <f t="shared" ca="1" si="51"/>
        <v>Not Used</v>
      </c>
      <c r="F355" s="489"/>
      <c r="G355" s="489"/>
      <c r="H355" s="41" t="str">
        <f ca="1">IF(E355="Not Used","",MAX($H$102:INDIRECT("R[-1]C",FALSE))+1)</f>
        <v/>
      </c>
      <c r="I355" s="42" t="str">
        <f t="shared" ca="1" si="48"/>
        <v/>
      </c>
      <c r="J355" s="488"/>
      <c r="K355" s="486"/>
      <c r="L355" s="485"/>
      <c r="M355" s="486"/>
      <c r="N355" s="485"/>
      <c r="O355" s="486"/>
      <c r="P355" s="485"/>
      <c r="Q355" s="486"/>
      <c r="R355" s="485"/>
      <c r="S355" s="486"/>
      <c r="T355" s="485"/>
      <c r="U355" s="486"/>
      <c r="V355" s="485"/>
      <c r="W355" s="486"/>
      <c r="X355" s="485"/>
      <c r="Y355" s="486"/>
      <c r="Z355" s="5">
        <f t="shared" si="49"/>
        <v>0</v>
      </c>
      <c r="AA355" s="5">
        <f t="shared" ca="1" si="50"/>
        <v>8</v>
      </c>
      <c r="AD355" s="143" t="str">
        <f t="shared" ca="1" si="54"/>
        <v/>
      </c>
      <c r="AE355" s="100" t="str">
        <f t="shared" ca="1" si="55"/>
        <v>未使用</v>
      </c>
    </row>
    <row r="356" spans="1:31" s="2" customFormat="1" ht="12" customHeight="1">
      <c r="A356" s="161">
        <v>7</v>
      </c>
      <c r="B356" s="39" t="str">
        <f t="shared" ca="1" si="53"/>
        <v/>
      </c>
      <c r="C356" s="44">
        <v>13</v>
      </c>
      <c r="D356" s="45" t="s">
        <v>46</v>
      </c>
      <c r="E356" s="489" t="str">
        <f t="shared" ca="1" si="51"/>
        <v>Not Used</v>
      </c>
      <c r="F356" s="489"/>
      <c r="G356" s="489"/>
      <c r="H356" s="41" t="str">
        <f ca="1">IF(E356="Not Used","",MAX($H$102:INDIRECT("R[-1]C",FALSE))+1)</f>
        <v/>
      </c>
      <c r="I356" s="42" t="str">
        <f t="shared" ca="1" si="48"/>
        <v/>
      </c>
      <c r="J356" s="488"/>
      <c r="K356" s="486"/>
      <c r="L356" s="485"/>
      <c r="M356" s="486"/>
      <c r="N356" s="485"/>
      <c r="O356" s="486"/>
      <c r="P356" s="485"/>
      <c r="Q356" s="486"/>
      <c r="R356" s="485"/>
      <c r="S356" s="486"/>
      <c r="T356" s="485"/>
      <c r="U356" s="486"/>
      <c r="V356" s="485"/>
      <c r="W356" s="486"/>
      <c r="X356" s="485"/>
      <c r="Y356" s="486"/>
      <c r="Z356" s="5">
        <f t="shared" si="49"/>
        <v>0</v>
      </c>
      <c r="AA356" s="5">
        <f t="shared" ca="1" si="50"/>
        <v>8</v>
      </c>
      <c r="AD356" s="143" t="str">
        <f t="shared" ca="1" si="54"/>
        <v/>
      </c>
      <c r="AE356" s="100" t="str">
        <f t="shared" ca="1" si="55"/>
        <v>未使用</v>
      </c>
    </row>
    <row r="357" spans="1:31" s="2" customFormat="1" ht="12" customHeight="1">
      <c r="A357" s="161">
        <v>7</v>
      </c>
      <c r="B357" s="39" t="str">
        <f t="shared" ca="1" si="53"/>
        <v/>
      </c>
      <c r="C357" s="44">
        <v>14</v>
      </c>
      <c r="D357" s="45" t="s">
        <v>46</v>
      </c>
      <c r="E357" s="489" t="str">
        <f t="shared" ca="1" si="51"/>
        <v>Not Used</v>
      </c>
      <c r="F357" s="489"/>
      <c r="G357" s="489"/>
      <c r="H357" s="41" t="str">
        <f ca="1">IF(E357="Not Used","",MAX($H$102:INDIRECT("R[-1]C",FALSE))+1)</f>
        <v/>
      </c>
      <c r="I357" s="42" t="str">
        <f t="shared" ca="1" si="48"/>
        <v/>
      </c>
      <c r="J357" s="488"/>
      <c r="K357" s="486"/>
      <c r="L357" s="485"/>
      <c r="M357" s="486"/>
      <c r="N357" s="485"/>
      <c r="O357" s="486"/>
      <c r="P357" s="485"/>
      <c r="Q357" s="486"/>
      <c r="R357" s="485"/>
      <c r="S357" s="486"/>
      <c r="T357" s="485"/>
      <c r="U357" s="486"/>
      <c r="V357" s="485"/>
      <c r="W357" s="486"/>
      <c r="X357" s="485"/>
      <c r="Y357" s="486"/>
      <c r="Z357" s="5">
        <f t="shared" si="49"/>
        <v>0</v>
      </c>
      <c r="AA357" s="5">
        <f t="shared" ca="1" si="50"/>
        <v>8</v>
      </c>
      <c r="AD357" s="143" t="str">
        <f t="shared" ca="1" si="54"/>
        <v/>
      </c>
      <c r="AE357" s="100" t="str">
        <f t="shared" ca="1" si="55"/>
        <v>未使用</v>
      </c>
    </row>
    <row r="358" spans="1:31" s="2" customFormat="1" ht="12" customHeight="1" thickBot="1">
      <c r="A358" s="161">
        <v>7</v>
      </c>
      <c r="B358" s="46" t="str">
        <f t="shared" ca="1" si="53"/>
        <v/>
      </c>
      <c r="C358" s="52">
        <v>15</v>
      </c>
      <c r="D358" s="53" t="s">
        <v>46</v>
      </c>
      <c r="E358" s="495" t="str">
        <f t="shared" ca="1" si="51"/>
        <v>Not Used</v>
      </c>
      <c r="F358" s="495"/>
      <c r="G358" s="495"/>
      <c r="H358" s="41" t="str">
        <f ca="1">IF(E358="Not Used","",MAX($H$102:INDIRECT("R[-1]C",FALSE))+1)</f>
        <v/>
      </c>
      <c r="I358" s="42" t="str">
        <f t="shared" ca="1" si="48"/>
        <v/>
      </c>
      <c r="J358" s="488"/>
      <c r="K358" s="486"/>
      <c r="L358" s="485"/>
      <c r="M358" s="486"/>
      <c r="N358" s="485"/>
      <c r="O358" s="486"/>
      <c r="P358" s="485"/>
      <c r="Q358" s="486"/>
      <c r="R358" s="485"/>
      <c r="S358" s="486"/>
      <c r="T358" s="485"/>
      <c r="U358" s="486"/>
      <c r="V358" s="485"/>
      <c r="W358" s="486"/>
      <c r="X358" s="485"/>
      <c r="Y358" s="486"/>
      <c r="Z358" s="5">
        <f t="shared" si="49"/>
        <v>0</v>
      </c>
      <c r="AA358" s="5">
        <f t="shared" ca="1" si="50"/>
        <v>8</v>
      </c>
      <c r="AD358" s="143" t="str">
        <f t="shared" ca="1" si="54"/>
        <v/>
      </c>
      <c r="AE358" s="100" t="str">
        <f t="shared" ca="1" si="55"/>
        <v>未使用</v>
      </c>
    </row>
    <row r="359" spans="1:31" s="2" customFormat="1" ht="12" customHeight="1" thickTop="1">
      <c r="A359" s="161">
        <v>8</v>
      </c>
      <c r="B359" s="35" t="str">
        <f ca="1">B33</f>
        <v/>
      </c>
      <c r="C359" s="54">
        <v>0</v>
      </c>
      <c r="D359" s="37" t="s">
        <v>84</v>
      </c>
      <c r="E359" s="489" t="str">
        <f t="shared" ca="1" si="51"/>
        <v>Not Used</v>
      </c>
      <c r="F359" s="489"/>
      <c r="G359" s="489"/>
      <c r="H359" s="28" t="str">
        <f ca="1">IF(E359="Not Used","",MAX($H$102:INDIRECT("R[-1]C",FALSE))+1)</f>
        <v/>
      </c>
      <c r="I359" s="38" t="str">
        <f t="shared" ref="I359:I422" ca="1" si="56">IF(H359="","","0x"&amp;DEC2HEX(G$2*2^10+H359,4))</f>
        <v/>
      </c>
      <c r="J359" s="492"/>
      <c r="K359" s="493"/>
      <c r="L359" s="494"/>
      <c r="M359" s="493"/>
      <c r="N359" s="494"/>
      <c r="O359" s="493"/>
      <c r="P359" s="494"/>
      <c r="Q359" s="493"/>
      <c r="R359" s="494"/>
      <c r="S359" s="493"/>
      <c r="T359" s="494"/>
      <c r="U359" s="493"/>
      <c r="V359" s="494"/>
      <c r="W359" s="493"/>
      <c r="X359" s="494"/>
      <c r="Y359" s="493"/>
      <c r="Z359" s="5">
        <f t="shared" ref="Z359:Z422" si="57">COUNTA(J359:Y359)</f>
        <v>0</v>
      </c>
      <c r="AA359" s="5">
        <f t="shared" ref="AA359:AA422" ca="1" si="58">LEN(E359)</f>
        <v>8</v>
      </c>
      <c r="AD359" s="143" t="str">
        <f t="shared" ca="1" si="54"/>
        <v/>
      </c>
      <c r="AE359" s="100" t="str">
        <f t="shared" ca="1" si="55"/>
        <v>未使用</v>
      </c>
    </row>
    <row r="360" spans="1:31" s="2" customFormat="1" ht="12" customHeight="1">
      <c r="A360" s="161">
        <v>8</v>
      </c>
      <c r="B360" s="39" t="str">
        <f ca="1">B$359</f>
        <v/>
      </c>
      <c r="C360" s="40">
        <v>1</v>
      </c>
      <c r="D360" s="37" t="s">
        <v>84</v>
      </c>
      <c r="E360" s="489" t="str">
        <f t="shared" ref="E360:E423" ca="1" si="59">IF(AE360="未使用","Not Used",$E$100&amp;AD360&amp;"_"&amp;D360)</f>
        <v>Not Used</v>
      </c>
      <c r="F360" s="489"/>
      <c r="G360" s="489"/>
      <c r="H360" s="41" t="str">
        <f ca="1">IF(E360="Not Used","",MAX($H$102:INDIRECT("R[-1]C",FALSE))+1)</f>
        <v/>
      </c>
      <c r="I360" s="42" t="str">
        <f t="shared" ca="1" si="56"/>
        <v/>
      </c>
      <c r="J360" s="488"/>
      <c r="K360" s="486"/>
      <c r="L360" s="485"/>
      <c r="M360" s="486"/>
      <c r="N360" s="485"/>
      <c r="O360" s="486"/>
      <c r="P360" s="485"/>
      <c r="Q360" s="486"/>
      <c r="R360" s="485"/>
      <c r="S360" s="486"/>
      <c r="T360" s="485"/>
      <c r="U360" s="486"/>
      <c r="V360" s="485"/>
      <c r="W360" s="486"/>
      <c r="X360" s="485"/>
      <c r="Y360" s="486"/>
      <c r="Z360" s="5">
        <f t="shared" si="57"/>
        <v>0</v>
      </c>
      <c r="AA360" s="5">
        <f t="shared" ca="1" si="58"/>
        <v>8</v>
      </c>
      <c r="AD360" s="143" t="str">
        <f t="shared" ca="1" si="54"/>
        <v/>
      </c>
      <c r="AE360" s="100" t="str">
        <f t="shared" ca="1" si="55"/>
        <v>未使用</v>
      </c>
    </row>
    <row r="361" spans="1:31" s="2" customFormat="1" ht="12" customHeight="1">
      <c r="A361" s="161">
        <v>8</v>
      </c>
      <c r="B361" s="39" t="str">
        <f t="shared" ref="B361:B390" ca="1" si="60">B$359</f>
        <v/>
      </c>
      <c r="C361" s="40">
        <v>2</v>
      </c>
      <c r="D361" s="37" t="s">
        <v>84</v>
      </c>
      <c r="E361" s="489" t="str">
        <f t="shared" ca="1" si="59"/>
        <v>Not Used</v>
      </c>
      <c r="F361" s="489"/>
      <c r="G361" s="489"/>
      <c r="H361" s="41" t="str">
        <f ca="1">IF(E361="Not Used","",MAX($H$102:INDIRECT("R[-1]C",FALSE))+1)</f>
        <v/>
      </c>
      <c r="I361" s="42" t="str">
        <f t="shared" ca="1" si="56"/>
        <v/>
      </c>
      <c r="J361" s="488"/>
      <c r="K361" s="486"/>
      <c r="L361" s="485"/>
      <c r="M361" s="486"/>
      <c r="N361" s="485"/>
      <c r="O361" s="486"/>
      <c r="P361" s="485"/>
      <c r="Q361" s="486"/>
      <c r="R361" s="485"/>
      <c r="S361" s="486"/>
      <c r="T361" s="485"/>
      <c r="U361" s="486"/>
      <c r="V361" s="485"/>
      <c r="W361" s="486"/>
      <c r="X361" s="485"/>
      <c r="Y361" s="486"/>
      <c r="Z361" s="5">
        <f t="shared" si="57"/>
        <v>0</v>
      </c>
      <c r="AA361" s="5">
        <f t="shared" ca="1" si="58"/>
        <v>8</v>
      </c>
      <c r="AD361" s="143" t="str">
        <f t="shared" ca="1" si="54"/>
        <v/>
      </c>
      <c r="AE361" s="100" t="str">
        <f t="shared" ca="1" si="55"/>
        <v>未使用</v>
      </c>
    </row>
    <row r="362" spans="1:31" s="2" customFormat="1" ht="12" customHeight="1">
      <c r="A362" s="161">
        <v>8</v>
      </c>
      <c r="B362" s="39" t="str">
        <f t="shared" ca="1" si="60"/>
        <v/>
      </c>
      <c r="C362" s="40">
        <v>3</v>
      </c>
      <c r="D362" s="37" t="s">
        <v>84</v>
      </c>
      <c r="E362" s="489" t="str">
        <f t="shared" ca="1" si="59"/>
        <v>Not Used</v>
      </c>
      <c r="F362" s="489"/>
      <c r="G362" s="489"/>
      <c r="H362" s="41" t="str">
        <f ca="1">IF(E362="Not Used","",MAX($H$102:INDIRECT("R[-1]C",FALSE))+1)</f>
        <v/>
      </c>
      <c r="I362" s="42" t="str">
        <f t="shared" ca="1" si="56"/>
        <v/>
      </c>
      <c r="J362" s="488"/>
      <c r="K362" s="486"/>
      <c r="L362" s="485"/>
      <c r="M362" s="486"/>
      <c r="N362" s="485"/>
      <c r="O362" s="486"/>
      <c r="P362" s="485"/>
      <c r="Q362" s="486"/>
      <c r="R362" s="485"/>
      <c r="S362" s="486"/>
      <c r="T362" s="485"/>
      <c r="U362" s="486"/>
      <c r="V362" s="485"/>
      <c r="W362" s="486"/>
      <c r="X362" s="485"/>
      <c r="Y362" s="486"/>
      <c r="Z362" s="5">
        <f t="shared" si="57"/>
        <v>0</v>
      </c>
      <c r="AA362" s="5">
        <f t="shared" ca="1" si="58"/>
        <v>8</v>
      </c>
      <c r="AD362" s="143" t="str">
        <f t="shared" ca="1" si="54"/>
        <v/>
      </c>
      <c r="AE362" s="100" t="str">
        <f t="shared" ca="1" si="55"/>
        <v>未使用</v>
      </c>
    </row>
    <row r="363" spans="1:31" s="2" customFormat="1" ht="12" customHeight="1">
      <c r="A363" s="161">
        <v>8</v>
      </c>
      <c r="B363" s="39" t="str">
        <f t="shared" ca="1" si="60"/>
        <v/>
      </c>
      <c r="C363" s="40">
        <v>4</v>
      </c>
      <c r="D363" s="37" t="s">
        <v>84</v>
      </c>
      <c r="E363" s="489" t="str">
        <f t="shared" ca="1" si="59"/>
        <v>Not Used</v>
      </c>
      <c r="F363" s="489"/>
      <c r="G363" s="489"/>
      <c r="H363" s="41" t="str">
        <f ca="1">IF(E363="Not Used","",MAX($H$102:INDIRECT("R[-1]C",FALSE))+1)</f>
        <v/>
      </c>
      <c r="I363" s="42" t="str">
        <f t="shared" ca="1" si="56"/>
        <v/>
      </c>
      <c r="J363" s="488"/>
      <c r="K363" s="486"/>
      <c r="L363" s="485"/>
      <c r="M363" s="486"/>
      <c r="N363" s="485"/>
      <c r="O363" s="486"/>
      <c r="P363" s="485"/>
      <c r="Q363" s="486"/>
      <c r="R363" s="485"/>
      <c r="S363" s="486"/>
      <c r="T363" s="485"/>
      <c r="U363" s="486"/>
      <c r="V363" s="485"/>
      <c r="W363" s="486"/>
      <c r="X363" s="485"/>
      <c r="Y363" s="486"/>
      <c r="Z363" s="5">
        <f t="shared" si="57"/>
        <v>0</v>
      </c>
      <c r="AA363" s="5">
        <f t="shared" ca="1" si="58"/>
        <v>8</v>
      </c>
      <c r="AD363" s="143" t="str">
        <f t="shared" ca="1" si="54"/>
        <v/>
      </c>
      <c r="AE363" s="100" t="str">
        <f t="shared" ca="1" si="55"/>
        <v>未使用</v>
      </c>
    </row>
    <row r="364" spans="1:31" s="2" customFormat="1" ht="12" customHeight="1">
      <c r="A364" s="161">
        <v>8</v>
      </c>
      <c r="B364" s="39" t="str">
        <f t="shared" ca="1" si="60"/>
        <v/>
      </c>
      <c r="C364" s="40">
        <v>5</v>
      </c>
      <c r="D364" s="37" t="s">
        <v>84</v>
      </c>
      <c r="E364" s="489" t="str">
        <f t="shared" ca="1" si="59"/>
        <v>Not Used</v>
      </c>
      <c r="F364" s="489"/>
      <c r="G364" s="489"/>
      <c r="H364" s="41" t="str">
        <f ca="1">IF(E364="Not Used","",MAX($H$102:INDIRECT("R[-1]C",FALSE))+1)</f>
        <v/>
      </c>
      <c r="I364" s="42" t="str">
        <f t="shared" ca="1" si="56"/>
        <v/>
      </c>
      <c r="J364" s="488"/>
      <c r="K364" s="486"/>
      <c r="L364" s="485"/>
      <c r="M364" s="486"/>
      <c r="N364" s="485"/>
      <c r="O364" s="486"/>
      <c r="P364" s="485"/>
      <c r="Q364" s="486"/>
      <c r="R364" s="485"/>
      <c r="S364" s="486"/>
      <c r="T364" s="485"/>
      <c r="U364" s="486"/>
      <c r="V364" s="485"/>
      <c r="W364" s="486"/>
      <c r="X364" s="485"/>
      <c r="Y364" s="486"/>
      <c r="Z364" s="5">
        <f t="shared" si="57"/>
        <v>0</v>
      </c>
      <c r="AA364" s="5">
        <f t="shared" ca="1" si="58"/>
        <v>8</v>
      </c>
      <c r="AD364" s="143" t="str">
        <f t="shared" ca="1" si="54"/>
        <v/>
      </c>
      <c r="AE364" s="100" t="str">
        <f t="shared" ca="1" si="55"/>
        <v>未使用</v>
      </c>
    </row>
    <row r="365" spans="1:31" s="2" customFormat="1" ht="12" customHeight="1">
      <c r="A365" s="161">
        <v>8</v>
      </c>
      <c r="B365" s="39" t="str">
        <f t="shared" ca="1" si="60"/>
        <v/>
      </c>
      <c r="C365" s="40">
        <v>6</v>
      </c>
      <c r="D365" s="37" t="s">
        <v>84</v>
      </c>
      <c r="E365" s="489" t="str">
        <f t="shared" ca="1" si="59"/>
        <v>Not Used</v>
      </c>
      <c r="F365" s="489"/>
      <c r="G365" s="489"/>
      <c r="H365" s="41" t="str">
        <f ca="1">IF(E365="Not Used","",MAX($H$102:INDIRECT("R[-1]C",FALSE))+1)</f>
        <v/>
      </c>
      <c r="I365" s="42" t="str">
        <f t="shared" ca="1" si="56"/>
        <v/>
      </c>
      <c r="J365" s="488"/>
      <c r="K365" s="486"/>
      <c r="L365" s="485"/>
      <c r="M365" s="486"/>
      <c r="N365" s="485"/>
      <c r="O365" s="486"/>
      <c r="P365" s="485"/>
      <c r="Q365" s="486"/>
      <c r="R365" s="485"/>
      <c r="S365" s="486"/>
      <c r="T365" s="485"/>
      <c r="U365" s="486"/>
      <c r="V365" s="485"/>
      <c r="W365" s="486"/>
      <c r="X365" s="485"/>
      <c r="Y365" s="486"/>
      <c r="Z365" s="5">
        <f t="shared" si="57"/>
        <v>0</v>
      </c>
      <c r="AA365" s="5">
        <f t="shared" ca="1" si="58"/>
        <v>8</v>
      </c>
      <c r="AD365" s="143" t="str">
        <f t="shared" ca="1" si="54"/>
        <v/>
      </c>
      <c r="AE365" s="100" t="str">
        <f t="shared" ca="1" si="55"/>
        <v>未使用</v>
      </c>
    </row>
    <row r="366" spans="1:31" s="2" customFormat="1" ht="12" customHeight="1">
      <c r="A366" s="161">
        <v>8</v>
      </c>
      <c r="B366" s="39" t="str">
        <f t="shared" ca="1" si="60"/>
        <v/>
      </c>
      <c r="C366" s="40">
        <v>7</v>
      </c>
      <c r="D366" s="37" t="s">
        <v>84</v>
      </c>
      <c r="E366" s="489" t="str">
        <f t="shared" ca="1" si="59"/>
        <v>Not Used</v>
      </c>
      <c r="F366" s="489"/>
      <c r="G366" s="489"/>
      <c r="H366" s="41" t="str">
        <f ca="1">IF(E366="Not Used","",MAX($H$102:INDIRECT("R[-1]C",FALSE))+1)</f>
        <v/>
      </c>
      <c r="I366" s="42" t="str">
        <f t="shared" ca="1" si="56"/>
        <v/>
      </c>
      <c r="J366" s="488"/>
      <c r="K366" s="486"/>
      <c r="L366" s="485"/>
      <c r="M366" s="486"/>
      <c r="N366" s="485"/>
      <c r="O366" s="486"/>
      <c r="P366" s="485"/>
      <c r="Q366" s="486"/>
      <c r="R366" s="485"/>
      <c r="S366" s="486"/>
      <c r="T366" s="485"/>
      <c r="U366" s="486"/>
      <c r="V366" s="485"/>
      <c r="W366" s="486"/>
      <c r="X366" s="485"/>
      <c r="Y366" s="486"/>
      <c r="Z366" s="5">
        <f t="shared" si="57"/>
        <v>0</v>
      </c>
      <c r="AA366" s="5">
        <f t="shared" ca="1" si="58"/>
        <v>8</v>
      </c>
      <c r="AD366" s="143" t="str">
        <f t="shared" ca="1" si="54"/>
        <v/>
      </c>
      <c r="AE366" s="100" t="str">
        <f t="shared" ca="1" si="55"/>
        <v>未使用</v>
      </c>
    </row>
    <row r="367" spans="1:31" s="2" customFormat="1" ht="12" customHeight="1">
      <c r="A367" s="161">
        <v>8</v>
      </c>
      <c r="B367" s="39" t="str">
        <f t="shared" ca="1" si="60"/>
        <v/>
      </c>
      <c r="C367" s="40">
        <v>8</v>
      </c>
      <c r="D367" s="37" t="s">
        <v>84</v>
      </c>
      <c r="E367" s="489" t="str">
        <f t="shared" ca="1" si="59"/>
        <v>Not Used</v>
      </c>
      <c r="F367" s="489"/>
      <c r="G367" s="489"/>
      <c r="H367" s="41" t="str">
        <f ca="1">IF(E367="Not Used","",MAX($H$102:INDIRECT("R[-1]C",FALSE))+1)</f>
        <v/>
      </c>
      <c r="I367" s="42" t="str">
        <f t="shared" ca="1" si="56"/>
        <v/>
      </c>
      <c r="J367" s="488"/>
      <c r="K367" s="486"/>
      <c r="L367" s="485"/>
      <c r="M367" s="486"/>
      <c r="N367" s="485"/>
      <c r="O367" s="486"/>
      <c r="P367" s="485"/>
      <c r="Q367" s="486"/>
      <c r="R367" s="485"/>
      <c r="S367" s="486"/>
      <c r="T367" s="485"/>
      <c r="U367" s="486"/>
      <c r="V367" s="485"/>
      <c r="W367" s="486"/>
      <c r="X367" s="485"/>
      <c r="Y367" s="486"/>
      <c r="Z367" s="5">
        <f t="shared" si="57"/>
        <v>0</v>
      </c>
      <c r="AA367" s="5">
        <f t="shared" ca="1" si="58"/>
        <v>8</v>
      </c>
      <c r="AD367" s="143" t="str">
        <f t="shared" ca="1" si="54"/>
        <v/>
      </c>
      <c r="AE367" s="100" t="str">
        <f t="shared" ca="1" si="55"/>
        <v>未使用</v>
      </c>
    </row>
    <row r="368" spans="1:31" s="2" customFormat="1" ht="12" customHeight="1">
      <c r="A368" s="161">
        <v>8</v>
      </c>
      <c r="B368" s="39" t="str">
        <f t="shared" ca="1" si="60"/>
        <v/>
      </c>
      <c r="C368" s="40">
        <v>9</v>
      </c>
      <c r="D368" s="37" t="s">
        <v>84</v>
      </c>
      <c r="E368" s="489" t="str">
        <f t="shared" ca="1" si="59"/>
        <v>Not Used</v>
      </c>
      <c r="F368" s="489"/>
      <c r="G368" s="489"/>
      <c r="H368" s="41" t="str">
        <f ca="1">IF(E368="Not Used","",MAX($H$102:INDIRECT("R[-1]C",FALSE))+1)</f>
        <v/>
      </c>
      <c r="I368" s="42" t="str">
        <f t="shared" ca="1" si="56"/>
        <v/>
      </c>
      <c r="J368" s="488"/>
      <c r="K368" s="486"/>
      <c r="L368" s="485"/>
      <c r="M368" s="486"/>
      <c r="N368" s="485"/>
      <c r="O368" s="486"/>
      <c r="P368" s="485"/>
      <c r="Q368" s="486"/>
      <c r="R368" s="485"/>
      <c r="S368" s="486"/>
      <c r="T368" s="485"/>
      <c r="U368" s="486"/>
      <c r="V368" s="485"/>
      <c r="W368" s="486"/>
      <c r="X368" s="485"/>
      <c r="Y368" s="486"/>
      <c r="Z368" s="5">
        <f t="shared" si="57"/>
        <v>0</v>
      </c>
      <c r="AA368" s="5">
        <f t="shared" ca="1" si="58"/>
        <v>8</v>
      </c>
      <c r="AD368" s="143" t="str">
        <f t="shared" ca="1" si="54"/>
        <v/>
      </c>
      <c r="AE368" s="100" t="str">
        <f t="shared" ca="1" si="55"/>
        <v>未使用</v>
      </c>
    </row>
    <row r="369" spans="1:31" s="2" customFormat="1" ht="12" customHeight="1">
      <c r="A369" s="161">
        <v>8</v>
      </c>
      <c r="B369" s="39" t="str">
        <f t="shared" ca="1" si="60"/>
        <v/>
      </c>
      <c r="C369" s="40">
        <v>10</v>
      </c>
      <c r="D369" s="37" t="s">
        <v>84</v>
      </c>
      <c r="E369" s="489" t="str">
        <f t="shared" ca="1" si="59"/>
        <v>Not Used</v>
      </c>
      <c r="F369" s="489"/>
      <c r="G369" s="489"/>
      <c r="H369" s="41" t="str">
        <f ca="1">IF(E369="Not Used","",MAX($H$102:INDIRECT("R[-1]C",FALSE))+1)</f>
        <v/>
      </c>
      <c r="I369" s="42" t="str">
        <f t="shared" ca="1" si="56"/>
        <v/>
      </c>
      <c r="J369" s="488"/>
      <c r="K369" s="486"/>
      <c r="L369" s="485"/>
      <c r="M369" s="486"/>
      <c r="N369" s="485"/>
      <c r="O369" s="486"/>
      <c r="P369" s="485"/>
      <c r="Q369" s="486"/>
      <c r="R369" s="485"/>
      <c r="S369" s="486"/>
      <c r="T369" s="485"/>
      <c r="U369" s="486"/>
      <c r="V369" s="485"/>
      <c r="W369" s="486"/>
      <c r="X369" s="485"/>
      <c r="Y369" s="486"/>
      <c r="Z369" s="5">
        <f t="shared" si="57"/>
        <v>0</v>
      </c>
      <c r="AA369" s="5">
        <f t="shared" ca="1" si="58"/>
        <v>8</v>
      </c>
      <c r="AD369" s="143" t="str">
        <f t="shared" ca="1" si="54"/>
        <v/>
      </c>
      <c r="AE369" s="100" t="str">
        <f t="shared" ca="1" si="55"/>
        <v>未使用</v>
      </c>
    </row>
    <row r="370" spans="1:31" s="2" customFormat="1" ht="12" customHeight="1">
      <c r="A370" s="161">
        <v>8</v>
      </c>
      <c r="B370" s="39" t="str">
        <f t="shared" ca="1" si="60"/>
        <v/>
      </c>
      <c r="C370" s="40">
        <v>11</v>
      </c>
      <c r="D370" s="37" t="s">
        <v>84</v>
      </c>
      <c r="E370" s="489" t="str">
        <f t="shared" ca="1" si="59"/>
        <v>Not Used</v>
      </c>
      <c r="F370" s="489"/>
      <c r="G370" s="489"/>
      <c r="H370" s="41" t="str">
        <f ca="1">IF(E370="Not Used","",MAX($H$102:INDIRECT("R[-1]C",FALSE))+1)</f>
        <v/>
      </c>
      <c r="I370" s="42" t="str">
        <f t="shared" ca="1" si="56"/>
        <v/>
      </c>
      <c r="J370" s="488"/>
      <c r="K370" s="486"/>
      <c r="L370" s="485"/>
      <c r="M370" s="486"/>
      <c r="N370" s="485"/>
      <c r="O370" s="486"/>
      <c r="P370" s="485"/>
      <c r="Q370" s="486"/>
      <c r="R370" s="485"/>
      <c r="S370" s="486"/>
      <c r="T370" s="485"/>
      <c r="U370" s="486"/>
      <c r="V370" s="485"/>
      <c r="W370" s="486"/>
      <c r="X370" s="485"/>
      <c r="Y370" s="486"/>
      <c r="Z370" s="5">
        <f t="shared" si="57"/>
        <v>0</v>
      </c>
      <c r="AA370" s="5">
        <f t="shared" ca="1" si="58"/>
        <v>8</v>
      </c>
      <c r="AD370" s="143" t="str">
        <f t="shared" ca="1" si="54"/>
        <v/>
      </c>
      <c r="AE370" s="100" t="str">
        <f t="shared" ca="1" si="55"/>
        <v>未使用</v>
      </c>
    </row>
    <row r="371" spans="1:31" s="2" customFormat="1" ht="12" customHeight="1">
      <c r="A371" s="161">
        <v>8</v>
      </c>
      <c r="B371" s="39" t="str">
        <f t="shared" ca="1" si="60"/>
        <v/>
      </c>
      <c r="C371" s="40">
        <v>12</v>
      </c>
      <c r="D371" s="37" t="s">
        <v>84</v>
      </c>
      <c r="E371" s="489" t="str">
        <f t="shared" ca="1" si="59"/>
        <v>Not Used</v>
      </c>
      <c r="F371" s="489"/>
      <c r="G371" s="489"/>
      <c r="H371" s="41" t="str">
        <f ca="1">IF(E371="Not Used","",MAX($H$102:INDIRECT("R[-1]C",FALSE))+1)</f>
        <v/>
      </c>
      <c r="I371" s="42" t="str">
        <f t="shared" ca="1" si="56"/>
        <v/>
      </c>
      <c r="J371" s="488"/>
      <c r="K371" s="486"/>
      <c r="L371" s="485"/>
      <c r="M371" s="486"/>
      <c r="N371" s="485"/>
      <c r="O371" s="486"/>
      <c r="P371" s="485"/>
      <c r="Q371" s="486"/>
      <c r="R371" s="485"/>
      <c r="S371" s="486"/>
      <c r="T371" s="485"/>
      <c r="U371" s="486"/>
      <c r="V371" s="485"/>
      <c r="W371" s="486"/>
      <c r="X371" s="485"/>
      <c r="Y371" s="486"/>
      <c r="Z371" s="5">
        <f t="shared" si="57"/>
        <v>0</v>
      </c>
      <c r="AA371" s="5">
        <f t="shared" ca="1" si="58"/>
        <v>8</v>
      </c>
      <c r="AD371" s="143" t="str">
        <f t="shared" ca="1" si="54"/>
        <v/>
      </c>
      <c r="AE371" s="100" t="str">
        <f t="shared" ca="1" si="55"/>
        <v>未使用</v>
      </c>
    </row>
    <row r="372" spans="1:31" s="2" customFormat="1" ht="12" customHeight="1">
      <c r="A372" s="161">
        <v>8</v>
      </c>
      <c r="B372" s="39" t="str">
        <f t="shared" ca="1" si="60"/>
        <v/>
      </c>
      <c r="C372" s="40">
        <v>13</v>
      </c>
      <c r="D372" s="37" t="s">
        <v>84</v>
      </c>
      <c r="E372" s="489" t="str">
        <f t="shared" ca="1" si="59"/>
        <v>Not Used</v>
      </c>
      <c r="F372" s="489"/>
      <c r="G372" s="489"/>
      <c r="H372" s="41" t="str">
        <f ca="1">IF(E372="Not Used","",MAX($H$102:INDIRECT("R[-1]C",FALSE))+1)</f>
        <v/>
      </c>
      <c r="I372" s="42" t="str">
        <f t="shared" ca="1" si="56"/>
        <v/>
      </c>
      <c r="J372" s="488"/>
      <c r="K372" s="486"/>
      <c r="L372" s="485"/>
      <c r="M372" s="486"/>
      <c r="N372" s="485"/>
      <c r="O372" s="486"/>
      <c r="P372" s="485"/>
      <c r="Q372" s="486"/>
      <c r="R372" s="485"/>
      <c r="S372" s="486"/>
      <c r="T372" s="485"/>
      <c r="U372" s="486"/>
      <c r="V372" s="485"/>
      <c r="W372" s="486"/>
      <c r="X372" s="485"/>
      <c r="Y372" s="486"/>
      <c r="Z372" s="5">
        <f t="shared" si="57"/>
        <v>0</v>
      </c>
      <c r="AA372" s="5">
        <f t="shared" ca="1" si="58"/>
        <v>8</v>
      </c>
      <c r="AD372" s="143" t="str">
        <f t="shared" ca="1" si="54"/>
        <v/>
      </c>
      <c r="AE372" s="100" t="str">
        <f t="shared" ca="1" si="55"/>
        <v>未使用</v>
      </c>
    </row>
    <row r="373" spans="1:31" s="2" customFormat="1" ht="12" customHeight="1">
      <c r="A373" s="161">
        <v>8</v>
      </c>
      <c r="B373" s="39" t="str">
        <f t="shared" ca="1" si="60"/>
        <v/>
      </c>
      <c r="C373" s="40">
        <v>14</v>
      </c>
      <c r="D373" s="37" t="s">
        <v>84</v>
      </c>
      <c r="E373" s="489" t="str">
        <f t="shared" ca="1" si="59"/>
        <v>Not Used</v>
      </c>
      <c r="F373" s="489"/>
      <c r="G373" s="489"/>
      <c r="H373" s="41" t="str">
        <f ca="1">IF(E373="Not Used","",MAX($H$102:INDIRECT("R[-1]C",FALSE))+1)</f>
        <v/>
      </c>
      <c r="I373" s="42" t="str">
        <f t="shared" ca="1" si="56"/>
        <v/>
      </c>
      <c r="J373" s="488"/>
      <c r="K373" s="486"/>
      <c r="L373" s="485"/>
      <c r="M373" s="486"/>
      <c r="N373" s="485"/>
      <c r="O373" s="486"/>
      <c r="P373" s="485"/>
      <c r="Q373" s="486"/>
      <c r="R373" s="485"/>
      <c r="S373" s="486"/>
      <c r="T373" s="485"/>
      <c r="U373" s="486"/>
      <c r="V373" s="485"/>
      <c r="W373" s="486"/>
      <c r="X373" s="485"/>
      <c r="Y373" s="486"/>
      <c r="Z373" s="5">
        <f t="shared" si="57"/>
        <v>0</v>
      </c>
      <c r="AA373" s="5">
        <f t="shared" ca="1" si="58"/>
        <v>8</v>
      </c>
      <c r="AD373" s="143" t="str">
        <f t="shared" ca="1" si="54"/>
        <v/>
      </c>
      <c r="AE373" s="100" t="str">
        <f t="shared" ca="1" si="55"/>
        <v>未使用</v>
      </c>
    </row>
    <row r="374" spans="1:31" s="2" customFormat="1" ht="12" customHeight="1">
      <c r="A374" s="161">
        <v>8</v>
      </c>
      <c r="B374" s="39" t="str">
        <f t="shared" ca="1" si="60"/>
        <v/>
      </c>
      <c r="C374" s="43">
        <v>15</v>
      </c>
      <c r="D374" s="37" t="s">
        <v>84</v>
      </c>
      <c r="E374" s="489" t="str">
        <f t="shared" ca="1" si="59"/>
        <v>Not Used</v>
      </c>
      <c r="F374" s="489"/>
      <c r="G374" s="489"/>
      <c r="H374" s="41" t="str">
        <f ca="1">IF(E374="Not Used","",MAX($H$102:INDIRECT("R[-1]C",FALSE))+1)</f>
        <v/>
      </c>
      <c r="I374" s="42" t="str">
        <f t="shared" ca="1" si="56"/>
        <v/>
      </c>
      <c r="J374" s="488"/>
      <c r="K374" s="486"/>
      <c r="L374" s="485"/>
      <c r="M374" s="486"/>
      <c r="N374" s="485"/>
      <c r="O374" s="486"/>
      <c r="P374" s="485"/>
      <c r="Q374" s="486"/>
      <c r="R374" s="485"/>
      <c r="S374" s="486"/>
      <c r="T374" s="485"/>
      <c r="U374" s="486"/>
      <c r="V374" s="485"/>
      <c r="W374" s="486"/>
      <c r="X374" s="485"/>
      <c r="Y374" s="486"/>
      <c r="Z374" s="5">
        <f t="shared" si="57"/>
        <v>0</v>
      </c>
      <c r="AA374" s="5">
        <f t="shared" ca="1" si="58"/>
        <v>8</v>
      </c>
      <c r="AD374" s="143" t="str">
        <f t="shared" ca="1" si="54"/>
        <v/>
      </c>
      <c r="AE374" s="100" t="str">
        <f t="shared" ca="1" si="55"/>
        <v>未使用</v>
      </c>
    </row>
    <row r="375" spans="1:31" s="2" customFormat="1" ht="12" customHeight="1">
      <c r="A375" s="161">
        <v>8</v>
      </c>
      <c r="B375" s="39" t="str">
        <f t="shared" ca="1" si="60"/>
        <v/>
      </c>
      <c r="C375" s="44">
        <v>0</v>
      </c>
      <c r="D375" s="45" t="s">
        <v>46</v>
      </c>
      <c r="E375" s="489" t="str">
        <f t="shared" ca="1" si="59"/>
        <v>Not Used</v>
      </c>
      <c r="F375" s="489"/>
      <c r="G375" s="489"/>
      <c r="H375" s="41" t="str">
        <f ca="1">IF(E375="Not Used","",MAX($H$102:INDIRECT("R[-1]C",FALSE))+1)</f>
        <v/>
      </c>
      <c r="I375" s="42" t="str">
        <f t="shared" ca="1" si="56"/>
        <v/>
      </c>
      <c r="J375" s="488"/>
      <c r="K375" s="486"/>
      <c r="L375" s="485"/>
      <c r="M375" s="486"/>
      <c r="N375" s="485"/>
      <c r="O375" s="486"/>
      <c r="P375" s="485"/>
      <c r="Q375" s="486"/>
      <c r="R375" s="485"/>
      <c r="S375" s="486"/>
      <c r="T375" s="485"/>
      <c r="U375" s="486"/>
      <c r="V375" s="485"/>
      <c r="W375" s="486"/>
      <c r="X375" s="485"/>
      <c r="Y375" s="486"/>
      <c r="Z375" s="5">
        <f t="shared" si="57"/>
        <v>0</v>
      </c>
      <c r="AA375" s="5">
        <f t="shared" ca="1" si="58"/>
        <v>8</v>
      </c>
      <c r="AD375" s="143" t="str">
        <f t="shared" ca="1" si="54"/>
        <v/>
      </c>
      <c r="AE375" s="100" t="str">
        <f t="shared" ca="1" si="55"/>
        <v>未使用</v>
      </c>
    </row>
    <row r="376" spans="1:31" s="2" customFormat="1" ht="12" customHeight="1">
      <c r="A376" s="161">
        <v>8</v>
      </c>
      <c r="B376" s="39" t="str">
        <f t="shared" ca="1" si="60"/>
        <v/>
      </c>
      <c r="C376" s="44">
        <v>1</v>
      </c>
      <c r="D376" s="45" t="s">
        <v>46</v>
      </c>
      <c r="E376" s="489" t="str">
        <f t="shared" ca="1" si="59"/>
        <v>Not Used</v>
      </c>
      <c r="F376" s="489"/>
      <c r="G376" s="489"/>
      <c r="H376" s="41" t="str">
        <f ca="1">IF(E376="Not Used","",MAX($H$102:INDIRECT("R[-1]C",FALSE))+1)</f>
        <v/>
      </c>
      <c r="I376" s="42" t="str">
        <f t="shared" ca="1" si="56"/>
        <v/>
      </c>
      <c r="J376" s="488"/>
      <c r="K376" s="486"/>
      <c r="L376" s="485"/>
      <c r="M376" s="486"/>
      <c r="N376" s="485"/>
      <c r="O376" s="486"/>
      <c r="P376" s="485"/>
      <c r="Q376" s="486"/>
      <c r="R376" s="485"/>
      <c r="S376" s="486"/>
      <c r="T376" s="485"/>
      <c r="U376" s="486"/>
      <c r="V376" s="485"/>
      <c r="W376" s="486"/>
      <c r="X376" s="485"/>
      <c r="Y376" s="486"/>
      <c r="Z376" s="5">
        <f t="shared" si="57"/>
        <v>0</v>
      </c>
      <c r="AA376" s="5">
        <f t="shared" ca="1" si="58"/>
        <v>8</v>
      </c>
      <c r="AD376" s="143" t="str">
        <f t="shared" ca="1" si="54"/>
        <v/>
      </c>
      <c r="AE376" s="100" t="str">
        <f t="shared" ca="1" si="55"/>
        <v>未使用</v>
      </c>
    </row>
    <row r="377" spans="1:31" s="2" customFormat="1" ht="12" customHeight="1">
      <c r="A377" s="161">
        <v>8</v>
      </c>
      <c r="B377" s="39" t="str">
        <f t="shared" ca="1" si="60"/>
        <v/>
      </c>
      <c r="C377" s="44">
        <v>2</v>
      </c>
      <c r="D377" s="45" t="s">
        <v>46</v>
      </c>
      <c r="E377" s="489" t="str">
        <f t="shared" ca="1" si="59"/>
        <v>Not Used</v>
      </c>
      <c r="F377" s="489"/>
      <c r="G377" s="489"/>
      <c r="H377" s="41" t="str">
        <f ca="1">IF(E377="Not Used","",MAX($H$102:INDIRECT("R[-1]C",FALSE))+1)</f>
        <v/>
      </c>
      <c r="I377" s="42" t="str">
        <f t="shared" ca="1" si="56"/>
        <v/>
      </c>
      <c r="J377" s="488"/>
      <c r="K377" s="486"/>
      <c r="L377" s="485"/>
      <c r="M377" s="486"/>
      <c r="N377" s="485"/>
      <c r="O377" s="486"/>
      <c r="P377" s="485"/>
      <c r="Q377" s="486"/>
      <c r="R377" s="485"/>
      <c r="S377" s="486"/>
      <c r="T377" s="485"/>
      <c r="U377" s="486"/>
      <c r="V377" s="485"/>
      <c r="W377" s="486"/>
      <c r="X377" s="485"/>
      <c r="Y377" s="486"/>
      <c r="Z377" s="5">
        <f t="shared" si="57"/>
        <v>0</v>
      </c>
      <c r="AA377" s="5">
        <f t="shared" ca="1" si="58"/>
        <v>8</v>
      </c>
      <c r="AD377" s="143" t="str">
        <f t="shared" ca="1" si="54"/>
        <v/>
      </c>
      <c r="AE377" s="100" t="str">
        <f t="shared" ca="1" si="55"/>
        <v>未使用</v>
      </c>
    </row>
    <row r="378" spans="1:31" s="2" customFormat="1" ht="12" customHeight="1">
      <c r="A378" s="161">
        <v>8</v>
      </c>
      <c r="B378" s="39" t="str">
        <f t="shared" ca="1" si="60"/>
        <v/>
      </c>
      <c r="C378" s="44">
        <v>3</v>
      </c>
      <c r="D378" s="45" t="s">
        <v>46</v>
      </c>
      <c r="E378" s="489" t="str">
        <f t="shared" ca="1" si="59"/>
        <v>Not Used</v>
      </c>
      <c r="F378" s="489"/>
      <c r="G378" s="489"/>
      <c r="H378" s="41" t="str">
        <f ca="1">IF(E378="Not Used","",MAX($H$102:INDIRECT("R[-1]C",FALSE))+1)</f>
        <v/>
      </c>
      <c r="I378" s="42" t="str">
        <f t="shared" ca="1" si="56"/>
        <v/>
      </c>
      <c r="J378" s="488"/>
      <c r="K378" s="486"/>
      <c r="L378" s="485"/>
      <c r="M378" s="486"/>
      <c r="N378" s="485"/>
      <c r="O378" s="486"/>
      <c r="P378" s="485"/>
      <c r="Q378" s="486"/>
      <c r="R378" s="485"/>
      <c r="S378" s="486"/>
      <c r="T378" s="485"/>
      <c r="U378" s="486"/>
      <c r="V378" s="485"/>
      <c r="W378" s="486"/>
      <c r="X378" s="485"/>
      <c r="Y378" s="486"/>
      <c r="Z378" s="5">
        <f t="shared" si="57"/>
        <v>0</v>
      </c>
      <c r="AA378" s="5">
        <f t="shared" ca="1" si="58"/>
        <v>8</v>
      </c>
      <c r="AD378" s="143" t="str">
        <f t="shared" ca="1" si="54"/>
        <v/>
      </c>
      <c r="AE378" s="100" t="str">
        <f t="shared" ca="1" si="55"/>
        <v>未使用</v>
      </c>
    </row>
    <row r="379" spans="1:31" s="2" customFormat="1" ht="12" customHeight="1">
      <c r="A379" s="161">
        <v>8</v>
      </c>
      <c r="B379" s="39" t="str">
        <f t="shared" ca="1" si="60"/>
        <v/>
      </c>
      <c r="C379" s="44">
        <v>4</v>
      </c>
      <c r="D379" s="45" t="s">
        <v>46</v>
      </c>
      <c r="E379" s="489" t="str">
        <f t="shared" ca="1" si="59"/>
        <v>Not Used</v>
      </c>
      <c r="F379" s="489"/>
      <c r="G379" s="489"/>
      <c r="H379" s="41" t="str">
        <f ca="1">IF(E379="Not Used","",MAX($H$102:INDIRECT("R[-1]C",FALSE))+1)</f>
        <v/>
      </c>
      <c r="I379" s="42" t="str">
        <f t="shared" ca="1" si="56"/>
        <v/>
      </c>
      <c r="J379" s="488"/>
      <c r="K379" s="486"/>
      <c r="L379" s="485"/>
      <c r="M379" s="486"/>
      <c r="N379" s="485"/>
      <c r="O379" s="486"/>
      <c r="P379" s="485"/>
      <c r="Q379" s="486"/>
      <c r="R379" s="485"/>
      <c r="S379" s="486"/>
      <c r="T379" s="485"/>
      <c r="U379" s="486"/>
      <c r="V379" s="485"/>
      <c r="W379" s="486"/>
      <c r="X379" s="485"/>
      <c r="Y379" s="486"/>
      <c r="Z379" s="5">
        <f t="shared" si="57"/>
        <v>0</v>
      </c>
      <c r="AA379" s="5">
        <f t="shared" ca="1" si="58"/>
        <v>8</v>
      </c>
      <c r="AD379" s="143" t="str">
        <f t="shared" ca="1" si="54"/>
        <v/>
      </c>
      <c r="AE379" s="100" t="str">
        <f t="shared" ca="1" si="55"/>
        <v>未使用</v>
      </c>
    </row>
    <row r="380" spans="1:31" s="2" customFormat="1" ht="12" customHeight="1">
      <c r="A380" s="161">
        <v>8</v>
      </c>
      <c r="B380" s="39" t="str">
        <f t="shared" ca="1" si="60"/>
        <v/>
      </c>
      <c r="C380" s="44">
        <v>5</v>
      </c>
      <c r="D380" s="45" t="s">
        <v>46</v>
      </c>
      <c r="E380" s="489" t="str">
        <f t="shared" ca="1" si="59"/>
        <v>Not Used</v>
      </c>
      <c r="F380" s="489"/>
      <c r="G380" s="489"/>
      <c r="H380" s="41" t="str">
        <f ca="1">IF(E380="Not Used","",MAX($H$102:INDIRECT("R[-1]C",FALSE))+1)</f>
        <v/>
      </c>
      <c r="I380" s="42" t="str">
        <f t="shared" ca="1" si="56"/>
        <v/>
      </c>
      <c r="J380" s="488"/>
      <c r="K380" s="486"/>
      <c r="L380" s="485"/>
      <c r="M380" s="486"/>
      <c r="N380" s="485"/>
      <c r="O380" s="486"/>
      <c r="P380" s="485"/>
      <c r="Q380" s="486"/>
      <c r="R380" s="485"/>
      <c r="S380" s="486"/>
      <c r="T380" s="485"/>
      <c r="U380" s="486"/>
      <c r="V380" s="485"/>
      <c r="W380" s="486"/>
      <c r="X380" s="485"/>
      <c r="Y380" s="486"/>
      <c r="Z380" s="5">
        <f t="shared" si="57"/>
        <v>0</v>
      </c>
      <c r="AA380" s="5">
        <f t="shared" ca="1" si="58"/>
        <v>8</v>
      </c>
      <c r="AD380" s="143" t="str">
        <f t="shared" ca="1" si="54"/>
        <v/>
      </c>
      <c r="AE380" s="100" t="str">
        <f t="shared" ca="1" si="55"/>
        <v>未使用</v>
      </c>
    </row>
    <row r="381" spans="1:31" s="2" customFormat="1" ht="12" customHeight="1">
      <c r="A381" s="161">
        <v>8</v>
      </c>
      <c r="B381" s="39" t="str">
        <f t="shared" ca="1" si="60"/>
        <v/>
      </c>
      <c r="C381" s="44">
        <v>6</v>
      </c>
      <c r="D381" s="45" t="s">
        <v>46</v>
      </c>
      <c r="E381" s="489" t="str">
        <f t="shared" ca="1" si="59"/>
        <v>Not Used</v>
      </c>
      <c r="F381" s="489"/>
      <c r="G381" s="489"/>
      <c r="H381" s="41" t="str">
        <f ca="1">IF(E381="Not Used","",MAX($H$102:INDIRECT("R[-1]C",FALSE))+1)</f>
        <v/>
      </c>
      <c r="I381" s="42" t="str">
        <f t="shared" ca="1" si="56"/>
        <v/>
      </c>
      <c r="J381" s="488"/>
      <c r="K381" s="486"/>
      <c r="L381" s="485"/>
      <c r="M381" s="486"/>
      <c r="N381" s="485"/>
      <c r="O381" s="486"/>
      <c r="P381" s="485"/>
      <c r="Q381" s="486"/>
      <c r="R381" s="485"/>
      <c r="S381" s="486"/>
      <c r="T381" s="485"/>
      <c r="U381" s="486"/>
      <c r="V381" s="485"/>
      <c r="W381" s="486"/>
      <c r="X381" s="485"/>
      <c r="Y381" s="486"/>
      <c r="Z381" s="5">
        <f t="shared" si="57"/>
        <v>0</v>
      </c>
      <c r="AA381" s="5">
        <f t="shared" ca="1" si="58"/>
        <v>8</v>
      </c>
      <c r="AD381" s="143" t="str">
        <f t="shared" ca="1" si="54"/>
        <v/>
      </c>
      <c r="AE381" s="100" t="str">
        <f t="shared" ca="1" si="55"/>
        <v>未使用</v>
      </c>
    </row>
    <row r="382" spans="1:31" s="2" customFormat="1" ht="12" customHeight="1">
      <c r="A382" s="161">
        <v>8</v>
      </c>
      <c r="B382" s="39" t="str">
        <f t="shared" ca="1" si="60"/>
        <v/>
      </c>
      <c r="C382" s="44">
        <v>7</v>
      </c>
      <c r="D382" s="45" t="s">
        <v>46</v>
      </c>
      <c r="E382" s="489" t="str">
        <f t="shared" ca="1" si="59"/>
        <v>Not Used</v>
      </c>
      <c r="F382" s="489"/>
      <c r="G382" s="489"/>
      <c r="H382" s="41" t="str">
        <f ca="1">IF(E382="Not Used","",MAX($H$102:INDIRECT("R[-1]C",FALSE))+1)</f>
        <v/>
      </c>
      <c r="I382" s="42" t="str">
        <f t="shared" ca="1" si="56"/>
        <v/>
      </c>
      <c r="J382" s="488"/>
      <c r="K382" s="486"/>
      <c r="L382" s="485"/>
      <c r="M382" s="486"/>
      <c r="N382" s="485"/>
      <c r="O382" s="486"/>
      <c r="P382" s="485"/>
      <c r="Q382" s="486"/>
      <c r="R382" s="485"/>
      <c r="S382" s="486"/>
      <c r="T382" s="485"/>
      <c r="U382" s="486"/>
      <c r="V382" s="485"/>
      <c r="W382" s="486"/>
      <c r="X382" s="485"/>
      <c r="Y382" s="486"/>
      <c r="Z382" s="5">
        <f t="shared" si="57"/>
        <v>0</v>
      </c>
      <c r="AA382" s="5">
        <f t="shared" ca="1" si="58"/>
        <v>8</v>
      </c>
      <c r="AD382" s="143" t="str">
        <f t="shared" ca="1" si="54"/>
        <v/>
      </c>
      <c r="AE382" s="100" t="str">
        <f t="shared" ca="1" si="55"/>
        <v>未使用</v>
      </c>
    </row>
    <row r="383" spans="1:31" s="2" customFormat="1" ht="12" customHeight="1">
      <c r="A383" s="161">
        <v>8</v>
      </c>
      <c r="B383" s="39" t="str">
        <f t="shared" ca="1" si="60"/>
        <v/>
      </c>
      <c r="C383" s="44">
        <v>8</v>
      </c>
      <c r="D383" s="45" t="s">
        <v>46</v>
      </c>
      <c r="E383" s="489" t="str">
        <f t="shared" ca="1" si="59"/>
        <v>Not Used</v>
      </c>
      <c r="F383" s="489"/>
      <c r="G383" s="489"/>
      <c r="H383" s="41" t="str">
        <f ca="1">IF(E383="Not Used","",MAX($H$102:INDIRECT("R[-1]C",FALSE))+1)</f>
        <v/>
      </c>
      <c r="I383" s="42" t="str">
        <f t="shared" ca="1" si="56"/>
        <v/>
      </c>
      <c r="J383" s="488"/>
      <c r="K383" s="486"/>
      <c r="L383" s="485"/>
      <c r="M383" s="486"/>
      <c r="N383" s="485"/>
      <c r="O383" s="486"/>
      <c r="P383" s="485"/>
      <c r="Q383" s="486"/>
      <c r="R383" s="485"/>
      <c r="S383" s="486"/>
      <c r="T383" s="485"/>
      <c r="U383" s="486"/>
      <c r="V383" s="485"/>
      <c r="W383" s="486"/>
      <c r="X383" s="485"/>
      <c r="Y383" s="486"/>
      <c r="Z383" s="5">
        <f t="shared" si="57"/>
        <v>0</v>
      </c>
      <c r="AA383" s="5">
        <f t="shared" ca="1" si="58"/>
        <v>8</v>
      </c>
      <c r="AD383" s="143" t="str">
        <f t="shared" ca="1" si="54"/>
        <v/>
      </c>
      <c r="AE383" s="100" t="str">
        <f t="shared" ca="1" si="55"/>
        <v>未使用</v>
      </c>
    </row>
    <row r="384" spans="1:31" s="2" customFormat="1" ht="12" customHeight="1">
      <c r="A384" s="161">
        <v>8</v>
      </c>
      <c r="B384" s="39" t="str">
        <f t="shared" ca="1" si="60"/>
        <v/>
      </c>
      <c r="C384" s="44">
        <v>9</v>
      </c>
      <c r="D384" s="45" t="s">
        <v>46</v>
      </c>
      <c r="E384" s="489" t="str">
        <f t="shared" ca="1" si="59"/>
        <v>Not Used</v>
      </c>
      <c r="F384" s="489"/>
      <c r="G384" s="489"/>
      <c r="H384" s="41" t="str">
        <f ca="1">IF(E384="Not Used","",MAX($H$102:INDIRECT("R[-1]C",FALSE))+1)</f>
        <v/>
      </c>
      <c r="I384" s="42" t="str">
        <f t="shared" ca="1" si="56"/>
        <v/>
      </c>
      <c r="J384" s="488"/>
      <c r="K384" s="486"/>
      <c r="L384" s="485"/>
      <c r="M384" s="486"/>
      <c r="N384" s="485"/>
      <c r="O384" s="486"/>
      <c r="P384" s="485"/>
      <c r="Q384" s="486"/>
      <c r="R384" s="485"/>
      <c r="S384" s="486"/>
      <c r="T384" s="485"/>
      <c r="U384" s="486"/>
      <c r="V384" s="485"/>
      <c r="W384" s="486"/>
      <c r="X384" s="485"/>
      <c r="Y384" s="486"/>
      <c r="Z384" s="5">
        <f t="shared" si="57"/>
        <v>0</v>
      </c>
      <c r="AA384" s="5">
        <f t="shared" ca="1" si="58"/>
        <v>8</v>
      </c>
      <c r="AD384" s="143" t="str">
        <f t="shared" ca="1" si="54"/>
        <v/>
      </c>
      <c r="AE384" s="100" t="str">
        <f t="shared" ca="1" si="55"/>
        <v>未使用</v>
      </c>
    </row>
    <row r="385" spans="1:31" s="2" customFormat="1" ht="12" customHeight="1">
      <c r="A385" s="161">
        <v>8</v>
      </c>
      <c r="B385" s="39" t="str">
        <f t="shared" ca="1" si="60"/>
        <v/>
      </c>
      <c r="C385" s="44">
        <v>10</v>
      </c>
      <c r="D385" s="45" t="s">
        <v>46</v>
      </c>
      <c r="E385" s="489" t="str">
        <f t="shared" ca="1" si="59"/>
        <v>Not Used</v>
      </c>
      <c r="F385" s="489"/>
      <c r="G385" s="489"/>
      <c r="H385" s="41" t="str">
        <f ca="1">IF(E385="Not Used","",MAX($H$102:INDIRECT("R[-1]C",FALSE))+1)</f>
        <v/>
      </c>
      <c r="I385" s="42" t="str">
        <f t="shared" ca="1" si="56"/>
        <v/>
      </c>
      <c r="J385" s="488"/>
      <c r="K385" s="486"/>
      <c r="L385" s="485"/>
      <c r="M385" s="486"/>
      <c r="N385" s="485"/>
      <c r="O385" s="486"/>
      <c r="P385" s="485"/>
      <c r="Q385" s="486"/>
      <c r="R385" s="485"/>
      <c r="S385" s="486"/>
      <c r="T385" s="485"/>
      <c r="U385" s="486"/>
      <c r="V385" s="485"/>
      <c r="W385" s="486"/>
      <c r="X385" s="485"/>
      <c r="Y385" s="486"/>
      <c r="Z385" s="5">
        <f t="shared" si="57"/>
        <v>0</v>
      </c>
      <c r="AA385" s="5">
        <f t="shared" ca="1" si="58"/>
        <v>8</v>
      </c>
      <c r="AD385" s="143" t="str">
        <f t="shared" ca="1" si="54"/>
        <v/>
      </c>
      <c r="AE385" s="100" t="str">
        <f t="shared" ca="1" si="55"/>
        <v>未使用</v>
      </c>
    </row>
    <row r="386" spans="1:31" s="2" customFormat="1" ht="12" customHeight="1">
      <c r="A386" s="161">
        <v>8</v>
      </c>
      <c r="B386" s="39" t="str">
        <f t="shared" ca="1" si="60"/>
        <v/>
      </c>
      <c r="C386" s="44">
        <v>11</v>
      </c>
      <c r="D386" s="45" t="s">
        <v>46</v>
      </c>
      <c r="E386" s="489" t="str">
        <f t="shared" ca="1" si="59"/>
        <v>Not Used</v>
      </c>
      <c r="F386" s="489"/>
      <c r="G386" s="489"/>
      <c r="H386" s="41" t="str">
        <f ca="1">IF(E386="Not Used","",MAX($H$102:INDIRECT("R[-1]C",FALSE))+1)</f>
        <v/>
      </c>
      <c r="I386" s="42" t="str">
        <f t="shared" ca="1" si="56"/>
        <v/>
      </c>
      <c r="J386" s="488"/>
      <c r="K386" s="486"/>
      <c r="L386" s="485"/>
      <c r="M386" s="486"/>
      <c r="N386" s="485"/>
      <c r="O386" s="486"/>
      <c r="P386" s="485"/>
      <c r="Q386" s="486"/>
      <c r="R386" s="485"/>
      <c r="S386" s="486"/>
      <c r="T386" s="485"/>
      <c r="U386" s="486"/>
      <c r="V386" s="485"/>
      <c r="W386" s="486"/>
      <c r="X386" s="485"/>
      <c r="Y386" s="486"/>
      <c r="Z386" s="5">
        <f t="shared" si="57"/>
        <v>0</v>
      </c>
      <c r="AA386" s="5">
        <f t="shared" ca="1" si="58"/>
        <v>8</v>
      </c>
      <c r="AD386" s="143" t="str">
        <f t="shared" ca="1" si="54"/>
        <v/>
      </c>
      <c r="AE386" s="100" t="str">
        <f t="shared" ca="1" si="55"/>
        <v>未使用</v>
      </c>
    </row>
    <row r="387" spans="1:31" s="2" customFormat="1" ht="12" customHeight="1">
      <c r="A387" s="161">
        <v>8</v>
      </c>
      <c r="B387" s="39" t="str">
        <f t="shared" ca="1" si="60"/>
        <v/>
      </c>
      <c r="C387" s="44">
        <v>12</v>
      </c>
      <c r="D387" s="45" t="s">
        <v>46</v>
      </c>
      <c r="E387" s="489" t="str">
        <f t="shared" ca="1" si="59"/>
        <v>Not Used</v>
      </c>
      <c r="F387" s="489"/>
      <c r="G387" s="489"/>
      <c r="H387" s="41" t="str">
        <f ca="1">IF(E387="Not Used","",MAX($H$102:INDIRECT("R[-1]C",FALSE))+1)</f>
        <v/>
      </c>
      <c r="I387" s="42" t="str">
        <f t="shared" ca="1" si="56"/>
        <v/>
      </c>
      <c r="J387" s="488"/>
      <c r="K387" s="486"/>
      <c r="L387" s="485"/>
      <c r="M387" s="486"/>
      <c r="N387" s="485"/>
      <c r="O387" s="486"/>
      <c r="P387" s="485"/>
      <c r="Q387" s="486"/>
      <c r="R387" s="485"/>
      <c r="S387" s="486"/>
      <c r="T387" s="485"/>
      <c r="U387" s="486"/>
      <c r="V387" s="485"/>
      <c r="W387" s="486"/>
      <c r="X387" s="485"/>
      <c r="Y387" s="486"/>
      <c r="Z387" s="5">
        <f t="shared" si="57"/>
        <v>0</v>
      </c>
      <c r="AA387" s="5">
        <f t="shared" ca="1" si="58"/>
        <v>8</v>
      </c>
      <c r="AD387" s="143" t="str">
        <f t="shared" ca="1" si="54"/>
        <v/>
      </c>
      <c r="AE387" s="100" t="str">
        <f t="shared" ca="1" si="55"/>
        <v>未使用</v>
      </c>
    </row>
    <row r="388" spans="1:31" s="2" customFormat="1" ht="12" customHeight="1">
      <c r="A388" s="161">
        <v>8</v>
      </c>
      <c r="B388" s="39" t="str">
        <f t="shared" ca="1" si="60"/>
        <v/>
      </c>
      <c r="C388" s="44">
        <v>13</v>
      </c>
      <c r="D388" s="45" t="s">
        <v>46</v>
      </c>
      <c r="E388" s="489" t="str">
        <f t="shared" ca="1" si="59"/>
        <v>Not Used</v>
      </c>
      <c r="F388" s="489"/>
      <c r="G388" s="489"/>
      <c r="H388" s="41" t="str">
        <f ca="1">IF(E388="Not Used","",MAX($H$102:INDIRECT("R[-1]C",FALSE))+1)</f>
        <v/>
      </c>
      <c r="I388" s="42" t="str">
        <f t="shared" ca="1" si="56"/>
        <v/>
      </c>
      <c r="J388" s="488"/>
      <c r="K388" s="486"/>
      <c r="L388" s="485"/>
      <c r="M388" s="486"/>
      <c r="N388" s="485"/>
      <c r="O388" s="486"/>
      <c r="P388" s="485"/>
      <c r="Q388" s="486"/>
      <c r="R388" s="485"/>
      <c r="S388" s="486"/>
      <c r="T388" s="485"/>
      <c r="U388" s="486"/>
      <c r="V388" s="485"/>
      <c r="W388" s="486"/>
      <c r="X388" s="485"/>
      <c r="Y388" s="486"/>
      <c r="Z388" s="5">
        <f t="shared" si="57"/>
        <v>0</v>
      </c>
      <c r="AA388" s="5">
        <f t="shared" ca="1" si="58"/>
        <v>8</v>
      </c>
      <c r="AD388" s="143" t="str">
        <f t="shared" ca="1" si="54"/>
        <v/>
      </c>
      <c r="AE388" s="100" t="str">
        <f t="shared" ca="1" si="55"/>
        <v>未使用</v>
      </c>
    </row>
    <row r="389" spans="1:31" s="2" customFormat="1" ht="12" customHeight="1">
      <c r="A389" s="161">
        <v>8</v>
      </c>
      <c r="B389" s="39" t="str">
        <f t="shared" ca="1" si="60"/>
        <v/>
      </c>
      <c r="C389" s="44">
        <v>14</v>
      </c>
      <c r="D389" s="45" t="s">
        <v>46</v>
      </c>
      <c r="E389" s="489" t="str">
        <f t="shared" ca="1" si="59"/>
        <v>Not Used</v>
      </c>
      <c r="F389" s="489"/>
      <c r="G389" s="489"/>
      <c r="H389" s="41" t="str">
        <f ca="1">IF(E389="Not Used","",MAX($H$102:INDIRECT("R[-1]C",FALSE))+1)</f>
        <v/>
      </c>
      <c r="I389" s="42" t="str">
        <f t="shared" ca="1" si="56"/>
        <v/>
      </c>
      <c r="J389" s="488"/>
      <c r="K389" s="486"/>
      <c r="L389" s="485"/>
      <c r="M389" s="486"/>
      <c r="N389" s="485"/>
      <c r="O389" s="486"/>
      <c r="P389" s="485"/>
      <c r="Q389" s="486"/>
      <c r="R389" s="485"/>
      <c r="S389" s="486"/>
      <c r="T389" s="485"/>
      <c r="U389" s="486"/>
      <c r="V389" s="485"/>
      <c r="W389" s="486"/>
      <c r="X389" s="485"/>
      <c r="Y389" s="486"/>
      <c r="Z389" s="5">
        <f t="shared" si="57"/>
        <v>0</v>
      </c>
      <c r="AA389" s="5">
        <f t="shared" ca="1" si="58"/>
        <v>8</v>
      </c>
      <c r="AD389" s="143" t="str">
        <f t="shared" ca="1" si="54"/>
        <v/>
      </c>
      <c r="AE389" s="100" t="str">
        <f t="shared" ca="1" si="55"/>
        <v>未使用</v>
      </c>
    </row>
    <row r="390" spans="1:31" s="2" customFormat="1" ht="12" customHeight="1" thickBot="1">
      <c r="A390" s="161">
        <v>8</v>
      </c>
      <c r="B390" s="46" t="str">
        <f t="shared" ca="1" si="60"/>
        <v/>
      </c>
      <c r="C390" s="44">
        <v>15</v>
      </c>
      <c r="D390" s="47" t="s">
        <v>46</v>
      </c>
      <c r="E390" s="495" t="str">
        <f t="shared" ca="1" si="59"/>
        <v>Not Used</v>
      </c>
      <c r="F390" s="495"/>
      <c r="G390" s="495"/>
      <c r="H390" s="48" t="str">
        <f ca="1">IF(E390="Not Used","",MAX($H$102:INDIRECT("R[-1]C",FALSE))+1)</f>
        <v/>
      </c>
      <c r="I390" s="49" t="str">
        <f t="shared" ca="1" si="56"/>
        <v/>
      </c>
      <c r="J390" s="496"/>
      <c r="K390" s="491"/>
      <c r="L390" s="490"/>
      <c r="M390" s="491"/>
      <c r="N390" s="490"/>
      <c r="O390" s="491"/>
      <c r="P390" s="490"/>
      <c r="Q390" s="491"/>
      <c r="R390" s="490"/>
      <c r="S390" s="491"/>
      <c r="T390" s="490"/>
      <c r="U390" s="491"/>
      <c r="V390" s="490"/>
      <c r="W390" s="491"/>
      <c r="X390" s="490"/>
      <c r="Y390" s="491"/>
      <c r="Z390" s="5">
        <f t="shared" si="57"/>
        <v>0</v>
      </c>
      <c r="AA390" s="5">
        <f t="shared" ca="1" si="58"/>
        <v>8</v>
      </c>
      <c r="AD390" s="143" t="str">
        <f t="shared" ca="1" si="54"/>
        <v/>
      </c>
      <c r="AE390" s="100" t="str">
        <f t="shared" ca="1" si="55"/>
        <v>未使用</v>
      </c>
    </row>
    <row r="391" spans="1:31" s="2" customFormat="1" ht="12" customHeight="1" thickTop="1">
      <c r="A391" s="161">
        <v>9</v>
      </c>
      <c r="B391" s="35" t="str">
        <f ca="1">B36</f>
        <v/>
      </c>
      <c r="C391" s="36">
        <v>0</v>
      </c>
      <c r="D391" s="37" t="s">
        <v>84</v>
      </c>
      <c r="E391" s="489" t="str">
        <f t="shared" ca="1" si="59"/>
        <v>Not Used</v>
      </c>
      <c r="F391" s="489"/>
      <c r="G391" s="489"/>
      <c r="H391" s="50" t="str">
        <f ca="1">IF(E391="Not Used","",MAX($H$102:INDIRECT("R[-1]C",FALSE))+1)</f>
        <v/>
      </c>
      <c r="I391" s="51" t="str">
        <f t="shared" ca="1" si="56"/>
        <v/>
      </c>
      <c r="J391" s="492"/>
      <c r="K391" s="493"/>
      <c r="L391" s="494"/>
      <c r="M391" s="493"/>
      <c r="N391" s="494"/>
      <c r="O391" s="493"/>
      <c r="P391" s="494"/>
      <c r="Q391" s="493"/>
      <c r="R391" s="494"/>
      <c r="S391" s="493"/>
      <c r="T391" s="494"/>
      <c r="U391" s="493"/>
      <c r="V391" s="494"/>
      <c r="W391" s="493"/>
      <c r="X391" s="494"/>
      <c r="Y391" s="493"/>
      <c r="Z391" s="5">
        <f t="shared" si="57"/>
        <v>0</v>
      </c>
      <c r="AA391" s="5">
        <f t="shared" ca="1" si="58"/>
        <v>8</v>
      </c>
      <c r="AD391" s="143" t="str">
        <f t="shared" ca="1" si="54"/>
        <v/>
      </c>
      <c r="AE391" s="100" t="str">
        <f t="shared" ca="1" si="55"/>
        <v>未使用</v>
      </c>
    </row>
    <row r="392" spans="1:31" s="2" customFormat="1" ht="12" customHeight="1">
      <c r="A392" s="161">
        <v>9</v>
      </c>
      <c r="B392" s="39" t="str">
        <f ca="1">B$391</f>
        <v/>
      </c>
      <c r="C392" s="40">
        <v>1</v>
      </c>
      <c r="D392" s="37" t="s">
        <v>84</v>
      </c>
      <c r="E392" s="489" t="str">
        <f t="shared" ca="1" si="59"/>
        <v>Not Used</v>
      </c>
      <c r="F392" s="489"/>
      <c r="G392" s="489"/>
      <c r="H392" s="41" t="str">
        <f ca="1">IF(E392="Not Used","",MAX($H$102:INDIRECT("R[-1]C",FALSE))+1)</f>
        <v/>
      </c>
      <c r="I392" s="42" t="str">
        <f t="shared" ca="1" si="56"/>
        <v/>
      </c>
      <c r="J392" s="488"/>
      <c r="K392" s="486"/>
      <c r="L392" s="485"/>
      <c r="M392" s="486"/>
      <c r="N392" s="485"/>
      <c r="O392" s="486"/>
      <c r="P392" s="485"/>
      <c r="Q392" s="486"/>
      <c r="R392" s="485"/>
      <c r="S392" s="486"/>
      <c r="T392" s="485"/>
      <c r="U392" s="486"/>
      <c r="V392" s="485"/>
      <c r="W392" s="486"/>
      <c r="X392" s="485"/>
      <c r="Y392" s="486"/>
      <c r="Z392" s="5">
        <f t="shared" si="57"/>
        <v>0</v>
      </c>
      <c r="AA392" s="5">
        <f t="shared" ca="1" si="58"/>
        <v>8</v>
      </c>
      <c r="AD392" s="143" t="str">
        <f t="shared" ca="1" si="54"/>
        <v/>
      </c>
      <c r="AE392" s="100" t="str">
        <f t="shared" ca="1" si="55"/>
        <v>未使用</v>
      </c>
    </row>
    <row r="393" spans="1:31" s="2" customFormat="1" ht="12" customHeight="1">
      <c r="A393" s="161">
        <v>9</v>
      </c>
      <c r="B393" s="39" t="str">
        <f t="shared" ref="B393:B422" ca="1" si="61">B$391</f>
        <v/>
      </c>
      <c r="C393" s="40">
        <v>2</v>
      </c>
      <c r="D393" s="37" t="s">
        <v>84</v>
      </c>
      <c r="E393" s="489" t="str">
        <f t="shared" ca="1" si="59"/>
        <v>Not Used</v>
      </c>
      <c r="F393" s="489"/>
      <c r="G393" s="489"/>
      <c r="H393" s="41" t="str">
        <f ca="1">IF(E393="Not Used","",MAX($H$102:INDIRECT("R[-1]C",FALSE))+1)</f>
        <v/>
      </c>
      <c r="I393" s="42" t="str">
        <f t="shared" ca="1" si="56"/>
        <v/>
      </c>
      <c r="J393" s="488"/>
      <c r="K393" s="486"/>
      <c r="L393" s="485"/>
      <c r="M393" s="486"/>
      <c r="N393" s="485"/>
      <c r="O393" s="486"/>
      <c r="P393" s="485"/>
      <c r="Q393" s="486"/>
      <c r="R393" s="485"/>
      <c r="S393" s="486"/>
      <c r="T393" s="485"/>
      <c r="U393" s="486"/>
      <c r="V393" s="485"/>
      <c r="W393" s="486"/>
      <c r="X393" s="485"/>
      <c r="Y393" s="486"/>
      <c r="Z393" s="5">
        <f t="shared" si="57"/>
        <v>0</v>
      </c>
      <c r="AA393" s="5">
        <f t="shared" ca="1" si="58"/>
        <v>8</v>
      </c>
      <c r="AD393" s="143" t="str">
        <f t="shared" ref="AD393:AD456" ca="1" si="62">OFFSET(A393,IF(D393="ON",-94-C393,-94-C393-16)-32*A393+3*A393,18-C393)</f>
        <v/>
      </c>
      <c r="AE393" s="100" t="str">
        <f t="shared" ref="AE393:AE456" ca="1" si="63">OFFSET(A393,IF(D393="ON",-93-C393,-92-C393-16)-32*A393+3*A393,18-C393)</f>
        <v>未使用</v>
      </c>
    </row>
    <row r="394" spans="1:31" s="2" customFormat="1" ht="12" customHeight="1">
      <c r="A394" s="161">
        <v>9</v>
      </c>
      <c r="B394" s="39" t="str">
        <f t="shared" ca="1" si="61"/>
        <v/>
      </c>
      <c r="C394" s="40">
        <v>3</v>
      </c>
      <c r="D394" s="37" t="s">
        <v>84</v>
      </c>
      <c r="E394" s="489" t="str">
        <f t="shared" ca="1" si="59"/>
        <v>Not Used</v>
      </c>
      <c r="F394" s="489"/>
      <c r="G394" s="489"/>
      <c r="H394" s="41" t="str">
        <f ca="1">IF(E394="Not Used","",MAX($H$102:INDIRECT("R[-1]C",FALSE))+1)</f>
        <v/>
      </c>
      <c r="I394" s="42" t="str">
        <f t="shared" ca="1" si="56"/>
        <v/>
      </c>
      <c r="J394" s="488"/>
      <c r="K394" s="486"/>
      <c r="L394" s="485"/>
      <c r="M394" s="486"/>
      <c r="N394" s="485"/>
      <c r="O394" s="486"/>
      <c r="P394" s="485"/>
      <c r="Q394" s="486"/>
      <c r="R394" s="485"/>
      <c r="S394" s="486"/>
      <c r="T394" s="485"/>
      <c r="U394" s="486"/>
      <c r="V394" s="485"/>
      <c r="W394" s="486"/>
      <c r="X394" s="485"/>
      <c r="Y394" s="486"/>
      <c r="Z394" s="5">
        <f t="shared" si="57"/>
        <v>0</v>
      </c>
      <c r="AA394" s="5">
        <f t="shared" ca="1" si="58"/>
        <v>8</v>
      </c>
      <c r="AD394" s="143" t="str">
        <f t="shared" ca="1" si="62"/>
        <v/>
      </c>
      <c r="AE394" s="100" t="str">
        <f t="shared" ca="1" si="63"/>
        <v>未使用</v>
      </c>
    </row>
    <row r="395" spans="1:31" s="2" customFormat="1" ht="12" customHeight="1">
      <c r="A395" s="161">
        <v>9</v>
      </c>
      <c r="B395" s="39" t="str">
        <f t="shared" ca="1" si="61"/>
        <v/>
      </c>
      <c r="C395" s="40">
        <v>4</v>
      </c>
      <c r="D395" s="37" t="s">
        <v>84</v>
      </c>
      <c r="E395" s="489" t="str">
        <f t="shared" ca="1" si="59"/>
        <v>Not Used</v>
      </c>
      <c r="F395" s="489"/>
      <c r="G395" s="489"/>
      <c r="H395" s="41" t="str">
        <f ca="1">IF(E395="Not Used","",MAX($H$102:INDIRECT("R[-1]C",FALSE))+1)</f>
        <v/>
      </c>
      <c r="I395" s="42" t="str">
        <f t="shared" ca="1" si="56"/>
        <v/>
      </c>
      <c r="J395" s="488"/>
      <c r="K395" s="486"/>
      <c r="L395" s="485"/>
      <c r="M395" s="486"/>
      <c r="N395" s="485"/>
      <c r="O395" s="486"/>
      <c r="P395" s="485"/>
      <c r="Q395" s="486"/>
      <c r="R395" s="485"/>
      <c r="S395" s="486"/>
      <c r="T395" s="485"/>
      <c r="U395" s="486"/>
      <c r="V395" s="485"/>
      <c r="W395" s="486"/>
      <c r="X395" s="485"/>
      <c r="Y395" s="486"/>
      <c r="Z395" s="5">
        <f t="shared" si="57"/>
        <v>0</v>
      </c>
      <c r="AA395" s="5">
        <f t="shared" ca="1" si="58"/>
        <v>8</v>
      </c>
      <c r="AD395" s="143" t="str">
        <f t="shared" ca="1" si="62"/>
        <v/>
      </c>
      <c r="AE395" s="100" t="str">
        <f t="shared" ca="1" si="63"/>
        <v>未使用</v>
      </c>
    </row>
    <row r="396" spans="1:31" s="2" customFormat="1" ht="12" customHeight="1">
      <c r="A396" s="161">
        <v>9</v>
      </c>
      <c r="B396" s="39" t="str">
        <f t="shared" ca="1" si="61"/>
        <v/>
      </c>
      <c r="C396" s="40">
        <v>5</v>
      </c>
      <c r="D396" s="37" t="s">
        <v>84</v>
      </c>
      <c r="E396" s="489" t="str">
        <f t="shared" ca="1" si="59"/>
        <v>Not Used</v>
      </c>
      <c r="F396" s="489"/>
      <c r="G396" s="489"/>
      <c r="H396" s="41" t="str">
        <f ca="1">IF(E396="Not Used","",MAX($H$102:INDIRECT("R[-1]C",FALSE))+1)</f>
        <v/>
      </c>
      <c r="I396" s="42" t="str">
        <f t="shared" ca="1" si="56"/>
        <v/>
      </c>
      <c r="J396" s="488"/>
      <c r="K396" s="486"/>
      <c r="L396" s="485"/>
      <c r="M396" s="486"/>
      <c r="N396" s="485"/>
      <c r="O396" s="486"/>
      <c r="P396" s="485"/>
      <c r="Q396" s="486"/>
      <c r="R396" s="485"/>
      <c r="S396" s="486"/>
      <c r="T396" s="485"/>
      <c r="U396" s="486"/>
      <c r="V396" s="485"/>
      <c r="W396" s="486"/>
      <c r="X396" s="485"/>
      <c r="Y396" s="486"/>
      <c r="Z396" s="5">
        <f t="shared" si="57"/>
        <v>0</v>
      </c>
      <c r="AA396" s="5">
        <f t="shared" ca="1" si="58"/>
        <v>8</v>
      </c>
      <c r="AD396" s="143" t="str">
        <f t="shared" ca="1" si="62"/>
        <v/>
      </c>
      <c r="AE396" s="100" t="str">
        <f t="shared" ca="1" si="63"/>
        <v>未使用</v>
      </c>
    </row>
    <row r="397" spans="1:31" s="2" customFormat="1" ht="12" customHeight="1">
      <c r="A397" s="161">
        <v>9</v>
      </c>
      <c r="B397" s="39" t="str">
        <f t="shared" ca="1" si="61"/>
        <v/>
      </c>
      <c r="C397" s="40">
        <v>6</v>
      </c>
      <c r="D397" s="37" t="s">
        <v>84</v>
      </c>
      <c r="E397" s="489" t="str">
        <f t="shared" ca="1" si="59"/>
        <v>Not Used</v>
      </c>
      <c r="F397" s="489"/>
      <c r="G397" s="489"/>
      <c r="H397" s="41" t="str">
        <f ca="1">IF(E397="Not Used","",MAX($H$102:INDIRECT("R[-1]C",FALSE))+1)</f>
        <v/>
      </c>
      <c r="I397" s="42" t="str">
        <f t="shared" ca="1" si="56"/>
        <v/>
      </c>
      <c r="J397" s="488"/>
      <c r="K397" s="486"/>
      <c r="L397" s="485"/>
      <c r="M397" s="486"/>
      <c r="N397" s="485"/>
      <c r="O397" s="486"/>
      <c r="P397" s="485"/>
      <c r="Q397" s="486"/>
      <c r="R397" s="485"/>
      <c r="S397" s="486"/>
      <c r="T397" s="485"/>
      <c r="U397" s="486"/>
      <c r="V397" s="485"/>
      <c r="W397" s="486"/>
      <c r="X397" s="485"/>
      <c r="Y397" s="486"/>
      <c r="Z397" s="5">
        <f t="shared" si="57"/>
        <v>0</v>
      </c>
      <c r="AA397" s="5">
        <f t="shared" ca="1" si="58"/>
        <v>8</v>
      </c>
      <c r="AD397" s="143" t="str">
        <f t="shared" ca="1" si="62"/>
        <v/>
      </c>
      <c r="AE397" s="100" t="str">
        <f t="shared" ca="1" si="63"/>
        <v>未使用</v>
      </c>
    </row>
    <row r="398" spans="1:31" s="2" customFormat="1" ht="12" customHeight="1">
      <c r="A398" s="161">
        <v>9</v>
      </c>
      <c r="B398" s="39" t="str">
        <f t="shared" ca="1" si="61"/>
        <v/>
      </c>
      <c r="C398" s="40">
        <v>7</v>
      </c>
      <c r="D398" s="37" t="s">
        <v>84</v>
      </c>
      <c r="E398" s="489" t="str">
        <f t="shared" ca="1" si="59"/>
        <v>Not Used</v>
      </c>
      <c r="F398" s="489"/>
      <c r="G398" s="489"/>
      <c r="H398" s="41" t="str">
        <f ca="1">IF(E398="Not Used","",MAX($H$102:INDIRECT("R[-1]C",FALSE))+1)</f>
        <v/>
      </c>
      <c r="I398" s="42" t="str">
        <f t="shared" ca="1" si="56"/>
        <v/>
      </c>
      <c r="J398" s="488"/>
      <c r="K398" s="486"/>
      <c r="L398" s="485"/>
      <c r="M398" s="486"/>
      <c r="N398" s="485"/>
      <c r="O398" s="486"/>
      <c r="P398" s="485"/>
      <c r="Q398" s="486"/>
      <c r="R398" s="485"/>
      <c r="S398" s="486"/>
      <c r="T398" s="485"/>
      <c r="U398" s="486"/>
      <c r="V398" s="485"/>
      <c r="W398" s="486"/>
      <c r="X398" s="485"/>
      <c r="Y398" s="486"/>
      <c r="Z398" s="5">
        <f t="shared" si="57"/>
        <v>0</v>
      </c>
      <c r="AA398" s="5">
        <f t="shared" ca="1" si="58"/>
        <v>8</v>
      </c>
      <c r="AD398" s="143" t="str">
        <f t="shared" ca="1" si="62"/>
        <v/>
      </c>
      <c r="AE398" s="100" t="str">
        <f t="shared" ca="1" si="63"/>
        <v>未使用</v>
      </c>
    </row>
    <row r="399" spans="1:31" s="2" customFormat="1" ht="12" customHeight="1">
      <c r="A399" s="161">
        <v>9</v>
      </c>
      <c r="B399" s="39" t="str">
        <f t="shared" ca="1" si="61"/>
        <v/>
      </c>
      <c r="C399" s="40">
        <v>8</v>
      </c>
      <c r="D399" s="37" t="s">
        <v>84</v>
      </c>
      <c r="E399" s="489" t="str">
        <f t="shared" ca="1" si="59"/>
        <v>Not Used</v>
      </c>
      <c r="F399" s="489"/>
      <c r="G399" s="489"/>
      <c r="H399" s="41" t="str">
        <f ca="1">IF(E399="Not Used","",MAX($H$102:INDIRECT("R[-1]C",FALSE))+1)</f>
        <v/>
      </c>
      <c r="I399" s="42" t="str">
        <f t="shared" ca="1" si="56"/>
        <v/>
      </c>
      <c r="J399" s="488"/>
      <c r="K399" s="486"/>
      <c r="L399" s="485"/>
      <c r="M399" s="486"/>
      <c r="N399" s="485"/>
      <c r="O399" s="486"/>
      <c r="P399" s="485"/>
      <c r="Q399" s="486"/>
      <c r="R399" s="485"/>
      <c r="S399" s="486"/>
      <c r="T399" s="485"/>
      <c r="U399" s="486"/>
      <c r="V399" s="485"/>
      <c r="W399" s="486"/>
      <c r="X399" s="485"/>
      <c r="Y399" s="486"/>
      <c r="Z399" s="5">
        <f t="shared" si="57"/>
        <v>0</v>
      </c>
      <c r="AA399" s="5">
        <f t="shared" ca="1" si="58"/>
        <v>8</v>
      </c>
      <c r="AD399" s="143" t="str">
        <f t="shared" ca="1" si="62"/>
        <v/>
      </c>
      <c r="AE399" s="100" t="str">
        <f t="shared" ca="1" si="63"/>
        <v>未使用</v>
      </c>
    </row>
    <row r="400" spans="1:31" s="2" customFormat="1" ht="12" customHeight="1">
      <c r="A400" s="161">
        <v>9</v>
      </c>
      <c r="B400" s="39" t="str">
        <f t="shared" ca="1" si="61"/>
        <v/>
      </c>
      <c r="C400" s="40">
        <v>9</v>
      </c>
      <c r="D400" s="37" t="s">
        <v>84</v>
      </c>
      <c r="E400" s="489" t="str">
        <f t="shared" ca="1" si="59"/>
        <v>Not Used</v>
      </c>
      <c r="F400" s="489"/>
      <c r="G400" s="489"/>
      <c r="H400" s="41" t="str">
        <f ca="1">IF(E400="Not Used","",MAX($H$102:INDIRECT("R[-1]C",FALSE))+1)</f>
        <v/>
      </c>
      <c r="I400" s="42" t="str">
        <f t="shared" ca="1" si="56"/>
        <v/>
      </c>
      <c r="J400" s="488"/>
      <c r="K400" s="486"/>
      <c r="L400" s="485"/>
      <c r="M400" s="486"/>
      <c r="N400" s="485"/>
      <c r="O400" s="486"/>
      <c r="P400" s="485"/>
      <c r="Q400" s="486"/>
      <c r="R400" s="485"/>
      <c r="S400" s="486"/>
      <c r="T400" s="485"/>
      <c r="U400" s="486"/>
      <c r="V400" s="485"/>
      <c r="W400" s="486"/>
      <c r="X400" s="485"/>
      <c r="Y400" s="486"/>
      <c r="Z400" s="5">
        <f t="shared" si="57"/>
        <v>0</v>
      </c>
      <c r="AA400" s="5">
        <f t="shared" ca="1" si="58"/>
        <v>8</v>
      </c>
      <c r="AD400" s="143" t="str">
        <f t="shared" ca="1" si="62"/>
        <v/>
      </c>
      <c r="AE400" s="100" t="str">
        <f t="shared" ca="1" si="63"/>
        <v>未使用</v>
      </c>
    </row>
    <row r="401" spans="1:31" s="2" customFormat="1" ht="12" customHeight="1">
      <c r="A401" s="161">
        <v>9</v>
      </c>
      <c r="B401" s="39" t="str">
        <f t="shared" ca="1" si="61"/>
        <v/>
      </c>
      <c r="C401" s="40">
        <v>10</v>
      </c>
      <c r="D401" s="37" t="s">
        <v>84</v>
      </c>
      <c r="E401" s="489" t="str">
        <f t="shared" ca="1" si="59"/>
        <v>Not Used</v>
      </c>
      <c r="F401" s="489"/>
      <c r="G401" s="489"/>
      <c r="H401" s="41" t="str">
        <f ca="1">IF(E401="Not Used","",MAX($H$102:INDIRECT("R[-1]C",FALSE))+1)</f>
        <v/>
      </c>
      <c r="I401" s="42" t="str">
        <f t="shared" ca="1" si="56"/>
        <v/>
      </c>
      <c r="J401" s="488"/>
      <c r="K401" s="486"/>
      <c r="L401" s="485"/>
      <c r="M401" s="486"/>
      <c r="N401" s="485"/>
      <c r="O401" s="486"/>
      <c r="P401" s="485"/>
      <c r="Q401" s="486"/>
      <c r="R401" s="485"/>
      <c r="S401" s="486"/>
      <c r="T401" s="485"/>
      <c r="U401" s="486"/>
      <c r="V401" s="485"/>
      <c r="W401" s="486"/>
      <c r="X401" s="485"/>
      <c r="Y401" s="486"/>
      <c r="Z401" s="5">
        <f t="shared" si="57"/>
        <v>0</v>
      </c>
      <c r="AA401" s="5">
        <f t="shared" ca="1" si="58"/>
        <v>8</v>
      </c>
      <c r="AD401" s="143" t="str">
        <f t="shared" ca="1" si="62"/>
        <v/>
      </c>
      <c r="AE401" s="100" t="str">
        <f t="shared" ca="1" si="63"/>
        <v>未使用</v>
      </c>
    </row>
    <row r="402" spans="1:31" s="2" customFormat="1" ht="12" customHeight="1">
      <c r="A402" s="161">
        <v>9</v>
      </c>
      <c r="B402" s="39" t="str">
        <f t="shared" ca="1" si="61"/>
        <v/>
      </c>
      <c r="C402" s="40">
        <v>11</v>
      </c>
      <c r="D402" s="37" t="s">
        <v>84</v>
      </c>
      <c r="E402" s="489" t="str">
        <f t="shared" ca="1" si="59"/>
        <v>Not Used</v>
      </c>
      <c r="F402" s="489"/>
      <c r="G402" s="489"/>
      <c r="H402" s="41" t="str">
        <f ca="1">IF(E402="Not Used","",MAX($H$102:INDIRECT("R[-1]C",FALSE))+1)</f>
        <v/>
      </c>
      <c r="I402" s="42" t="str">
        <f t="shared" ca="1" si="56"/>
        <v/>
      </c>
      <c r="J402" s="488"/>
      <c r="K402" s="486"/>
      <c r="L402" s="485"/>
      <c r="M402" s="486"/>
      <c r="N402" s="485"/>
      <c r="O402" s="486"/>
      <c r="P402" s="485"/>
      <c r="Q402" s="486"/>
      <c r="R402" s="485"/>
      <c r="S402" s="486"/>
      <c r="T402" s="485"/>
      <c r="U402" s="486"/>
      <c r="V402" s="485"/>
      <c r="W402" s="486"/>
      <c r="X402" s="485"/>
      <c r="Y402" s="486"/>
      <c r="Z402" s="5">
        <f t="shared" si="57"/>
        <v>0</v>
      </c>
      <c r="AA402" s="5">
        <f t="shared" ca="1" si="58"/>
        <v>8</v>
      </c>
      <c r="AD402" s="143" t="str">
        <f t="shared" ca="1" si="62"/>
        <v/>
      </c>
      <c r="AE402" s="100" t="str">
        <f t="shared" ca="1" si="63"/>
        <v>未使用</v>
      </c>
    </row>
    <row r="403" spans="1:31" s="2" customFormat="1" ht="12" customHeight="1">
      <c r="A403" s="161">
        <v>9</v>
      </c>
      <c r="B403" s="39" t="str">
        <f t="shared" ca="1" si="61"/>
        <v/>
      </c>
      <c r="C403" s="40">
        <v>12</v>
      </c>
      <c r="D403" s="37" t="s">
        <v>84</v>
      </c>
      <c r="E403" s="489" t="str">
        <f t="shared" ca="1" si="59"/>
        <v>Not Used</v>
      </c>
      <c r="F403" s="489"/>
      <c r="G403" s="489"/>
      <c r="H403" s="41" t="str">
        <f ca="1">IF(E403="Not Used","",MAX($H$102:INDIRECT("R[-1]C",FALSE))+1)</f>
        <v/>
      </c>
      <c r="I403" s="42" t="str">
        <f t="shared" ca="1" si="56"/>
        <v/>
      </c>
      <c r="J403" s="488"/>
      <c r="K403" s="486"/>
      <c r="L403" s="485"/>
      <c r="M403" s="486"/>
      <c r="N403" s="485"/>
      <c r="O403" s="486"/>
      <c r="P403" s="485"/>
      <c r="Q403" s="486"/>
      <c r="R403" s="485"/>
      <c r="S403" s="486"/>
      <c r="T403" s="485"/>
      <c r="U403" s="486"/>
      <c r="V403" s="485"/>
      <c r="W403" s="486"/>
      <c r="X403" s="485"/>
      <c r="Y403" s="486"/>
      <c r="Z403" s="5">
        <f t="shared" si="57"/>
        <v>0</v>
      </c>
      <c r="AA403" s="5">
        <f t="shared" ca="1" si="58"/>
        <v>8</v>
      </c>
      <c r="AD403" s="143" t="str">
        <f t="shared" ca="1" si="62"/>
        <v/>
      </c>
      <c r="AE403" s="100" t="str">
        <f t="shared" ca="1" si="63"/>
        <v>未使用</v>
      </c>
    </row>
    <row r="404" spans="1:31" s="2" customFormat="1" ht="12" customHeight="1">
      <c r="A404" s="161">
        <v>9</v>
      </c>
      <c r="B404" s="39" t="str">
        <f t="shared" ca="1" si="61"/>
        <v/>
      </c>
      <c r="C404" s="40">
        <v>13</v>
      </c>
      <c r="D404" s="37" t="s">
        <v>84</v>
      </c>
      <c r="E404" s="489" t="str">
        <f t="shared" ca="1" si="59"/>
        <v>Not Used</v>
      </c>
      <c r="F404" s="489"/>
      <c r="G404" s="489"/>
      <c r="H404" s="41" t="str">
        <f ca="1">IF(E404="Not Used","",MAX($H$102:INDIRECT("R[-1]C",FALSE))+1)</f>
        <v/>
      </c>
      <c r="I404" s="42" t="str">
        <f t="shared" ca="1" si="56"/>
        <v/>
      </c>
      <c r="J404" s="488"/>
      <c r="K404" s="486"/>
      <c r="L404" s="485"/>
      <c r="M404" s="486"/>
      <c r="N404" s="485"/>
      <c r="O404" s="486"/>
      <c r="P404" s="485"/>
      <c r="Q404" s="486"/>
      <c r="R404" s="485"/>
      <c r="S404" s="486"/>
      <c r="T404" s="485"/>
      <c r="U404" s="486"/>
      <c r="V404" s="485"/>
      <c r="W404" s="486"/>
      <c r="X404" s="485"/>
      <c r="Y404" s="486"/>
      <c r="Z404" s="5">
        <f t="shared" si="57"/>
        <v>0</v>
      </c>
      <c r="AA404" s="5">
        <f t="shared" ca="1" si="58"/>
        <v>8</v>
      </c>
      <c r="AD404" s="143" t="str">
        <f t="shared" ca="1" si="62"/>
        <v/>
      </c>
      <c r="AE404" s="100" t="str">
        <f t="shared" ca="1" si="63"/>
        <v>未使用</v>
      </c>
    </row>
    <row r="405" spans="1:31" s="2" customFormat="1" ht="12" customHeight="1">
      <c r="A405" s="161">
        <v>9</v>
      </c>
      <c r="B405" s="39" t="str">
        <f t="shared" ca="1" si="61"/>
        <v/>
      </c>
      <c r="C405" s="40">
        <v>14</v>
      </c>
      <c r="D405" s="37" t="s">
        <v>84</v>
      </c>
      <c r="E405" s="489" t="str">
        <f t="shared" ca="1" si="59"/>
        <v>Not Used</v>
      </c>
      <c r="F405" s="489"/>
      <c r="G405" s="489"/>
      <c r="H405" s="41" t="str">
        <f ca="1">IF(E405="Not Used","",MAX($H$102:INDIRECT("R[-1]C",FALSE))+1)</f>
        <v/>
      </c>
      <c r="I405" s="42" t="str">
        <f t="shared" ca="1" si="56"/>
        <v/>
      </c>
      <c r="J405" s="488"/>
      <c r="K405" s="486"/>
      <c r="L405" s="485"/>
      <c r="M405" s="486"/>
      <c r="N405" s="485"/>
      <c r="O405" s="486"/>
      <c r="P405" s="485"/>
      <c r="Q405" s="486"/>
      <c r="R405" s="485"/>
      <c r="S405" s="486"/>
      <c r="T405" s="485"/>
      <c r="U405" s="486"/>
      <c r="V405" s="485"/>
      <c r="W405" s="486"/>
      <c r="X405" s="485"/>
      <c r="Y405" s="486"/>
      <c r="Z405" s="5">
        <f t="shared" si="57"/>
        <v>0</v>
      </c>
      <c r="AA405" s="5">
        <f t="shared" ca="1" si="58"/>
        <v>8</v>
      </c>
      <c r="AD405" s="143" t="str">
        <f t="shared" ca="1" si="62"/>
        <v/>
      </c>
      <c r="AE405" s="100" t="str">
        <f t="shared" ca="1" si="63"/>
        <v>未使用</v>
      </c>
    </row>
    <row r="406" spans="1:31" s="2" customFormat="1" ht="12" customHeight="1">
      <c r="A406" s="161">
        <v>9</v>
      </c>
      <c r="B406" s="39" t="str">
        <f t="shared" ca="1" si="61"/>
        <v/>
      </c>
      <c r="C406" s="43">
        <v>15</v>
      </c>
      <c r="D406" s="37" t="s">
        <v>84</v>
      </c>
      <c r="E406" s="489" t="str">
        <f t="shared" ca="1" si="59"/>
        <v>Not Used</v>
      </c>
      <c r="F406" s="489"/>
      <c r="G406" s="489"/>
      <c r="H406" s="41" t="str">
        <f ca="1">IF(E406="Not Used","",MAX($H$102:INDIRECT("R[-1]C",FALSE))+1)</f>
        <v/>
      </c>
      <c r="I406" s="42" t="str">
        <f t="shared" ca="1" si="56"/>
        <v/>
      </c>
      <c r="J406" s="488"/>
      <c r="K406" s="486"/>
      <c r="L406" s="485"/>
      <c r="M406" s="486"/>
      <c r="N406" s="485"/>
      <c r="O406" s="486"/>
      <c r="P406" s="485"/>
      <c r="Q406" s="486"/>
      <c r="R406" s="485"/>
      <c r="S406" s="486"/>
      <c r="T406" s="485"/>
      <c r="U406" s="486"/>
      <c r="V406" s="485"/>
      <c r="W406" s="486"/>
      <c r="X406" s="485"/>
      <c r="Y406" s="486"/>
      <c r="Z406" s="5">
        <f t="shared" si="57"/>
        <v>0</v>
      </c>
      <c r="AA406" s="5">
        <f t="shared" ca="1" si="58"/>
        <v>8</v>
      </c>
      <c r="AD406" s="143" t="str">
        <f t="shared" ca="1" si="62"/>
        <v/>
      </c>
      <c r="AE406" s="100" t="str">
        <f t="shared" ca="1" si="63"/>
        <v>未使用</v>
      </c>
    </row>
    <row r="407" spans="1:31" s="2" customFormat="1" ht="12" customHeight="1">
      <c r="A407" s="161">
        <v>9</v>
      </c>
      <c r="B407" s="39" t="str">
        <f t="shared" ca="1" si="61"/>
        <v/>
      </c>
      <c r="C407" s="44">
        <v>0</v>
      </c>
      <c r="D407" s="45" t="s">
        <v>46</v>
      </c>
      <c r="E407" s="489" t="str">
        <f t="shared" ca="1" si="59"/>
        <v>Not Used</v>
      </c>
      <c r="F407" s="489"/>
      <c r="G407" s="489"/>
      <c r="H407" s="41" t="str">
        <f ca="1">IF(E407="Not Used","",MAX($H$102:INDIRECT("R[-1]C",FALSE))+1)</f>
        <v/>
      </c>
      <c r="I407" s="42" t="str">
        <f t="shared" ca="1" si="56"/>
        <v/>
      </c>
      <c r="J407" s="488"/>
      <c r="K407" s="486"/>
      <c r="L407" s="485"/>
      <c r="M407" s="486"/>
      <c r="N407" s="485"/>
      <c r="O407" s="486"/>
      <c r="P407" s="485"/>
      <c r="Q407" s="486"/>
      <c r="R407" s="485"/>
      <c r="S407" s="486"/>
      <c r="T407" s="485"/>
      <c r="U407" s="486"/>
      <c r="V407" s="485"/>
      <c r="W407" s="486"/>
      <c r="X407" s="485"/>
      <c r="Y407" s="486"/>
      <c r="Z407" s="5">
        <f t="shared" si="57"/>
        <v>0</v>
      </c>
      <c r="AA407" s="5">
        <f t="shared" ca="1" si="58"/>
        <v>8</v>
      </c>
      <c r="AD407" s="143" t="str">
        <f t="shared" ca="1" si="62"/>
        <v/>
      </c>
      <c r="AE407" s="100" t="str">
        <f t="shared" ca="1" si="63"/>
        <v>未使用</v>
      </c>
    </row>
    <row r="408" spans="1:31" s="2" customFormat="1" ht="12" customHeight="1">
      <c r="A408" s="161">
        <v>9</v>
      </c>
      <c r="B408" s="39" t="str">
        <f t="shared" ca="1" si="61"/>
        <v/>
      </c>
      <c r="C408" s="44">
        <v>1</v>
      </c>
      <c r="D408" s="45" t="s">
        <v>46</v>
      </c>
      <c r="E408" s="489" t="str">
        <f t="shared" ca="1" si="59"/>
        <v>Not Used</v>
      </c>
      <c r="F408" s="489"/>
      <c r="G408" s="489"/>
      <c r="H408" s="41" t="str">
        <f ca="1">IF(E408="Not Used","",MAX($H$102:INDIRECT("R[-1]C",FALSE))+1)</f>
        <v/>
      </c>
      <c r="I408" s="42" t="str">
        <f t="shared" ca="1" si="56"/>
        <v/>
      </c>
      <c r="J408" s="488"/>
      <c r="K408" s="486"/>
      <c r="L408" s="485"/>
      <c r="M408" s="486"/>
      <c r="N408" s="485"/>
      <c r="O408" s="486"/>
      <c r="P408" s="485"/>
      <c r="Q408" s="486"/>
      <c r="R408" s="485"/>
      <c r="S408" s="486"/>
      <c r="T408" s="485"/>
      <c r="U408" s="486"/>
      <c r="V408" s="485"/>
      <c r="W408" s="486"/>
      <c r="X408" s="485"/>
      <c r="Y408" s="486"/>
      <c r="Z408" s="5">
        <f t="shared" si="57"/>
        <v>0</v>
      </c>
      <c r="AA408" s="5">
        <f t="shared" ca="1" si="58"/>
        <v>8</v>
      </c>
      <c r="AD408" s="143" t="str">
        <f t="shared" ca="1" si="62"/>
        <v/>
      </c>
      <c r="AE408" s="100" t="str">
        <f t="shared" ca="1" si="63"/>
        <v>未使用</v>
      </c>
    </row>
    <row r="409" spans="1:31" s="2" customFormat="1" ht="12" customHeight="1">
      <c r="A409" s="161">
        <v>9</v>
      </c>
      <c r="B409" s="39" t="str">
        <f t="shared" ca="1" si="61"/>
        <v/>
      </c>
      <c r="C409" s="44">
        <v>2</v>
      </c>
      <c r="D409" s="45" t="s">
        <v>46</v>
      </c>
      <c r="E409" s="489" t="str">
        <f t="shared" ca="1" si="59"/>
        <v>Not Used</v>
      </c>
      <c r="F409" s="489"/>
      <c r="G409" s="489"/>
      <c r="H409" s="41" t="str">
        <f ca="1">IF(E409="Not Used","",MAX($H$102:INDIRECT("R[-1]C",FALSE))+1)</f>
        <v/>
      </c>
      <c r="I409" s="42" t="str">
        <f t="shared" ca="1" si="56"/>
        <v/>
      </c>
      <c r="J409" s="488"/>
      <c r="K409" s="486"/>
      <c r="L409" s="485"/>
      <c r="M409" s="486"/>
      <c r="N409" s="485"/>
      <c r="O409" s="486"/>
      <c r="P409" s="485"/>
      <c r="Q409" s="486"/>
      <c r="R409" s="485"/>
      <c r="S409" s="486"/>
      <c r="T409" s="485"/>
      <c r="U409" s="486"/>
      <c r="V409" s="485"/>
      <c r="W409" s="486"/>
      <c r="X409" s="485"/>
      <c r="Y409" s="486"/>
      <c r="Z409" s="5">
        <f t="shared" si="57"/>
        <v>0</v>
      </c>
      <c r="AA409" s="5">
        <f t="shared" ca="1" si="58"/>
        <v>8</v>
      </c>
      <c r="AD409" s="143" t="str">
        <f t="shared" ca="1" si="62"/>
        <v/>
      </c>
      <c r="AE409" s="100" t="str">
        <f t="shared" ca="1" si="63"/>
        <v>未使用</v>
      </c>
    </row>
    <row r="410" spans="1:31" s="2" customFormat="1" ht="12" customHeight="1">
      <c r="A410" s="161">
        <v>9</v>
      </c>
      <c r="B410" s="39" t="str">
        <f t="shared" ca="1" si="61"/>
        <v/>
      </c>
      <c r="C410" s="44">
        <v>3</v>
      </c>
      <c r="D410" s="45" t="s">
        <v>46</v>
      </c>
      <c r="E410" s="489" t="str">
        <f t="shared" ca="1" si="59"/>
        <v>Not Used</v>
      </c>
      <c r="F410" s="489"/>
      <c r="G410" s="489"/>
      <c r="H410" s="41" t="str">
        <f ca="1">IF(E410="Not Used","",MAX($H$102:INDIRECT("R[-1]C",FALSE))+1)</f>
        <v/>
      </c>
      <c r="I410" s="42" t="str">
        <f t="shared" ca="1" si="56"/>
        <v/>
      </c>
      <c r="J410" s="488"/>
      <c r="K410" s="486"/>
      <c r="L410" s="485"/>
      <c r="M410" s="486"/>
      <c r="N410" s="485"/>
      <c r="O410" s="486"/>
      <c r="P410" s="485"/>
      <c r="Q410" s="486"/>
      <c r="R410" s="485"/>
      <c r="S410" s="486"/>
      <c r="T410" s="485"/>
      <c r="U410" s="486"/>
      <c r="V410" s="485"/>
      <c r="W410" s="486"/>
      <c r="X410" s="485"/>
      <c r="Y410" s="486"/>
      <c r="Z410" s="5">
        <f t="shared" si="57"/>
        <v>0</v>
      </c>
      <c r="AA410" s="5">
        <f t="shared" ca="1" si="58"/>
        <v>8</v>
      </c>
      <c r="AD410" s="143" t="str">
        <f t="shared" ca="1" si="62"/>
        <v/>
      </c>
      <c r="AE410" s="100" t="str">
        <f t="shared" ca="1" si="63"/>
        <v>未使用</v>
      </c>
    </row>
    <row r="411" spans="1:31" s="2" customFormat="1" ht="12" customHeight="1">
      <c r="A411" s="161">
        <v>9</v>
      </c>
      <c r="B411" s="39" t="str">
        <f t="shared" ca="1" si="61"/>
        <v/>
      </c>
      <c r="C411" s="44">
        <v>4</v>
      </c>
      <c r="D411" s="45" t="s">
        <v>46</v>
      </c>
      <c r="E411" s="489" t="str">
        <f t="shared" ca="1" si="59"/>
        <v>Not Used</v>
      </c>
      <c r="F411" s="489"/>
      <c r="G411" s="489"/>
      <c r="H411" s="41" t="str">
        <f ca="1">IF(E411="Not Used","",MAX($H$102:INDIRECT("R[-1]C",FALSE))+1)</f>
        <v/>
      </c>
      <c r="I411" s="42" t="str">
        <f t="shared" ca="1" si="56"/>
        <v/>
      </c>
      <c r="J411" s="488"/>
      <c r="K411" s="486"/>
      <c r="L411" s="485"/>
      <c r="M411" s="486"/>
      <c r="N411" s="485"/>
      <c r="O411" s="486"/>
      <c r="P411" s="485"/>
      <c r="Q411" s="486"/>
      <c r="R411" s="485"/>
      <c r="S411" s="486"/>
      <c r="T411" s="485"/>
      <c r="U411" s="486"/>
      <c r="V411" s="485"/>
      <c r="W411" s="486"/>
      <c r="X411" s="485"/>
      <c r="Y411" s="486"/>
      <c r="Z411" s="5">
        <f t="shared" si="57"/>
        <v>0</v>
      </c>
      <c r="AA411" s="5">
        <f t="shared" ca="1" si="58"/>
        <v>8</v>
      </c>
      <c r="AD411" s="143" t="str">
        <f t="shared" ca="1" si="62"/>
        <v/>
      </c>
      <c r="AE411" s="100" t="str">
        <f t="shared" ca="1" si="63"/>
        <v>未使用</v>
      </c>
    </row>
    <row r="412" spans="1:31" s="2" customFormat="1" ht="12" customHeight="1">
      <c r="A412" s="161">
        <v>9</v>
      </c>
      <c r="B412" s="39" t="str">
        <f t="shared" ca="1" si="61"/>
        <v/>
      </c>
      <c r="C412" s="44">
        <v>5</v>
      </c>
      <c r="D412" s="45" t="s">
        <v>46</v>
      </c>
      <c r="E412" s="489" t="str">
        <f t="shared" ca="1" si="59"/>
        <v>Not Used</v>
      </c>
      <c r="F412" s="489"/>
      <c r="G412" s="489"/>
      <c r="H412" s="41" t="str">
        <f ca="1">IF(E412="Not Used","",MAX($H$102:INDIRECT("R[-1]C",FALSE))+1)</f>
        <v/>
      </c>
      <c r="I412" s="42" t="str">
        <f t="shared" ca="1" si="56"/>
        <v/>
      </c>
      <c r="J412" s="488"/>
      <c r="K412" s="486"/>
      <c r="L412" s="485"/>
      <c r="M412" s="486"/>
      <c r="N412" s="485"/>
      <c r="O412" s="486"/>
      <c r="P412" s="485"/>
      <c r="Q412" s="486"/>
      <c r="R412" s="485"/>
      <c r="S412" s="486"/>
      <c r="T412" s="485"/>
      <c r="U412" s="486"/>
      <c r="V412" s="485"/>
      <c r="W412" s="486"/>
      <c r="X412" s="485"/>
      <c r="Y412" s="486"/>
      <c r="Z412" s="5">
        <f t="shared" si="57"/>
        <v>0</v>
      </c>
      <c r="AA412" s="5">
        <f t="shared" ca="1" si="58"/>
        <v>8</v>
      </c>
      <c r="AD412" s="143" t="str">
        <f t="shared" ca="1" si="62"/>
        <v/>
      </c>
      <c r="AE412" s="100" t="str">
        <f t="shared" ca="1" si="63"/>
        <v>未使用</v>
      </c>
    </row>
    <row r="413" spans="1:31" s="2" customFormat="1" ht="12" customHeight="1">
      <c r="A413" s="161">
        <v>9</v>
      </c>
      <c r="B413" s="39" t="str">
        <f t="shared" ca="1" si="61"/>
        <v/>
      </c>
      <c r="C413" s="44">
        <v>6</v>
      </c>
      <c r="D413" s="45" t="s">
        <v>46</v>
      </c>
      <c r="E413" s="489" t="str">
        <f t="shared" ca="1" si="59"/>
        <v>Not Used</v>
      </c>
      <c r="F413" s="489"/>
      <c r="G413" s="489"/>
      <c r="H413" s="41" t="str">
        <f ca="1">IF(E413="Not Used","",MAX($H$102:INDIRECT("R[-1]C",FALSE))+1)</f>
        <v/>
      </c>
      <c r="I413" s="42" t="str">
        <f t="shared" ca="1" si="56"/>
        <v/>
      </c>
      <c r="J413" s="488"/>
      <c r="K413" s="486"/>
      <c r="L413" s="485"/>
      <c r="M413" s="486"/>
      <c r="N413" s="485"/>
      <c r="O413" s="486"/>
      <c r="P413" s="485"/>
      <c r="Q413" s="486"/>
      <c r="R413" s="485"/>
      <c r="S413" s="486"/>
      <c r="T413" s="485"/>
      <c r="U413" s="486"/>
      <c r="V413" s="485"/>
      <c r="W413" s="486"/>
      <c r="X413" s="485"/>
      <c r="Y413" s="486"/>
      <c r="Z413" s="5">
        <f t="shared" si="57"/>
        <v>0</v>
      </c>
      <c r="AA413" s="5">
        <f t="shared" ca="1" si="58"/>
        <v>8</v>
      </c>
      <c r="AD413" s="143" t="str">
        <f t="shared" ca="1" si="62"/>
        <v/>
      </c>
      <c r="AE413" s="100" t="str">
        <f t="shared" ca="1" si="63"/>
        <v>未使用</v>
      </c>
    </row>
    <row r="414" spans="1:31" s="2" customFormat="1" ht="12" customHeight="1">
      <c r="A414" s="161">
        <v>9</v>
      </c>
      <c r="B414" s="39" t="str">
        <f t="shared" ca="1" si="61"/>
        <v/>
      </c>
      <c r="C414" s="44">
        <v>7</v>
      </c>
      <c r="D414" s="45" t="s">
        <v>46</v>
      </c>
      <c r="E414" s="489" t="str">
        <f t="shared" ca="1" si="59"/>
        <v>Not Used</v>
      </c>
      <c r="F414" s="489"/>
      <c r="G414" s="489"/>
      <c r="H414" s="41" t="str">
        <f ca="1">IF(E414="Not Used","",MAX($H$102:INDIRECT("R[-1]C",FALSE))+1)</f>
        <v/>
      </c>
      <c r="I414" s="42" t="str">
        <f t="shared" ca="1" si="56"/>
        <v/>
      </c>
      <c r="J414" s="488"/>
      <c r="K414" s="486"/>
      <c r="L414" s="485"/>
      <c r="M414" s="486"/>
      <c r="N414" s="485"/>
      <c r="O414" s="486"/>
      <c r="P414" s="485"/>
      <c r="Q414" s="486"/>
      <c r="R414" s="485"/>
      <c r="S414" s="486"/>
      <c r="T414" s="485"/>
      <c r="U414" s="486"/>
      <c r="V414" s="485"/>
      <c r="W414" s="486"/>
      <c r="X414" s="485"/>
      <c r="Y414" s="486"/>
      <c r="Z414" s="5">
        <f t="shared" si="57"/>
        <v>0</v>
      </c>
      <c r="AA414" s="5">
        <f t="shared" ca="1" si="58"/>
        <v>8</v>
      </c>
      <c r="AD414" s="143" t="str">
        <f t="shared" ca="1" si="62"/>
        <v/>
      </c>
      <c r="AE414" s="100" t="str">
        <f t="shared" ca="1" si="63"/>
        <v>未使用</v>
      </c>
    </row>
    <row r="415" spans="1:31" s="2" customFormat="1" ht="12" customHeight="1">
      <c r="A415" s="161">
        <v>9</v>
      </c>
      <c r="B415" s="39" t="str">
        <f t="shared" ca="1" si="61"/>
        <v/>
      </c>
      <c r="C415" s="44">
        <v>8</v>
      </c>
      <c r="D415" s="45" t="s">
        <v>46</v>
      </c>
      <c r="E415" s="489" t="str">
        <f t="shared" ca="1" si="59"/>
        <v>Not Used</v>
      </c>
      <c r="F415" s="489"/>
      <c r="G415" s="489"/>
      <c r="H415" s="41" t="str">
        <f ca="1">IF(E415="Not Used","",MAX($H$102:INDIRECT("R[-1]C",FALSE))+1)</f>
        <v/>
      </c>
      <c r="I415" s="42" t="str">
        <f t="shared" ca="1" si="56"/>
        <v/>
      </c>
      <c r="J415" s="488"/>
      <c r="K415" s="486"/>
      <c r="L415" s="485"/>
      <c r="M415" s="486"/>
      <c r="N415" s="485"/>
      <c r="O415" s="486"/>
      <c r="P415" s="485"/>
      <c r="Q415" s="486"/>
      <c r="R415" s="485"/>
      <c r="S415" s="486"/>
      <c r="T415" s="485"/>
      <c r="U415" s="486"/>
      <c r="V415" s="485"/>
      <c r="W415" s="486"/>
      <c r="X415" s="485"/>
      <c r="Y415" s="486"/>
      <c r="Z415" s="5">
        <f t="shared" si="57"/>
        <v>0</v>
      </c>
      <c r="AA415" s="5">
        <f t="shared" ca="1" si="58"/>
        <v>8</v>
      </c>
      <c r="AD415" s="143" t="str">
        <f t="shared" ca="1" si="62"/>
        <v/>
      </c>
      <c r="AE415" s="100" t="str">
        <f t="shared" ca="1" si="63"/>
        <v>未使用</v>
      </c>
    </row>
    <row r="416" spans="1:31" s="2" customFormat="1" ht="12" customHeight="1">
      <c r="A416" s="161">
        <v>9</v>
      </c>
      <c r="B416" s="39" t="str">
        <f t="shared" ca="1" si="61"/>
        <v/>
      </c>
      <c r="C416" s="44">
        <v>9</v>
      </c>
      <c r="D416" s="45" t="s">
        <v>46</v>
      </c>
      <c r="E416" s="489" t="str">
        <f t="shared" ca="1" si="59"/>
        <v>Not Used</v>
      </c>
      <c r="F416" s="489"/>
      <c r="G416" s="489"/>
      <c r="H416" s="41" t="str">
        <f ca="1">IF(E416="Not Used","",MAX($H$102:INDIRECT("R[-1]C",FALSE))+1)</f>
        <v/>
      </c>
      <c r="I416" s="42" t="str">
        <f t="shared" ca="1" si="56"/>
        <v/>
      </c>
      <c r="J416" s="488"/>
      <c r="K416" s="486"/>
      <c r="L416" s="485"/>
      <c r="M416" s="486"/>
      <c r="N416" s="485"/>
      <c r="O416" s="486"/>
      <c r="P416" s="485"/>
      <c r="Q416" s="486"/>
      <c r="R416" s="485"/>
      <c r="S416" s="486"/>
      <c r="T416" s="485"/>
      <c r="U416" s="486"/>
      <c r="V416" s="485"/>
      <c r="W416" s="486"/>
      <c r="X416" s="485"/>
      <c r="Y416" s="486"/>
      <c r="Z416" s="5">
        <f t="shared" si="57"/>
        <v>0</v>
      </c>
      <c r="AA416" s="5">
        <f t="shared" ca="1" si="58"/>
        <v>8</v>
      </c>
      <c r="AD416" s="143" t="str">
        <f t="shared" ca="1" si="62"/>
        <v/>
      </c>
      <c r="AE416" s="100" t="str">
        <f t="shared" ca="1" si="63"/>
        <v>未使用</v>
      </c>
    </row>
    <row r="417" spans="1:31" s="2" customFormat="1" ht="12" customHeight="1">
      <c r="A417" s="161">
        <v>9</v>
      </c>
      <c r="B417" s="39" t="str">
        <f t="shared" ca="1" si="61"/>
        <v/>
      </c>
      <c r="C417" s="44">
        <v>10</v>
      </c>
      <c r="D417" s="45" t="s">
        <v>46</v>
      </c>
      <c r="E417" s="489" t="str">
        <f t="shared" ca="1" si="59"/>
        <v>Not Used</v>
      </c>
      <c r="F417" s="489"/>
      <c r="G417" s="489"/>
      <c r="H417" s="41" t="str">
        <f ca="1">IF(E417="Not Used","",MAX($H$102:INDIRECT("R[-1]C",FALSE))+1)</f>
        <v/>
      </c>
      <c r="I417" s="42" t="str">
        <f t="shared" ca="1" si="56"/>
        <v/>
      </c>
      <c r="J417" s="488"/>
      <c r="K417" s="486"/>
      <c r="L417" s="485"/>
      <c r="M417" s="486"/>
      <c r="N417" s="485"/>
      <c r="O417" s="486"/>
      <c r="P417" s="485"/>
      <c r="Q417" s="486"/>
      <c r="R417" s="485"/>
      <c r="S417" s="486"/>
      <c r="T417" s="485"/>
      <c r="U417" s="486"/>
      <c r="V417" s="485"/>
      <c r="W417" s="486"/>
      <c r="X417" s="485"/>
      <c r="Y417" s="486"/>
      <c r="Z417" s="5">
        <f t="shared" si="57"/>
        <v>0</v>
      </c>
      <c r="AA417" s="5">
        <f t="shared" ca="1" si="58"/>
        <v>8</v>
      </c>
      <c r="AD417" s="143" t="str">
        <f t="shared" ca="1" si="62"/>
        <v/>
      </c>
      <c r="AE417" s="100" t="str">
        <f t="shared" ca="1" si="63"/>
        <v>未使用</v>
      </c>
    </row>
    <row r="418" spans="1:31" s="2" customFormat="1" ht="12" customHeight="1">
      <c r="A418" s="161">
        <v>9</v>
      </c>
      <c r="B418" s="39" t="str">
        <f t="shared" ca="1" si="61"/>
        <v/>
      </c>
      <c r="C418" s="44">
        <v>11</v>
      </c>
      <c r="D418" s="45" t="s">
        <v>46</v>
      </c>
      <c r="E418" s="489" t="str">
        <f t="shared" ca="1" si="59"/>
        <v>Not Used</v>
      </c>
      <c r="F418" s="489"/>
      <c r="G418" s="489"/>
      <c r="H418" s="41" t="str">
        <f ca="1">IF(E418="Not Used","",MAX($H$102:INDIRECT("R[-1]C",FALSE))+1)</f>
        <v/>
      </c>
      <c r="I418" s="42" t="str">
        <f t="shared" ca="1" si="56"/>
        <v/>
      </c>
      <c r="J418" s="488"/>
      <c r="K418" s="486"/>
      <c r="L418" s="485"/>
      <c r="M418" s="486"/>
      <c r="N418" s="485"/>
      <c r="O418" s="486"/>
      <c r="P418" s="485"/>
      <c r="Q418" s="486"/>
      <c r="R418" s="485"/>
      <c r="S418" s="486"/>
      <c r="T418" s="485"/>
      <c r="U418" s="486"/>
      <c r="V418" s="485"/>
      <c r="W418" s="486"/>
      <c r="X418" s="485"/>
      <c r="Y418" s="486"/>
      <c r="Z418" s="5">
        <f t="shared" si="57"/>
        <v>0</v>
      </c>
      <c r="AA418" s="5">
        <f t="shared" ca="1" si="58"/>
        <v>8</v>
      </c>
      <c r="AD418" s="143" t="str">
        <f t="shared" ca="1" si="62"/>
        <v/>
      </c>
      <c r="AE418" s="100" t="str">
        <f t="shared" ca="1" si="63"/>
        <v>未使用</v>
      </c>
    </row>
    <row r="419" spans="1:31" s="2" customFormat="1" ht="12" customHeight="1">
      <c r="A419" s="161">
        <v>9</v>
      </c>
      <c r="B419" s="39" t="str">
        <f t="shared" ca="1" si="61"/>
        <v/>
      </c>
      <c r="C419" s="44">
        <v>12</v>
      </c>
      <c r="D419" s="45" t="s">
        <v>46</v>
      </c>
      <c r="E419" s="489" t="str">
        <f t="shared" ca="1" si="59"/>
        <v>Not Used</v>
      </c>
      <c r="F419" s="489"/>
      <c r="G419" s="489"/>
      <c r="H419" s="41" t="str">
        <f ca="1">IF(E419="Not Used","",MAX($H$102:INDIRECT("R[-1]C",FALSE))+1)</f>
        <v/>
      </c>
      <c r="I419" s="42" t="str">
        <f t="shared" ca="1" si="56"/>
        <v/>
      </c>
      <c r="J419" s="488"/>
      <c r="K419" s="486"/>
      <c r="L419" s="485"/>
      <c r="M419" s="486"/>
      <c r="N419" s="485"/>
      <c r="O419" s="486"/>
      <c r="P419" s="485"/>
      <c r="Q419" s="486"/>
      <c r="R419" s="485"/>
      <c r="S419" s="486"/>
      <c r="T419" s="485"/>
      <c r="U419" s="486"/>
      <c r="V419" s="485"/>
      <c r="W419" s="486"/>
      <c r="X419" s="485"/>
      <c r="Y419" s="486"/>
      <c r="Z419" s="5">
        <f t="shared" si="57"/>
        <v>0</v>
      </c>
      <c r="AA419" s="5">
        <f t="shared" ca="1" si="58"/>
        <v>8</v>
      </c>
      <c r="AD419" s="143" t="str">
        <f t="shared" ca="1" si="62"/>
        <v/>
      </c>
      <c r="AE419" s="100" t="str">
        <f t="shared" ca="1" si="63"/>
        <v>未使用</v>
      </c>
    </row>
    <row r="420" spans="1:31" s="2" customFormat="1" ht="12" customHeight="1">
      <c r="A420" s="161">
        <v>9</v>
      </c>
      <c r="B420" s="39" t="str">
        <f t="shared" ca="1" si="61"/>
        <v/>
      </c>
      <c r="C420" s="44">
        <v>13</v>
      </c>
      <c r="D420" s="45" t="s">
        <v>46</v>
      </c>
      <c r="E420" s="489" t="str">
        <f t="shared" ca="1" si="59"/>
        <v>Not Used</v>
      </c>
      <c r="F420" s="489"/>
      <c r="G420" s="489"/>
      <c r="H420" s="41" t="str">
        <f ca="1">IF(E420="Not Used","",MAX($H$102:INDIRECT("R[-1]C",FALSE))+1)</f>
        <v/>
      </c>
      <c r="I420" s="42" t="str">
        <f t="shared" ca="1" si="56"/>
        <v/>
      </c>
      <c r="J420" s="488"/>
      <c r="K420" s="486"/>
      <c r="L420" s="485"/>
      <c r="M420" s="486"/>
      <c r="N420" s="485"/>
      <c r="O420" s="486"/>
      <c r="P420" s="485"/>
      <c r="Q420" s="486"/>
      <c r="R420" s="485"/>
      <c r="S420" s="486"/>
      <c r="T420" s="485"/>
      <c r="U420" s="486"/>
      <c r="V420" s="485"/>
      <c r="W420" s="486"/>
      <c r="X420" s="485"/>
      <c r="Y420" s="486"/>
      <c r="Z420" s="5">
        <f t="shared" si="57"/>
        <v>0</v>
      </c>
      <c r="AA420" s="5">
        <f t="shared" ca="1" si="58"/>
        <v>8</v>
      </c>
      <c r="AD420" s="143" t="str">
        <f t="shared" ca="1" si="62"/>
        <v/>
      </c>
      <c r="AE420" s="100" t="str">
        <f t="shared" ca="1" si="63"/>
        <v>未使用</v>
      </c>
    </row>
    <row r="421" spans="1:31" s="2" customFormat="1" ht="12" customHeight="1">
      <c r="A421" s="161">
        <v>9</v>
      </c>
      <c r="B421" s="39" t="str">
        <f t="shared" ca="1" si="61"/>
        <v/>
      </c>
      <c r="C421" s="44">
        <v>14</v>
      </c>
      <c r="D421" s="45" t="s">
        <v>46</v>
      </c>
      <c r="E421" s="489" t="str">
        <f t="shared" ca="1" si="59"/>
        <v>Not Used</v>
      </c>
      <c r="F421" s="489"/>
      <c r="G421" s="489"/>
      <c r="H421" s="41" t="str">
        <f ca="1">IF(E421="Not Used","",MAX($H$102:INDIRECT("R[-1]C",FALSE))+1)</f>
        <v/>
      </c>
      <c r="I421" s="42" t="str">
        <f t="shared" ca="1" si="56"/>
        <v/>
      </c>
      <c r="J421" s="488"/>
      <c r="K421" s="486"/>
      <c r="L421" s="485"/>
      <c r="M421" s="486"/>
      <c r="N421" s="485"/>
      <c r="O421" s="486"/>
      <c r="P421" s="485"/>
      <c r="Q421" s="486"/>
      <c r="R421" s="485"/>
      <c r="S421" s="486"/>
      <c r="T421" s="485"/>
      <c r="U421" s="486"/>
      <c r="V421" s="485"/>
      <c r="W421" s="486"/>
      <c r="X421" s="485"/>
      <c r="Y421" s="486"/>
      <c r="Z421" s="5">
        <f t="shared" si="57"/>
        <v>0</v>
      </c>
      <c r="AA421" s="5">
        <f t="shared" ca="1" si="58"/>
        <v>8</v>
      </c>
      <c r="AD421" s="143" t="str">
        <f t="shared" ca="1" si="62"/>
        <v/>
      </c>
      <c r="AE421" s="100" t="str">
        <f t="shared" ca="1" si="63"/>
        <v>未使用</v>
      </c>
    </row>
    <row r="422" spans="1:31" s="2" customFormat="1" ht="12" customHeight="1" thickBot="1">
      <c r="A422" s="161">
        <v>9</v>
      </c>
      <c r="B422" s="46" t="str">
        <f t="shared" ca="1" si="61"/>
        <v/>
      </c>
      <c r="C422" s="52">
        <v>15</v>
      </c>
      <c r="D422" s="53" t="s">
        <v>46</v>
      </c>
      <c r="E422" s="495" t="str">
        <f t="shared" ca="1" si="59"/>
        <v>Not Used</v>
      </c>
      <c r="F422" s="495"/>
      <c r="G422" s="495"/>
      <c r="H422" s="48" t="str">
        <f ca="1">IF(E422="Not Used","",MAX($H$102:INDIRECT("R[-1]C",FALSE))+1)</f>
        <v/>
      </c>
      <c r="I422" s="49" t="str">
        <f t="shared" ca="1" si="56"/>
        <v/>
      </c>
      <c r="J422" s="488"/>
      <c r="K422" s="486"/>
      <c r="L422" s="490"/>
      <c r="M422" s="491"/>
      <c r="N422" s="490"/>
      <c r="O422" s="491"/>
      <c r="P422" s="490"/>
      <c r="Q422" s="491"/>
      <c r="R422" s="490"/>
      <c r="S422" s="491"/>
      <c r="T422" s="490"/>
      <c r="U422" s="491"/>
      <c r="V422" s="490"/>
      <c r="W422" s="491"/>
      <c r="X422" s="490"/>
      <c r="Y422" s="491"/>
      <c r="Z422" s="5">
        <f t="shared" si="57"/>
        <v>0</v>
      </c>
      <c r="AA422" s="5">
        <f t="shared" ca="1" si="58"/>
        <v>8</v>
      </c>
      <c r="AD422" s="143" t="str">
        <f t="shared" ca="1" si="62"/>
        <v/>
      </c>
      <c r="AE422" s="100" t="str">
        <f t="shared" ca="1" si="63"/>
        <v>未使用</v>
      </c>
    </row>
    <row r="423" spans="1:31" s="2" customFormat="1" ht="12" customHeight="1" thickTop="1">
      <c r="A423" s="161">
        <v>10</v>
      </c>
      <c r="B423" s="35" t="str">
        <f ca="1">B39</f>
        <v/>
      </c>
      <c r="C423" s="54">
        <v>0</v>
      </c>
      <c r="D423" s="37" t="s">
        <v>84</v>
      </c>
      <c r="E423" s="489" t="str">
        <f t="shared" ca="1" si="59"/>
        <v>Not Used</v>
      </c>
      <c r="F423" s="489"/>
      <c r="G423" s="489"/>
      <c r="H423" s="50" t="str">
        <f ca="1">IF(E423="Not Used","",MAX($H$102:INDIRECT("R[-1]C",FALSE))+1)</f>
        <v/>
      </c>
      <c r="I423" s="51" t="str">
        <f t="shared" ref="I423:I486" ca="1" si="64">IF(H423="","","0x"&amp;DEC2HEX(G$2*2^10+H423,4))</f>
        <v/>
      </c>
      <c r="J423" s="492"/>
      <c r="K423" s="493"/>
      <c r="L423" s="494"/>
      <c r="M423" s="493"/>
      <c r="N423" s="494"/>
      <c r="O423" s="493"/>
      <c r="P423" s="494"/>
      <c r="Q423" s="493"/>
      <c r="R423" s="494"/>
      <c r="S423" s="493"/>
      <c r="T423" s="494"/>
      <c r="U423" s="493"/>
      <c r="V423" s="494"/>
      <c r="W423" s="493"/>
      <c r="X423" s="494"/>
      <c r="Y423" s="493"/>
      <c r="Z423" s="5">
        <f t="shared" ref="Z423:Z486" si="65">COUNTA(J423:Y423)</f>
        <v>0</v>
      </c>
      <c r="AA423" s="5">
        <f t="shared" ref="AA423:AA486" ca="1" si="66">LEN(E423)</f>
        <v>8</v>
      </c>
      <c r="AD423" s="143" t="str">
        <f t="shared" ca="1" si="62"/>
        <v/>
      </c>
      <c r="AE423" s="100" t="str">
        <f t="shared" ca="1" si="63"/>
        <v>未使用</v>
      </c>
    </row>
    <row r="424" spans="1:31" s="2" customFormat="1" ht="12" customHeight="1">
      <c r="A424" s="161">
        <v>10</v>
      </c>
      <c r="B424" s="39" t="str">
        <f ca="1">B$423</f>
        <v/>
      </c>
      <c r="C424" s="40">
        <v>1</v>
      </c>
      <c r="D424" s="37" t="s">
        <v>84</v>
      </c>
      <c r="E424" s="489" t="str">
        <f t="shared" ref="E424:E487" ca="1" si="67">IF(AE424="未使用","Not Used",$E$100&amp;AD424&amp;"_"&amp;D424)</f>
        <v>Not Used</v>
      </c>
      <c r="F424" s="489"/>
      <c r="G424" s="489"/>
      <c r="H424" s="41" t="str">
        <f ca="1">IF(E424="Not Used","",MAX($H$102:INDIRECT("R[-1]C",FALSE))+1)</f>
        <v/>
      </c>
      <c r="I424" s="42" t="str">
        <f t="shared" ca="1" si="64"/>
        <v/>
      </c>
      <c r="J424" s="488"/>
      <c r="K424" s="486"/>
      <c r="L424" s="485"/>
      <c r="M424" s="486"/>
      <c r="N424" s="485"/>
      <c r="O424" s="486"/>
      <c r="P424" s="485"/>
      <c r="Q424" s="486"/>
      <c r="R424" s="485"/>
      <c r="S424" s="486"/>
      <c r="T424" s="485"/>
      <c r="U424" s="486"/>
      <c r="V424" s="485"/>
      <c r="W424" s="486"/>
      <c r="X424" s="485"/>
      <c r="Y424" s="486"/>
      <c r="Z424" s="5">
        <f t="shared" si="65"/>
        <v>0</v>
      </c>
      <c r="AA424" s="5">
        <f t="shared" ca="1" si="66"/>
        <v>8</v>
      </c>
      <c r="AD424" s="143" t="str">
        <f t="shared" ca="1" si="62"/>
        <v/>
      </c>
      <c r="AE424" s="100" t="str">
        <f t="shared" ca="1" si="63"/>
        <v>未使用</v>
      </c>
    </row>
    <row r="425" spans="1:31" s="2" customFormat="1" ht="12" customHeight="1">
      <c r="A425" s="161">
        <v>10</v>
      </c>
      <c r="B425" s="39" t="str">
        <f t="shared" ref="B425:B454" ca="1" si="68">B$423</f>
        <v/>
      </c>
      <c r="C425" s="40">
        <v>2</v>
      </c>
      <c r="D425" s="37" t="s">
        <v>84</v>
      </c>
      <c r="E425" s="489" t="str">
        <f t="shared" ca="1" si="67"/>
        <v>Not Used</v>
      </c>
      <c r="F425" s="489"/>
      <c r="G425" s="489"/>
      <c r="H425" s="41" t="str">
        <f ca="1">IF(E425="Not Used","",MAX($H$102:INDIRECT("R[-1]C",FALSE))+1)</f>
        <v/>
      </c>
      <c r="I425" s="42" t="str">
        <f t="shared" ca="1" si="64"/>
        <v/>
      </c>
      <c r="J425" s="488"/>
      <c r="K425" s="486"/>
      <c r="L425" s="485"/>
      <c r="M425" s="486"/>
      <c r="N425" s="485"/>
      <c r="O425" s="486"/>
      <c r="P425" s="485"/>
      <c r="Q425" s="486"/>
      <c r="R425" s="485"/>
      <c r="S425" s="486"/>
      <c r="T425" s="485"/>
      <c r="U425" s="486"/>
      <c r="V425" s="485"/>
      <c r="W425" s="486"/>
      <c r="X425" s="485"/>
      <c r="Y425" s="486"/>
      <c r="Z425" s="5">
        <f t="shared" si="65"/>
        <v>0</v>
      </c>
      <c r="AA425" s="5">
        <f t="shared" ca="1" si="66"/>
        <v>8</v>
      </c>
      <c r="AD425" s="143" t="str">
        <f t="shared" ca="1" si="62"/>
        <v/>
      </c>
      <c r="AE425" s="100" t="str">
        <f t="shared" ca="1" si="63"/>
        <v>未使用</v>
      </c>
    </row>
    <row r="426" spans="1:31" s="2" customFormat="1" ht="12" customHeight="1">
      <c r="A426" s="161">
        <v>10</v>
      </c>
      <c r="B426" s="39" t="str">
        <f t="shared" ca="1" si="68"/>
        <v/>
      </c>
      <c r="C426" s="40">
        <v>3</v>
      </c>
      <c r="D426" s="37" t="s">
        <v>84</v>
      </c>
      <c r="E426" s="489" t="str">
        <f t="shared" ca="1" si="67"/>
        <v>Not Used</v>
      </c>
      <c r="F426" s="489"/>
      <c r="G426" s="489"/>
      <c r="H426" s="41" t="str">
        <f ca="1">IF(E426="Not Used","",MAX($H$102:INDIRECT("R[-1]C",FALSE))+1)</f>
        <v/>
      </c>
      <c r="I426" s="42" t="str">
        <f t="shared" ca="1" si="64"/>
        <v/>
      </c>
      <c r="J426" s="488"/>
      <c r="K426" s="486"/>
      <c r="L426" s="485"/>
      <c r="M426" s="486"/>
      <c r="N426" s="485"/>
      <c r="O426" s="486"/>
      <c r="P426" s="485"/>
      <c r="Q426" s="486"/>
      <c r="R426" s="485"/>
      <c r="S426" s="486"/>
      <c r="T426" s="485"/>
      <c r="U426" s="486"/>
      <c r="V426" s="485"/>
      <c r="W426" s="486"/>
      <c r="X426" s="485"/>
      <c r="Y426" s="486"/>
      <c r="Z426" s="5">
        <f t="shared" si="65"/>
        <v>0</v>
      </c>
      <c r="AA426" s="5">
        <f t="shared" ca="1" si="66"/>
        <v>8</v>
      </c>
      <c r="AD426" s="143" t="str">
        <f t="shared" ca="1" si="62"/>
        <v/>
      </c>
      <c r="AE426" s="100" t="str">
        <f t="shared" ca="1" si="63"/>
        <v>未使用</v>
      </c>
    </row>
    <row r="427" spans="1:31" s="2" customFormat="1" ht="12" customHeight="1">
      <c r="A427" s="161">
        <v>10</v>
      </c>
      <c r="B427" s="39" t="str">
        <f t="shared" ca="1" si="68"/>
        <v/>
      </c>
      <c r="C427" s="40">
        <v>4</v>
      </c>
      <c r="D427" s="37" t="s">
        <v>84</v>
      </c>
      <c r="E427" s="489" t="str">
        <f t="shared" ca="1" si="67"/>
        <v>Not Used</v>
      </c>
      <c r="F427" s="489"/>
      <c r="G427" s="489"/>
      <c r="H427" s="41" t="str">
        <f ca="1">IF(E427="Not Used","",MAX($H$102:INDIRECT("R[-1]C",FALSE))+1)</f>
        <v/>
      </c>
      <c r="I427" s="42" t="str">
        <f t="shared" ca="1" si="64"/>
        <v/>
      </c>
      <c r="J427" s="488"/>
      <c r="K427" s="486"/>
      <c r="L427" s="485"/>
      <c r="M427" s="486"/>
      <c r="N427" s="485"/>
      <c r="O427" s="486"/>
      <c r="P427" s="485"/>
      <c r="Q427" s="486"/>
      <c r="R427" s="485"/>
      <c r="S427" s="486"/>
      <c r="T427" s="485"/>
      <c r="U427" s="486"/>
      <c r="V427" s="485"/>
      <c r="W427" s="486"/>
      <c r="X427" s="485"/>
      <c r="Y427" s="486"/>
      <c r="Z427" s="5">
        <f t="shared" si="65"/>
        <v>0</v>
      </c>
      <c r="AA427" s="5">
        <f t="shared" ca="1" si="66"/>
        <v>8</v>
      </c>
      <c r="AD427" s="143" t="str">
        <f t="shared" ca="1" si="62"/>
        <v/>
      </c>
      <c r="AE427" s="100" t="str">
        <f t="shared" ca="1" si="63"/>
        <v>未使用</v>
      </c>
    </row>
    <row r="428" spans="1:31" s="2" customFormat="1" ht="12" customHeight="1">
      <c r="A428" s="161">
        <v>10</v>
      </c>
      <c r="B428" s="39" t="str">
        <f t="shared" ca="1" si="68"/>
        <v/>
      </c>
      <c r="C428" s="40">
        <v>5</v>
      </c>
      <c r="D428" s="37" t="s">
        <v>84</v>
      </c>
      <c r="E428" s="489" t="str">
        <f t="shared" ca="1" si="67"/>
        <v>Not Used</v>
      </c>
      <c r="F428" s="489"/>
      <c r="G428" s="489"/>
      <c r="H428" s="41" t="str">
        <f ca="1">IF(E428="Not Used","",MAX($H$102:INDIRECT("R[-1]C",FALSE))+1)</f>
        <v/>
      </c>
      <c r="I428" s="42" t="str">
        <f t="shared" ca="1" si="64"/>
        <v/>
      </c>
      <c r="J428" s="488"/>
      <c r="K428" s="486"/>
      <c r="L428" s="485"/>
      <c r="M428" s="486"/>
      <c r="N428" s="485"/>
      <c r="O428" s="486"/>
      <c r="P428" s="485"/>
      <c r="Q428" s="486"/>
      <c r="R428" s="485"/>
      <c r="S428" s="486"/>
      <c r="T428" s="485"/>
      <c r="U428" s="486"/>
      <c r="V428" s="485"/>
      <c r="W428" s="486"/>
      <c r="X428" s="485"/>
      <c r="Y428" s="486"/>
      <c r="Z428" s="5">
        <f t="shared" si="65"/>
        <v>0</v>
      </c>
      <c r="AA428" s="5">
        <f t="shared" ca="1" si="66"/>
        <v>8</v>
      </c>
      <c r="AD428" s="143" t="str">
        <f t="shared" ca="1" si="62"/>
        <v/>
      </c>
      <c r="AE428" s="100" t="str">
        <f t="shared" ca="1" si="63"/>
        <v>未使用</v>
      </c>
    </row>
    <row r="429" spans="1:31" s="2" customFormat="1" ht="12" customHeight="1">
      <c r="A429" s="161">
        <v>10</v>
      </c>
      <c r="B429" s="39" t="str">
        <f t="shared" ca="1" si="68"/>
        <v/>
      </c>
      <c r="C429" s="40">
        <v>6</v>
      </c>
      <c r="D429" s="37" t="s">
        <v>84</v>
      </c>
      <c r="E429" s="489" t="str">
        <f t="shared" ca="1" si="67"/>
        <v>Not Used</v>
      </c>
      <c r="F429" s="489"/>
      <c r="G429" s="489"/>
      <c r="H429" s="41" t="str">
        <f ca="1">IF(E429="Not Used","",MAX($H$102:INDIRECT("R[-1]C",FALSE))+1)</f>
        <v/>
      </c>
      <c r="I429" s="42" t="str">
        <f t="shared" ca="1" si="64"/>
        <v/>
      </c>
      <c r="J429" s="488"/>
      <c r="K429" s="486"/>
      <c r="L429" s="485"/>
      <c r="M429" s="486"/>
      <c r="N429" s="485"/>
      <c r="O429" s="486"/>
      <c r="P429" s="485"/>
      <c r="Q429" s="486"/>
      <c r="R429" s="485"/>
      <c r="S429" s="486"/>
      <c r="T429" s="485"/>
      <c r="U429" s="486"/>
      <c r="V429" s="485"/>
      <c r="W429" s="486"/>
      <c r="X429" s="485"/>
      <c r="Y429" s="486"/>
      <c r="Z429" s="5">
        <f t="shared" si="65"/>
        <v>0</v>
      </c>
      <c r="AA429" s="5">
        <f t="shared" ca="1" si="66"/>
        <v>8</v>
      </c>
      <c r="AD429" s="143" t="str">
        <f t="shared" ca="1" si="62"/>
        <v/>
      </c>
      <c r="AE429" s="100" t="str">
        <f t="shared" ca="1" si="63"/>
        <v>未使用</v>
      </c>
    </row>
    <row r="430" spans="1:31" s="2" customFormat="1" ht="12" customHeight="1">
      <c r="A430" s="161">
        <v>10</v>
      </c>
      <c r="B430" s="39" t="str">
        <f t="shared" ca="1" si="68"/>
        <v/>
      </c>
      <c r="C430" s="40">
        <v>7</v>
      </c>
      <c r="D430" s="37" t="s">
        <v>84</v>
      </c>
      <c r="E430" s="489" t="str">
        <f t="shared" ca="1" si="67"/>
        <v>Not Used</v>
      </c>
      <c r="F430" s="489"/>
      <c r="G430" s="489"/>
      <c r="H430" s="41" t="str">
        <f ca="1">IF(E430="Not Used","",MAX($H$102:INDIRECT("R[-1]C",FALSE))+1)</f>
        <v/>
      </c>
      <c r="I430" s="42" t="str">
        <f t="shared" ca="1" si="64"/>
        <v/>
      </c>
      <c r="J430" s="488"/>
      <c r="K430" s="486"/>
      <c r="L430" s="485"/>
      <c r="M430" s="486"/>
      <c r="N430" s="485"/>
      <c r="O430" s="486"/>
      <c r="P430" s="485"/>
      <c r="Q430" s="486"/>
      <c r="R430" s="485"/>
      <c r="S430" s="486"/>
      <c r="T430" s="485"/>
      <c r="U430" s="486"/>
      <c r="V430" s="485"/>
      <c r="W430" s="486"/>
      <c r="X430" s="485"/>
      <c r="Y430" s="486"/>
      <c r="Z430" s="5">
        <f t="shared" si="65"/>
        <v>0</v>
      </c>
      <c r="AA430" s="5">
        <f t="shared" ca="1" si="66"/>
        <v>8</v>
      </c>
      <c r="AD430" s="143" t="str">
        <f t="shared" ca="1" si="62"/>
        <v/>
      </c>
      <c r="AE430" s="100" t="str">
        <f t="shared" ca="1" si="63"/>
        <v>未使用</v>
      </c>
    </row>
    <row r="431" spans="1:31" s="2" customFormat="1" ht="12" customHeight="1">
      <c r="A431" s="161">
        <v>10</v>
      </c>
      <c r="B431" s="39" t="str">
        <f t="shared" ca="1" si="68"/>
        <v/>
      </c>
      <c r="C431" s="40">
        <v>8</v>
      </c>
      <c r="D431" s="37" t="s">
        <v>84</v>
      </c>
      <c r="E431" s="489" t="str">
        <f t="shared" ca="1" si="67"/>
        <v>Not Used</v>
      </c>
      <c r="F431" s="489"/>
      <c r="G431" s="489"/>
      <c r="H431" s="41" t="str">
        <f ca="1">IF(E431="Not Used","",MAX($H$102:INDIRECT("R[-1]C",FALSE))+1)</f>
        <v/>
      </c>
      <c r="I431" s="42" t="str">
        <f t="shared" ca="1" si="64"/>
        <v/>
      </c>
      <c r="J431" s="488"/>
      <c r="K431" s="486"/>
      <c r="L431" s="485"/>
      <c r="M431" s="486"/>
      <c r="N431" s="485"/>
      <c r="O431" s="486"/>
      <c r="P431" s="485"/>
      <c r="Q431" s="486"/>
      <c r="R431" s="485"/>
      <c r="S431" s="486"/>
      <c r="T431" s="485"/>
      <c r="U431" s="486"/>
      <c r="V431" s="485"/>
      <c r="W431" s="486"/>
      <c r="X431" s="485"/>
      <c r="Y431" s="486"/>
      <c r="Z431" s="5">
        <f t="shared" si="65"/>
        <v>0</v>
      </c>
      <c r="AA431" s="5">
        <f t="shared" ca="1" si="66"/>
        <v>8</v>
      </c>
      <c r="AD431" s="143" t="str">
        <f t="shared" ca="1" si="62"/>
        <v/>
      </c>
      <c r="AE431" s="100" t="str">
        <f t="shared" ca="1" si="63"/>
        <v>未使用</v>
      </c>
    </row>
    <row r="432" spans="1:31" s="2" customFormat="1" ht="12" customHeight="1">
      <c r="A432" s="161">
        <v>10</v>
      </c>
      <c r="B432" s="39" t="str">
        <f t="shared" ca="1" si="68"/>
        <v/>
      </c>
      <c r="C432" s="40">
        <v>9</v>
      </c>
      <c r="D432" s="37" t="s">
        <v>84</v>
      </c>
      <c r="E432" s="489" t="str">
        <f t="shared" ca="1" si="67"/>
        <v>Not Used</v>
      </c>
      <c r="F432" s="489"/>
      <c r="G432" s="489"/>
      <c r="H432" s="41" t="str">
        <f ca="1">IF(E432="Not Used","",MAX($H$102:INDIRECT("R[-1]C",FALSE))+1)</f>
        <v/>
      </c>
      <c r="I432" s="42" t="str">
        <f t="shared" ca="1" si="64"/>
        <v/>
      </c>
      <c r="J432" s="488"/>
      <c r="K432" s="486"/>
      <c r="L432" s="485"/>
      <c r="M432" s="486"/>
      <c r="N432" s="485"/>
      <c r="O432" s="486"/>
      <c r="P432" s="485"/>
      <c r="Q432" s="486"/>
      <c r="R432" s="485"/>
      <c r="S432" s="486"/>
      <c r="T432" s="485"/>
      <c r="U432" s="486"/>
      <c r="V432" s="485"/>
      <c r="W432" s="486"/>
      <c r="X432" s="485"/>
      <c r="Y432" s="486"/>
      <c r="Z432" s="5">
        <f t="shared" si="65"/>
        <v>0</v>
      </c>
      <c r="AA432" s="5">
        <f t="shared" ca="1" si="66"/>
        <v>8</v>
      </c>
      <c r="AD432" s="143" t="str">
        <f t="shared" ca="1" si="62"/>
        <v/>
      </c>
      <c r="AE432" s="100" t="str">
        <f t="shared" ca="1" si="63"/>
        <v>未使用</v>
      </c>
    </row>
    <row r="433" spans="1:31" s="2" customFormat="1" ht="12" customHeight="1">
      <c r="A433" s="161">
        <v>10</v>
      </c>
      <c r="B433" s="39" t="str">
        <f t="shared" ca="1" si="68"/>
        <v/>
      </c>
      <c r="C433" s="40">
        <v>10</v>
      </c>
      <c r="D433" s="37" t="s">
        <v>84</v>
      </c>
      <c r="E433" s="489" t="str">
        <f t="shared" ca="1" si="67"/>
        <v>Not Used</v>
      </c>
      <c r="F433" s="489"/>
      <c r="G433" s="489"/>
      <c r="H433" s="41" t="str">
        <f ca="1">IF(E433="Not Used","",MAX($H$102:INDIRECT("R[-1]C",FALSE))+1)</f>
        <v/>
      </c>
      <c r="I433" s="42" t="str">
        <f t="shared" ca="1" si="64"/>
        <v/>
      </c>
      <c r="J433" s="488"/>
      <c r="K433" s="486"/>
      <c r="L433" s="485"/>
      <c r="M433" s="486"/>
      <c r="N433" s="485"/>
      <c r="O433" s="486"/>
      <c r="P433" s="485"/>
      <c r="Q433" s="486"/>
      <c r="R433" s="485"/>
      <c r="S433" s="486"/>
      <c r="T433" s="485"/>
      <c r="U433" s="486"/>
      <c r="V433" s="485"/>
      <c r="W433" s="486"/>
      <c r="X433" s="485"/>
      <c r="Y433" s="486"/>
      <c r="Z433" s="5">
        <f t="shared" si="65"/>
        <v>0</v>
      </c>
      <c r="AA433" s="5">
        <f t="shared" ca="1" si="66"/>
        <v>8</v>
      </c>
      <c r="AD433" s="143" t="str">
        <f t="shared" ca="1" si="62"/>
        <v/>
      </c>
      <c r="AE433" s="100" t="str">
        <f t="shared" ca="1" si="63"/>
        <v>未使用</v>
      </c>
    </row>
    <row r="434" spans="1:31" s="2" customFormat="1" ht="12" customHeight="1">
      <c r="A434" s="161">
        <v>10</v>
      </c>
      <c r="B434" s="39" t="str">
        <f t="shared" ca="1" si="68"/>
        <v/>
      </c>
      <c r="C434" s="40">
        <v>11</v>
      </c>
      <c r="D434" s="37" t="s">
        <v>84</v>
      </c>
      <c r="E434" s="489" t="str">
        <f t="shared" ca="1" si="67"/>
        <v>Not Used</v>
      </c>
      <c r="F434" s="489"/>
      <c r="G434" s="489"/>
      <c r="H434" s="41" t="str">
        <f ca="1">IF(E434="Not Used","",MAX($H$102:INDIRECT("R[-1]C",FALSE))+1)</f>
        <v/>
      </c>
      <c r="I434" s="42" t="str">
        <f t="shared" ca="1" si="64"/>
        <v/>
      </c>
      <c r="J434" s="488"/>
      <c r="K434" s="486"/>
      <c r="L434" s="485"/>
      <c r="M434" s="486"/>
      <c r="N434" s="485"/>
      <c r="O434" s="486"/>
      <c r="P434" s="485"/>
      <c r="Q434" s="486"/>
      <c r="R434" s="485"/>
      <c r="S434" s="486"/>
      <c r="T434" s="485"/>
      <c r="U434" s="486"/>
      <c r="V434" s="485"/>
      <c r="W434" s="486"/>
      <c r="X434" s="485"/>
      <c r="Y434" s="486"/>
      <c r="Z434" s="5">
        <f t="shared" si="65"/>
        <v>0</v>
      </c>
      <c r="AA434" s="5">
        <f t="shared" ca="1" si="66"/>
        <v>8</v>
      </c>
      <c r="AD434" s="143" t="str">
        <f t="shared" ca="1" si="62"/>
        <v/>
      </c>
      <c r="AE434" s="100" t="str">
        <f t="shared" ca="1" si="63"/>
        <v>未使用</v>
      </c>
    </row>
    <row r="435" spans="1:31" s="2" customFormat="1" ht="12" customHeight="1">
      <c r="A435" s="161">
        <v>10</v>
      </c>
      <c r="B435" s="39" t="str">
        <f t="shared" ca="1" si="68"/>
        <v/>
      </c>
      <c r="C435" s="40">
        <v>12</v>
      </c>
      <c r="D435" s="37" t="s">
        <v>84</v>
      </c>
      <c r="E435" s="489" t="str">
        <f t="shared" ca="1" si="67"/>
        <v>Not Used</v>
      </c>
      <c r="F435" s="489"/>
      <c r="G435" s="489"/>
      <c r="H435" s="41" t="str">
        <f ca="1">IF(E435="Not Used","",MAX($H$102:INDIRECT("R[-1]C",FALSE))+1)</f>
        <v/>
      </c>
      <c r="I435" s="42" t="str">
        <f t="shared" ca="1" si="64"/>
        <v/>
      </c>
      <c r="J435" s="488"/>
      <c r="K435" s="486"/>
      <c r="L435" s="485"/>
      <c r="M435" s="486"/>
      <c r="N435" s="485"/>
      <c r="O435" s="486"/>
      <c r="P435" s="485"/>
      <c r="Q435" s="486"/>
      <c r="R435" s="485"/>
      <c r="S435" s="486"/>
      <c r="T435" s="485"/>
      <c r="U435" s="486"/>
      <c r="V435" s="485"/>
      <c r="W435" s="486"/>
      <c r="X435" s="485"/>
      <c r="Y435" s="486"/>
      <c r="Z435" s="5">
        <f t="shared" si="65"/>
        <v>0</v>
      </c>
      <c r="AA435" s="5">
        <f t="shared" ca="1" si="66"/>
        <v>8</v>
      </c>
      <c r="AD435" s="143" t="str">
        <f t="shared" ca="1" si="62"/>
        <v/>
      </c>
      <c r="AE435" s="100" t="str">
        <f t="shared" ca="1" si="63"/>
        <v>未使用</v>
      </c>
    </row>
    <row r="436" spans="1:31" s="2" customFormat="1" ht="12" customHeight="1">
      <c r="A436" s="161">
        <v>10</v>
      </c>
      <c r="B436" s="39" t="str">
        <f t="shared" ca="1" si="68"/>
        <v/>
      </c>
      <c r="C436" s="40">
        <v>13</v>
      </c>
      <c r="D436" s="37" t="s">
        <v>84</v>
      </c>
      <c r="E436" s="489" t="str">
        <f t="shared" ca="1" si="67"/>
        <v>Not Used</v>
      </c>
      <c r="F436" s="489"/>
      <c r="G436" s="489"/>
      <c r="H436" s="41" t="str">
        <f ca="1">IF(E436="Not Used","",MAX($H$102:INDIRECT("R[-1]C",FALSE))+1)</f>
        <v/>
      </c>
      <c r="I436" s="42" t="str">
        <f t="shared" ca="1" si="64"/>
        <v/>
      </c>
      <c r="J436" s="488"/>
      <c r="K436" s="486"/>
      <c r="L436" s="485"/>
      <c r="M436" s="486"/>
      <c r="N436" s="485"/>
      <c r="O436" s="486"/>
      <c r="P436" s="485"/>
      <c r="Q436" s="486"/>
      <c r="R436" s="485"/>
      <c r="S436" s="486"/>
      <c r="T436" s="485"/>
      <c r="U436" s="486"/>
      <c r="V436" s="485"/>
      <c r="W436" s="486"/>
      <c r="X436" s="485"/>
      <c r="Y436" s="486"/>
      <c r="Z436" s="5">
        <f t="shared" si="65"/>
        <v>0</v>
      </c>
      <c r="AA436" s="5">
        <f t="shared" ca="1" si="66"/>
        <v>8</v>
      </c>
      <c r="AD436" s="143" t="str">
        <f t="shared" ca="1" si="62"/>
        <v/>
      </c>
      <c r="AE436" s="100" t="str">
        <f t="shared" ca="1" si="63"/>
        <v>未使用</v>
      </c>
    </row>
    <row r="437" spans="1:31" s="2" customFormat="1" ht="12" customHeight="1">
      <c r="A437" s="161">
        <v>10</v>
      </c>
      <c r="B437" s="39" t="str">
        <f t="shared" ca="1" si="68"/>
        <v/>
      </c>
      <c r="C437" s="40">
        <v>14</v>
      </c>
      <c r="D437" s="37" t="s">
        <v>84</v>
      </c>
      <c r="E437" s="489" t="str">
        <f t="shared" ca="1" si="67"/>
        <v>Not Used</v>
      </c>
      <c r="F437" s="489"/>
      <c r="G437" s="489"/>
      <c r="H437" s="41" t="str">
        <f ca="1">IF(E437="Not Used","",MAX($H$102:INDIRECT("R[-1]C",FALSE))+1)</f>
        <v/>
      </c>
      <c r="I437" s="42" t="str">
        <f t="shared" ca="1" si="64"/>
        <v/>
      </c>
      <c r="J437" s="488"/>
      <c r="K437" s="486"/>
      <c r="L437" s="485"/>
      <c r="M437" s="486"/>
      <c r="N437" s="485"/>
      <c r="O437" s="486"/>
      <c r="P437" s="485"/>
      <c r="Q437" s="486"/>
      <c r="R437" s="485"/>
      <c r="S437" s="486"/>
      <c r="T437" s="485"/>
      <c r="U437" s="486"/>
      <c r="V437" s="485"/>
      <c r="W437" s="486"/>
      <c r="X437" s="485"/>
      <c r="Y437" s="486"/>
      <c r="Z437" s="5">
        <f t="shared" si="65"/>
        <v>0</v>
      </c>
      <c r="AA437" s="5">
        <f t="shared" ca="1" si="66"/>
        <v>8</v>
      </c>
      <c r="AD437" s="143" t="str">
        <f t="shared" ca="1" si="62"/>
        <v/>
      </c>
      <c r="AE437" s="100" t="str">
        <f t="shared" ca="1" si="63"/>
        <v>未使用</v>
      </c>
    </row>
    <row r="438" spans="1:31" s="2" customFormat="1" ht="12" customHeight="1">
      <c r="A438" s="161">
        <v>10</v>
      </c>
      <c r="B438" s="39" t="str">
        <f t="shared" ca="1" si="68"/>
        <v/>
      </c>
      <c r="C438" s="43">
        <v>15</v>
      </c>
      <c r="D438" s="37" t="s">
        <v>84</v>
      </c>
      <c r="E438" s="489" t="str">
        <f t="shared" ca="1" si="67"/>
        <v>Not Used</v>
      </c>
      <c r="F438" s="489"/>
      <c r="G438" s="489"/>
      <c r="H438" s="41" t="str">
        <f ca="1">IF(E438="Not Used","",MAX($H$102:INDIRECT("R[-1]C",FALSE))+1)</f>
        <v/>
      </c>
      <c r="I438" s="42" t="str">
        <f t="shared" ca="1" si="64"/>
        <v/>
      </c>
      <c r="J438" s="488"/>
      <c r="K438" s="486"/>
      <c r="L438" s="485"/>
      <c r="M438" s="486"/>
      <c r="N438" s="485"/>
      <c r="O438" s="486"/>
      <c r="P438" s="485"/>
      <c r="Q438" s="486"/>
      <c r="R438" s="485"/>
      <c r="S438" s="486"/>
      <c r="T438" s="485"/>
      <c r="U438" s="486"/>
      <c r="V438" s="485"/>
      <c r="W438" s="486"/>
      <c r="X438" s="485"/>
      <c r="Y438" s="486"/>
      <c r="Z438" s="5">
        <f t="shared" si="65"/>
        <v>0</v>
      </c>
      <c r="AA438" s="5">
        <f t="shared" ca="1" si="66"/>
        <v>8</v>
      </c>
      <c r="AD438" s="143" t="str">
        <f t="shared" ca="1" si="62"/>
        <v/>
      </c>
      <c r="AE438" s="100" t="str">
        <f t="shared" ca="1" si="63"/>
        <v>未使用</v>
      </c>
    </row>
    <row r="439" spans="1:31" s="2" customFormat="1" ht="12" customHeight="1">
      <c r="A439" s="161">
        <v>10</v>
      </c>
      <c r="B439" s="39" t="str">
        <f t="shared" ca="1" si="68"/>
        <v/>
      </c>
      <c r="C439" s="44">
        <v>0</v>
      </c>
      <c r="D439" s="45" t="s">
        <v>46</v>
      </c>
      <c r="E439" s="489" t="str">
        <f t="shared" ca="1" si="67"/>
        <v>Not Used</v>
      </c>
      <c r="F439" s="489"/>
      <c r="G439" s="489"/>
      <c r="H439" s="41" t="str">
        <f ca="1">IF(E439="Not Used","",MAX($H$102:INDIRECT("R[-1]C",FALSE))+1)</f>
        <v/>
      </c>
      <c r="I439" s="42" t="str">
        <f t="shared" ca="1" si="64"/>
        <v/>
      </c>
      <c r="J439" s="488"/>
      <c r="K439" s="486"/>
      <c r="L439" s="485"/>
      <c r="M439" s="486"/>
      <c r="N439" s="485"/>
      <c r="O439" s="486"/>
      <c r="P439" s="485"/>
      <c r="Q439" s="486"/>
      <c r="R439" s="485"/>
      <c r="S439" s="486"/>
      <c r="T439" s="485"/>
      <c r="U439" s="486"/>
      <c r="V439" s="485"/>
      <c r="W439" s="486"/>
      <c r="X439" s="485"/>
      <c r="Y439" s="486"/>
      <c r="Z439" s="5">
        <f t="shared" si="65"/>
        <v>0</v>
      </c>
      <c r="AA439" s="5">
        <f t="shared" ca="1" si="66"/>
        <v>8</v>
      </c>
      <c r="AD439" s="143" t="str">
        <f t="shared" ca="1" si="62"/>
        <v/>
      </c>
      <c r="AE439" s="100" t="str">
        <f t="shared" ca="1" si="63"/>
        <v>未使用</v>
      </c>
    </row>
    <row r="440" spans="1:31" s="2" customFormat="1" ht="12" customHeight="1">
      <c r="A440" s="161">
        <v>10</v>
      </c>
      <c r="B440" s="39" t="str">
        <f t="shared" ca="1" si="68"/>
        <v/>
      </c>
      <c r="C440" s="44">
        <v>1</v>
      </c>
      <c r="D440" s="45" t="s">
        <v>46</v>
      </c>
      <c r="E440" s="489" t="str">
        <f t="shared" ca="1" si="67"/>
        <v>Not Used</v>
      </c>
      <c r="F440" s="489"/>
      <c r="G440" s="489"/>
      <c r="H440" s="41" t="str">
        <f ca="1">IF(E440="Not Used","",MAX($H$102:INDIRECT("R[-1]C",FALSE))+1)</f>
        <v/>
      </c>
      <c r="I440" s="42" t="str">
        <f t="shared" ca="1" si="64"/>
        <v/>
      </c>
      <c r="J440" s="488"/>
      <c r="K440" s="486"/>
      <c r="L440" s="485"/>
      <c r="M440" s="486"/>
      <c r="N440" s="485"/>
      <c r="O440" s="486"/>
      <c r="P440" s="485"/>
      <c r="Q440" s="486"/>
      <c r="R440" s="485"/>
      <c r="S440" s="486"/>
      <c r="T440" s="485"/>
      <c r="U440" s="486"/>
      <c r="V440" s="485"/>
      <c r="W440" s="486"/>
      <c r="X440" s="485"/>
      <c r="Y440" s="486"/>
      <c r="Z440" s="5">
        <f t="shared" si="65"/>
        <v>0</v>
      </c>
      <c r="AA440" s="5">
        <f t="shared" ca="1" si="66"/>
        <v>8</v>
      </c>
      <c r="AD440" s="143" t="str">
        <f t="shared" ca="1" si="62"/>
        <v/>
      </c>
      <c r="AE440" s="100" t="str">
        <f t="shared" ca="1" si="63"/>
        <v>未使用</v>
      </c>
    </row>
    <row r="441" spans="1:31" s="2" customFormat="1" ht="12" customHeight="1">
      <c r="A441" s="161">
        <v>10</v>
      </c>
      <c r="B441" s="39" t="str">
        <f t="shared" ca="1" si="68"/>
        <v/>
      </c>
      <c r="C441" s="44">
        <v>2</v>
      </c>
      <c r="D441" s="45" t="s">
        <v>46</v>
      </c>
      <c r="E441" s="489" t="str">
        <f t="shared" ca="1" si="67"/>
        <v>Not Used</v>
      </c>
      <c r="F441" s="489"/>
      <c r="G441" s="489"/>
      <c r="H441" s="41" t="str">
        <f ca="1">IF(E441="Not Used","",MAX($H$102:INDIRECT("R[-1]C",FALSE))+1)</f>
        <v/>
      </c>
      <c r="I441" s="42" t="str">
        <f t="shared" ca="1" si="64"/>
        <v/>
      </c>
      <c r="J441" s="488"/>
      <c r="K441" s="486"/>
      <c r="L441" s="485"/>
      <c r="M441" s="486"/>
      <c r="N441" s="485"/>
      <c r="O441" s="486"/>
      <c r="P441" s="485"/>
      <c r="Q441" s="486"/>
      <c r="R441" s="485"/>
      <c r="S441" s="486"/>
      <c r="T441" s="485"/>
      <c r="U441" s="486"/>
      <c r="V441" s="485"/>
      <c r="W441" s="486"/>
      <c r="X441" s="485"/>
      <c r="Y441" s="486"/>
      <c r="Z441" s="5">
        <f t="shared" si="65"/>
        <v>0</v>
      </c>
      <c r="AA441" s="5">
        <f t="shared" ca="1" si="66"/>
        <v>8</v>
      </c>
      <c r="AD441" s="143" t="str">
        <f t="shared" ca="1" si="62"/>
        <v/>
      </c>
      <c r="AE441" s="100" t="str">
        <f t="shared" ca="1" si="63"/>
        <v>未使用</v>
      </c>
    </row>
    <row r="442" spans="1:31" s="2" customFormat="1" ht="12" customHeight="1">
      <c r="A442" s="161">
        <v>10</v>
      </c>
      <c r="B442" s="39" t="str">
        <f t="shared" ca="1" si="68"/>
        <v/>
      </c>
      <c r="C442" s="44">
        <v>3</v>
      </c>
      <c r="D442" s="45" t="s">
        <v>46</v>
      </c>
      <c r="E442" s="489" t="str">
        <f t="shared" ca="1" si="67"/>
        <v>Not Used</v>
      </c>
      <c r="F442" s="489"/>
      <c r="G442" s="489"/>
      <c r="H442" s="41" t="str">
        <f ca="1">IF(E442="Not Used","",MAX($H$102:INDIRECT("R[-1]C",FALSE))+1)</f>
        <v/>
      </c>
      <c r="I442" s="42" t="str">
        <f t="shared" ca="1" si="64"/>
        <v/>
      </c>
      <c r="J442" s="488"/>
      <c r="K442" s="486"/>
      <c r="L442" s="485"/>
      <c r="M442" s="486"/>
      <c r="N442" s="485"/>
      <c r="O442" s="486"/>
      <c r="P442" s="485"/>
      <c r="Q442" s="486"/>
      <c r="R442" s="485"/>
      <c r="S442" s="486"/>
      <c r="T442" s="485"/>
      <c r="U442" s="486"/>
      <c r="V442" s="485"/>
      <c r="W442" s="486"/>
      <c r="X442" s="485"/>
      <c r="Y442" s="486"/>
      <c r="Z442" s="5">
        <f t="shared" si="65"/>
        <v>0</v>
      </c>
      <c r="AA442" s="5">
        <f t="shared" ca="1" si="66"/>
        <v>8</v>
      </c>
      <c r="AD442" s="143" t="str">
        <f t="shared" ca="1" si="62"/>
        <v/>
      </c>
      <c r="AE442" s="100" t="str">
        <f t="shared" ca="1" si="63"/>
        <v>未使用</v>
      </c>
    </row>
    <row r="443" spans="1:31" s="2" customFormat="1" ht="12" customHeight="1">
      <c r="A443" s="161">
        <v>10</v>
      </c>
      <c r="B443" s="39" t="str">
        <f t="shared" ca="1" si="68"/>
        <v/>
      </c>
      <c r="C443" s="44">
        <v>4</v>
      </c>
      <c r="D443" s="45" t="s">
        <v>46</v>
      </c>
      <c r="E443" s="489" t="str">
        <f t="shared" ca="1" si="67"/>
        <v>Not Used</v>
      </c>
      <c r="F443" s="489"/>
      <c r="G443" s="489"/>
      <c r="H443" s="41" t="str">
        <f ca="1">IF(E443="Not Used","",MAX($H$102:INDIRECT("R[-1]C",FALSE))+1)</f>
        <v/>
      </c>
      <c r="I443" s="42" t="str">
        <f t="shared" ca="1" si="64"/>
        <v/>
      </c>
      <c r="J443" s="488"/>
      <c r="K443" s="486"/>
      <c r="L443" s="485"/>
      <c r="M443" s="486"/>
      <c r="N443" s="485"/>
      <c r="O443" s="486"/>
      <c r="P443" s="485"/>
      <c r="Q443" s="486"/>
      <c r="R443" s="485"/>
      <c r="S443" s="486"/>
      <c r="T443" s="485"/>
      <c r="U443" s="486"/>
      <c r="V443" s="485"/>
      <c r="W443" s="486"/>
      <c r="X443" s="485"/>
      <c r="Y443" s="486"/>
      <c r="Z443" s="5">
        <f t="shared" si="65"/>
        <v>0</v>
      </c>
      <c r="AA443" s="5">
        <f t="shared" ca="1" si="66"/>
        <v>8</v>
      </c>
      <c r="AD443" s="143" t="str">
        <f t="shared" ca="1" si="62"/>
        <v/>
      </c>
      <c r="AE443" s="100" t="str">
        <f t="shared" ca="1" si="63"/>
        <v>未使用</v>
      </c>
    </row>
    <row r="444" spans="1:31" s="2" customFormat="1" ht="12" customHeight="1">
      <c r="A444" s="161">
        <v>10</v>
      </c>
      <c r="B444" s="39" t="str">
        <f t="shared" ca="1" si="68"/>
        <v/>
      </c>
      <c r="C444" s="44">
        <v>5</v>
      </c>
      <c r="D444" s="45" t="s">
        <v>46</v>
      </c>
      <c r="E444" s="489" t="str">
        <f t="shared" ca="1" si="67"/>
        <v>Not Used</v>
      </c>
      <c r="F444" s="489"/>
      <c r="G444" s="489"/>
      <c r="H444" s="41" t="str">
        <f ca="1">IF(E444="Not Used","",MAX($H$102:INDIRECT("R[-1]C",FALSE))+1)</f>
        <v/>
      </c>
      <c r="I444" s="42" t="str">
        <f t="shared" ca="1" si="64"/>
        <v/>
      </c>
      <c r="J444" s="488"/>
      <c r="K444" s="486"/>
      <c r="L444" s="485"/>
      <c r="M444" s="486"/>
      <c r="N444" s="485"/>
      <c r="O444" s="486"/>
      <c r="P444" s="485"/>
      <c r="Q444" s="486"/>
      <c r="R444" s="485"/>
      <c r="S444" s="486"/>
      <c r="T444" s="485"/>
      <c r="U444" s="486"/>
      <c r="V444" s="485"/>
      <c r="W444" s="486"/>
      <c r="X444" s="485"/>
      <c r="Y444" s="486"/>
      <c r="Z444" s="5">
        <f t="shared" si="65"/>
        <v>0</v>
      </c>
      <c r="AA444" s="5">
        <f t="shared" ca="1" si="66"/>
        <v>8</v>
      </c>
      <c r="AD444" s="143" t="str">
        <f t="shared" ca="1" si="62"/>
        <v/>
      </c>
      <c r="AE444" s="100" t="str">
        <f t="shared" ca="1" si="63"/>
        <v>未使用</v>
      </c>
    </row>
    <row r="445" spans="1:31" s="2" customFormat="1" ht="12" customHeight="1">
      <c r="A445" s="161">
        <v>10</v>
      </c>
      <c r="B445" s="39" t="str">
        <f t="shared" ca="1" si="68"/>
        <v/>
      </c>
      <c r="C445" s="44">
        <v>6</v>
      </c>
      <c r="D445" s="45" t="s">
        <v>46</v>
      </c>
      <c r="E445" s="489" t="str">
        <f t="shared" ca="1" si="67"/>
        <v>Not Used</v>
      </c>
      <c r="F445" s="489"/>
      <c r="G445" s="489"/>
      <c r="H445" s="41" t="str">
        <f ca="1">IF(E445="Not Used","",MAX($H$102:INDIRECT("R[-1]C",FALSE))+1)</f>
        <v/>
      </c>
      <c r="I445" s="42" t="str">
        <f t="shared" ca="1" si="64"/>
        <v/>
      </c>
      <c r="J445" s="488"/>
      <c r="K445" s="486"/>
      <c r="L445" s="485"/>
      <c r="M445" s="486"/>
      <c r="N445" s="485"/>
      <c r="O445" s="486"/>
      <c r="P445" s="485"/>
      <c r="Q445" s="486"/>
      <c r="R445" s="485"/>
      <c r="S445" s="486"/>
      <c r="T445" s="485"/>
      <c r="U445" s="486"/>
      <c r="V445" s="485"/>
      <c r="W445" s="486"/>
      <c r="X445" s="485"/>
      <c r="Y445" s="486"/>
      <c r="Z445" s="5">
        <f t="shared" si="65"/>
        <v>0</v>
      </c>
      <c r="AA445" s="5">
        <f t="shared" ca="1" si="66"/>
        <v>8</v>
      </c>
      <c r="AD445" s="143" t="str">
        <f t="shared" ca="1" si="62"/>
        <v/>
      </c>
      <c r="AE445" s="100" t="str">
        <f t="shared" ca="1" si="63"/>
        <v>未使用</v>
      </c>
    </row>
    <row r="446" spans="1:31" s="2" customFormat="1" ht="12" customHeight="1">
      <c r="A446" s="161">
        <v>10</v>
      </c>
      <c r="B446" s="39" t="str">
        <f t="shared" ca="1" si="68"/>
        <v/>
      </c>
      <c r="C446" s="44">
        <v>7</v>
      </c>
      <c r="D446" s="45" t="s">
        <v>46</v>
      </c>
      <c r="E446" s="489" t="str">
        <f t="shared" ca="1" si="67"/>
        <v>Not Used</v>
      </c>
      <c r="F446" s="489"/>
      <c r="G446" s="489"/>
      <c r="H446" s="41" t="str">
        <f ca="1">IF(E446="Not Used","",MAX($H$102:INDIRECT("R[-1]C",FALSE))+1)</f>
        <v/>
      </c>
      <c r="I446" s="42" t="str">
        <f t="shared" ca="1" si="64"/>
        <v/>
      </c>
      <c r="J446" s="488"/>
      <c r="K446" s="486"/>
      <c r="L446" s="485"/>
      <c r="M446" s="486"/>
      <c r="N446" s="485"/>
      <c r="O446" s="486"/>
      <c r="P446" s="485"/>
      <c r="Q446" s="486"/>
      <c r="R446" s="485"/>
      <c r="S446" s="486"/>
      <c r="T446" s="485"/>
      <c r="U446" s="486"/>
      <c r="V446" s="485"/>
      <c r="W446" s="486"/>
      <c r="X446" s="485"/>
      <c r="Y446" s="486"/>
      <c r="Z446" s="5">
        <f t="shared" si="65"/>
        <v>0</v>
      </c>
      <c r="AA446" s="5">
        <f t="shared" ca="1" si="66"/>
        <v>8</v>
      </c>
      <c r="AD446" s="143" t="str">
        <f t="shared" ca="1" si="62"/>
        <v/>
      </c>
      <c r="AE446" s="100" t="str">
        <f t="shared" ca="1" si="63"/>
        <v>未使用</v>
      </c>
    </row>
    <row r="447" spans="1:31" s="2" customFormat="1" ht="12" customHeight="1">
      <c r="A447" s="161">
        <v>10</v>
      </c>
      <c r="B447" s="39" t="str">
        <f t="shared" ca="1" si="68"/>
        <v/>
      </c>
      <c r="C447" s="44">
        <v>8</v>
      </c>
      <c r="D447" s="45" t="s">
        <v>46</v>
      </c>
      <c r="E447" s="489" t="str">
        <f t="shared" ca="1" si="67"/>
        <v>Not Used</v>
      </c>
      <c r="F447" s="489"/>
      <c r="G447" s="489"/>
      <c r="H447" s="41" t="str">
        <f ca="1">IF(E447="Not Used","",MAX($H$102:INDIRECT("R[-1]C",FALSE))+1)</f>
        <v/>
      </c>
      <c r="I447" s="42" t="str">
        <f t="shared" ca="1" si="64"/>
        <v/>
      </c>
      <c r="J447" s="488"/>
      <c r="K447" s="486"/>
      <c r="L447" s="485"/>
      <c r="M447" s="486"/>
      <c r="N447" s="485"/>
      <c r="O447" s="486"/>
      <c r="P447" s="485"/>
      <c r="Q447" s="486"/>
      <c r="R447" s="485"/>
      <c r="S447" s="486"/>
      <c r="T447" s="485"/>
      <c r="U447" s="486"/>
      <c r="V447" s="485"/>
      <c r="W447" s="486"/>
      <c r="X447" s="485"/>
      <c r="Y447" s="486"/>
      <c r="Z447" s="5">
        <f t="shared" si="65"/>
        <v>0</v>
      </c>
      <c r="AA447" s="5">
        <f t="shared" ca="1" si="66"/>
        <v>8</v>
      </c>
      <c r="AD447" s="143" t="str">
        <f t="shared" ca="1" si="62"/>
        <v/>
      </c>
      <c r="AE447" s="100" t="str">
        <f t="shared" ca="1" si="63"/>
        <v>未使用</v>
      </c>
    </row>
    <row r="448" spans="1:31" s="2" customFormat="1" ht="12" customHeight="1">
      <c r="A448" s="161">
        <v>10</v>
      </c>
      <c r="B448" s="39" t="str">
        <f t="shared" ca="1" si="68"/>
        <v/>
      </c>
      <c r="C448" s="44">
        <v>9</v>
      </c>
      <c r="D448" s="45" t="s">
        <v>46</v>
      </c>
      <c r="E448" s="489" t="str">
        <f t="shared" ca="1" si="67"/>
        <v>Not Used</v>
      </c>
      <c r="F448" s="489"/>
      <c r="G448" s="489"/>
      <c r="H448" s="41" t="str">
        <f ca="1">IF(E448="Not Used","",MAX($H$102:INDIRECT("R[-1]C",FALSE))+1)</f>
        <v/>
      </c>
      <c r="I448" s="42" t="str">
        <f t="shared" ca="1" si="64"/>
        <v/>
      </c>
      <c r="J448" s="488"/>
      <c r="K448" s="486"/>
      <c r="L448" s="485"/>
      <c r="M448" s="486"/>
      <c r="N448" s="485"/>
      <c r="O448" s="486"/>
      <c r="P448" s="485"/>
      <c r="Q448" s="486"/>
      <c r="R448" s="485"/>
      <c r="S448" s="486"/>
      <c r="T448" s="485"/>
      <c r="U448" s="486"/>
      <c r="V448" s="485"/>
      <c r="W448" s="486"/>
      <c r="X448" s="485"/>
      <c r="Y448" s="486"/>
      <c r="Z448" s="5">
        <f t="shared" si="65"/>
        <v>0</v>
      </c>
      <c r="AA448" s="5">
        <f t="shared" ca="1" si="66"/>
        <v>8</v>
      </c>
      <c r="AD448" s="143" t="str">
        <f t="shared" ca="1" si="62"/>
        <v/>
      </c>
      <c r="AE448" s="100" t="str">
        <f t="shared" ca="1" si="63"/>
        <v>未使用</v>
      </c>
    </row>
    <row r="449" spans="1:31" s="2" customFormat="1" ht="12" customHeight="1">
      <c r="A449" s="161">
        <v>10</v>
      </c>
      <c r="B449" s="39" t="str">
        <f t="shared" ca="1" si="68"/>
        <v/>
      </c>
      <c r="C449" s="44">
        <v>10</v>
      </c>
      <c r="D449" s="45" t="s">
        <v>46</v>
      </c>
      <c r="E449" s="489" t="str">
        <f t="shared" ca="1" si="67"/>
        <v>Not Used</v>
      </c>
      <c r="F449" s="489"/>
      <c r="G449" s="489"/>
      <c r="H449" s="41" t="str">
        <f ca="1">IF(E449="Not Used","",MAX($H$102:INDIRECT("R[-1]C",FALSE))+1)</f>
        <v/>
      </c>
      <c r="I449" s="42" t="str">
        <f t="shared" ca="1" si="64"/>
        <v/>
      </c>
      <c r="J449" s="488"/>
      <c r="K449" s="486"/>
      <c r="L449" s="485"/>
      <c r="M449" s="486"/>
      <c r="N449" s="485"/>
      <c r="O449" s="486"/>
      <c r="P449" s="485"/>
      <c r="Q449" s="486"/>
      <c r="R449" s="485"/>
      <c r="S449" s="486"/>
      <c r="T449" s="485"/>
      <c r="U449" s="486"/>
      <c r="V449" s="485"/>
      <c r="W449" s="486"/>
      <c r="X449" s="485"/>
      <c r="Y449" s="486"/>
      <c r="Z449" s="5">
        <f t="shared" si="65"/>
        <v>0</v>
      </c>
      <c r="AA449" s="5">
        <f t="shared" ca="1" si="66"/>
        <v>8</v>
      </c>
      <c r="AD449" s="143" t="str">
        <f t="shared" ca="1" si="62"/>
        <v/>
      </c>
      <c r="AE449" s="100" t="str">
        <f t="shared" ca="1" si="63"/>
        <v>未使用</v>
      </c>
    </row>
    <row r="450" spans="1:31" s="2" customFormat="1" ht="12" customHeight="1">
      <c r="A450" s="161">
        <v>10</v>
      </c>
      <c r="B450" s="39" t="str">
        <f t="shared" ca="1" si="68"/>
        <v/>
      </c>
      <c r="C450" s="44">
        <v>11</v>
      </c>
      <c r="D450" s="45" t="s">
        <v>46</v>
      </c>
      <c r="E450" s="489" t="str">
        <f t="shared" ca="1" si="67"/>
        <v>Not Used</v>
      </c>
      <c r="F450" s="489"/>
      <c r="G450" s="489"/>
      <c r="H450" s="41" t="str">
        <f ca="1">IF(E450="Not Used","",MAX($H$102:INDIRECT("R[-1]C",FALSE))+1)</f>
        <v/>
      </c>
      <c r="I450" s="42" t="str">
        <f t="shared" ca="1" si="64"/>
        <v/>
      </c>
      <c r="J450" s="488"/>
      <c r="K450" s="486"/>
      <c r="L450" s="485"/>
      <c r="M450" s="486"/>
      <c r="N450" s="485"/>
      <c r="O450" s="486"/>
      <c r="P450" s="485"/>
      <c r="Q450" s="486"/>
      <c r="R450" s="485"/>
      <c r="S450" s="486"/>
      <c r="T450" s="485"/>
      <c r="U450" s="486"/>
      <c r="V450" s="485"/>
      <c r="W450" s="486"/>
      <c r="X450" s="485"/>
      <c r="Y450" s="486"/>
      <c r="Z450" s="5">
        <f t="shared" si="65"/>
        <v>0</v>
      </c>
      <c r="AA450" s="5">
        <f t="shared" ca="1" si="66"/>
        <v>8</v>
      </c>
      <c r="AD450" s="143" t="str">
        <f t="shared" ca="1" si="62"/>
        <v/>
      </c>
      <c r="AE450" s="100" t="str">
        <f t="shared" ca="1" si="63"/>
        <v>未使用</v>
      </c>
    </row>
    <row r="451" spans="1:31" s="2" customFormat="1" ht="12" customHeight="1">
      <c r="A451" s="161">
        <v>10</v>
      </c>
      <c r="B451" s="39" t="str">
        <f t="shared" ca="1" si="68"/>
        <v/>
      </c>
      <c r="C451" s="44">
        <v>12</v>
      </c>
      <c r="D451" s="45" t="s">
        <v>46</v>
      </c>
      <c r="E451" s="489" t="str">
        <f t="shared" ca="1" si="67"/>
        <v>Not Used</v>
      </c>
      <c r="F451" s="489"/>
      <c r="G451" s="489"/>
      <c r="H451" s="41" t="str">
        <f ca="1">IF(E451="Not Used","",MAX($H$102:INDIRECT("R[-1]C",FALSE))+1)</f>
        <v/>
      </c>
      <c r="I451" s="42" t="str">
        <f t="shared" ca="1" si="64"/>
        <v/>
      </c>
      <c r="J451" s="488"/>
      <c r="K451" s="486"/>
      <c r="L451" s="485"/>
      <c r="M451" s="486"/>
      <c r="N451" s="485"/>
      <c r="O451" s="486"/>
      <c r="P451" s="485"/>
      <c r="Q451" s="486"/>
      <c r="R451" s="485"/>
      <c r="S451" s="486"/>
      <c r="T451" s="485"/>
      <c r="U451" s="486"/>
      <c r="V451" s="485"/>
      <c r="W451" s="486"/>
      <c r="X451" s="485"/>
      <c r="Y451" s="486"/>
      <c r="Z451" s="5">
        <f t="shared" si="65"/>
        <v>0</v>
      </c>
      <c r="AA451" s="5">
        <f t="shared" ca="1" si="66"/>
        <v>8</v>
      </c>
      <c r="AD451" s="143" t="str">
        <f t="shared" ca="1" si="62"/>
        <v/>
      </c>
      <c r="AE451" s="100" t="str">
        <f t="shared" ca="1" si="63"/>
        <v>未使用</v>
      </c>
    </row>
    <row r="452" spans="1:31" s="2" customFormat="1" ht="12" customHeight="1">
      <c r="A452" s="161">
        <v>10</v>
      </c>
      <c r="B452" s="39" t="str">
        <f t="shared" ca="1" si="68"/>
        <v/>
      </c>
      <c r="C452" s="44">
        <v>13</v>
      </c>
      <c r="D452" s="45" t="s">
        <v>46</v>
      </c>
      <c r="E452" s="489" t="str">
        <f t="shared" ca="1" si="67"/>
        <v>Not Used</v>
      </c>
      <c r="F452" s="489"/>
      <c r="G452" s="489"/>
      <c r="H452" s="41" t="str">
        <f ca="1">IF(E452="Not Used","",MAX($H$102:INDIRECT("R[-1]C",FALSE))+1)</f>
        <v/>
      </c>
      <c r="I452" s="42" t="str">
        <f t="shared" ca="1" si="64"/>
        <v/>
      </c>
      <c r="J452" s="488"/>
      <c r="K452" s="486"/>
      <c r="L452" s="485"/>
      <c r="M452" s="486"/>
      <c r="N452" s="485"/>
      <c r="O452" s="486"/>
      <c r="P452" s="485"/>
      <c r="Q452" s="486"/>
      <c r="R452" s="485"/>
      <c r="S452" s="486"/>
      <c r="T452" s="485"/>
      <c r="U452" s="486"/>
      <c r="V452" s="485"/>
      <c r="W452" s="486"/>
      <c r="X452" s="485"/>
      <c r="Y452" s="486"/>
      <c r="Z452" s="5">
        <f t="shared" si="65"/>
        <v>0</v>
      </c>
      <c r="AA452" s="5">
        <f t="shared" ca="1" si="66"/>
        <v>8</v>
      </c>
      <c r="AD452" s="143" t="str">
        <f t="shared" ca="1" si="62"/>
        <v/>
      </c>
      <c r="AE452" s="100" t="str">
        <f t="shared" ca="1" si="63"/>
        <v>未使用</v>
      </c>
    </row>
    <row r="453" spans="1:31" s="2" customFormat="1" ht="12" customHeight="1">
      <c r="A453" s="161">
        <v>10</v>
      </c>
      <c r="B453" s="39" t="str">
        <f t="shared" ca="1" si="68"/>
        <v/>
      </c>
      <c r="C453" s="44">
        <v>14</v>
      </c>
      <c r="D453" s="45" t="s">
        <v>46</v>
      </c>
      <c r="E453" s="489" t="str">
        <f t="shared" ca="1" si="67"/>
        <v>Not Used</v>
      </c>
      <c r="F453" s="489"/>
      <c r="G453" s="489"/>
      <c r="H453" s="41" t="str">
        <f ca="1">IF(E453="Not Used","",MAX($H$102:INDIRECT("R[-1]C",FALSE))+1)</f>
        <v/>
      </c>
      <c r="I453" s="42" t="str">
        <f t="shared" ca="1" si="64"/>
        <v/>
      </c>
      <c r="J453" s="488"/>
      <c r="K453" s="486"/>
      <c r="L453" s="485"/>
      <c r="M453" s="486"/>
      <c r="N453" s="485"/>
      <c r="O453" s="486"/>
      <c r="P453" s="485"/>
      <c r="Q453" s="486"/>
      <c r="R453" s="485"/>
      <c r="S453" s="486"/>
      <c r="T453" s="485"/>
      <c r="U453" s="486"/>
      <c r="V453" s="485"/>
      <c r="W453" s="486"/>
      <c r="X453" s="485"/>
      <c r="Y453" s="486"/>
      <c r="Z453" s="5">
        <f t="shared" si="65"/>
        <v>0</v>
      </c>
      <c r="AA453" s="5">
        <f t="shared" ca="1" si="66"/>
        <v>8</v>
      </c>
      <c r="AD453" s="143" t="str">
        <f t="shared" ca="1" si="62"/>
        <v/>
      </c>
      <c r="AE453" s="100" t="str">
        <f t="shared" ca="1" si="63"/>
        <v>未使用</v>
      </c>
    </row>
    <row r="454" spans="1:31" s="2" customFormat="1" ht="12" customHeight="1" thickBot="1">
      <c r="A454" s="161">
        <v>10</v>
      </c>
      <c r="B454" s="46" t="str">
        <f t="shared" ca="1" si="68"/>
        <v/>
      </c>
      <c r="C454" s="52">
        <v>15</v>
      </c>
      <c r="D454" s="53" t="s">
        <v>46</v>
      </c>
      <c r="E454" s="495" t="str">
        <f t="shared" ca="1" si="67"/>
        <v>Not Used</v>
      </c>
      <c r="F454" s="495"/>
      <c r="G454" s="495"/>
      <c r="H454" s="48" t="str">
        <f ca="1">IF(E454="Not Used","",MAX($H$102:INDIRECT("R[-1]C",FALSE))+1)</f>
        <v/>
      </c>
      <c r="I454" s="49" t="str">
        <f t="shared" ca="1" si="64"/>
        <v/>
      </c>
      <c r="J454" s="488"/>
      <c r="K454" s="486"/>
      <c r="L454" s="490"/>
      <c r="M454" s="491"/>
      <c r="N454" s="490"/>
      <c r="O454" s="491"/>
      <c r="P454" s="490"/>
      <c r="Q454" s="491"/>
      <c r="R454" s="490"/>
      <c r="S454" s="491"/>
      <c r="T454" s="490"/>
      <c r="U454" s="491"/>
      <c r="V454" s="490"/>
      <c r="W454" s="491"/>
      <c r="X454" s="490"/>
      <c r="Y454" s="491"/>
      <c r="Z454" s="5">
        <f t="shared" si="65"/>
        <v>0</v>
      </c>
      <c r="AA454" s="5">
        <f t="shared" ca="1" si="66"/>
        <v>8</v>
      </c>
      <c r="AD454" s="143" t="str">
        <f t="shared" ca="1" si="62"/>
        <v/>
      </c>
      <c r="AE454" s="100" t="str">
        <f t="shared" ca="1" si="63"/>
        <v>未使用</v>
      </c>
    </row>
    <row r="455" spans="1:31" s="2" customFormat="1" ht="12" customHeight="1" thickTop="1">
      <c r="A455" s="161">
        <v>11</v>
      </c>
      <c r="B455" s="35" t="str">
        <f ca="1">B42</f>
        <v/>
      </c>
      <c r="C455" s="54">
        <v>0</v>
      </c>
      <c r="D455" s="37" t="s">
        <v>84</v>
      </c>
      <c r="E455" s="489" t="str">
        <f t="shared" ca="1" si="67"/>
        <v>Not Used</v>
      </c>
      <c r="F455" s="489"/>
      <c r="G455" s="489"/>
      <c r="H455" s="50" t="str">
        <f ca="1">IF(E455="Not Used","",MAX($H$102:INDIRECT("R[-1]C",FALSE))+1)</f>
        <v/>
      </c>
      <c r="I455" s="51" t="str">
        <f t="shared" ca="1" si="64"/>
        <v/>
      </c>
      <c r="J455" s="492"/>
      <c r="K455" s="493"/>
      <c r="L455" s="494"/>
      <c r="M455" s="493"/>
      <c r="N455" s="494"/>
      <c r="O455" s="493"/>
      <c r="P455" s="494"/>
      <c r="Q455" s="493"/>
      <c r="R455" s="494"/>
      <c r="S455" s="493"/>
      <c r="T455" s="494"/>
      <c r="U455" s="493"/>
      <c r="V455" s="494"/>
      <c r="W455" s="493"/>
      <c r="X455" s="494"/>
      <c r="Y455" s="493"/>
      <c r="Z455" s="5">
        <f t="shared" si="65"/>
        <v>0</v>
      </c>
      <c r="AA455" s="5">
        <f t="shared" ca="1" si="66"/>
        <v>8</v>
      </c>
      <c r="AD455" s="143" t="str">
        <f t="shared" ca="1" si="62"/>
        <v/>
      </c>
      <c r="AE455" s="100" t="str">
        <f t="shared" ca="1" si="63"/>
        <v>未使用</v>
      </c>
    </row>
    <row r="456" spans="1:31" s="2" customFormat="1" ht="12" customHeight="1">
      <c r="A456" s="161">
        <v>11</v>
      </c>
      <c r="B456" s="39" t="str">
        <f ca="1">B$455</f>
        <v/>
      </c>
      <c r="C456" s="40">
        <v>1</v>
      </c>
      <c r="D456" s="37" t="s">
        <v>84</v>
      </c>
      <c r="E456" s="489" t="str">
        <f t="shared" ca="1" si="67"/>
        <v>Not Used</v>
      </c>
      <c r="F456" s="489"/>
      <c r="G456" s="489"/>
      <c r="H456" s="41" t="str">
        <f ca="1">IF(E456="Not Used","",MAX($H$102:INDIRECT("R[-1]C",FALSE))+1)</f>
        <v/>
      </c>
      <c r="I456" s="42" t="str">
        <f t="shared" ca="1" si="64"/>
        <v/>
      </c>
      <c r="J456" s="488"/>
      <c r="K456" s="486"/>
      <c r="L456" s="485"/>
      <c r="M456" s="486"/>
      <c r="N456" s="485"/>
      <c r="O456" s="486"/>
      <c r="P456" s="485"/>
      <c r="Q456" s="486"/>
      <c r="R456" s="485"/>
      <c r="S456" s="486"/>
      <c r="T456" s="485"/>
      <c r="U456" s="486"/>
      <c r="V456" s="485"/>
      <c r="W456" s="486"/>
      <c r="X456" s="485"/>
      <c r="Y456" s="486"/>
      <c r="Z456" s="5">
        <f t="shared" si="65"/>
        <v>0</v>
      </c>
      <c r="AA456" s="5">
        <f t="shared" ca="1" si="66"/>
        <v>8</v>
      </c>
      <c r="AD456" s="143" t="str">
        <f t="shared" ca="1" si="62"/>
        <v/>
      </c>
      <c r="AE456" s="100" t="str">
        <f t="shared" ca="1" si="63"/>
        <v>未使用</v>
      </c>
    </row>
    <row r="457" spans="1:31" s="2" customFormat="1" ht="12" customHeight="1">
      <c r="A457" s="161">
        <v>11</v>
      </c>
      <c r="B457" s="39" t="str">
        <f t="shared" ref="B457:B486" ca="1" si="69">B$455</f>
        <v/>
      </c>
      <c r="C457" s="40">
        <v>2</v>
      </c>
      <c r="D457" s="37" t="s">
        <v>84</v>
      </c>
      <c r="E457" s="489" t="str">
        <f t="shared" ca="1" si="67"/>
        <v>Not Used</v>
      </c>
      <c r="F457" s="489"/>
      <c r="G457" s="489"/>
      <c r="H457" s="41" t="str">
        <f ca="1">IF(E457="Not Used","",MAX($H$102:INDIRECT("R[-1]C",FALSE))+1)</f>
        <v/>
      </c>
      <c r="I457" s="42" t="str">
        <f t="shared" ca="1" si="64"/>
        <v/>
      </c>
      <c r="J457" s="488"/>
      <c r="K457" s="486"/>
      <c r="L457" s="485"/>
      <c r="M457" s="486"/>
      <c r="N457" s="485"/>
      <c r="O457" s="486"/>
      <c r="P457" s="485"/>
      <c r="Q457" s="486"/>
      <c r="R457" s="485"/>
      <c r="S457" s="486"/>
      <c r="T457" s="485"/>
      <c r="U457" s="486"/>
      <c r="V457" s="485"/>
      <c r="W457" s="486"/>
      <c r="X457" s="485"/>
      <c r="Y457" s="486"/>
      <c r="Z457" s="5">
        <f t="shared" si="65"/>
        <v>0</v>
      </c>
      <c r="AA457" s="5">
        <f t="shared" ca="1" si="66"/>
        <v>8</v>
      </c>
      <c r="AD457" s="143" t="str">
        <f t="shared" ref="AD457:AD520" ca="1" si="70">OFFSET(A457,IF(D457="ON",-94-C457,-94-C457-16)-32*A457+3*A457,18-C457)</f>
        <v/>
      </c>
      <c r="AE457" s="100" t="str">
        <f t="shared" ref="AE457:AE520" ca="1" si="71">OFFSET(A457,IF(D457="ON",-93-C457,-92-C457-16)-32*A457+3*A457,18-C457)</f>
        <v>未使用</v>
      </c>
    </row>
    <row r="458" spans="1:31" s="2" customFormat="1" ht="12" customHeight="1">
      <c r="A458" s="161">
        <v>11</v>
      </c>
      <c r="B458" s="39" t="str">
        <f t="shared" ca="1" si="69"/>
        <v/>
      </c>
      <c r="C458" s="40">
        <v>3</v>
      </c>
      <c r="D458" s="37" t="s">
        <v>84</v>
      </c>
      <c r="E458" s="489" t="str">
        <f t="shared" ca="1" si="67"/>
        <v>Not Used</v>
      </c>
      <c r="F458" s="489"/>
      <c r="G458" s="489"/>
      <c r="H458" s="41" t="str">
        <f ca="1">IF(E458="Not Used","",MAX($H$102:INDIRECT("R[-1]C",FALSE))+1)</f>
        <v/>
      </c>
      <c r="I458" s="42" t="str">
        <f t="shared" ca="1" si="64"/>
        <v/>
      </c>
      <c r="J458" s="488"/>
      <c r="K458" s="486"/>
      <c r="L458" s="485"/>
      <c r="M458" s="486"/>
      <c r="N458" s="485"/>
      <c r="O458" s="486"/>
      <c r="P458" s="485"/>
      <c r="Q458" s="486"/>
      <c r="R458" s="485"/>
      <c r="S458" s="486"/>
      <c r="T458" s="485"/>
      <c r="U458" s="486"/>
      <c r="V458" s="485"/>
      <c r="W458" s="486"/>
      <c r="X458" s="485"/>
      <c r="Y458" s="486"/>
      <c r="Z458" s="5">
        <f t="shared" si="65"/>
        <v>0</v>
      </c>
      <c r="AA458" s="5">
        <f t="shared" ca="1" si="66"/>
        <v>8</v>
      </c>
      <c r="AD458" s="143" t="str">
        <f t="shared" ca="1" si="70"/>
        <v/>
      </c>
      <c r="AE458" s="100" t="str">
        <f t="shared" ca="1" si="71"/>
        <v>未使用</v>
      </c>
    </row>
    <row r="459" spans="1:31" s="2" customFormat="1" ht="12" customHeight="1">
      <c r="A459" s="161">
        <v>11</v>
      </c>
      <c r="B459" s="39" t="str">
        <f t="shared" ca="1" si="69"/>
        <v/>
      </c>
      <c r="C459" s="40">
        <v>4</v>
      </c>
      <c r="D459" s="37" t="s">
        <v>84</v>
      </c>
      <c r="E459" s="489" t="str">
        <f t="shared" ca="1" si="67"/>
        <v>Not Used</v>
      </c>
      <c r="F459" s="489"/>
      <c r="G459" s="489"/>
      <c r="H459" s="41" t="str">
        <f ca="1">IF(E459="Not Used","",MAX($H$102:INDIRECT("R[-1]C",FALSE))+1)</f>
        <v/>
      </c>
      <c r="I459" s="42" t="str">
        <f t="shared" ca="1" si="64"/>
        <v/>
      </c>
      <c r="J459" s="488"/>
      <c r="K459" s="486"/>
      <c r="L459" s="485"/>
      <c r="M459" s="486"/>
      <c r="N459" s="485"/>
      <c r="O459" s="486"/>
      <c r="P459" s="485"/>
      <c r="Q459" s="486"/>
      <c r="R459" s="485"/>
      <c r="S459" s="486"/>
      <c r="T459" s="485"/>
      <c r="U459" s="486"/>
      <c r="V459" s="485"/>
      <c r="W459" s="486"/>
      <c r="X459" s="485"/>
      <c r="Y459" s="486"/>
      <c r="Z459" s="5">
        <f t="shared" si="65"/>
        <v>0</v>
      </c>
      <c r="AA459" s="5">
        <f t="shared" ca="1" si="66"/>
        <v>8</v>
      </c>
      <c r="AD459" s="143" t="str">
        <f t="shared" ca="1" si="70"/>
        <v/>
      </c>
      <c r="AE459" s="100" t="str">
        <f t="shared" ca="1" si="71"/>
        <v>未使用</v>
      </c>
    </row>
    <row r="460" spans="1:31" s="2" customFormat="1" ht="12" customHeight="1">
      <c r="A460" s="161">
        <v>11</v>
      </c>
      <c r="B460" s="39" t="str">
        <f t="shared" ca="1" si="69"/>
        <v/>
      </c>
      <c r="C460" s="40">
        <v>5</v>
      </c>
      <c r="D460" s="37" t="s">
        <v>84</v>
      </c>
      <c r="E460" s="489" t="str">
        <f t="shared" ca="1" si="67"/>
        <v>Not Used</v>
      </c>
      <c r="F460" s="489"/>
      <c r="G460" s="489"/>
      <c r="H460" s="41" t="str">
        <f ca="1">IF(E460="Not Used","",MAX($H$102:INDIRECT("R[-1]C",FALSE))+1)</f>
        <v/>
      </c>
      <c r="I460" s="42" t="str">
        <f t="shared" ca="1" si="64"/>
        <v/>
      </c>
      <c r="J460" s="488"/>
      <c r="K460" s="486"/>
      <c r="L460" s="485"/>
      <c r="M460" s="486"/>
      <c r="N460" s="485"/>
      <c r="O460" s="486"/>
      <c r="P460" s="485"/>
      <c r="Q460" s="486"/>
      <c r="R460" s="485"/>
      <c r="S460" s="486"/>
      <c r="T460" s="485"/>
      <c r="U460" s="486"/>
      <c r="V460" s="485"/>
      <c r="W460" s="486"/>
      <c r="X460" s="485"/>
      <c r="Y460" s="486"/>
      <c r="Z460" s="5">
        <f t="shared" si="65"/>
        <v>0</v>
      </c>
      <c r="AA460" s="5">
        <f t="shared" ca="1" si="66"/>
        <v>8</v>
      </c>
      <c r="AD460" s="143" t="str">
        <f t="shared" ca="1" si="70"/>
        <v/>
      </c>
      <c r="AE460" s="100" t="str">
        <f t="shared" ca="1" si="71"/>
        <v>未使用</v>
      </c>
    </row>
    <row r="461" spans="1:31" s="2" customFormat="1" ht="12" customHeight="1">
      <c r="A461" s="161">
        <v>11</v>
      </c>
      <c r="B461" s="39" t="str">
        <f t="shared" ca="1" si="69"/>
        <v/>
      </c>
      <c r="C461" s="40">
        <v>6</v>
      </c>
      <c r="D461" s="37" t="s">
        <v>84</v>
      </c>
      <c r="E461" s="489" t="str">
        <f t="shared" ca="1" si="67"/>
        <v>Not Used</v>
      </c>
      <c r="F461" s="489"/>
      <c r="G461" s="489"/>
      <c r="H461" s="41" t="str">
        <f ca="1">IF(E461="Not Used","",MAX($H$102:INDIRECT("R[-1]C",FALSE))+1)</f>
        <v/>
      </c>
      <c r="I461" s="42" t="str">
        <f t="shared" ca="1" si="64"/>
        <v/>
      </c>
      <c r="J461" s="488"/>
      <c r="K461" s="486"/>
      <c r="L461" s="485"/>
      <c r="M461" s="486"/>
      <c r="N461" s="485"/>
      <c r="O461" s="486"/>
      <c r="P461" s="485"/>
      <c r="Q461" s="486"/>
      <c r="R461" s="485"/>
      <c r="S461" s="486"/>
      <c r="T461" s="485"/>
      <c r="U461" s="486"/>
      <c r="V461" s="485"/>
      <c r="W461" s="486"/>
      <c r="X461" s="485"/>
      <c r="Y461" s="486"/>
      <c r="Z461" s="5">
        <f t="shared" si="65"/>
        <v>0</v>
      </c>
      <c r="AA461" s="5">
        <f t="shared" ca="1" si="66"/>
        <v>8</v>
      </c>
      <c r="AD461" s="143" t="str">
        <f t="shared" ca="1" si="70"/>
        <v/>
      </c>
      <c r="AE461" s="100" t="str">
        <f t="shared" ca="1" si="71"/>
        <v>未使用</v>
      </c>
    </row>
    <row r="462" spans="1:31" s="2" customFormat="1" ht="12" customHeight="1">
      <c r="A462" s="161">
        <v>11</v>
      </c>
      <c r="B462" s="39" t="str">
        <f t="shared" ca="1" si="69"/>
        <v/>
      </c>
      <c r="C462" s="40">
        <v>7</v>
      </c>
      <c r="D462" s="37" t="s">
        <v>84</v>
      </c>
      <c r="E462" s="489" t="str">
        <f t="shared" ca="1" si="67"/>
        <v>Not Used</v>
      </c>
      <c r="F462" s="489"/>
      <c r="G462" s="489"/>
      <c r="H462" s="41" t="str">
        <f ca="1">IF(E462="Not Used","",MAX($H$102:INDIRECT("R[-1]C",FALSE))+1)</f>
        <v/>
      </c>
      <c r="I462" s="42" t="str">
        <f t="shared" ca="1" si="64"/>
        <v/>
      </c>
      <c r="J462" s="488"/>
      <c r="K462" s="486"/>
      <c r="L462" s="485"/>
      <c r="M462" s="486"/>
      <c r="N462" s="485"/>
      <c r="O462" s="486"/>
      <c r="P462" s="485"/>
      <c r="Q462" s="486"/>
      <c r="R462" s="485"/>
      <c r="S462" s="486"/>
      <c r="T462" s="485"/>
      <c r="U462" s="486"/>
      <c r="V462" s="485"/>
      <c r="W462" s="486"/>
      <c r="X462" s="485"/>
      <c r="Y462" s="486"/>
      <c r="Z462" s="5">
        <f t="shared" si="65"/>
        <v>0</v>
      </c>
      <c r="AA462" s="5">
        <f t="shared" ca="1" si="66"/>
        <v>8</v>
      </c>
      <c r="AD462" s="143" t="str">
        <f t="shared" ca="1" si="70"/>
        <v/>
      </c>
      <c r="AE462" s="100" t="str">
        <f t="shared" ca="1" si="71"/>
        <v>未使用</v>
      </c>
    </row>
    <row r="463" spans="1:31" s="2" customFormat="1" ht="12" customHeight="1">
      <c r="A463" s="161">
        <v>11</v>
      </c>
      <c r="B463" s="39" t="str">
        <f t="shared" ca="1" si="69"/>
        <v/>
      </c>
      <c r="C463" s="40">
        <v>8</v>
      </c>
      <c r="D463" s="37" t="s">
        <v>84</v>
      </c>
      <c r="E463" s="489" t="str">
        <f t="shared" ca="1" si="67"/>
        <v>Not Used</v>
      </c>
      <c r="F463" s="489"/>
      <c r="G463" s="489"/>
      <c r="H463" s="41" t="str">
        <f ca="1">IF(E463="Not Used","",MAX($H$102:INDIRECT("R[-1]C",FALSE))+1)</f>
        <v/>
      </c>
      <c r="I463" s="42" t="str">
        <f t="shared" ca="1" si="64"/>
        <v/>
      </c>
      <c r="J463" s="488"/>
      <c r="K463" s="486"/>
      <c r="L463" s="485"/>
      <c r="M463" s="486"/>
      <c r="N463" s="485"/>
      <c r="O463" s="486"/>
      <c r="P463" s="485"/>
      <c r="Q463" s="486"/>
      <c r="R463" s="485"/>
      <c r="S463" s="486"/>
      <c r="T463" s="485"/>
      <c r="U463" s="486"/>
      <c r="V463" s="485"/>
      <c r="W463" s="486"/>
      <c r="X463" s="485"/>
      <c r="Y463" s="486"/>
      <c r="Z463" s="5">
        <f t="shared" si="65"/>
        <v>0</v>
      </c>
      <c r="AA463" s="5">
        <f t="shared" ca="1" si="66"/>
        <v>8</v>
      </c>
      <c r="AD463" s="143" t="str">
        <f t="shared" ca="1" si="70"/>
        <v/>
      </c>
      <c r="AE463" s="100" t="str">
        <f t="shared" ca="1" si="71"/>
        <v>未使用</v>
      </c>
    </row>
    <row r="464" spans="1:31" s="2" customFormat="1" ht="12" customHeight="1">
      <c r="A464" s="161">
        <v>11</v>
      </c>
      <c r="B464" s="39" t="str">
        <f t="shared" ca="1" si="69"/>
        <v/>
      </c>
      <c r="C464" s="40">
        <v>9</v>
      </c>
      <c r="D464" s="37" t="s">
        <v>84</v>
      </c>
      <c r="E464" s="489" t="str">
        <f t="shared" ca="1" si="67"/>
        <v>Not Used</v>
      </c>
      <c r="F464" s="489"/>
      <c r="G464" s="489"/>
      <c r="H464" s="41" t="str">
        <f ca="1">IF(E464="Not Used","",MAX($H$102:INDIRECT("R[-1]C",FALSE))+1)</f>
        <v/>
      </c>
      <c r="I464" s="42" t="str">
        <f t="shared" ca="1" si="64"/>
        <v/>
      </c>
      <c r="J464" s="488"/>
      <c r="K464" s="486"/>
      <c r="L464" s="485"/>
      <c r="M464" s="486"/>
      <c r="N464" s="485"/>
      <c r="O464" s="486"/>
      <c r="P464" s="485"/>
      <c r="Q464" s="486"/>
      <c r="R464" s="485"/>
      <c r="S464" s="486"/>
      <c r="T464" s="485"/>
      <c r="U464" s="486"/>
      <c r="V464" s="485"/>
      <c r="W464" s="486"/>
      <c r="X464" s="485"/>
      <c r="Y464" s="486"/>
      <c r="Z464" s="5">
        <f t="shared" si="65"/>
        <v>0</v>
      </c>
      <c r="AA464" s="5">
        <f t="shared" ca="1" si="66"/>
        <v>8</v>
      </c>
      <c r="AD464" s="143" t="str">
        <f t="shared" ca="1" si="70"/>
        <v/>
      </c>
      <c r="AE464" s="100" t="str">
        <f t="shared" ca="1" si="71"/>
        <v>未使用</v>
      </c>
    </row>
    <row r="465" spans="1:31" s="2" customFormat="1" ht="12" customHeight="1">
      <c r="A465" s="161">
        <v>11</v>
      </c>
      <c r="B465" s="39" t="str">
        <f t="shared" ca="1" si="69"/>
        <v/>
      </c>
      <c r="C465" s="40">
        <v>10</v>
      </c>
      <c r="D465" s="37" t="s">
        <v>84</v>
      </c>
      <c r="E465" s="489" t="str">
        <f t="shared" ca="1" si="67"/>
        <v>Not Used</v>
      </c>
      <c r="F465" s="489"/>
      <c r="G465" s="489"/>
      <c r="H465" s="41" t="str">
        <f ca="1">IF(E465="Not Used","",MAX($H$102:INDIRECT("R[-1]C",FALSE))+1)</f>
        <v/>
      </c>
      <c r="I465" s="42" t="str">
        <f t="shared" ca="1" si="64"/>
        <v/>
      </c>
      <c r="J465" s="488"/>
      <c r="K465" s="486"/>
      <c r="L465" s="485"/>
      <c r="M465" s="486"/>
      <c r="N465" s="485"/>
      <c r="O465" s="486"/>
      <c r="P465" s="485"/>
      <c r="Q465" s="486"/>
      <c r="R465" s="485"/>
      <c r="S465" s="486"/>
      <c r="T465" s="485"/>
      <c r="U465" s="486"/>
      <c r="V465" s="485"/>
      <c r="W465" s="486"/>
      <c r="X465" s="485"/>
      <c r="Y465" s="486"/>
      <c r="Z465" s="5">
        <f t="shared" si="65"/>
        <v>0</v>
      </c>
      <c r="AA465" s="5">
        <f t="shared" ca="1" si="66"/>
        <v>8</v>
      </c>
      <c r="AD465" s="143" t="str">
        <f t="shared" ca="1" si="70"/>
        <v/>
      </c>
      <c r="AE465" s="100" t="str">
        <f t="shared" ca="1" si="71"/>
        <v>未使用</v>
      </c>
    </row>
    <row r="466" spans="1:31" s="2" customFormat="1" ht="12" customHeight="1">
      <c r="A466" s="161">
        <v>11</v>
      </c>
      <c r="B466" s="39" t="str">
        <f t="shared" ca="1" si="69"/>
        <v/>
      </c>
      <c r="C466" s="40">
        <v>11</v>
      </c>
      <c r="D466" s="37" t="s">
        <v>84</v>
      </c>
      <c r="E466" s="489" t="str">
        <f t="shared" ca="1" si="67"/>
        <v>Not Used</v>
      </c>
      <c r="F466" s="489"/>
      <c r="G466" s="489"/>
      <c r="H466" s="41" t="str">
        <f ca="1">IF(E466="Not Used","",MAX($H$102:INDIRECT("R[-1]C",FALSE))+1)</f>
        <v/>
      </c>
      <c r="I466" s="42" t="str">
        <f t="shared" ca="1" si="64"/>
        <v/>
      </c>
      <c r="J466" s="488"/>
      <c r="K466" s="486"/>
      <c r="L466" s="485"/>
      <c r="M466" s="486"/>
      <c r="N466" s="485"/>
      <c r="O466" s="486"/>
      <c r="P466" s="485"/>
      <c r="Q466" s="486"/>
      <c r="R466" s="485"/>
      <c r="S466" s="486"/>
      <c r="T466" s="485"/>
      <c r="U466" s="486"/>
      <c r="V466" s="485"/>
      <c r="W466" s="486"/>
      <c r="X466" s="485"/>
      <c r="Y466" s="486"/>
      <c r="Z466" s="5">
        <f t="shared" si="65"/>
        <v>0</v>
      </c>
      <c r="AA466" s="5">
        <f t="shared" ca="1" si="66"/>
        <v>8</v>
      </c>
      <c r="AD466" s="143" t="str">
        <f t="shared" ca="1" si="70"/>
        <v/>
      </c>
      <c r="AE466" s="100" t="str">
        <f t="shared" ca="1" si="71"/>
        <v>未使用</v>
      </c>
    </row>
    <row r="467" spans="1:31" s="2" customFormat="1" ht="12" customHeight="1">
      <c r="A467" s="161">
        <v>11</v>
      </c>
      <c r="B467" s="39" t="str">
        <f t="shared" ca="1" si="69"/>
        <v/>
      </c>
      <c r="C467" s="40">
        <v>12</v>
      </c>
      <c r="D467" s="37" t="s">
        <v>84</v>
      </c>
      <c r="E467" s="489" t="str">
        <f t="shared" ca="1" si="67"/>
        <v>Not Used</v>
      </c>
      <c r="F467" s="489"/>
      <c r="G467" s="489"/>
      <c r="H467" s="41" t="str">
        <f ca="1">IF(E467="Not Used","",MAX($H$102:INDIRECT("R[-1]C",FALSE))+1)</f>
        <v/>
      </c>
      <c r="I467" s="42" t="str">
        <f t="shared" ca="1" si="64"/>
        <v/>
      </c>
      <c r="J467" s="488"/>
      <c r="K467" s="486"/>
      <c r="L467" s="485"/>
      <c r="M467" s="486"/>
      <c r="N467" s="485"/>
      <c r="O467" s="486"/>
      <c r="P467" s="485"/>
      <c r="Q467" s="486"/>
      <c r="R467" s="485"/>
      <c r="S467" s="486"/>
      <c r="T467" s="485"/>
      <c r="U467" s="486"/>
      <c r="V467" s="485"/>
      <c r="W467" s="486"/>
      <c r="X467" s="485"/>
      <c r="Y467" s="486"/>
      <c r="Z467" s="5">
        <f t="shared" si="65"/>
        <v>0</v>
      </c>
      <c r="AA467" s="5">
        <f t="shared" ca="1" si="66"/>
        <v>8</v>
      </c>
      <c r="AD467" s="143" t="str">
        <f t="shared" ca="1" si="70"/>
        <v/>
      </c>
      <c r="AE467" s="100" t="str">
        <f t="shared" ca="1" si="71"/>
        <v>未使用</v>
      </c>
    </row>
    <row r="468" spans="1:31" s="2" customFormat="1" ht="12" customHeight="1">
      <c r="A468" s="161">
        <v>11</v>
      </c>
      <c r="B468" s="39" t="str">
        <f t="shared" ca="1" si="69"/>
        <v/>
      </c>
      <c r="C468" s="40">
        <v>13</v>
      </c>
      <c r="D468" s="37" t="s">
        <v>84</v>
      </c>
      <c r="E468" s="489" t="str">
        <f t="shared" ca="1" si="67"/>
        <v>Not Used</v>
      </c>
      <c r="F468" s="489"/>
      <c r="G468" s="489"/>
      <c r="H468" s="41" t="str">
        <f ca="1">IF(E468="Not Used","",MAX($H$102:INDIRECT("R[-1]C",FALSE))+1)</f>
        <v/>
      </c>
      <c r="I468" s="42" t="str">
        <f t="shared" ca="1" si="64"/>
        <v/>
      </c>
      <c r="J468" s="488"/>
      <c r="K468" s="486"/>
      <c r="L468" s="485"/>
      <c r="M468" s="486"/>
      <c r="N468" s="485"/>
      <c r="O468" s="486"/>
      <c r="P468" s="485"/>
      <c r="Q468" s="486"/>
      <c r="R468" s="485"/>
      <c r="S468" s="486"/>
      <c r="T468" s="485"/>
      <c r="U468" s="486"/>
      <c r="V468" s="485"/>
      <c r="W468" s="486"/>
      <c r="X468" s="485"/>
      <c r="Y468" s="486"/>
      <c r="Z468" s="5">
        <f t="shared" si="65"/>
        <v>0</v>
      </c>
      <c r="AA468" s="5">
        <f t="shared" ca="1" si="66"/>
        <v>8</v>
      </c>
      <c r="AD468" s="143" t="str">
        <f t="shared" ca="1" si="70"/>
        <v/>
      </c>
      <c r="AE468" s="100" t="str">
        <f t="shared" ca="1" si="71"/>
        <v>未使用</v>
      </c>
    </row>
    <row r="469" spans="1:31" s="2" customFormat="1" ht="12" customHeight="1">
      <c r="A469" s="161">
        <v>11</v>
      </c>
      <c r="B469" s="39" t="str">
        <f t="shared" ca="1" si="69"/>
        <v/>
      </c>
      <c r="C469" s="40">
        <v>14</v>
      </c>
      <c r="D469" s="37" t="s">
        <v>84</v>
      </c>
      <c r="E469" s="489" t="str">
        <f t="shared" ca="1" si="67"/>
        <v>Not Used</v>
      </c>
      <c r="F469" s="489"/>
      <c r="G469" s="489"/>
      <c r="H469" s="41" t="str">
        <f ca="1">IF(E469="Not Used","",MAX($H$102:INDIRECT("R[-1]C",FALSE))+1)</f>
        <v/>
      </c>
      <c r="I469" s="42" t="str">
        <f t="shared" ca="1" si="64"/>
        <v/>
      </c>
      <c r="J469" s="488"/>
      <c r="K469" s="486"/>
      <c r="L469" s="485"/>
      <c r="M469" s="486"/>
      <c r="N469" s="485"/>
      <c r="O469" s="486"/>
      <c r="P469" s="485"/>
      <c r="Q469" s="486"/>
      <c r="R469" s="485"/>
      <c r="S469" s="486"/>
      <c r="T469" s="485"/>
      <c r="U469" s="486"/>
      <c r="V469" s="485"/>
      <c r="W469" s="486"/>
      <c r="X469" s="485"/>
      <c r="Y469" s="486"/>
      <c r="Z469" s="5">
        <f t="shared" si="65"/>
        <v>0</v>
      </c>
      <c r="AA469" s="5">
        <f t="shared" ca="1" si="66"/>
        <v>8</v>
      </c>
      <c r="AD469" s="143" t="str">
        <f t="shared" ca="1" si="70"/>
        <v/>
      </c>
      <c r="AE469" s="100" t="str">
        <f t="shared" ca="1" si="71"/>
        <v>未使用</v>
      </c>
    </row>
    <row r="470" spans="1:31" s="2" customFormat="1" ht="12" customHeight="1">
      <c r="A470" s="161">
        <v>11</v>
      </c>
      <c r="B470" s="39" t="str">
        <f t="shared" ca="1" si="69"/>
        <v/>
      </c>
      <c r="C470" s="43">
        <v>15</v>
      </c>
      <c r="D470" s="37" t="s">
        <v>84</v>
      </c>
      <c r="E470" s="489" t="str">
        <f t="shared" ca="1" si="67"/>
        <v>Not Used</v>
      </c>
      <c r="F470" s="489"/>
      <c r="G470" s="489"/>
      <c r="H470" s="41" t="str">
        <f ca="1">IF(E470="Not Used","",MAX($H$102:INDIRECT("R[-1]C",FALSE))+1)</f>
        <v/>
      </c>
      <c r="I470" s="42" t="str">
        <f t="shared" ca="1" si="64"/>
        <v/>
      </c>
      <c r="J470" s="488"/>
      <c r="K470" s="486"/>
      <c r="L470" s="485"/>
      <c r="M470" s="486"/>
      <c r="N470" s="485"/>
      <c r="O470" s="486"/>
      <c r="P470" s="485"/>
      <c r="Q470" s="486"/>
      <c r="R470" s="485"/>
      <c r="S470" s="486"/>
      <c r="T470" s="485"/>
      <c r="U470" s="486"/>
      <c r="V470" s="485"/>
      <c r="W470" s="486"/>
      <c r="X470" s="485"/>
      <c r="Y470" s="486"/>
      <c r="Z470" s="5">
        <f t="shared" si="65"/>
        <v>0</v>
      </c>
      <c r="AA470" s="5">
        <f t="shared" ca="1" si="66"/>
        <v>8</v>
      </c>
      <c r="AD470" s="143" t="str">
        <f t="shared" ca="1" si="70"/>
        <v/>
      </c>
      <c r="AE470" s="100" t="str">
        <f t="shared" ca="1" si="71"/>
        <v>未使用</v>
      </c>
    </row>
    <row r="471" spans="1:31" s="2" customFormat="1" ht="12" customHeight="1">
      <c r="A471" s="161">
        <v>11</v>
      </c>
      <c r="B471" s="39" t="str">
        <f t="shared" ca="1" si="69"/>
        <v/>
      </c>
      <c r="C471" s="44">
        <v>0</v>
      </c>
      <c r="D471" s="45" t="s">
        <v>46</v>
      </c>
      <c r="E471" s="489" t="str">
        <f t="shared" ca="1" si="67"/>
        <v>Not Used</v>
      </c>
      <c r="F471" s="489"/>
      <c r="G471" s="489"/>
      <c r="H471" s="41" t="str">
        <f ca="1">IF(E471="Not Used","",MAX($H$102:INDIRECT("R[-1]C",FALSE))+1)</f>
        <v/>
      </c>
      <c r="I471" s="42" t="str">
        <f t="shared" ca="1" si="64"/>
        <v/>
      </c>
      <c r="J471" s="488"/>
      <c r="K471" s="486"/>
      <c r="L471" s="485"/>
      <c r="M471" s="486"/>
      <c r="N471" s="485"/>
      <c r="O471" s="486"/>
      <c r="P471" s="485"/>
      <c r="Q471" s="486"/>
      <c r="R471" s="485"/>
      <c r="S471" s="486"/>
      <c r="T471" s="485"/>
      <c r="U471" s="486"/>
      <c r="V471" s="485"/>
      <c r="W471" s="486"/>
      <c r="X471" s="485"/>
      <c r="Y471" s="486"/>
      <c r="Z471" s="5">
        <f t="shared" si="65"/>
        <v>0</v>
      </c>
      <c r="AA471" s="5">
        <f t="shared" ca="1" si="66"/>
        <v>8</v>
      </c>
      <c r="AD471" s="143" t="str">
        <f t="shared" ca="1" si="70"/>
        <v/>
      </c>
      <c r="AE471" s="100" t="str">
        <f t="shared" ca="1" si="71"/>
        <v>未使用</v>
      </c>
    </row>
    <row r="472" spans="1:31" s="2" customFormat="1" ht="12" customHeight="1">
      <c r="A472" s="161">
        <v>11</v>
      </c>
      <c r="B472" s="39" t="str">
        <f t="shared" ca="1" si="69"/>
        <v/>
      </c>
      <c r="C472" s="44">
        <v>1</v>
      </c>
      <c r="D472" s="45" t="s">
        <v>46</v>
      </c>
      <c r="E472" s="489" t="str">
        <f t="shared" ca="1" si="67"/>
        <v>Not Used</v>
      </c>
      <c r="F472" s="489"/>
      <c r="G472" s="489"/>
      <c r="H472" s="41" t="str">
        <f ca="1">IF(E472="Not Used","",MAX($H$102:INDIRECT("R[-1]C",FALSE))+1)</f>
        <v/>
      </c>
      <c r="I472" s="42" t="str">
        <f t="shared" ca="1" si="64"/>
        <v/>
      </c>
      <c r="J472" s="488"/>
      <c r="K472" s="486"/>
      <c r="L472" s="485"/>
      <c r="M472" s="486"/>
      <c r="N472" s="485"/>
      <c r="O472" s="486"/>
      <c r="P472" s="485"/>
      <c r="Q472" s="486"/>
      <c r="R472" s="485"/>
      <c r="S472" s="486"/>
      <c r="T472" s="485"/>
      <c r="U472" s="486"/>
      <c r="V472" s="485"/>
      <c r="W472" s="486"/>
      <c r="X472" s="485"/>
      <c r="Y472" s="486"/>
      <c r="Z472" s="5">
        <f t="shared" si="65"/>
        <v>0</v>
      </c>
      <c r="AA472" s="5">
        <f t="shared" ca="1" si="66"/>
        <v>8</v>
      </c>
      <c r="AD472" s="143" t="str">
        <f t="shared" ca="1" si="70"/>
        <v/>
      </c>
      <c r="AE472" s="100" t="str">
        <f t="shared" ca="1" si="71"/>
        <v>未使用</v>
      </c>
    </row>
    <row r="473" spans="1:31" s="2" customFormat="1" ht="12" customHeight="1">
      <c r="A473" s="161">
        <v>11</v>
      </c>
      <c r="B473" s="39" t="str">
        <f t="shared" ca="1" si="69"/>
        <v/>
      </c>
      <c r="C473" s="44">
        <v>2</v>
      </c>
      <c r="D473" s="45" t="s">
        <v>46</v>
      </c>
      <c r="E473" s="489" t="str">
        <f t="shared" ca="1" si="67"/>
        <v>Not Used</v>
      </c>
      <c r="F473" s="489"/>
      <c r="G473" s="489"/>
      <c r="H473" s="41" t="str">
        <f ca="1">IF(E473="Not Used","",MAX($H$102:INDIRECT("R[-1]C",FALSE))+1)</f>
        <v/>
      </c>
      <c r="I473" s="42" t="str">
        <f t="shared" ca="1" si="64"/>
        <v/>
      </c>
      <c r="J473" s="488"/>
      <c r="K473" s="486"/>
      <c r="L473" s="485"/>
      <c r="M473" s="486"/>
      <c r="N473" s="485"/>
      <c r="O473" s="486"/>
      <c r="P473" s="485"/>
      <c r="Q473" s="486"/>
      <c r="R473" s="485"/>
      <c r="S473" s="486"/>
      <c r="T473" s="485"/>
      <c r="U473" s="486"/>
      <c r="V473" s="485"/>
      <c r="W473" s="486"/>
      <c r="X473" s="485"/>
      <c r="Y473" s="486"/>
      <c r="Z473" s="5">
        <f t="shared" si="65"/>
        <v>0</v>
      </c>
      <c r="AA473" s="5">
        <f t="shared" ca="1" si="66"/>
        <v>8</v>
      </c>
      <c r="AD473" s="143" t="str">
        <f t="shared" ca="1" si="70"/>
        <v/>
      </c>
      <c r="AE473" s="100" t="str">
        <f t="shared" ca="1" si="71"/>
        <v>未使用</v>
      </c>
    </row>
    <row r="474" spans="1:31" s="2" customFormat="1" ht="12" customHeight="1">
      <c r="A474" s="161">
        <v>11</v>
      </c>
      <c r="B474" s="39" t="str">
        <f t="shared" ca="1" si="69"/>
        <v/>
      </c>
      <c r="C474" s="44">
        <v>3</v>
      </c>
      <c r="D474" s="45" t="s">
        <v>46</v>
      </c>
      <c r="E474" s="489" t="str">
        <f t="shared" ca="1" si="67"/>
        <v>Not Used</v>
      </c>
      <c r="F474" s="489"/>
      <c r="G474" s="489"/>
      <c r="H474" s="41" t="str">
        <f ca="1">IF(E474="Not Used","",MAX($H$102:INDIRECT("R[-1]C",FALSE))+1)</f>
        <v/>
      </c>
      <c r="I474" s="42" t="str">
        <f t="shared" ca="1" si="64"/>
        <v/>
      </c>
      <c r="J474" s="488"/>
      <c r="K474" s="486"/>
      <c r="L474" s="485"/>
      <c r="M474" s="486"/>
      <c r="N474" s="485"/>
      <c r="O474" s="486"/>
      <c r="P474" s="485"/>
      <c r="Q474" s="486"/>
      <c r="R474" s="485"/>
      <c r="S474" s="486"/>
      <c r="T474" s="485"/>
      <c r="U474" s="486"/>
      <c r="V474" s="485"/>
      <c r="W474" s="486"/>
      <c r="X474" s="485"/>
      <c r="Y474" s="486"/>
      <c r="Z474" s="5">
        <f t="shared" si="65"/>
        <v>0</v>
      </c>
      <c r="AA474" s="5">
        <f t="shared" ca="1" si="66"/>
        <v>8</v>
      </c>
      <c r="AD474" s="143" t="str">
        <f t="shared" ca="1" si="70"/>
        <v/>
      </c>
      <c r="AE474" s="100" t="str">
        <f t="shared" ca="1" si="71"/>
        <v>未使用</v>
      </c>
    </row>
    <row r="475" spans="1:31" s="2" customFormat="1" ht="12" customHeight="1">
      <c r="A475" s="161">
        <v>11</v>
      </c>
      <c r="B475" s="39" t="str">
        <f t="shared" ca="1" si="69"/>
        <v/>
      </c>
      <c r="C475" s="44">
        <v>4</v>
      </c>
      <c r="D475" s="45" t="s">
        <v>46</v>
      </c>
      <c r="E475" s="489" t="str">
        <f t="shared" ca="1" si="67"/>
        <v>Not Used</v>
      </c>
      <c r="F475" s="489"/>
      <c r="G475" s="489"/>
      <c r="H475" s="41" t="str">
        <f ca="1">IF(E475="Not Used","",MAX($H$102:INDIRECT("R[-1]C",FALSE))+1)</f>
        <v/>
      </c>
      <c r="I475" s="42" t="str">
        <f t="shared" ca="1" si="64"/>
        <v/>
      </c>
      <c r="J475" s="488"/>
      <c r="K475" s="486"/>
      <c r="L475" s="485"/>
      <c r="M475" s="486"/>
      <c r="N475" s="485"/>
      <c r="O475" s="486"/>
      <c r="P475" s="485"/>
      <c r="Q475" s="486"/>
      <c r="R475" s="485"/>
      <c r="S475" s="486"/>
      <c r="T475" s="485"/>
      <c r="U475" s="486"/>
      <c r="V475" s="485"/>
      <c r="W475" s="486"/>
      <c r="X475" s="485"/>
      <c r="Y475" s="486"/>
      <c r="Z475" s="5">
        <f t="shared" si="65"/>
        <v>0</v>
      </c>
      <c r="AA475" s="5">
        <f t="shared" ca="1" si="66"/>
        <v>8</v>
      </c>
      <c r="AD475" s="143" t="str">
        <f t="shared" ca="1" si="70"/>
        <v/>
      </c>
      <c r="AE475" s="100" t="str">
        <f t="shared" ca="1" si="71"/>
        <v>未使用</v>
      </c>
    </row>
    <row r="476" spans="1:31" s="2" customFormat="1" ht="12" customHeight="1">
      <c r="A476" s="161">
        <v>11</v>
      </c>
      <c r="B476" s="39" t="str">
        <f t="shared" ca="1" si="69"/>
        <v/>
      </c>
      <c r="C476" s="44">
        <v>5</v>
      </c>
      <c r="D476" s="45" t="s">
        <v>46</v>
      </c>
      <c r="E476" s="489" t="str">
        <f t="shared" ca="1" si="67"/>
        <v>Not Used</v>
      </c>
      <c r="F476" s="489"/>
      <c r="G476" s="489"/>
      <c r="H476" s="41" t="str">
        <f ca="1">IF(E476="Not Used","",MAX($H$102:INDIRECT("R[-1]C",FALSE))+1)</f>
        <v/>
      </c>
      <c r="I476" s="42" t="str">
        <f t="shared" ca="1" si="64"/>
        <v/>
      </c>
      <c r="J476" s="488"/>
      <c r="K476" s="486"/>
      <c r="L476" s="485"/>
      <c r="M476" s="486"/>
      <c r="N476" s="485"/>
      <c r="O476" s="486"/>
      <c r="P476" s="485"/>
      <c r="Q476" s="486"/>
      <c r="R476" s="485"/>
      <c r="S476" s="486"/>
      <c r="T476" s="485"/>
      <c r="U476" s="486"/>
      <c r="V476" s="485"/>
      <c r="W476" s="486"/>
      <c r="X476" s="485"/>
      <c r="Y476" s="486"/>
      <c r="Z476" s="5">
        <f t="shared" si="65"/>
        <v>0</v>
      </c>
      <c r="AA476" s="5">
        <f t="shared" ca="1" si="66"/>
        <v>8</v>
      </c>
      <c r="AD476" s="143" t="str">
        <f t="shared" ca="1" si="70"/>
        <v/>
      </c>
      <c r="AE476" s="100" t="str">
        <f t="shared" ca="1" si="71"/>
        <v>未使用</v>
      </c>
    </row>
    <row r="477" spans="1:31" s="2" customFormat="1" ht="12" customHeight="1">
      <c r="A477" s="161">
        <v>11</v>
      </c>
      <c r="B477" s="39" t="str">
        <f t="shared" ca="1" si="69"/>
        <v/>
      </c>
      <c r="C477" s="44">
        <v>6</v>
      </c>
      <c r="D477" s="45" t="s">
        <v>46</v>
      </c>
      <c r="E477" s="489" t="str">
        <f t="shared" ca="1" si="67"/>
        <v>Not Used</v>
      </c>
      <c r="F477" s="489"/>
      <c r="G477" s="489"/>
      <c r="H477" s="41" t="str">
        <f ca="1">IF(E477="Not Used","",MAX($H$102:INDIRECT("R[-1]C",FALSE))+1)</f>
        <v/>
      </c>
      <c r="I477" s="42" t="str">
        <f t="shared" ca="1" si="64"/>
        <v/>
      </c>
      <c r="J477" s="488"/>
      <c r="K477" s="486"/>
      <c r="L477" s="485"/>
      <c r="M477" s="486"/>
      <c r="N477" s="485"/>
      <c r="O477" s="486"/>
      <c r="P477" s="485"/>
      <c r="Q477" s="486"/>
      <c r="R477" s="485"/>
      <c r="S477" s="486"/>
      <c r="T477" s="485"/>
      <c r="U477" s="486"/>
      <c r="V477" s="485"/>
      <c r="W477" s="486"/>
      <c r="X477" s="485"/>
      <c r="Y477" s="486"/>
      <c r="Z477" s="5">
        <f t="shared" si="65"/>
        <v>0</v>
      </c>
      <c r="AA477" s="5">
        <f t="shared" ca="1" si="66"/>
        <v>8</v>
      </c>
      <c r="AD477" s="143" t="str">
        <f t="shared" ca="1" si="70"/>
        <v/>
      </c>
      <c r="AE477" s="100" t="str">
        <f t="shared" ca="1" si="71"/>
        <v>未使用</v>
      </c>
    </row>
    <row r="478" spans="1:31" s="2" customFormat="1" ht="12" customHeight="1">
      <c r="A478" s="161">
        <v>11</v>
      </c>
      <c r="B478" s="39" t="str">
        <f t="shared" ca="1" si="69"/>
        <v/>
      </c>
      <c r="C478" s="44">
        <v>7</v>
      </c>
      <c r="D478" s="45" t="s">
        <v>46</v>
      </c>
      <c r="E478" s="489" t="str">
        <f t="shared" ca="1" si="67"/>
        <v>Not Used</v>
      </c>
      <c r="F478" s="489"/>
      <c r="G478" s="489"/>
      <c r="H478" s="41" t="str">
        <f ca="1">IF(E478="Not Used","",MAX($H$102:INDIRECT("R[-1]C",FALSE))+1)</f>
        <v/>
      </c>
      <c r="I478" s="42" t="str">
        <f t="shared" ca="1" si="64"/>
        <v/>
      </c>
      <c r="J478" s="488"/>
      <c r="K478" s="486"/>
      <c r="L478" s="485"/>
      <c r="M478" s="486"/>
      <c r="N478" s="485"/>
      <c r="O478" s="486"/>
      <c r="P478" s="485"/>
      <c r="Q478" s="486"/>
      <c r="R478" s="485"/>
      <c r="S478" s="486"/>
      <c r="T478" s="485"/>
      <c r="U478" s="486"/>
      <c r="V478" s="485"/>
      <c r="W478" s="486"/>
      <c r="X478" s="485"/>
      <c r="Y478" s="486"/>
      <c r="Z478" s="5">
        <f t="shared" si="65"/>
        <v>0</v>
      </c>
      <c r="AA478" s="5">
        <f t="shared" ca="1" si="66"/>
        <v>8</v>
      </c>
      <c r="AD478" s="143" t="str">
        <f t="shared" ca="1" si="70"/>
        <v/>
      </c>
      <c r="AE478" s="100" t="str">
        <f t="shared" ca="1" si="71"/>
        <v>未使用</v>
      </c>
    </row>
    <row r="479" spans="1:31" s="2" customFormat="1" ht="12" customHeight="1">
      <c r="A479" s="161">
        <v>11</v>
      </c>
      <c r="B479" s="39" t="str">
        <f t="shared" ca="1" si="69"/>
        <v/>
      </c>
      <c r="C479" s="44">
        <v>8</v>
      </c>
      <c r="D479" s="45" t="s">
        <v>46</v>
      </c>
      <c r="E479" s="489" t="str">
        <f t="shared" ca="1" si="67"/>
        <v>Not Used</v>
      </c>
      <c r="F479" s="489"/>
      <c r="G479" s="489"/>
      <c r="H479" s="41" t="str">
        <f ca="1">IF(E479="Not Used","",MAX($H$102:INDIRECT("R[-1]C",FALSE))+1)</f>
        <v/>
      </c>
      <c r="I479" s="42" t="str">
        <f t="shared" ca="1" si="64"/>
        <v/>
      </c>
      <c r="J479" s="488"/>
      <c r="K479" s="486"/>
      <c r="L479" s="485"/>
      <c r="M479" s="486"/>
      <c r="N479" s="485"/>
      <c r="O479" s="486"/>
      <c r="P479" s="485"/>
      <c r="Q479" s="486"/>
      <c r="R479" s="485"/>
      <c r="S479" s="486"/>
      <c r="T479" s="485"/>
      <c r="U479" s="486"/>
      <c r="V479" s="485"/>
      <c r="W479" s="486"/>
      <c r="X479" s="485"/>
      <c r="Y479" s="486"/>
      <c r="Z479" s="5">
        <f t="shared" si="65"/>
        <v>0</v>
      </c>
      <c r="AA479" s="5">
        <f t="shared" ca="1" si="66"/>
        <v>8</v>
      </c>
      <c r="AD479" s="143" t="str">
        <f t="shared" ca="1" si="70"/>
        <v/>
      </c>
      <c r="AE479" s="100" t="str">
        <f t="shared" ca="1" si="71"/>
        <v>未使用</v>
      </c>
    </row>
    <row r="480" spans="1:31" s="2" customFormat="1" ht="12" customHeight="1">
      <c r="A480" s="161">
        <v>11</v>
      </c>
      <c r="B480" s="39" t="str">
        <f t="shared" ca="1" si="69"/>
        <v/>
      </c>
      <c r="C480" s="44">
        <v>9</v>
      </c>
      <c r="D480" s="45" t="s">
        <v>46</v>
      </c>
      <c r="E480" s="489" t="str">
        <f t="shared" ca="1" si="67"/>
        <v>Not Used</v>
      </c>
      <c r="F480" s="489"/>
      <c r="G480" s="489"/>
      <c r="H480" s="41" t="str">
        <f ca="1">IF(E480="Not Used","",MAX($H$102:INDIRECT("R[-1]C",FALSE))+1)</f>
        <v/>
      </c>
      <c r="I480" s="42" t="str">
        <f t="shared" ca="1" si="64"/>
        <v/>
      </c>
      <c r="J480" s="488"/>
      <c r="K480" s="486"/>
      <c r="L480" s="485"/>
      <c r="M480" s="486"/>
      <c r="N480" s="485"/>
      <c r="O480" s="486"/>
      <c r="P480" s="485"/>
      <c r="Q480" s="486"/>
      <c r="R480" s="485"/>
      <c r="S480" s="486"/>
      <c r="T480" s="485"/>
      <c r="U480" s="486"/>
      <c r="V480" s="485"/>
      <c r="W480" s="486"/>
      <c r="X480" s="485"/>
      <c r="Y480" s="486"/>
      <c r="Z480" s="5">
        <f t="shared" si="65"/>
        <v>0</v>
      </c>
      <c r="AA480" s="5">
        <f t="shared" ca="1" si="66"/>
        <v>8</v>
      </c>
      <c r="AD480" s="143" t="str">
        <f t="shared" ca="1" si="70"/>
        <v/>
      </c>
      <c r="AE480" s="100" t="str">
        <f t="shared" ca="1" si="71"/>
        <v>未使用</v>
      </c>
    </row>
    <row r="481" spans="1:31" s="2" customFormat="1" ht="12" customHeight="1">
      <c r="A481" s="161">
        <v>11</v>
      </c>
      <c r="B481" s="39" t="str">
        <f t="shared" ca="1" si="69"/>
        <v/>
      </c>
      <c r="C481" s="44">
        <v>10</v>
      </c>
      <c r="D481" s="45" t="s">
        <v>46</v>
      </c>
      <c r="E481" s="489" t="str">
        <f t="shared" ca="1" si="67"/>
        <v>Not Used</v>
      </c>
      <c r="F481" s="489"/>
      <c r="G481" s="489"/>
      <c r="H481" s="41" t="str">
        <f ca="1">IF(E481="Not Used","",MAX($H$102:INDIRECT("R[-1]C",FALSE))+1)</f>
        <v/>
      </c>
      <c r="I481" s="42" t="str">
        <f t="shared" ca="1" si="64"/>
        <v/>
      </c>
      <c r="J481" s="488"/>
      <c r="K481" s="486"/>
      <c r="L481" s="485"/>
      <c r="M481" s="486"/>
      <c r="N481" s="485"/>
      <c r="O481" s="486"/>
      <c r="P481" s="485"/>
      <c r="Q481" s="486"/>
      <c r="R481" s="485"/>
      <c r="S481" s="486"/>
      <c r="T481" s="485"/>
      <c r="U481" s="486"/>
      <c r="V481" s="485"/>
      <c r="W481" s="486"/>
      <c r="X481" s="485"/>
      <c r="Y481" s="486"/>
      <c r="Z481" s="5">
        <f t="shared" si="65"/>
        <v>0</v>
      </c>
      <c r="AA481" s="5">
        <f t="shared" ca="1" si="66"/>
        <v>8</v>
      </c>
      <c r="AD481" s="143" t="str">
        <f t="shared" ca="1" si="70"/>
        <v/>
      </c>
      <c r="AE481" s="100" t="str">
        <f t="shared" ca="1" si="71"/>
        <v>未使用</v>
      </c>
    </row>
    <row r="482" spans="1:31" s="2" customFormat="1" ht="12" customHeight="1">
      <c r="A482" s="161">
        <v>11</v>
      </c>
      <c r="B482" s="39" t="str">
        <f t="shared" ca="1" si="69"/>
        <v/>
      </c>
      <c r="C482" s="44">
        <v>11</v>
      </c>
      <c r="D482" s="45" t="s">
        <v>46</v>
      </c>
      <c r="E482" s="489" t="str">
        <f t="shared" ca="1" si="67"/>
        <v>Not Used</v>
      </c>
      <c r="F482" s="489"/>
      <c r="G482" s="489"/>
      <c r="H482" s="41" t="str">
        <f ca="1">IF(E482="Not Used","",MAX($H$102:INDIRECT("R[-1]C",FALSE))+1)</f>
        <v/>
      </c>
      <c r="I482" s="42" t="str">
        <f t="shared" ca="1" si="64"/>
        <v/>
      </c>
      <c r="J482" s="488"/>
      <c r="K482" s="486"/>
      <c r="L482" s="485"/>
      <c r="M482" s="486"/>
      <c r="N482" s="485"/>
      <c r="O482" s="486"/>
      <c r="P482" s="485"/>
      <c r="Q482" s="486"/>
      <c r="R482" s="485"/>
      <c r="S482" s="486"/>
      <c r="T482" s="485"/>
      <c r="U482" s="486"/>
      <c r="V482" s="485"/>
      <c r="W482" s="486"/>
      <c r="X482" s="485"/>
      <c r="Y482" s="486"/>
      <c r="Z482" s="5">
        <f t="shared" si="65"/>
        <v>0</v>
      </c>
      <c r="AA482" s="5">
        <f t="shared" ca="1" si="66"/>
        <v>8</v>
      </c>
      <c r="AD482" s="143" t="str">
        <f t="shared" ca="1" si="70"/>
        <v/>
      </c>
      <c r="AE482" s="100" t="str">
        <f t="shared" ca="1" si="71"/>
        <v>未使用</v>
      </c>
    </row>
    <row r="483" spans="1:31" s="2" customFormat="1" ht="12" customHeight="1">
      <c r="A483" s="161">
        <v>11</v>
      </c>
      <c r="B483" s="39" t="str">
        <f t="shared" ca="1" si="69"/>
        <v/>
      </c>
      <c r="C483" s="44">
        <v>12</v>
      </c>
      <c r="D483" s="45" t="s">
        <v>46</v>
      </c>
      <c r="E483" s="489" t="str">
        <f t="shared" ca="1" si="67"/>
        <v>Not Used</v>
      </c>
      <c r="F483" s="489"/>
      <c r="G483" s="489"/>
      <c r="H483" s="41" t="str">
        <f ca="1">IF(E483="Not Used","",MAX($H$102:INDIRECT("R[-1]C",FALSE))+1)</f>
        <v/>
      </c>
      <c r="I483" s="42" t="str">
        <f t="shared" ca="1" si="64"/>
        <v/>
      </c>
      <c r="J483" s="488"/>
      <c r="K483" s="486"/>
      <c r="L483" s="485"/>
      <c r="M483" s="486"/>
      <c r="N483" s="485"/>
      <c r="O483" s="486"/>
      <c r="P483" s="485"/>
      <c r="Q483" s="486"/>
      <c r="R483" s="485"/>
      <c r="S483" s="486"/>
      <c r="T483" s="485"/>
      <c r="U483" s="486"/>
      <c r="V483" s="485"/>
      <c r="W483" s="486"/>
      <c r="X483" s="485"/>
      <c r="Y483" s="486"/>
      <c r="Z483" s="5">
        <f t="shared" si="65"/>
        <v>0</v>
      </c>
      <c r="AA483" s="5">
        <f t="shared" ca="1" si="66"/>
        <v>8</v>
      </c>
      <c r="AD483" s="143" t="str">
        <f t="shared" ca="1" si="70"/>
        <v/>
      </c>
      <c r="AE483" s="100" t="str">
        <f t="shared" ca="1" si="71"/>
        <v>未使用</v>
      </c>
    </row>
    <row r="484" spans="1:31" s="2" customFormat="1" ht="12" customHeight="1">
      <c r="A484" s="161">
        <v>11</v>
      </c>
      <c r="B484" s="39" t="str">
        <f t="shared" ca="1" si="69"/>
        <v/>
      </c>
      <c r="C484" s="44">
        <v>13</v>
      </c>
      <c r="D484" s="45" t="s">
        <v>46</v>
      </c>
      <c r="E484" s="489" t="str">
        <f t="shared" ca="1" si="67"/>
        <v>Not Used</v>
      </c>
      <c r="F484" s="489"/>
      <c r="G484" s="489"/>
      <c r="H484" s="41" t="str">
        <f ca="1">IF(E484="Not Used","",MAX($H$102:INDIRECT("R[-1]C",FALSE))+1)</f>
        <v/>
      </c>
      <c r="I484" s="42" t="str">
        <f t="shared" ca="1" si="64"/>
        <v/>
      </c>
      <c r="J484" s="488"/>
      <c r="K484" s="486"/>
      <c r="L484" s="485"/>
      <c r="M484" s="486"/>
      <c r="N484" s="485"/>
      <c r="O484" s="486"/>
      <c r="P484" s="485"/>
      <c r="Q484" s="486"/>
      <c r="R484" s="485"/>
      <c r="S484" s="486"/>
      <c r="T484" s="485"/>
      <c r="U484" s="486"/>
      <c r="V484" s="485"/>
      <c r="W484" s="486"/>
      <c r="X484" s="485"/>
      <c r="Y484" s="486"/>
      <c r="Z484" s="5">
        <f t="shared" si="65"/>
        <v>0</v>
      </c>
      <c r="AA484" s="5">
        <f t="shared" ca="1" si="66"/>
        <v>8</v>
      </c>
      <c r="AD484" s="143" t="str">
        <f t="shared" ca="1" si="70"/>
        <v/>
      </c>
      <c r="AE484" s="100" t="str">
        <f t="shared" ca="1" si="71"/>
        <v>未使用</v>
      </c>
    </row>
    <row r="485" spans="1:31" s="2" customFormat="1" ht="12" customHeight="1">
      <c r="A485" s="161">
        <v>11</v>
      </c>
      <c r="B485" s="39" t="str">
        <f t="shared" ca="1" si="69"/>
        <v/>
      </c>
      <c r="C485" s="44">
        <v>14</v>
      </c>
      <c r="D485" s="45" t="s">
        <v>46</v>
      </c>
      <c r="E485" s="489" t="str">
        <f t="shared" ca="1" si="67"/>
        <v>Not Used</v>
      </c>
      <c r="F485" s="489"/>
      <c r="G485" s="489"/>
      <c r="H485" s="41" t="str">
        <f ca="1">IF(E485="Not Used","",MAX($H$102:INDIRECT("R[-1]C",FALSE))+1)</f>
        <v/>
      </c>
      <c r="I485" s="42" t="str">
        <f t="shared" ca="1" si="64"/>
        <v/>
      </c>
      <c r="J485" s="488"/>
      <c r="K485" s="486"/>
      <c r="L485" s="485"/>
      <c r="M485" s="486"/>
      <c r="N485" s="485"/>
      <c r="O485" s="486"/>
      <c r="P485" s="485"/>
      <c r="Q485" s="486"/>
      <c r="R485" s="485"/>
      <c r="S485" s="486"/>
      <c r="T485" s="485"/>
      <c r="U485" s="486"/>
      <c r="V485" s="485"/>
      <c r="W485" s="486"/>
      <c r="X485" s="485"/>
      <c r="Y485" s="486"/>
      <c r="Z485" s="5">
        <f t="shared" si="65"/>
        <v>0</v>
      </c>
      <c r="AA485" s="5">
        <f t="shared" ca="1" si="66"/>
        <v>8</v>
      </c>
      <c r="AD485" s="143" t="str">
        <f t="shared" ca="1" si="70"/>
        <v/>
      </c>
      <c r="AE485" s="100" t="str">
        <f t="shared" ca="1" si="71"/>
        <v>未使用</v>
      </c>
    </row>
    <row r="486" spans="1:31" s="2" customFormat="1" ht="12" customHeight="1" thickBot="1">
      <c r="A486" s="161">
        <v>11</v>
      </c>
      <c r="B486" s="46" t="str">
        <f t="shared" ca="1" si="69"/>
        <v/>
      </c>
      <c r="C486" s="52">
        <v>15</v>
      </c>
      <c r="D486" s="53" t="s">
        <v>46</v>
      </c>
      <c r="E486" s="495" t="str">
        <f t="shared" ca="1" si="67"/>
        <v>Not Used</v>
      </c>
      <c r="F486" s="495"/>
      <c r="G486" s="495"/>
      <c r="H486" s="48" t="str">
        <f ca="1">IF(E486="Not Used","",MAX($H$102:INDIRECT("R[-1]C",FALSE))+1)</f>
        <v/>
      </c>
      <c r="I486" s="49" t="str">
        <f t="shared" ca="1" si="64"/>
        <v/>
      </c>
      <c r="J486" s="488"/>
      <c r="K486" s="486"/>
      <c r="L486" s="490"/>
      <c r="M486" s="491"/>
      <c r="N486" s="490"/>
      <c r="O486" s="491"/>
      <c r="P486" s="490"/>
      <c r="Q486" s="491"/>
      <c r="R486" s="490"/>
      <c r="S486" s="491"/>
      <c r="T486" s="490"/>
      <c r="U486" s="491"/>
      <c r="V486" s="490"/>
      <c r="W486" s="491"/>
      <c r="X486" s="490"/>
      <c r="Y486" s="491"/>
      <c r="Z486" s="5">
        <f t="shared" si="65"/>
        <v>0</v>
      </c>
      <c r="AA486" s="5">
        <f t="shared" ca="1" si="66"/>
        <v>8</v>
      </c>
      <c r="AD486" s="143" t="str">
        <f t="shared" ca="1" si="70"/>
        <v/>
      </c>
      <c r="AE486" s="100" t="str">
        <f t="shared" ca="1" si="71"/>
        <v>未使用</v>
      </c>
    </row>
    <row r="487" spans="1:31" s="2" customFormat="1" ht="12" customHeight="1" thickTop="1">
      <c r="A487" s="161">
        <v>12</v>
      </c>
      <c r="B487" s="35" t="str">
        <f ca="1">B45</f>
        <v/>
      </c>
      <c r="C487" s="36">
        <v>0</v>
      </c>
      <c r="D487" s="37" t="s">
        <v>84</v>
      </c>
      <c r="E487" s="489" t="str">
        <f t="shared" ca="1" si="67"/>
        <v>Not Used</v>
      </c>
      <c r="F487" s="489"/>
      <c r="G487" s="489"/>
      <c r="H487" s="50" t="str">
        <f ca="1">IF(E487="Not Used","",MAX($H$102:INDIRECT("R[-1]C",FALSE))+1)</f>
        <v/>
      </c>
      <c r="I487" s="51" t="str">
        <f t="shared" ref="I487:I550" ca="1" si="72">IF(H487="","","0x"&amp;DEC2HEX(G$2*2^10+H487,4))</f>
        <v/>
      </c>
      <c r="J487" s="492"/>
      <c r="K487" s="493"/>
      <c r="L487" s="494"/>
      <c r="M487" s="493"/>
      <c r="N487" s="494"/>
      <c r="O487" s="493"/>
      <c r="P487" s="494"/>
      <c r="Q487" s="493"/>
      <c r="R487" s="494"/>
      <c r="S487" s="493"/>
      <c r="T487" s="494"/>
      <c r="U487" s="493"/>
      <c r="V487" s="494"/>
      <c r="W487" s="493"/>
      <c r="X487" s="494"/>
      <c r="Y487" s="493"/>
      <c r="Z487" s="5">
        <f t="shared" ref="Z487:Z550" si="73">COUNTA(J487:Y487)</f>
        <v>0</v>
      </c>
      <c r="AA487" s="5">
        <f t="shared" ref="AA487:AA550" ca="1" si="74">LEN(E487)</f>
        <v>8</v>
      </c>
      <c r="AD487" s="143" t="str">
        <f t="shared" ca="1" si="70"/>
        <v/>
      </c>
      <c r="AE487" s="100" t="str">
        <f t="shared" ca="1" si="71"/>
        <v>未使用</v>
      </c>
    </row>
    <row r="488" spans="1:31" s="2" customFormat="1" ht="12" customHeight="1">
      <c r="A488" s="161">
        <v>12</v>
      </c>
      <c r="B488" s="39" t="str">
        <f ca="1">B$487</f>
        <v/>
      </c>
      <c r="C488" s="40">
        <v>1</v>
      </c>
      <c r="D488" s="37" t="s">
        <v>84</v>
      </c>
      <c r="E488" s="489" t="str">
        <f t="shared" ref="E488:E551" ca="1" si="75">IF(AE488="未使用","Not Used",$E$100&amp;AD488&amp;"_"&amp;D488)</f>
        <v>Not Used</v>
      </c>
      <c r="F488" s="489"/>
      <c r="G488" s="489"/>
      <c r="H488" s="41" t="str">
        <f ca="1">IF(E488="Not Used","",MAX($H$102:INDIRECT("R[-1]C",FALSE))+1)</f>
        <v/>
      </c>
      <c r="I488" s="42" t="str">
        <f t="shared" ca="1" si="72"/>
        <v/>
      </c>
      <c r="J488" s="488"/>
      <c r="K488" s="486"/>
      <c r="L488" s="485"/>
      <c r="M488" s="486"/>
      <c r="N488" s="485"/>
      <c r="O488" s="486"/>
      <c r="P488" s="485"/>
      <c r="Q488" s="486"/>
      <c r="R488" s="485"/>
      <c r="S488" s="486"/>
      <c r="T488" s="485"/>
      <c r="U488" s="486"/>
      <c r="V488" s="485"/>
      <c r="W488" s="486"/>
      <c r="X488" s="485"/>
      <c r="Y488" s="486"/>
      <c r="Z488" s="5">
        <f t="shared" si="73"/>
        <v>0</v>
      </c>
      <c r="AA488" s="5">
        <f t="shared" ca="1" si="74"/>
        <v>8</v>
      </c>
      <c r="AD488" s="143" t="str">
        <f t="shared" ca="1" si="70"/>
        <v/>
      </c>
      <c r="AE488" s="100" t="str">
        <f t="shared" ca="1" si="71"/>
        <v>未使用</v>
      </c>
    </row>
    <row r="489" spans="1:31" s="2" customFormat="1" ht="12" customHeight="1">
      <c r="A489" s="161">
        <v>12</v>
      </c>
      <c r="B489" s="39" t="str">
        <f t="shared" ref="B489:B518" ca="1" si="76">B$487</f>
        <v/>
      </c>
      <c r="C489" s="40">
        <v>2</v>
      </c>
      <c r="D489" s="37" t="s">
        <v>84</v>
      </c>
      <c r="E489" s="489" t="str">
        <f t="shared" ca="1" si="75"/>
        <v>Not Used</v>
      </c>
      <c r="F489" s="489"/>
      <c r="G489" s="489"/>
      <c r="H489" s="41" t="str">
        <f ca="1">IF(E489="Not Used","",MAX($H$102:INDIRECT("R[-1]C",FALSE))+1)</f>
        <v/>
      </c>
      <c r="I489" s="42" t="str">
        <f t="shared" ca="1" si="72"/>
        <v/>
      </c>
      <c r="J489" s="488"/>
      <c r="K489" s="486"/>
      <c r="L489" s="485"/>
      <c r="M489" s="486"/>
      <c r="N489" s="485"/>
      <c r="O489" s="486"/>
      <c r="P489" s="485"/>
      <c r="Q489" s="486"/>
      <c r="R489" s="485"/>
      <c r="S489" s="486"/>
      <c r="T489" s="485"/>
      <c r="U489" s="486"/>
      <c r="V489" s="485"/>
      <c r="W489" s="486"/>
      <c r="X489" s="485"/>
      <c r="Y489" s="486"/>
      <c r="Z489" s="5">
        <f t="shared" si="73"/>
        <v>0</v>
      </c>
      <c r="AA489" s="5">
        <f t="shared" ca="1" si="74"/>
        <v>8</v>
      </c>
      <c r="AD489" s="143" t="str">
        <f t="shared" ca="1" si="70"/>
        <v/>
      </c>
      <c r="AE489" s="100" t="str">
        <f t="shared" ca="1" si="71"/>
        <v>未使用</v>
      </c>
    </row>
    <row r="490" spans="1:31" s="2" customFormat="1" ht="12" customHeight="1">
      <c r="A490" s="161">
        <v>12</v>
      </c>
      <c r="B490" s="39" t="str">
        <f t="shared" ca="1" si="76"/>
        <v/>
      </c>
      <c r="C490" s="40">
        <v>3</v>
      </c>
      <c r="D490" s="37" t="s">
        <v>84</v>
      </c>
      <c r="E490" s="489" t="str">
        <f t="shared" ca="1" si="75"/>
        <v>Not Used</v>
      </c>
      <c r="F490" s="489"/>
      <c r="G490" s="489"/>
      <c r="H490" s="41" t="str">
        <f ca="1">IF(E490="Not Used","",MAX($H$102:INDIRECT("R[-1]C",FALSE))+1)</f>
        <v/>
      </c>
      <c r="I490" s="42" t="str">
        <f t="shared" ca="1" si="72"/>
        <v/>
      </c>
      <c r="J490" s="488"/>
      <c r="K490" s="486"/>
      <c r="L490" s="485"/>
      <c r="M490" s="486"/>
      <c r="N490" s="485"/>
      <c r="O490" s="486"/>
      <c r="P490" s="485"/>
      <c r="Q490" s="486"/>
      <c r="R490" s="485"/>
      <c r="S490" s="486"/>
      <c r="T490" s="485"/>
      <c r="U490" s="486"/>
      <c r="V490" s="485"/>
      <c r="W490" s="486"/>
      <c r="X490" s="485"/>
      <c r="Y490" s="486"/>
      <c r="Z490" s="5">
        <f t="shared" si="73"/>
        <v>0</v>
      </c>
      <c r="AA490" s="5">
        <f t="shared" ca="1" si="74"/>
        <v>8</v>
      </c>
      <c r="AD490" s="143" t="str">
        <f t="shared" ca="1" si="70"/>
        <v/>
      </c>
      <c r="AE490" s="100" t="str">
        <f t="shared" ca="1" si="71"/>
        <v>未使用</v>
      </c>
    </row>
    <row r="491" spans="1:31" s="2" customFormat="1" ht="12" customHeight="1">
      <c r="A491" s="161">
        <v>12</v>
      </c>
      <c r="B491" s="39" t="str">
        <f t="shared" ca="1" si="76"/>
        <v/>
      </c>
      <c r="C491" s="40">
        <v>4</v>
      </c>
      <c r="D491" s="37" t="s">
        <v>84</v>
      </c>
      <c r="E491" s="489" t="str">
        <f t="shared" ca="1" si="75"/>
        <v>Not Used</v>
      </c>
      <c r="F491" s="489"/>
      <c r="G491" s="489"/>
      <c r="H491" s="41" t="str">
        <f ca="1">IF(E491="Not Used","",MAX($H$102:INDIRECT("R[-1]C",FALSE))+1)</f>
        <v/>
      </c>
      <c r="I491" s="42" t="str">
        <f t="shared" ca="1" si="72"/>
        <v/>
      </c>
      <c r="J491" s="488"/>
      <c r="K491" s="486"/>
      <c r="L491" s="485"/>
      <c r="M491" s="486"/>
      <c r="N491" s="485"/>
      <c r="O491" s="486"/>
      <c r="P491" s="485"/>
      <c r="Q491" s="486"/>
      <c r="R491" s="485"/>
      <c r="S491" s="486"/>
      <c r="T491" s="485"/>
      <c r="U491" s="486"/>
      <c r="V491" s="485"/>
      <c r="W491" s="486"/>
      <c r="X491" s="485"/>
      <c r="Y491" s="486"/>
      <c r="Z491" s="5">
        <f t="shared" si="73"/>
        <v>0</v>
      </c>
      <c r="AA491" s="5">
        <f t="shared" ca="1" si="74"/>
        <v>8</v>
      </c>
      <c r="AD491" s="143" t="str">
        <f t="shared" ca="1" si="70"/>
        <v/>
      </c>
      <c r="AE491" s="100" t="str">
        <f t="shared" ca="1" si="71"/>
        <v>未使用</v>
      </c>
    </row>
    <row r="492" spans="1:31" s="2" customFormat="1" ht="12" customHeight="1">
      <c r="A492" s="161">
        <v>12</v>
      </c>
      <c r="B492" s="39" t="str">
        <f t="shared" ca="1" si="76"/>
        <v/>
      </c>
      <c r="C492" s="40">
        <v>5</v>
      </c>
      <c r="D492" s="37" t="s">
        <v>84</v>
      </c>
      <c r="E492" s="489" t="str">
        <f t="shared" ca="1" si="75"/>
        <v>Not Used</v>
      </c>
      <c r="F492" s="489"/>
      <c r="G492" s="489"/>
      <c r="H492" s="41" t="str">
        <f ca="1">IF(E492="Not Used","",MAX($H$102:INDIRECT("R[-1]C",FALSE))+1)</f>
        <v/>
      </c>
      <c r="I492" s="42" t="str">
        <f t="shared" ca="1" si="72"/>
        <v/>
      </c>
      <c r="J492" s="488"/>
      <c r="K492" s="486"/>
      <c r="L492" s="485"/>
      <c r="M492" s="486"/>
      <c r="N492" s="485"/>
      <c r="O492" s="486"/>
      <c r="P492" s="485"/>
      <c r="Q492" s="486"/>
      <c r="R492" s="485"/>
      <c r="S492" s="486"/>
      <c r="T492" s="485"/>
      <c r="U492" s="486"/>
      <c r="V492" s="485"/>
      <c r="W492" s="486"/>
      <c r="X492" s="485"/>
      <c r="Y492" s="486"/>
      <c r="Z492" s="5">
        <f t="shared" si="73"/>
        <v>0</v>
      </c>
      <c r="AA492" s="5">
        <f t="shared" ca="1" si="74"/>
        <v>8</v>
      </c>
      <c r="AD492" s="143" t="str">
        <f t="shared" ca="1" si="70"/>
        <v/>
      </c>
      <c r="AE492" s="100" t="str">
        <f t="shared" ca="1" si="71"/>
        <v>未使用</v>
      </c>
    </row>
    <row r="493" spans="1:31" s="2" customFormat="1" ht="12" customHeight="1">
      <c r="A493" s="161">
        <v>12</v>
      </c>
      <c r="B493" s="39" t="str">
        <f t="shared" ca="1" si="76"/>
        <v/>
      </c>
      <c r="C493" s="40">
        <v>6</v>
      </c>
      <c r="D493" s="37" t="s">
        <v>84</v>
      </c>
      <c r="E493" s="489" t="str">
        <f t="shared" ca="1" si="75"/>
        <v>Not Used</v>
      </c>
      <c r="F493" s="489"/>
      <c r="G493" s="489"/>
      <c r="H493" s="41" t="str">
        <f ca="1">IF(E493="Not Used","",MAX($H$102:INDIRECT("R[-1]C",FALSE))+1)</f>
        <v/>
      </c>
      <c r="I493" s="42" t="str">
        <f t="shared" ca="1" si="72"/>
        <v/>
      </c>
      <c r="J493" s="488"/>
      <c r="K493" s="486"/>
      <c r="L493" s="485"/>
      <c r="M493" s="486"/>
      <c r="N493" s="485"/>
      <c r="O493" s="486"/>
      <c r="P493" s="485"/>
      <c r="Q493" s="486"/>
      <c r="R493" s="485"/>
      <c r="S493" s="486"/>
      <c r="T493" s="485"/>
      <c r="U493" s="486"/>
      <c r="V493" s="485"/>
      <c r="W493" s="486"/>
      <c r="X493" s="485"/>
      <c r="Y493" s="486"/>
      <c r="Z493" s="5">
        <f t="shared" si="73"/>
        <v>0</v>
      </c>
      <c r="AA493" s="5">
        <f t="shared" ca="1" si="74"/>
        <v>8</v>
      </c>
      <c r="AD493" s="143" t="str">
        <f t="shared" ca="1" si="70"/>
        <v/>
      </c>
      <c r="AE493" s="100" t="str">
        <f t="shared" ca="1" si="71"/>
        <v>未使用</v>
      </c>
    </row>
    <row r="494" spans="1:31" s="2" customFormat="1" ht="12" customHeight="1">
      <c r="A494" s="161">
        <v>12</v>
      </c>
      <c r="B494" s="39" t="str">
        <f t="shared" ca="1" si="76"/>
        <v/>
      </c>
      <c r="C494" s="40">
        <v>7</v>
      </c>
      <c r="D494" s="37" t="s">
        <v>84</v>
      </c>
      <c r="E494" s="489" t="str">
        <f t="shared" ca="1" si="75"/>
        <v>Not Used</v>
      </c>
      <c r="F494" s="489"/>
      <c r="G494" s="489"/>
      <c r="H494" s="41" t="str">
        <f ca="1">IF(E494="Not Used","",MAX($H$102:INDIRECT("R[-1]C",FALSE))+1)</f>
        <v/>
      </c>
      <c r="I494" s="42" t="str">
        <f t="shared" ca="1" si="72"/>
        <v/>
      </c>
      <c r="J494" s="488"/>
      <c r="K494" s="486"/>
      <c r="L494" s="485"/>
      <c r="M494" s="486"/>
      <c r="N494" s="485"/>
      <c r="O494" s="486"/>
      <c r="P494" s="485"/>
      <c r="Q494" s="486"/>
      <c r="R494" s="485"/>
      <c r="S494" s="486"/>
      <c r="T494" s="485"/>
      <c r="U494" s="486"/>
      <c r="V494" s="485"/>
      <c r="W494" s="486"/>
      <c r="X494" s="485"/>
      <c r="Y494" s="486"/>
      <c r="Z494" s="5">
        <f t="shared" si="73"/>
        <v>0</v>
      </c>
      <c r="AA494" s="5">
        <f t="shared" ca="1" si="74"/>
        <v>8</v>
      </c>
      <c r="AD494" s="143" t="str">
        <f t="shared" ca="1" si="70"/>
        <v/>
      </c>
      <c r="AE494" s="100" t="str">
        <f t="shared" ca="1" si="71"/>
        <v>未使用</v>
      </c>
    </row>
    <row r="495" spans="1:31" s="2" customFormat="1" ht="12" customHeight="1">
      <c r="A495" s="161">
        <v>12</v>
      </c>
      <c r="B495" s="39" t="str">
        <f t="shared" ca="1" si="76"/>
        <v/>
      </c>
      <c r="C495" s="40">
        <v>8</v>
      </c>
      <c r="D495" s="37" t="s">
        <v>84</v>
      </c>
      <c r="E495" s="489" t="str">
        <f t="shared" ca="1" si="75"/>
        <v>Not Used</v>
      </c>
      <c r="F495" s="489"/>
      <c r="G495" s="489"/>
      <c r="H495" s="41" t="str">
        <f ca="1">IF(E495="Not Used","",MAX($H$102:INDIRECT("R[-1]C",FALSE))+1)</f>
        <v/>
      </c>
      <c r="I495" s="42" t="str">
        <f t="shared" ca="1" si="72"/>
        <v/>
      </c>
      <c r="J495" s="488"/>
      <c r="K495" s="486"/>
      <c r="L495" s="485"/>
      <c r="M495" s="486"/>
      <c r="N495" s="485"/>
      <c r="O495" s="486"/>
      <c r="P495" s="485"/>
      <c r="Q495" s="486"/>
      <c r="R495" s="485"/>
      <c r="S495" s="486"/>
      <c r="T495" s="485"/>
      <c r="U495" s="486"/>
      <c r="V495" s="485"/>
      <c r="W495" s="486"/>
      <c r="X495" s="485"/>
      <c r="Y495" s="486"/>
      <c r="Z495" s="5">
        <f t="shared" si="73"/>
        <v>0</v>
      </c>
      <c r="AA495" s="5">
        <f t="shared" ca="1" si="74"/>
        <v>8</v>
      </c>
      <c r="AD495" s="143" t="str">
        <f t="shared" ca="1" si="70"/>
        <v/>
      </c>
      <c r="AE495" s="100" t="str">
        <f t="shared" ca="1" si="71"/>
        <v>未使用</v>
      </c>
    </row>
    <row r="496" spans="1:31" s="2" customFormat="1" ht="12" customHeight="1">
      <c r="A496" s="161">
        <v>12</v>
      </c>
      <c r="B496" s="39" t="str">
        <f t="shared" ca="1" si="76"/>
        <v/>
      </c>
      <c r="C496" s="40">
        <v>9</v>
      </c>
      <c r="D496" s="37" t="s">
        <v>84</v>
      </c>
      <c r="E496" s="489" t="str">
        <f t="shared" ca="1" si="75"/>
        <v>Not Used</v>
      </c>
      <c r="F496" s="489"/>
      <c r="G496" s="489"/>
      <c r="H496" s="41" t="str">
        <f ca="1">IF(E496="Not Used","",MAX($H$102:INDIRECT("R[-1]C",FALSE))+1)</f>
        <v/>
      </c>
      <c r="I496" s="42" t="str">
        <f t="shared" ca="1" si="72"/>
        <v/>
      </c>
      <c r="J496" s="488"/>
      <c r="K496" s="486"/>
      <c r="L496" s="485"/>
      <c r="M496" s="486"/>
      <c r="N496" s="485"/>
      <c r="O496" s="486"/>
      <c r="P496" s="485"/>
      <c r="Q496" s="486"/>
      <c r="R496" s="485"/>
      <c r="S496" s="486"/>
      <c r="T496" s="485"/>
      <c r="U496" s="486"/>
      <c r="V496" s="485"/>
      <c r="W496" s="486"/>
      <c r="X496" s="485"/>
      <c r="Y496" s="486"/>
      <c r="Z496" s="5">
        <f t="shared" si="73"/>
        <v>0</v>
      </c>
      <c r="AA496" s="5">
        <f t="shared" ca="1" si="74"/>
        <v>8</v>
      </c>
      <c r="AD496" s="143" t="str">
        <f t="shared" ca="1" si="70"/>
        <v/>
      </c>
      <c r="AE496" s="100" t="str">
        <f t="shared" ca="1" si="71"/>
        <v>未使用</v>
      </c>
    </row>
    <row r="497" spans="1:31" s="2" customFormat="1" ht="12" customHeight="1">
      <c r="A497" s="161">
        <v>12</v>
      </c>
      <c r="B497" s="39" t="str">
        <f t="shared" ca="1" si="76"/>
        <v/>
      </c>
      <c r="C497" s="40">
        <v>10</v>
      </c>
      <c r="D497" s="37" t="s">
        <v>84</v>
      </c>
      <c r="E497" s="489" t="str">
        <f t="shared" ca="1" si="75"/>
        <v>Not Used</v>
      </c>
      <c r="F497" s="489"/>
      <c r="G497" s="489"/>
      <c r="H497" s="41" t="str">
        <f ca="1">IF(E497="Not Used","",MAX($H$102:INDIRECT("R[-1]C",FALSE))+1)</f>
        <v/>
      </c>
      <c r="I497" s="42" t="str">
        <f t="shared" ca="1" si="72"/>
        <v/>
      </c>
      <c r="J497" s="488"/>
      <c r="K497" s="486"/>
      <c r="L497" s="485"/>
      <c r="M497" s="486"/>
      <c r="N497" s="485"/>
      <c r="O497" s="486"/>
      <c r="P497" s="485"/>
      <c r="Q497" s="486"/>
      <c r="R497" s="485"/>
      <c r="S497" s="486"/>
      <c r="T497" s="485"/>
      <c r="U497" s="486"/>
      <c r="V497" s="485"/>
      <c r="W497" s="486"/>
      <c r="X497" s="485"/>
      <c r="Y497" s="486"/>
      <c r="Z497" s="5">
        <f t="shared" si="73"/>
        <v>0</v>
      </c>
      <c r="AA497" s="5">
        <f t="shared" ca="1" si="74"/>
        <v>8</v>
      </c>
      <c r="AD497" s="143" t="str">
        <f t="shared" ca="1" si="70"/>
        <v/>
      </c>
      <c r="AE497" s="100" t="str">
        <f t="shared" ca="1" si="71"/>
        <v>未使用</v>
      </c>
    </row>
    <row r="498" spans="1:31" s="2" customFormat="1" ht="12" customHeight="1">
      <c r="A498" s="161">
        <v>12</v>
      </c>
      <c r="B498" s="39" t="str">
        <f t="shared" ca="1" si="76"/>
        <v/>
      </c>
      <c r="C498" s="40">
        <v>11</v>
      </c>
      <c r="D498" s="37" t="s">
        <v>84</v>
      </c>
      <c r="E498" s="489" t="str">
        <f t="shared" ca="1" si="75"/>
        <v>Not Used</v>
      </c>
      <c r="F498" s="489"/>
      <c r="G498" s="489"/>
      <c r="H498" s="41" t="str">
        <f ca="1">IF(E498="Not Used","",MAX($H$102:INDIRECT("R[-1]C",FALSE))+1)</f>
        <v/>
      </c>
      <c r="I498" s="42" t="str">
        <f t="shared" ca="1" si="72"/>
        <v/>
      </c>
      <c r="J498" s="488"/>
      <c r="K498" s="486"/>
      <c r="L498" s="485"/>
      <c r="M498" s="486"/>
      <c r="N498" s="485"/>
      <c r="O498" s="486"/>
      <c r="P498" s="485"/>
      <c r="Q498" s="486"/>
      <c r="R498" s="485"/>
      <c r="S498" s="486"/>
      <c r="T498" s="485"/>
      <c r="U498" s="486"/>
      <c r="V498" s="485"/>
      <c r="W498" s="486"/>
      <c r="X498" s="485"/>
      <c r="Y498" s="486"/>
      <c r="Z498" s="5">
        <f t="shared" si="73"/>
        <v>0</v>
      </c>
      <c r="AA498" s="5">
        <f t="shared" ca="1" si="74"/>
        <v>8</v>
      </c>
      <c r="AD498" s="143" t="str">
        <f t="shared" ca="1" si="70"/>
        <v/>
      </c>
      <c r="AE498" s="100" t="str">
        <f t="shared" ca="1" si="71"/>
        <v>未使用</v>
      </c>
    </row>
    <row r="499" spans="1:31" s="2" customFormat="1" ht="12" customHeight="1">
      <c r="A499" s="161">
        <v>12</v>
      </c>
      <c r="B499" s="39" t="str">
        <f t="shared" ca="1" si="76"/>
        <v/>
      </c>
      <c r="C499" s="40">
        <v>12</v>
      </c>
      <c r="D499" s="37" t="s">
        <v>84</v>
      </c>
      <c r="E499" s="489" t="str">
        <f t="shared" ca="1" si="75"/>
        <v>Not Used</v>
      </c>
      <c r="F499" s="489"/>
      <c r="G499" s="489"/>
      <c r="H499" s="41" t="str">
        <f ca="1">IF(E499="Not Used","",MAX($H$102:INDIRECT("R[-1]C",FALSE))+1)</f>
        <v/>
      </c>
      <c r="I499" s="42" t="str">
        <f t="shared" ca="1" si="72"/>
        <v/>
      </c>
      <c r="J499" s="488"/>
      <c r="K499" s="486"/>
      <c r="L499" s="485"/>
      <c r="M499" s="486"/>
      <c r="N499" s="485"/>
      <c r="O499" s="486"/>
      <c r="P499" s="485"/>
      <c r="Q499" s="486"/>
      <c r="R499" s="485"/>
      <c r="S499" s="486"/>
      <c r="T499" s="485"/>
      <c r="U499" s="486"/>
      <c r="V499" s="485"/>
      <c r="W499" s="486"/>
      <c r="X499" s="485"/>
      <c r="Y499" s="486"/>
      <c r="Z499" s="5">
        <f t="shared" si="73"/>
        <v>0</v>
      </c>
      <c r="AA499" s="5">
        <f t="shared" ca="1" si="74"/>
        <v>8</v>
      </c>
      <c r="AD499" s="143" t="str">
        <f t="shared" ca="1" si="70"/>
        <v/>
      </c>
      <c r="AE499" s="100" t="str">
        <f t="shared" ca="1" si="71"/>
        <v>未使用</v>
      </c>
    </row>
    <row r="500" spans="1:31" s="2" customFormat="1" ht="12" customHeight="1">
      <c r="A500" s="161">
        <v>12</v>
      </c>
      <c r="B500" s="39" t="str">
        <f t="shared" ca="1" si="76"/>
        <v/>
      </c>
      <c r="C500" s="40">
        <v>13</v>
      </c>
      <c r="D500" s="37" t="s">
        <v>84</v>
      </c>
      <c r="E500" s="489" t="str">
        <f t="shared" ca="1" si="75"/>
        <v>Not Used</v>
      </c>
      <c r="F500" s="489"/>
      <c r="G500" s="489"/>
      <c r="H500" s="41" t="str">
        <f ca="1">IF(E500="Not Used","",MAX($H$102:INDIRECT("R[-1]C",FALSE))+1)</f>
        <v/>
      </c>
      <c r="I500" s="42" t="str">
        <f t="shared" ca="1" si="72"/>
        <v/>
      </c>
      <c r="J500" s="488"/>
      <c r="K500" s="486"/>
      <c r="L500" s="485"/>
      <c r="M500" s="486"/>
      <c r="N500" s="485"/>
      <c r="O500" s="486"/>
      <c r="P500" s="485"/>
      <c r="Q500" s="486"/>
      <c r="R500" s="485"/>
      <c r="S500" s="486"/>
      <c r="T500" s="485"/>
      <c r="U500" s="486"/>
      <c r="V500" s="485"/>
      <c r="W500" s="486"/>
      <c r="X500" s="485"/>
      <c r="Y500" s="486"/>
      <c r="Z500" s="5">
        <f t="shared" si="73"/>
        <v>0</v>
      </c>
      <c r="AA500" s="5">
        <f t="shared" ca="1" si="74"/>
        <v>8</v>
      </c>
      <c r="AD500" s="143" t="str">
        <f t="shared" ca="1" si="70"/>
        <v/>
      </c>
      <c r="AE500" s="100" t="str">
        <f t="shared" ca="1" si="71"/>
        <v>未使用</v>
      </c>
    </row>
    <row r="501" spans="1:31" s="2" customFormat="1" ht="12" customHeight="1">
      <c r="A501" s="161">
        <v>12</v>
      </c>
      <c r="B501" s="39" t="str">
        <f t="shared" ca="1" si="76"/>
        <v/>
      </c>
      <c r="C501" s="40">
        <v>14</v>
      </c>
      <c r="D501" s="37" t="s">
        <v>84</v>
      </c>
      <c r="E501" s="489" t="str">
        <f t="shared" ca="1" si="75"/>
        <v>Not Used</v>
      </c>
      <c r="F501" s="489"/>
      <c r="G501" s="489"/>
      <c r="H501" s="41" t="str">
        <f ca="1">IF(E501="Not Used","",MAX($H$102:INDIRECT("R[-1]C",FALSE))+1)</f>
        <v/>
      </c>
      <c r="I501" s="42" t="str">
        <f t="shared" ca="1" si="72"/>
        <v/>
      </c>
      <c r="J501" s="488"/>
      <c r="K501" s="486"/>
      <c r="L501" s="485"/>
      <c r="M501" s="486"/>
      <c r="N501" s="485"/>
      <c r="O501" s="486"/>
      <c r="P501" s="485"/>
      <c r="Q501" s="486"/>
      <c r="R501" s="485"/>
      <c r="S501" s="486"/>
      <c r="T501" s="485"/>
      <c r="U501" s="486"/>
      <c r="V501" s="485"/>
      <c r="W501" s="486"/>
      <c r="X501" s="485"/>
      <c r="Y501" s="486"/>
      <c r="Z501" s="5">
        <f t="shared" si="73"/>
        <v>0</v>
      </c>
      <c r="AA501" s="5">
        <f t="shared" ca="1" si="74"/>
        <v>8</v>
      </c>
      <c r="AD501" s="143" t="str">
        <f t="shared" ca="1" si="70"/>
        <v/>
      </c>
      <c r="AE501" s="100" t="str">
        <f t="shared" ca="1" si="71"/>
        <v>未使用</v>
      </c>
    </row>
    <row r="502" spans="1:31" s="2" customFormat="1" ht="12" customHeight="1">
      <c r="A502" s="161">
        <v>12</v>
      </c>
      <c r="B502" s="39" t="str">
        <f t="shared" ca="1" si="76"/>
        <v/>
      </c>
      <c r="C502" s="43">
        <v>15</v>
      </c>
      <c r="D502" s="37" t="s">
        <v>84</v>
      </c>
      <c r="E502" s="489" t="str">
        <f t="shared" ca="1" si="75"/>
        <v>Not Used</v>
      </c>
      <c r="F502" s="489"/>
      <c r="G502" s="489"/>
      <c r="H502" s="41" t="str">
        <f ca="1">IF(E502="Not Used","",MAX($H$102:INDIRECT("R[-1]C",FALSE))+1)</f>
        <v/>
      </c>
      <c r="I502" s="42" t="str">
        <f t="shared" ca="1" si="72"/>
        <v/>
      </c>
      <c r="J502" s="488"/>
      <c r="K502" s="486"/>
      <c r="L502" s="485"/>
      <c r="M502" s="486"/>
      <c r="N502" s="485"/>
      <c r="O502" s="486"/>
      <c r="P502" s="485"/>
      <c r="Q502" s="486"/>
      <c r="R502" s="485"/>
      <c r="S502" s="486"/>
      <c r="T502" s="485"/>
      <c r="U502" s="486"/>
      <c r="V502" s="485"/>
      <c r="W502" s="486"/>
      <c r="X502" s="485"/>
      <c r="Y502" s="486"/>
      <c r="Z502" s="5">
        <f t="shared" si="73"/>
        <v>0</v>
      </c>
      <c r="AA502" s="5">
        <f t="shared" ca="1" si="74"/>
        <v>8</v>
      </c>
      <c r="AD502" s="143" t="str">
        <f t="shared" ca="1" si="70"/>
        <v/>
      </c>
      <c r="AE502" s="100" t="str">
        <f t="shared" ca="1" si="71"/>
        <v>未使用</v>
      </c>
    </row>
    <row r="503" spans="1:31" s="2" customFormat="1" ht="12" customHeight="1">
      <c r="A503" s="161">
        <v>12</v>
      </c>
      <c r="B503" s="39" t="str">
        <f t="shared" ca="1" si="76"/>
        <v/>
      </c>
      <c r="C503" s="44">
        <v>0</v>
      </c>
      <c r="D503" s="45" t="s">
        <v>46</v>
      </c>
      <c r="E503" s="489" t="str">
        <f t="shared" ca="1" si="75"/>
        <v>Not Used</v>
      </c>
      <c r="F503" s="489"/>
      <c r="G503" s="489"/>
      <c r="H503" s="41" t="str">
        <f ca="1">IF(E503="Not Used","",MAX($H$102:INDIRECT("R[-1]C",FALSE))+1)</f>
        <v/>
      </c>
      <c r="I503" s="42" t="str">
        <f t="shared" ca="1" si="72"/>
        <v/>
      </c>
      <c r="J503" s="488"/>
      <c r="K503" s="486"/>
      <c r="L503" s="485"/>
      <c r="M503" s="486"/>
      <c r="N503" s="485"/>
      <c r="O503" s="486"/>
      <c r="P503" s="485"/>
      <c r="Q503" s="486"/>
      <c r="R503" s="485"/>
      <c r="S503" s="486"/>
      <c r="T503" s="485"/>
      <c r="U503" s="486"/>
      <c r="V503" s="485"/>
      <c r="W503" s="486"/>
      <c r="X503" s="485"/>
      <c r="Y503" s="486"/>
      <c r="Z503" s="5">
        <f t="shared" si="73"/>
        <v>0</v>
      </c>
      <c r="AA503" s="5">
        <f t="shared" ca="1" si="74"/>
        <v>8</v>
      </c>
      <c r="AD503" s="143" t="str">
        <f t="shared" ca="1" si="70"/>
        <v/>
      </c>
      <c r="AE503" s="100" t="str">
        <f t="shared" ca="1" si="71"/>
        <v>未使用</v>
      </c>
    </row>
    <row r="504" spans="1:31" s="2" customFormat="1" ht="12" customHeight="1">
      <c r="A504" s="161">
        <v>12</v>
      </c>
      <c r="B504" s="39" t="str">
        <f t="shared" ca="1" si="76"/>
        <v/>
      </c>
      <c r="C504" s="44">
        <v>1</v>
      </c>
      <c r="D504" s="45" t="s">
        <v>46</v>
      </c>
      <c r="E504" s="489" t="str">
        <f t="shared" ca="1" si="75"/>
        <v>Not Used</v>
      </c>
      <c r="F504" s="489"/>
      <c r="G504" s="489"/>
      <c r="H504" s="41" t="str">
        <f ca="1">IF(E504="Not Used","",MAX($H$102:INDIRECT("R[-1]C",FALSE))+1)</f>
        <v/>
      </c>
      <c r="I504" s="42" t="str">
        <f t="shared" ca="1" si="72"/>
        <v/>
      </c>
      <c r="J504" s="488"/>
      <c r="K504" s="486"/>
      <c r="L504" s="485"/>
      <c r="M504" s="486"/>
      <c r="N504" s="485"/>
      <c r="O504" s="486"/>
      <c r="P504" s="485"/>
      <c r="Q504" s="486"/>
      <c r="R504" s="485"/>
      <c r="S504" s="486"/>
      <c r="T504" s="485"/>
      <c r="U504" s="486"/>
      <c r="V504" s="485"/>
      <c r="W504" s="486"/>
      <c r="X504" s="485"/>
      <c r="Y504" s="486"/>
      <c r="Z504" s="5">
        <f t="shared" si="73"/>
        <v>0</v>
      </c>
      <c r="AA504" s="5">
        <f t="shared" ca="1" si="74"/>
        <v>8</v>
      </c>
      <c r="AD504" s="143" t="str">
        <f t="shared" ca="1" si="70"/>
        <v/>
      </c>
      <c r="AE504" s="100" t="str">
        <f t="shared" ca="1" si="71"/>
        <v>未使用</v>
      </c>
    </row>
    <row r="505" spans="1:31" s="2" customFormat="1" ht="12" customHeight="1">
      <c r="A505" s="161">
        <v>12</v>
      </c>
      <c r="B505" s="39" t="str">
        <f t="shared" ca="1" si="76"/>
        <v/>
      </c>
      <c r="C505" s="44">
        <v>2</v>
      </c>
      <c r="D505" s="45" t="s">
        <v>46</v>
      </c>
      <c r="E505" s="489" t="str">
        <f t="shared" ca="1" si="75"/>
        <v>Not Used</v>
      </c>
      <c r="F505" s="489"/>
      <c r="G505" s="489"/>
      <c r="H505" s="41" t="str">
        <f ca="1">IF(E505="Not Used","",MAX($H$102:INDIRECT("R[-1]C",FALSE))+1)</f>
        <v/>
      </c>
      <c r="I505" s="42" t="str">
        <f t="shared" ca="1" si="72"/>
        <v/>
      </c>
      <c r="J505" s="488"/>
      <c r="K505" s="486"/>
      <c r="L505" s="485"/>
      <c r="M505" s="486"/>
      <c r="N505" s="485"/>
      <c r="O505" s="486"/>
      <c r="P505" s="485"/>
      <c r="Q505" s="486"/>
      <c r="R505" s="485"/>
      <c r="S505" s="486"/>
      <c r="T505" s="485"/>
      <c r="U505" s="486"/>
      <c r="V505" s="485"/>
      <c r="W505" s="486"/>
      <c r="X505" s="485"/>
      <c r="Y505" s="486"/>
      <c r="Z505" s="5">
        <f t="shared" si="73"/>
        <v>0</v>
      </c>
      <c r="AA505" s="5">
        <f t="shared" ca="1" si="74"/>
        <v>8</v>
      </c>
      <c r="AD505" s="143" t="str">
        <f t="shared" ca="1" si="70"/>
        <v/>
      </c>
      <c r="AE505" s="100" t="str">
        <f t="shared" ca="1" si="71"/>
        <v>未使用</v>
      </c>
    </row>
    <row r="506" spans="1:31" s="2" customFormat="1" ht="12" customHeight="1">
      <c r="A506" s="161">
        <v>12</v>
      </c>
      <c r="B506" s="39" t="str">
        <f t="shared" ca="1" si="76"/>
        <v/>
      </c>
      <c r="C506" s="44">
        <v>3</v>
      </c>
      <c r="D506" s="45" t="s">
        <v>46</v>
      </c>
      <c r="E506" s="489" t="str">
        <f t="shared" ca="1" si="75"/>
        <v>Not Used</v>
      </c>
      <c r="F506" s="489"/>
      <c r="G506" s="489"/>
      <c r="H506" s="41" t="str">
        <f ca="1">IF(E506="Not Used","",MAX($H$102:INDIRECT("R[-1]C",FALSE))+1)</f>
        <v/>
      </c>
      <c r="I506" s="42" t="str">
        <f t="shared" ca="1" si="72"/>
        <v/>
      </c>
      <c r="J506" s="488"/>
      <c r="K506" s="486"/>
      <c r="L506" s="485"/>
      <c r="M506" s="486"/>
      <c r="N506" s="485"/>
      <c r="O506" s="486"/>
      <c r="P506" s="485"/>
      <c r="Q506" s="486"/>
      <c r="R506" s="485"/>
      <c r="S506" s="486"/>
      <c r="T506" s="485"/>
      <c r="U506" s="486"/>
      <c r="V506" s="485"/>
      <c r="W506" s="486"/>
      <c r="X506" s="485"/>
      <c r="Y506" s="486"/>
      <c r="Z506" s="5">
        <f t="shared" si="73"/>
        <v>0</v>
      </c>
      <c r="AA506" s="5">
        <f t="shared" ca="1" si="74"/>
        <v>8</v>
      </c>
      <c r="AD506" s="143" t="str">
        <f t="shared" ca="1" si="70"/>
        <v/>
      </c>
      <c r="AE506" s="100" t="str">
        <f t="shared" ca="1" si="71"/>
        <v>未使用</v>
      </c>
    </row>
    <row r="507" spans="1:31" s="2" customFormat="1" ht="12" customHeight="1">
      <c r="A507" s="161">
        <v>12</v>
      </c>
      <c r="B507" s="39" t="str">
        <f t="shared" ca="1" si="76"/>
        <v/>
      </c>
      <c r="C507" s="44">
        <v>4</v>
      </c>
      <c r="D507" s="45" t="s">
        <v>46</v>
      </c>
      <c r="E507" s="489" t="str">
        <f t="shared" ca="1" si="75"/>
        <v>Not Used</v>
      </c>
      <c r="F507" s="489"/>
      <c r="G507" s="489"/>
      <c r="H507" s="41" t="str">
        <f ca="1">IF(E507="Not Used","",MAX($H$102:INDIRECT("R[-1]C",FALSE))+1)</f>
        <v/>
      </c>
      <c r="I507" s="42" t="str">
        <f t="shared" ca="1" si="72"/>
        <v/>
      </c>
      <c r="J507" s="488"/>
      <c r="K507" s="486"/>
      <c r="L507" s="485"/>
      <c r="M507" s="486"/>
      <c r="N507" s="485"/>
      <c r="O507" s="486"/>
      <c r="P507" s="485"/>
      <c r="Q507" s="486"/>
      <c r="R507" s="485"/>
      <c r="S507" s="486"/>
      <c r="T507" s="485"/>
      <c r="U507" s="486"/>
      <c r="V507" s="485"/>
      <c r="W507" s="486"/>
      <c r="X507" s="485"/>
      <c r="Y507" s="486"/>
      <c r="Z507" s="5">
        <f t="shared" si="73"/>
        <v>0</v>
      </c>
      <c r="AA507" s="5">
        <f t="shared" ca="1" si="74"/>
        <v>8</v>
      </c>
      <c r="AD507" s="143" t="str">
        <f t="shared" ca="1" si="70"/>
        <v/>
      </c>
      <c r="AE507" s="100" t="str">
        <f t="shared" ca="1" si="71"/>
        <v>未使用</v>
      </c>
    </row>
    <row r="508" spans="1:31" s="2" customFormat="1" ht="12" customHeight="1">
      <c r="A508" s="161">
        <v>12</v>
      </c>
      <c r="B508" s="39" t="str">
        <f t="shared" ca="1" si="76"/>
        <v/>
      </c>
      <c r="C508" s="44">
        <v>5</v>
      </c>
      <c r="D508" s="45" t="s">
        <v>46</v>
      </c>
      <c r="E508" s="489" t="str">
        <f t="shared" ca="1" si="75"/>
        <v>Not Used</v>
      </c>
      <c r="F508" s="489"/>
      <c r="G508" s="489"/>
      <c r="H508" s="41" t="str">
        <f ca="1">IF(E508="Not Used","",MAX($H$102:INDIRECT("R[-1]C",FALSE))+1)</f>
        <v/>
      </c>
      <c r="I508" s="42" t="str">
        <f t="shared" ca="1" si="72"/>
        <v/>
      </c>
      <c r="J508" s="488"/>
      <c r="K508" s="486"/>
      <c r="L508" s="485"/>
      <c r="M508" s="486"/>
      <c r="N508" s="485"/>
      <c r="O508" s="486"/>
      <c r="P508" s="485"/>
      <c r="Q508" s="486"/>
      <c r="R508" s="485"/>
      <c r="S508" s="486"/>
      <c r="T508" s="485"/>
      <c r="U508" s="486"/>
      <c r="V508" s="485"/>
      <c r="W508" s="486"/>
      <c r="X508" s="485"/>
      <c r="Y508" s="486"/>
      <c r="Z508" s="5">
        <f t="shared" si="73"/>
        <v>0</v>
      </c>
      <c r="AA508" s="5">
        <f t="shared" ca="1" si="74"/>
        <v>8</v>
      </c>
      <c r="AD508" s="143" t="str">
        <f t="shared" ca="1" si="70"/>
        <v/>
      </c>
      <c r="AE508" s="100" t="str">
        <f t="shared" ca="1" si="71"/>
        <v>未使用</v>
      </c>
    </row>
    <row r="509" spans="1:31" s="2" customFormat="1" ht="12" customHeight="1">
      <c r="A509" s="161">
        <v>12</v>
      </c>
      <c r="B509" s="39" t="str">
        <f t="shared" ca="1" si="76"/>
        <v/>
      </c>
      <c r="C509" s="44">
        <v>6</v>
      </c>
      <c r="D509" s="45" t="s">
        <v>46</v>
      </c>
      <c r="E509" s="489" t="str">
        <f t="shared" ca="1" si="75"/>
        <v>Not Used</v>
      </c>
      <c r="F509" s="489"/>
      <c r="G509" s="489"/>
      <c r="H509" s="41" t="str">
        <f ca="1">IF(E509="Not Used","",MAX($H$102:INDIRECT("R[-1]C",FALSE))+1)</f>
        <v/>
      </c>
      <c r="I509" s="42" t="str">
        <f t="shared" ca="1" si="72"/>
        <v/>
      </c>
      <c r="J509" s="488"/>
      <c r="K509" s="486"/>
      <c r="L509" s="485"/>
      <c r="M509" s="486"/>
      <c r="N509" s="485"/>
      <c r="O509" s="486"/>
      <c r="P509" s="485"/>
      <c r="Q509" s="486"/>
      <c r="R509" s="485"/>
      <c r="S509" s="486"/>
      <c r="T509" s="485"/>
      <c r="U509" s="486"/>
      <c r="V509" s="485"/>
      <c r="W509" s="486"/>
      <c r="X509" s="485"/>
      <c r="Y509" s="486"/>
      <c r="Z509" s="5">
        <f t="shared" si="73"/>
        <v>0</v>
      </c>
      <c r="AA509" s="5">
        <f t="shared" ca="1" si="74"/>
        <v>8</v>
      </c>
      <c r="AD509" s="143" t="str">
        <f t="shared" ca="1" si="70"/>
        <v/>
      </c>
      <c r="AE509" s="100" t="str">
        <f t="shared" ca="1" si="71"/>
        <v>未使用</v>
      </c>
    </row>
    <row r="510" spans="1:31" s="2" customFormat="1" ht="12" customHeight="1">
      <c r="A510" s="161">
        <v>12</v>
      </c>
      <c r="B510" s="39" t="str">
        <f t="shared" ca="1" si="76"/>
        <v/>
      </c>
      <c r="C510" s="44">
        <v>7</v>
      </c>
      <c r="D510" s="45" t="s">
        <v>46</v>
      </c>
      <c r="E510" s="489" t="str">
        <f t="shared" ca="1" si="75"/>
        <v>Not Used</v>
      </c>
      <c r="F510" s="489"/>
      <c r="G510" s="489"/>
      <c r="H510" s="41" t="str">
        <f ca="1">IF(E510="Not Used","",MAX($H$102:INDIRECT("R[-1]C",FALSE))+1)</f>
        <v/>
      </c>
      <c r="I510" s="42" t="str">
        <f t="shared" ca="1" si="72"/>
        <v/>
      </c>
      <c r="J510" s="488"/>
      <c r="K510" s="486"/>
      <c r="L510" s="485"/>
      <c r="M510" s="486"/>
      <c r="N510" s="485"/>
      <c r="O510" s="486"/>
      <c r="P510" s="485"/>
      <c r="Q510" s="486"/>
      <c r="R510" s="485"/>
      <c r="S510" s="486"/>
      <c r="T510" s="485"/>
      <c r="U510" s="486"/>
      <c r="V510" s="485"/>
      <c r="W510" s="486"/>
      <c r="X510" s="485"/>
      <c r="Y510" s="486"/>
      <c r="Z510" s="5">
        <f t="shared" si="73"/>
        <v>0</v>
      </c>
      <c r="AA510" s="5">
        <f t="shared" ca="1" si="74"/>
        <v>8</v>
      </c>
      <c r="AD510" s="143" t="str">
        <f t="shared" ca="1" si="70"/>
        <v/>
      </c>
      <c r="AE510" s="100" t="str">
        <f t="shared" ca="1" si="71"/>
        <v>未使用</v>
      </c>
    </row>
    <row r="511" spans="1:31" s="2" customFormat="1" ht="12" customHeight="1">
      <c r="A511" s="161">
        <v>12</v>
      </c>
      <c r="B511" s="39" t="str">
        <f t="shared" ca="1" si="76"/>
        <v/>
      </c>
      <c r="C511" s="44">
        <v>8</v>
      </c>
      <c r="D511" s="45" t="s">
        <v>46</v>
      </c>
      <c r="E511" s="489" t="str">
        <f t="shared" ca="1" si="75"/>
        <v>Not Used</v>
      </c>
      <c r="F511" s="489"/>
      <c r="G511" s="489"/>
      <c r="H511" s="41" t="str">
        <f ca="1">IF(E511="Not Used","",MAX($H$102:INDIRECT("R[-1]C",FALSE))+1)</f>
        <v/>
      </c>
      <c r="I511" s="42" t="str">
        <f t="shared" ca="1" si="72"/>
        <v/>
      </c>
      <c r="J511" s="488"/>
      <c r="K511" s="486"/>
      <c r="L511" s="485"/>
      <c r="M511" s="486"/>
      <c r="N511" s="485"/>
      <c r="O511" s="486"/>
      <c r="P511" s="485"/>
      <c r="Q511" s="486"/>
      <c r="R511" s="485"/>
      <c r="S511" s="486"/>
      <c r="T511" s="485"/>
      <c r="U511" s="486"/>
      <c r="V511" s="485"/>
      <c r="W511" s="486"/>
      <c r="X511" s="485"/>
      <c r="Y511" s="486"/>
      <c r="Z511" s="5">
        <f t="shared" si="73"/>
        <v>0</v>
      </c>
      <c r="AA511" s="5">
        <f t="shared" ca="1" si="74"/>
        <v>8</v>
      </c>
      <c r="AD511" s="143" t="str">
        <f t="shared" ca="1" si="70"/>
        <v/>
      </c>
      <c r="AE511" s="100" t="str">
        <f t="shared" ca="1" si="71"/>
        <v>未使用</v>
      </c>
    </row>
    <row r="512" spans="1:31" s="2" customFormat="1" ht="12" customHeight="1">
      <c r="A512" s="161">
        <v>12</v>
      </c>
      <c r="B512" s="39" t="str">
        <f t="shared" ca="1" si="76"/>
        <v/>
      </c>
      <c r="C512" s="44">
        <v>9</v>
      </c>
      <c r="D512" s="45" t="s">
        <v>46</v>
      </c>
      <c r="E512" s="489" t="str">
        <f t="shared" ca="1" si="75"/>
        <v>Not Used</v>
      </c>
      <c r="F512" s="489"/>
      <c r="G512" s="489"/>
      <c r="H512" s="41" t="str">
        <f ca="1">IF(E512="Not Used","",MAX($H$102:INDIRECT("R[-1]C",FALSE))+1)</f>
        <v/>
      </c>
      <c r="I512" s="42" t="str">
        <f t="shared" ca="1" si="72"/>
        <v/>
      </c>
      <c r="J512" s="488"/>
      <c r="K512" s="486"/>
      <c r="L512" s="485"/>
      <c r="M512" s="486"/>
      <c r="N512" s="485"/>
      <c r="O512" s="486"/>
      <c r="P512" s="485"/>
      <c r="Q512" s="486"/>
      <c r="R512" s="485"/>
      <c r="S512" s="486"/>
      <c r="T512" s="485"/>
      <c r="U512" s="486"/>
      <c r="V512" s="485"/>
      <c r="W512" s="486"/>
      <c r="X512" s="485"/>
      <c r="Y512" s="486"/>
      <c r="Z512" s="5">
        <f t="shared" si="73"/>
        <v>0</v>
      </c>
      <c r="AA512" s="5">
        <f t="shared" ca="1" si="74"/>
        <v>8</v>
      </c>
      <c r="AD512" s="143" t="str">
        <f t="shared" ca="1" si="70"/>
        <v/>
      </c>
      <c r="AE512" s="100" t="str">
        <f t="shared" ca="1" si="71"/>
        <v>未使用</v>
      </c>
    </row>
    <row r="513" spans="1:31" s="2" customFormat="1" ht="12" customHeight="1">
      <c r="A513" s="161">
        <v>12</v>
      </c>
      <c r="B513" s="39" t="str">
        <f t="shared" ca="1" si="76"/>
        <v/>
      </c>
      <c r="C513" s="44">
        <v>10</v>
      </c>
      <c r="D513" s="45" t="s">
        <v>46</v>
      </c>
      <c r="E513" s="489" t="str">
        <f t="shared" ca="1" si="75"/>
        <v>Not Used</v>
      </c>
      <c r="F513" s="489"/>
      <c r="G513" s="489"/>
      <c r="H513" s="41" t="str">
        <f ca="1">IF(E513="Not Used","",MAX($H$102:INDIRECT("R[-1]C",FALSE))+1)</f>
        <v/>
      </c>
      <c r="I513" s="42" t="str">
        <f t="shared" ca="1" si="72"/>
        <v/>
      </c>
      <c r="J513" s="488"/>
      <c r="K513" s="486"/>
      <c r="L513" s="485"/>
      <c r="M513" s="486"/>
      <c r="N513" s="485"/>
      <c r="O513" s="486"/>
      <c r="P513" s="485"/>
      <c r="Q513" s="486"/>
      <c r="R513" s="485"/>
      <c r="S513" s="486"/>
      <c r="T513" s="485"/>
      <c r="U513" s="486"/>
      <c r="V513" s="485"/>
      <c r="W513" s="486"/>
      <c r="X513" s="485"/>
      <c r="Y513" s="486"/>
      <c r="Z513" s="5">
        <f t="shared" si="73"/>
        <v>0</v>
      </c>
      <c r="AA513" s="5">
        <f t="shared" ca="1" si="74"/>
        <v>8</v>
      </c>
      <c r="AD513" s="143" t="str">
        <f t="shared" ca="1" si="70"/>
        <v/>
      </c>
      <c r="AE513" s="100" t="str">
        <f t="shared" ca="1" si="71"/>
        <v>未使用</v>
      </c>
    </row>
    <row r="514" spans="1:31" s="2" customFormat="1" ht="12" customHeight="1">
      <c r="A514" s="161">
        <v>12</v>
      </c>
      <c r="B514" s="39" t="str">
        <f t="shared" ca="1" si="76"/>
        <v/>
      </c>
      <c r="C514" s="44">
        <v>11</v>
      </c>
      <c r="D514" s="45" t="s">
        <v>46</v>
      </c>
      <c r="E514" s="489" t="str">
        <f t="shared" ca="1" si="75"/>
        <v>Not Used</v>
      </c>
      <c r="F514" s="489"/>
      <c r="G514" s="489"/>
      <c r="H514" s="41" t="str">
        <f ca="1">IF(E514="Not Used","",MAX($H$102:INDIRECT("R[-1]C",FALSE))+1)</f>
        <v/>
      </c>
      <c r="I514" s="42" t="str">
        <f t="shared" ca="1" si="72"/>
        <v/>
      </c>
      <c r="J514" s="488"/>
      <c r="K514" s="486"/>
      <c r="L514" s="485"/>
      <c r="M514" s="486"/>
      <c r="N514" s="485"/>
      <c r="O514" s="486"/>
      <c r="P514" s="485"/>
      <c r="Q514" s="486"/>
      <c r="R514" s="485"/>
      <c r="S514" s="486"/>
      <c r="T514" s="485"/>
      <c r="U514" s="486"/>
      <c r="V514" s="485"/>
      <c r="W514" s="486"/>
      <c r="X514" s="485"/>
      <c r="Y514" s="486"/>
      <c r="Z514" s="5">
        <f t="shared" si="73"/>
        <v>0</v>
      </c>
      <c r="AA514" s="5">
        <f t="shared" ca="1" si="74"/>
        <v>8</v>
      </c>
      <c r="AD514" s="143" t="str">
        <f t="shared" ca="1" si="70"/>
        <v/>
      </c>
      <c r="AE514" s="100" t="str">
        <f t="shared" ca="1" si="71"/>
        <v>未使用</v>
      </c>
    </row>
    <row r="515" spans="1:31" s="2" customFormat="1" ht="12" customHeight="1">
      <c r="A515" s="161">
        <v>12</v>
      </c>
      <c r="B515" s="39" t="str">
        <f t="shared" ca="1" si="76"/>
        <v/>
      </c>
      <c r="C515" s="44">
        <v>12</v>
      </c>
      <c r="D515" s="45" t="s">
        <v>46</v>
      </c>
      <c r="E515" s="489" t="str">
        <f t="shared" ca="1" si="75"/>
        <v>Not Used</v>
      </c>
      <c r="F515" s="489"/>
      <c r="G515" s="489"/>
      <c r="H515" s="41" t="str">
        <f ca="1">IF(E515="Not Used","",MAX($H$102:INDIRECT("R[-1]C",FALSE))+1)</f>
        <v/>
      </c>
      <c r="I515" s="42" t="str">
        <f t="shared" ca="1" si="72"/>
        <v/>
      </c>
      <c r="J515" s="488"/>
      <c r="K515" s="486"/>
      <c r="L515" s="485"/>
      <c r="M515" s="486"/>
      <c r="N515" s="485"/>
      <c r="O515" s="486"/>
      <c r="P515" s="485"/>
      <c r="Q515" s="486"/>
      <c r="R515" s="485"/>
      <c r="S515" s="486"/>
      <c r="T515" s="485"/>
      <c r="U515" s="486"/>
      <c r="V515" s="485"/>
      <c r="W515" s="486"/>
      <c r="X515" s="485"/>
      <c r="Y515" s="486"/>
      <c r="Z515" s="5">
        <f t="shared" si="73"/>
        <v>0</v>
      </c>
      <c r="AA515" s="5">
        <f t="shared" ca="1" si="74"/>
        <v>8</v>
      </c>
      <c r="AD515" s="143" t="str">
        <f t="shared" ca="1" si="70"/>
        <v/>
      </c>
      <c r="AE515" s="100" t="str">
        <f t="shared" ca="1" si="71"/>
        <v>未使用</v>
      </c>
    </row>
    <row r="516" spans="1:31" s="2" customFormat="1" ht="12" customHeight="1">
      <c r="A516" s="161">
        <v>12</v>
      </c>
      <c r="B516" s="39" t="str">
        <f t="shared" ca="1" si="76"/>
        <v/>
      </c>
      <c r="C516" s="44">
        <v>13</v>
      </c>
      <c r="D516" s="45" t="s">
        <v>46</v>
      </c>
      <c r="E516" s="489" t="str">
        <f t="shared" ca="1" si="75"/>
        <v>Not Used</v>
      </c>
      <c r="F516" s="489"/>
      <c r="G516" s="489"/>
      <c r="H516" s="41" t="str">
        <f ca="1">IF(E516="Not Used","",MAX($H$102:INDIRECT("R[-1]C",FALSE))+1)</f>
        <v/>
      </c>
      <c r="I516" s="42" t="str">
        <f t="shared" ca="1" si="72"/>
        <v/>
      </c>
      <c r="J516" s="488"/>
      <c r="K516" s="486"/>
      <c r="L516" s="485"/>
      <c r="M516" s="486"/>
      <c r="N516" s="485"/>
      <c r="O516" s="486"/>
      <c r="P516" s="485"/>
      <c r="Q516" s="486"/>
      <c r="R516" s="485"/>
      <c r="S516" s="486"/>
      <c r="T516" s="485"/>
      <c r="U516" s="486"/>
      <c r="V516" s="485"/>
      <c r="W516" s="486"/>
      <c r="X516" s="485"/>
      <c r="Y516" s="486"/>
      <c r="Z516" s="5">
        <f t="shared" si="73"/>
        <v>0</v>
      </c>
      <c r="AA516" s="5">
        <f t="shared" ca="1" si="74"/>
        <v>8</v>
      </c>
      <c r="AD516" s="143" t="str">
        <f t="shared" ca="1" si="70"/>
        <v/>
      </c>
      <c r="AE516" s="100" t="str">
        <f t="shared" ca="1" si="71"/>
        <v>未使用</v>
      </c>
    </row>
    <row r="517" spans="1:31" s="2" customFormat="1" ht="12" customHeight="1">
      <c r="A517" s="161">
        <v>12</v>
      </c>
      <c r="B517" s="39" t="str">
        <f t="shared" ca="1" si="76"/>
        <v/>
      </c>
      <c r="C517" s="44">
        <v>14</v>
      </c>
      <c r="D517" s="45" t="s">
        <v>46</v>
      </c>
      <c r="E517" s="489" t="str">
        <f t="shared" ca="1" si="75"/>
        <v>Not Used</v>
      </c>
      <c r="F517" s="489"/>
      <c r="G517" s="489"/>
      <c r="H517" s="41" t="str">
        <f ca="1">IF(E517="Not Used","",MAX($H$102:INDIRECT("R[-1]C",FALSE))+1)</f>
        <v/>
      </c>
      <c r="I517" s="42" t="str">
        <f t="shared" ca="1" si="72"/>
        <v/>
      </c>
      <c r="J517" s="488"/>
      <c r="K517" s="486"/>
      <c r="L517" s="485"/>
      <c r="M517" s="486"/>
      <c r="N517" s="485"/>
      <c r="O517" s="486"/>
      <c r="P517" s="485"/>
      <c r="Q517" s="486"/>
      <c r="R517" s="485"/>
      <c r="S517" s="486"/>
      <c r="T517" s="485"/>
      <c r="U517" s="486"/>
      <c r="V517" s="485"/>
      <c r="W517" s="486"/>
      <c r="X517" s="485"/>
      <c r="Y517" s="486"/>
      <c r="Z517" s="5">
        <f t="shared" si="73"/>
        <v>0</v>
      </c>
      <c r="AA517" s="5">
        <f t="shared" ca="1" si="74"/>
        <v>8</v>
      </c>
      <c r="AD517" s="143" t="str">
        <f t="shared" ca="1" si="70"/>
        <v/>
      </c>
      <c r="AE517" s="100" t="str">
        <f t="shared" ca="1" si="71"/>
        <v>未使用</v>
      </c>
    </row>
    <row r="518" spans="1:31" s="2" customFormat="1" ht="12" customHeight="1" thickBot="1">
      <c r="A518" s="161">
        <v>12</v>
      </c>
      <c r="B518" s="46" t="str">
        <f t="shared" ca="1" si="76"/>
        <v/>
      </c>
      <c r="C518" s="44">
        <v>15</v>
      </c>
      <c r="D518" s="47" t="s">
        <v>46</v>
      </c>
      <c r="E518" s="495" t="str">
        <f t="shared" ca="1" si="75"/>
        <v>Not Used</v>
      </c>
      <c r="F518" s="495"/>
      <c r="G518" s="495"/>
      <c r="H518" s="48" t="str">
        <f ca="1">IF(E518="Not Used","",MAX($H$102:INDIRECT("R[-1]C",FALSE))+1)</f>
        <v/>
      </c>
      <c r="I518" s="49" t="str">
        <f t="shared" ca="1" si="72"/>
        <v/>
      </c>
      <c r="J518" s="488"/>
      <c r="K518" s="486"/>
      <c r="L518" s="490"/>
      <c r="M518" s="491"/>
      <c r="N518" s="490"/>
      <c r="O518" s="491"/>
      <c r="P518" s="490"/>
      <c r="Q518" s="491"/>
      <c r="R518" s="490"/>
      <c r="S518" s="491"/>
      <c r="T518" s="490"/>
      <c r="U518" s="491"/>
      <c r="V518" s="490"/>
      <c r="W518" s="491"/>
      <c r="X518" s="490"/>
      <c r="Y518" s="491"/>
      <c r="Z518" s="5">
        <f t="shared" si="73"/>
        <v>0</v>
      </c>
      <c r="AA518" s="5">
        <f t="shared" ca="1" si="74"/>
        <v>8</v>
      </c>
      <c r="AD518" s="143" t="str">
        <f t="shared" ca="1" si="70"/>
        <v/>
      </c>
      <c r="AE518" s="100" t="str">
        <f t="shared" ca="1" si="71"/>
        <v>未使用</v>
      </c>
    </row>
    <row r="519" spans="1:31" s="2" customFormat="1" ht="12" customHeight="1" thickTop="1">
      <c r="A519" s="161">
        <v>13</v>
      </c>
      <c r="B519" s="35" t="str">
        <f ca="1">B48</f>
        <v/>
      </c>
      <c r="C519" s="36">
        <v>0</v>
      </c>
      <c r="D519" s="37" t="s">
        <v>84</v>
      </c>
      <c r="E519" s="489" t="str">
        <f t="shared" ca="1" si="75"/>
        <v>Not Used</v>
      </c>
      <c r="F519" s="489"/>
      <c r="G519" s="489"/>
      <c r="H519" s="50" t="str">
        <f ca="1">IF(E519="Not Used","",MAX($H$102:INDIRECT("R[-1]C",FALSE))+1)</f>
        <v/>
      </c>
      <c r="I519" s="51" t="str">
        <f t="shared" ca="1" si="72"/>
        <v/>
      </c>
      <c r="J519" s="492"/>
      <c r="K519" s="493"/>
      <c r="L519" s="494"/>
      <c r="M519" s="493"/>
      <c r="N519" s="494"/>
      <c r="O519" s="493"/>
      <c r="P519" s="494"/>
      <c r="Q519" s="493"/>
      <c r="R519" s="494"/>
      <c r="S519" s="493"/>
      <c r="T519" s="494"/>
      <c r="U519" s="493"/>
      <c r="V519" s="494"/>
      <c r="W519" s="493"/>
      <c r="X519" s="494"/>
      <c r="Y519" s="493"/>
      <c r="Z519" s="5">
        <f t="shared" si="73"/>
        <v>0</v>
      </c>
      <c r="AA519" s="5">
        <f t="shared" ca="1" si="74"/>
        <v>8</v>
      </c>
      <c r="AD519" s="143" t="str">
        <f t="shared" ca="1" si="70"/>
        <v/>
      </c>
      <c r="AE519" s="100" t="str">
        <f t="shared" ca="1" si="71"/>
        <v>未使用</v>
      </c>
    </row>
    <row r="520" spans="1:31" s="2" customFormat="1" ht="12" customHeight="1">
      <c r="A520" s="161">
        <v>13</v>
      </c>
      <c r="B520" s="39" t="str">
        <f ca="1">B$519</f>
        <v/>
      </c>
      <c r="C520" s="40">
        <v>1</v>
      </c>
      <c r="D520" s="37" t="s">
        <v>84</v>
      </c>
      <c r="E520" s="489" t="str">
        <f t="shared" ca="1" si="75"/>
        <v>Not Used</v>
      </c>
      <c r="F520" s="489"/>
      <c r="G520" s="489"/>
      <c r="H520" s="41" t="str">
        <f ca="1">IF(E520="Not Used","",MAX($H$102:INDIRECT("R[-1]C",FALSE))+1)</f>
        <v/>
      </c>
      <c r="I520" s="42" t="str">
        <f t="shared" ca="1" si="72"/>
        <v/>
      </c>
      <c r="J520" s="488"/>
      <c r="K520" s="486"/>
      <c r="L520" s="485"/>
      <c r="M520" s="486"/>
      <c r="N520" s="485"/>
      <c r="O520" s="486"/>
      <c r="P520" s="485"/>
      <c r="Q520" s="486"/>
      <c r="R520" s="485"/>
      <c r="S520" s="486"/>
      <c r="T520" s="485"/>
      <c r="U520" s="486"/>
      <c r="V520" s="485"/>
      <c r="W520" s="486"/>
      <c r="X520" s="485"/>
      <c r="Y520" s="486"/>
      <c r="Z520" s="5">
        <f t="shared" si="73"/>
        <v>0</v>
      </c>
      <c r="AA520" s="5">
        <f t="shared" ca="1" si="74"/>
        <v>8</v>
      </c>
      <c r="AD520" s="143" t="str">
        <f t="shared" ca="1" si="70"/>
        <v/>
      </c>
      <c r="AE520" s="100" t="str">
        <f t="shared" ca="1" si="71"/>
        <v>未使用</v>
      </c>
    </row>
    <row r="521" spans="1:31" s="2" customFormat="1" ht="12" customHeight="1">
      <c r="A521" s="161">
        <v>13</v>
      </c>
      <c r="B521" s="39" t="str">
        <f t="shared" ref="B521:B550" ca="1" si="77">B$519</f>
        <v/>
      </c>
      <c r="C521" s="40">
        <v>2</v>
      </c>
      <c r="D521" s="37" t="s">
        <v>84</v>
      </c>
      <c r="E521" s="489" t="str">
        <f t="shared" ca="1" si="75"/>
        <v>Not Used</v>
      </c>
      <c r="F521" s="489"/>
      <c r="G521" s="489"/>
      <c r="H521" s="41" t="str">
        <f ca="1">IF(E521="Not Used","",MAX($H$102:INDIRECT("R[-1]C",FALSE))+1)</f>
        <v/>
      </c>
      <c r="I521" s="42" t="str">
        <f t="shared" ca="1" si="72"/>
        <v/>
      </c>
      <c r="J521" s="488"/>
      <c r="K521" s="486"/>
      <c r="L521" s="485"/>
      <c r="M521" s="486"/>
      <c r="N521" s="485"/>
      <c r="O521" s="486"/>
      <c r="P521" s="485"/>
      <c r="Q521" s="486"/>
      <c r="R521" s="485"/>
      <c r="S521" s="486"/>
      <c r="T521" s="485"/>
      <c r="U521" s="486"/>
      <c r="V521" s="485"/>
      <c r="W521" s="486"/>
      <c r="X521" s="485"/>
      <c r="Y521" s="486"/>
      <c r="Z521" s="5">
        <f t="shared" si="73"/>
        <v>0</v>
      </c>
      <c r="AA521" s="5">
        <f t="shared" ca="1" si="74"/>
        <v>8</v>
      </c>
      <c r="AD521" s="143" t="str">
        <f t="shared" ref="AD521:AD584" ca="1" si="78">OFFSET(A521,IF(D521="ON",-94-C521,-94-C521-16)-32*A521+3*A521,18-C521)</f>
        <v/>
      </c>
      <c r="AE521" s="100" t="str">
        <f t="shared" ref="AE521:AE584" ca="1" si="79">OFFSET(A521,IF(D521="ON",-93-C521,-92-C521-16)-32*A521+3*A521,18-C521)</f>
        <v>未使用</v>
      </c>
    </row>
    <row r="522" spans="1:31" s="2" customFormat="1" ht="12" customHeight="1">
      <c r="A522" s="161">
        <v>13</v>
      </c>
      <c r="B522" s="39" t="str">
        <f t="shared" ca="1" si="77"/>
        <v/>
      </c>
      <c r="C522" s="40">
        <v>3</v>
      </c>
      <c r="D522" s="37" t="s">
        <v>84</v>
      </c>
      <c r="E522" s="489" t="str">
        <f t="shared" ca="1" si="75"/>
        <v>Not Used</v>
      </c>
      <c r="F522" s="489"/>
      <c r="G522" s="489"/>
      <c r="H522" s="41" t="str">
        <f ca="1">IF(E522="Not Used","",MAX($H$102:INDIRECT("R[-1]C",FALSE))+1)</f>
        <v/>
      </c>
      <c r="I522" s="42" t="str">
        <f t="shared" ca="1" si="72"/>
        <v/>
      </c>
      <c r="J522" s="488"/>
      <c r="K522" s="486"/>
      <c r="L522" s="485"/>
      <c r="M522" s="486"/>
      <c r="N522" s="485"/>
      <c r="O522" s="486"/>
      <c r="P522" s="485"/>
      <c r="Q522" s="486"/>
      <c r="R522" s="485"/>
      <c r="S522" s="486"/>
      <c r="T522" s="485"/>
      <c r="U522" s="486"/>
      <c r="V522" s="485"/>
      <c r="W522" s="486"/>
      <c r="X522" s="485"/>
      <c r="Y522" s="486"/>
      <c r="Z522" s="5">
        <f t="shared" si="73"/>
        <v>0</v>
      </c>
      <c r="AA522" s="5">
        <f t="shared" ca="1" si="74"/>
        <v>8</v>
      </c>
      <c r="AD522" s="143" t="str">
        <f t="shared" ca="1" si="78"/>
        <v/>
      </c>
      <c r="AE522" s="100" t="str">
        <f t="shared" ca="1" si="79"/>
        <v>未使用</v>
      </c>
    </row>
    <row r="523" spans="1:31" s="2" customFormat="1" ht="12" customHeight="1">
      <c r="A523" s="161">
        <v>13</v>
      </c>
      <c r="B523" s="39" t="str">
        <f t="shared" ca="1" si="77"/>
        <v/>
      </c>
      <c r="C523" s="40">
        <v>4</v>
      </c>
      <c r="D523" s="37" t="s">
        <v>84</v>
      </c>
      <c r="E523" s="489" t="str">
        <f t="shared" ca="1" si="75"/>
        <v>Not Used</v>
      </c>
      <c r="F523" s="489"/>
      <c r="G523" s="489"/>
      <c r="H523" s="41" t="str">
        <f ca="1">IF(E523="Not Used","",MAX($H$102:INDIRECT("R[-1]C",FALSE))+1)</f>
        <v/>
      </c>
      <c r="I523" s="42" t="str">
        <f t="shared" ca="1" si="72"/>
        <v/>
      </c>
      <c r="J523" s="488"/>
      <c r="K523" s="486"/>
      <c r="L523" s="485"/>
      <c r="M523" s="486"/>
      <c r="N523" s="485"/>
      <c r="O523" s="486"/>
      <c r="P523" s="485"/>
      <c r="Q523" s="486"/>
      <c r="R523" s="485"/>
      <c r="S523" s="486"/>
      <c r="T523" s="485"/>
      <c r="U523" s="486"/>
      <c r="V523" s="485"/>
      <c r="W523" s="486"/>
      <c r="X523" s="485"/>
      <c r="Y523" s="486"/>
      <c r="Z523" s="5">
        <f t="shared" si="73"/>
        <v>0</v>
      </c>
      <c r="AA523" s="5">
        <f t="shared" ca="1" si="74"/>
        <v>8</v>
      </c>
      <c r="AD523" s="143" t="str">
        <f t="shared" ca="1" si="78"/>
        <v/>
      </c>
      <c r="AE523" s="100" t="str">
        <f t="shared" ca="1" si="79"/>
        <v>未使用</v>
      </c>
    </row>
    <row r="524" spans="1:31" s="2" customFormat="1" ht="12" customHeight="1">
      <c r="A524" s="161">
        <v>13</v>
      </c>
      <c r="B524" s="39" t="str">
        <f t="shared" ca="1" si="77"/>
        <v/>
      </c>
      <c r="C524" s="40">
        <v>5</v>
      </c>
      <c r="D524" s="37" t="s">
        <v>84</v>
      </c>
      <c r="E524" s="489" t="str">
        <f t="shared" ca="1" si="75"/>
        <v>Not Used</v>
      </c>
      <c r="F524" s="489"/>
      <c r="G524" s="489"/>
      <c r="H524" s="41" t="str">
        <f ca="1">IF(E524="Not Used","",MAX($H$102:INDIRECT("R[-1]C",FALSE))+1)</f>
        <v/>
      </c>
      <c r="I524" s="42" t="str">
        <f t="shared" ca="1" si="72"/>
        <v/>
      </c>
      <c r="J524" s="488"/>
      <c r="K524" s="486"/>
      <c r="L524" s="485"/>
      <c r="M524" s="486"/>
      <c r="N524" s="485"/>
      <c r="O524" s="486"/>
      <c r="P524" s="485"/>
      <c r="Q524" s="486"/>
      <c r="R524" s="485"/>
      <c r="S524" s="486"/>
      <c r="T524" s="485"/>
      <c r="U524" s="486"/>
      <c r="V524" s="485"/>
      <c r="W524" s="486"/>
      <c r="X524" s="485"/>
      <c r="Y524" s="486"/>
      <c r="Z524" s="5">
        <f t="shared" si="73"/>
        <v>0</v>
      </c>
      <c r="AA524" s="5">
        <f t="shared" ca="1" si="74"/>
        <v>8</v>
      </c>
      <c r="AD524" s="143" t="str">
        <f t="shared" ca="1" si="78"/>
        <v/>
      </c>
      <c r="AE524" s="100" t="str">
        <f t="shared" ca="1" si="79"/>
        <v>未使用</v>
      </c>
    </row>
    <row r="525" spans="1:31" s="2" customFormat="1" ht="12" customHeight="1">
      <c r="A525" s="161">
        <v>13</v>
      </c>
      <c r="B525" s="39" t="str">
        <f t="shared" ca="1" si="77"/>
        <v/>
      </c>
      <c r="C525" s="40">
        <v>6</v>
      </c>
      <c r="D525" s="37" t="s">
        <v>84</v>
      </c>
      <c r="E525" s="489" t="str">
        <f t="shared" ca="1" si="75"/>
        <v>Not Used</v>
      </c>
      <c r="F525" s="489"/>
      <c r="G525" s="489"/>
      <c r="H525" s="41" t="str">
        <f ca="1">IF(E525="Not Used","",MAX($H$102:INDIRECT("R[-1]C",FALSE))+1)</f>
        <v/>
      </c>
      <c r="I525" s="42" t="str">
        <f t="shared" ca="1" si="72"/>
        <v/>
      </c>
      <c r="J525" s="488"/>
      <c r="K525" s="486"/>
      <c r="L525" s="485"/>
      <c r="M525" s="486"/>
      <c r="N525" s="485"/>
      <c r="O525" s="486"/>
      <c r="P525" s="485"/>
      <c r="Q525" s="486"/>
      <c r="R525" s="485"/>
      <c r="S525" s="486"/>
      <c r="T525" s="485"/>
      <c r="U525" s="486"/>
      <c r="V525" s="485"/>
      <c r="W525" s="486"/>
      <c r="X525" s="485"/>
      <c r="Y525" s="486"/>
      <c r="Z525" s="5">
        <f t="shared" si="73"/>
        <v>0</v>
      </c>
      <c r="AA525" s="5">
        <f t="shared" ca="1" si="74"/>
        <v>8</v>
      </c>
      <c r="AD525" s="143" t="str">
        <f t="shared" ca="1" si="78"/>
        <v/>
      </c>
      <c r="AE525" s="100" t="str">
        <f t="shared" ca="1" si="79"/>
        <v>未使用</v>
      </c>
    </row>
    <row r="526" spans="1:31" s="2" customFormat="1" ht="12" customHeight="1">
      <c r="A526" s="161">
        <v>13</v>
      </c>
      <c r="B526" s="39" t="str">
        <f t="shared" ca="1" si="77"/>
        <v/>
      </c>
      <c r="C526" s="40">
        <v>7</v>
      </c>
      <c r="D526" s="37" t="s">
        <v>84</v>
      </c>
      <c r="E526" s="489" t="str">
        <f t="shared" ca="1" si="75"/>
        <v>Not Used</v>
      </c>
      <c r="F526" s="489"/>
      <c r="G526" s="489"/>
      <c r="H526" s="41" t="str">
        <f ca="1">IF(E526="Not Used","",MAX($H$102:INDIRECT("R[-1]C",FALSE))+1)</f>
        <v/>
      </c>
      <c r="I526" s="42" t="str">
        <f t="shared" ca="1" si="72"/>
        <v/>
      </c>
      <c r="J526" s="488"/>
      <c r="K526" s="486"/>
      <c r="L526" s="485"/>
      <c r="M526" s="486"/>
      <c r="N526" s="485"/>
      <c r="O526" s="486"/>
      <c r="P526" s="485"/>
      <c r="Q526" s="486"/>
      <c r="R526" s="485"/>
      <c r="S526" s="486"/>
      <c r="T526" s="485"/>
      <c r="U526" s="486"/>
      <c r="V526" s="485"/>
      <c r="W526" s="486"/>
      <c r="X526" s="485"/>
      <c r="Y526" s="486"/>
      <c r="Z526" s="5">
        <f t="shared" si="73"/>
        <v>0</v>
      </c>
      <c r="AA526" s="5">
        <f t="shared" ca="1" si="74"/>
        <v>8</v>
      </c>
      <c r="AD526" s="143" t="str">
        <f t="shared" ca="1" si="78"/>
        <v/>
      </c>
      <c r="AE526" s="100" t="str">
        <f t="shared" ca="1" si="79"/>
        <v>未使用</v>
      </c>
    </row>
    <row r="527" spans="1:31" s="2" customFormat="1" ht="12" customHeight="1">
      <c r="A527" s="161">
        <v>13</v>
      </c>
      <c r="B527" s="39" t="str">
        <f t="shared" ca="1" si="77"/>
        <v/>
      </c>
      <c r="C527" s="40">
        <v>8</v>
      </c>
      <c r="D527" s="37" t="s">
        <v>84</v>
      </c>
      <c r="E527" s="489" t="str">
        <f t="shared" ca="1" si="75"/>
        <v>Not Used</v>
      </c>
      <c r="F527" s="489"/>
      <c r="G527" s="489"/>
      <c r="H527" s="41" t="str">
        <f ca="1">IF(E527="Not Used","",MAX($H$102:INDIRECT("R[-1]C",FALSE))+1)</f>
        <v/>
      </c>
      <c r="I527" s="42" t="str">
        <f t="shared" ca="1" si="72"/>
        <v/>
      </c>
      <c r="J527" s="488"/>
      <c r="K527" s="486"/>
      <c r="L527" s="485"/>
      <c r="M527" s="486"/>
      <c r="N527" s="485"/>
      <c r="O527" s="486"/>
      <c r="P527" s="485"/>
      <c r="Q527" s="486"/>
      <c r="R527" s="485"/>
      <c r="S527" s="486"/>
      <c r="T527" s="485"/>
      <c r="U527" s="486"/>
      <c r="V527" s="485"/>
      <c r="W527" s="486"/>
      <c r="X527" s="485"/>
      <c r="Y527" s="486"/>
      <c r="Z527" s="5">
        <f t="shared" si="73"/>
        <v>0</v>
      </c>
      <c r="AA527" s="5">
        <f t="shared" ca="1" si="74"/>
        <v>8</v>
      </c>
      <c r="AD527" s="143" t="str">
        <f t="shared" ca="1" si="78"/>
        <v/>
      </c>
      <c r="AE527" s="100" t="str">
        <f t="shared" ca="1" si="79"/>
        <v>未使用</v>
      </c>
    </row>
    <row r="528" spans="1:31" s="2" customFormat="1" ht="12" customHeight="1">
      <c r="A528" s="161">
        <v>13</v>
      </c>
      <c r="B528" s="39" t="str">
        <f t="shared" ca="1" si="77"/>
        <v/>
      </c>
      <c r="C528" s="40">
        <v>9</v>
      </c>
      <c r="D528" s="37" t="s">
        <v>84</v>
      </c>
      <c r="E528" s="489" t="str">
        <f t="shared" ca="1" si="75"/>
        <v>Not Used</v>
      </c>
      <c r="F528" s="489"/>
      <c r="G528" s="489"/>
      <c r="H528" s="41" t="str">
        <f ca="1">IF(E528="Not Used","",MAX($H$102:INDIRECT("R[-1]C",FALSE))+1)</f>
        <v/>
      </c>
      <c r="I528" s="42" t="str">
        <f t="shared" ca="1" si="72"/>
        <v/>
      </c>
      <c r="J528" s="488"/>
      <c r="K528" s="486"/>
      <c r="L528" s="485"/>
      <c r="M528" s="486"/>
      <c r="N528" s="485"/>
      <c r="O528" s="486"/>
      <c r="P528" s="485"/>
      <c r="Q528" s="486"/>
      <c r="R528" s="485"/>
      <c r="S528" s="486"/>
      <c r="T528" s="485"/>
      <c r="U528" s="486"/>
      <c r="V528" s="485"/>
      <c r="W528" s="486"/>
      <c r="X528" s="485"/>
      <c r="Y528" s="486"/>
      <c r="Z528" s="5">
        <f t="shared" si="73"/>
        <v>0</v>
      </c>
      <c r="AA528" s="5">
        <f t="shared" ca="1" si="74"/>
        <v>8</v>
      </c>
      <c r="AD528" s="143" t="str">
        <f t="shared" ca="1" si="78"/>
        <v/>
      </c>
      <c r="AE528" s="100" t="str">
        <f t="shared" ca="1" si="79"/>
        <v>未使用</v>
      </c>
    </row>
    <row r="529" spans="1:31" s="2" customFormat="1" ht="12" customHeight="1">
      <c r="A529" s="161">
        <v>13</v>
      </c>
      <c r="B529" s="39" t="str">
        <f t="shared" ca="1" si="77"/>
        <v/>
      </c>
      <c r="C529" s="40">
        <v>10</v>
      </c>
      <c r="D529" s="37" t="s">
        <v>84</v>
      </c>
      <c r="E529" s="489" t="str">
        <f t="shared" ca="1" si="75"/>
        <v>Not Used</v>
      </c>
      <c r="F529" s="489"/>
      <c r="G529" s="489"/>
      <c r="H529" s="41" t="str">
        <f ca="1">IF(E529="Not Used","",MAX($H$102:INDIRECT("R[-1]C",FALSE))+1)</f>
        <v/>
      </c>
      <c r="I529" s="42" t="str">
        <f t="shared" ca="1" si="72"/>
        <v/>
      </c>
      <c r="J529" s="488"/>
      <c r="K529" s="486"/>
      <c r="L529" s="485"/>
      <c r="M529" s="486"/>
      <c r="N529" s="485"/>
      <c r="O529" s="486"/>
      <c r="P529" s="485"/>
      <c r="Q529" s="486"/>
      <c r="R529" s="485"/>
      <c r="S529" s="486"/>
      <c r="T529" s="485"/>
      <c r="U529" s="486"/>
      <c r="V529" s="485"/>
      <c r="W529" s="486"/>
      <c r="X529" s="485"/>
      <c r="Y529" s="486"/>
      <c r="Z529" s="5">
        <f t="shared" si="73"/>
        <v>0</v>
      </c>
      <c r="AA529" s="5">
        <f t="shared" ca="1" si="74"/>
        <v>8</v>
      </c>
      <c r="AD529" s="143" t="str">
        <f t="shared" ca="1" si="78"/>
        <v/>
      </c>
      <c r="AE529" s="100" t="str">
        <f t="shared" ca="1" si="79"/>
        <v>未使用</v>
      </c>
    </row>
    <row r="530" spans="1:31" s="2" customFormat="1" ht="12" customHeight="1">
      <c r="A530" s="161">
        <v>13</v>
      </c>
      <c r="B530" s="39" t="str">
        <f t="shared" ca="1" si="77"/>
        <v/>
      </c>
      <c r="C530" s="40">
        <v>11</v>
      </c>
      <c r="D530" s="37" t="s">
        <v>84</v>
      </c>
      <c r="E530" s="489" t="str">
        <f t="shared" ca="1" si="75"/>
        <v>Not Used</v>
      </c>
      <c r="F530" s="489"/>
      <c r="G530" s="489"/>
      <c r="H530" s="41" t="str">
        <f ca="1">IF(E530="Not Used","",MAX($H$102:INDIRECT("R[-1]C",FALSE))+1)</f>
        <v/>
      </c>
      <c r="I530" s="42" t="str">
        <f t="shared" ca="1" si="72"/>
        <v/>
      </c>
      <c r="J530" s="488"/>
      <c r="K530" s="486"/>
      <c r="L530" s="485"/>
      <c r="M530" s="486"/>
      <c r="N530" s="485"/>
      <c r="O530" s="486"/>
      <c r="P530" s="485"/>
      <c r="Q530" s="486"/>
      <c r="R530" s="485"/>
      <c r="S530" s="486"/>
      <c r="T530" s="485"/>
      <c r="U530" s="486"/>
      <c r="V530" s="485"/>
      <c r="W530" s="486"/>
      <c r="X530" s="485"/>
      <c r="Y530" s="486"/>
      <c r="Z530" s="5">
        <f t="shared" si="73"/>
        <v>0</v>
      </c>
      <c r="AA530" s="5">
        <f t="shared" ca="1" si="74"/>
        <v>8</v>
      </c>
      <c r="AD530" s="143" t="str">
        <f t="shared" ca="1" si="78"/>
        <v/>
      </c>
      <c r="AE530" s="100" t="str">
        <f t="shared" ca="1" si="79"/>
        <v>未使用</v>
      </c>
    </row>
    <row r="531" spans="1:31" s="2" customFormat="1" ht="12" customHeight="1">
      <c r="A531" s="161">
        <v>13</v>
      </c>
      <c r="B531" s="39" t="str">
        <f t="shared" ca="1" si="77"/>
        <v/>
      </c>
      <c r="C531" s="40">
        <v>12</v>
      </c>
      <c r="D531" s="37" t="s">
        <v>84</v>
      </c>
      <c r="E531" s="489" t="str">
        <f t="shared" ca="1" si="75"/>
        <v>Not Used</v>
      </c>
      <c r="F531" s="489"/>
      <c r="G531" s="489"/>
      <c r="H531" s="41" t="str">
        <f ca="1">IF(E531="Not Used","",MAX($H$102:INDIRECT("R[-1]C",FALSE))+1)</f>
        <v/>
      </c>
      <c r="I531" s="42" t="str">
        <f t="shared" ca="1" si="72"/>
        <v/>
      </c>
      <c r="J531" s="488"/>
      <c r="K531" s="486"/>
      <c r="L531" s="485"/>
      <c r="M531" s="486"/>
      <c r="N531" s="485"/>
      <c r="O531" s="486"/>
      <c r="P531" s="485"/>
      <c r="Q531" s="486"/>
      <c r="R531" s="485"/>
      <c r="S531" s="486"/>
      <c r="T531" s="485"/>
      <c r="U531" s="486"/>
      <c r="V531" s="485"/>
      <c r="W531" s="486"/>
      <c r="X531" s="485"/>
      <c r="Y531" s="486"/>
      <c r="Z531" s="5">
        <f t="shared" si="73"/>
        <v>0</v>
      </c>
      <c r="AA531" s="5">
        <f t="shared" ca="1" si="74"/>
        <v>8</v>
      </c>
      <c r="AD531" s="143" t="str">
        <f t="shared" ca="1" si="78"/>
        <v/>
      </c>
      <c r="AE531" s="100" t="str">
        <f t="shared" ca="1" si="79"/>
        <v>未使用</v>
      </c>
    </row>
    <row r="532" spans="1:31" s="2" customFormat="1" ht="12" customHeight="1">
      <c r="A532" s="161">
        <v>13</v>
      </c>
      <c r="B532" s="39" t="str">
        <f t="shared" ca="1" si="77"/>
        <v/>
      </c>
      <c r="C532" s="40">
        <v>13</v>
      </c>
      <c r="D532" s="37" t="s">
        <v>84</v>
      </c>
      <c r="E532" s="489" t="str">
        <f t="shared" ca="1" si="75"/>
        <v>Not Used</v>
      </c>
      <c r="F532" s="489"/>
      <c r="G532" s="489"/>
      <c r="H532" s="41" t="str">
        <f ca="1">IF(E532="Not Used","",MAX($H$102:INDIRECT("R[-1]C",FALSE))+1)</f>
        <v/>
      </c>
      <c r="I532" s="42" t="str">
        <f t="shared" ca="1" si="72"/>
        <v/>
      </c>
      <c r="J532" s="488"/>
      <c r="K532" s="486"/>
      <c r="L532" s="485"/>
      <c r="M532" s="486"/>
      <c r="N532" s="485"/>
      <c r="O532" s="486"/>
      <c r="P532" s="485"/>
      <c r="Q532" s="486"/>
      <c r="R532" s="485"/>
      <c r="S532" s="486"/>
      <c r="T532" s="485"/>
      <c r="U532" s="486"/>
      <c r="V532" s="485"/>
      <c r="W532" s="486"/>
      <c r="X532" s="485"/>
      <c r="Y532" s="486"/>
      <c r="Z532" s="5">
        <f t="shared" si="73"/>
        <v>0</v>
      </c>
      <c r="AA532" s="5">
        <f t="shared" ca="1" si="74"/>
        <v>8</v>
      </c>
      <c r="AD532" s="143" t="str">
        <f t="shared" ca="1" si="78"/>
        <v/>
      </c>
      <c r="AE532" s="100" t="str">
        <f t="shared" ca="1" si="79"/>
        <v>未使用</v>
      </c>
    </row>
    <row r="533" spans="1:31" s="2" customFormat="1" ht="12" customHeight="1">
      <c r="A533" s="161">
        <v>13</v>
      </c>
      <c r="B533" s="39" t="str">
        <f t="shared" ca="1" si="77"/>
        <v/>
      </c>
      <c r="C533" s="40">
        <v>14</v>
      </c>
      <c r="D533" s="37" t="s">
        <v>84</v>
      </c>
      <c r="E533" s="489" t="str">
        <f t="shared" ca="1" si="75"/>
        <v>Not Used</v>
      </c>
      <c r="F533" s="489"/>
      <c r="G533" s="489"/>
      <c r="H533" s="41" t="str">
        <f ca="1">IF(E533="Not Used","",MAX($H$102:INDIRECT("R[-1]C",FALSE))+1)</f>
        <v/>
      </c>
      <c r="I533" s="42" t="str">
        <f t="shared" ca="1" si="72"/>
        <v/>
      </c>
      <c r="J533" s="488"/>
      <c r="K533" s="486"/>
      <c r="L533" s="485"/>
      <c r="M533" s="486"/>
      <c r="N533" s="485"/>
      <c r="O533" s="486"/>
      <c r="P533" s="485"/>
      <c r="Q533" s="486"/>
      <c r="R533" s="485"/>
      <c r="S533" s="486"/>
      <c r="T533" s="485"/>
      <c r="U533" s="486"/>
      <c r="V533" s="485"/>
      <c r="W533" s="486"/>
      <c r="X533" s="485"/>
      <c r="Y533" s="486"/>
      <c r="Z533" s="5">
        <f t="shared" si="73"/>
        <v>0</v>
      </c>
      <c r="AA533" s="5">
        <f t="shared" ca="1" si="74"/>
        <v>8</v>
      </c>
      <c r="AD533" s="143" t="str">
        <f t="shared" ca="1" si="78"/>
        <v/>
      </c>
      <c r="AE533" s="100" t="str">
        <f t="shared" ca="1" si="79"/>
        <v>未使用</v>
      </c>
    </row>
    <row r="534" spans="1:31" s="2" customFormat="1" ht="12" customHeight="1">
      <c r="A534" s="161">
        <v>13</v>
      </c>
      <c r="B534" s="39" t="str">
        <f t="shared" ca="1" si="77"/>
        <v/>
      </c>
      <c r="C534" s="43">
        <v>15</v>
      </c>
      <c r="D534" s="37" t="s">
        <v>84</v>
      </c>
      <c r="E534" s="489" t="str">
        <f t="shared" ca="1" si="75"/>
        <v>Not Used</v>
      </c>
      <c r="F534" s="489"/>
      <c r="G534" s="489"/>
      <c r="H534" s="41" t="str">
        <f ca="1">IF(E534="Not Used","",MAX($H$102:INDIRECT("R[-1]C",FALSE))+1)</f>
        <v/>
      </c>
      <c r="I534" s="42" t="str">
        <f t="shared" ca="1" si="72"/>
        <v/>
      </c>
      <c r="J534" s="488"/>
      <c r="K534" s="486"/>
      <c r="L534" s="485"/>
      <c r="M534" s="486"/>
      <c r="N534" s="485"/>
      <c r="O534" s="486"/>
      <c r="P534" s="485"/>
      <c r="Q534" s="486"/>
      <c r="R534" s="485"/>
      <c r="S534" s="486"/>
      <c r="T534" s="485"/>
      <c r="U534" s="486"/>
      <c r="V534" s="485"/>
      <c r="W534" s="486"/>
      <c r="X534" s="485"/>
      <c r="Y534" s="486"/>
      <c r="Z534" s="5">
        <f t="shared" si="73"/>
        <v>0</v>
      </c>
      <c r="AA534" s="5">
        <f t="shared" ca="1" si="74"/>
        <v>8</v>
      </c>
      <c r="AD534" s="143" t="str">
        <f t="shared" ca="1" si="78"/>
        <v/>
      </c>
      <c r="AE534" s="100" t="str">
        <f t="shared" ca="1" si="79"/>
        <v>未使用</v>
      </c>
    </row>
    <row r="535" spans="1:31" s="2" customFormat="1" ht="12" customHeight="1">
      <c r="A535" s="161">
        <v>13</v>
      </c>
      <c r="B535" s="39" t="str">
        <f t="shared" ca="1" si="77"/>
        <v/>
      </c>
      <c r="C535" s="44">
        <v>0</v>
      </c>
      <c r="D535" s="45" t="s">
        <v>46</v>
      </c>
      <c r="E535" s="489" t="str">
        <f t="shared" ca="1" si="75"/>
        <v>Not Used</v>
      </c>
      <c r="F535" s="489"/>
      <c r="G535" s="489"/>
      <c r="H535" s="41" t="str">
        <f ca="1">IF(E535="Not Used","",MAX($H$102:INDIRECT("R[-1]C",FALSE))+1)</f>
        <v/>
      </c>
      <c r="I535" s="42" t="str">
        <f t="shared" ca="1" si="72"/>
        <v/>
      </c>
      <c r="J535" s="488"/>
      <c r="K535" s="486"/>
      <c r="L535" s="485"/>
      <c r="M535" s="486"/>
      <c r="N535" s="485"/>
      <c r="O535" s="486"/>
      <c r="P535" s="485"/>
      <c r="Q535" s="486"/>
      <c r="R535" s="485"/>
      <c r="S535" s="486"/>
      <c r="T535" s="485"/>
      <c r="U535" s="486"/>
      <c r="V535" s="485"/>
      <c r="W535" s="486"/>
      <c r="X535" s="485"/>
      <c r="Y535" s="486"/>
      <c r="Z535" s="5">
        <f t="shared" si="73"/>
        <v>0</v>
      </c>
      <c r="AA535" s="5">
        <f t="shared" ca="1" si="74"/>
        <v>8</v>
      </c>
      <c r="AD535" s="143" t="str">
        <f t="shared" ca="1" si="78"/>
        <v/>
      </c>
      <c r="AE535" s="100" t="str">
        <f t="shared" ca="1" si="79"/>
        <v>未使用</v>
      </c>
    </row>
    <row r="536" spans="1:31" s="2" customFormat="1" ht="12" customHeight="1">
      <c r="A536" s="161">
        <v>13</v>
      </c>
      <c r="B536" s="39" t="str">
        <f t="shared" ca="1" si="77"/>
        <v/>
      </c>
      <c r="C536" s="44">
        <v>1</v>
      </c>
      <c r="D536" s="45" t="s">
        <v>46</v>
      </c>
      <c r="E536" s="489" t="str">
        <f t="shared" ca="1" si="75"/>
        <v>Not Used</v>
      </c>
      <c r="F536" s="489"/>
      <c r="G536" s="489"/>
      <c r="H536" s="41" t="str">
        <f ca="1">IF(E536="Not Used","",MAX($H$102:INDIRECT("R[-1]C",FALSE))+1)</f>
        <v/>
      </c>
      <c r="I536" s="42" t="str">
        <f t="shared" ca="1" si="72"/>
        <v/>
      </c>
      <c r="J536" s="488"/>
      <c r="K536" s="486"/>
      <c r="L536" s="485"/>
      <c r="M536" s="486"/>
      <c r="N536" s="485"/>
      <c r="O536" s="486"/>
      <c r="P536" s="485"/>
      <c r="Q536" s="486"/>
      <c r="R536" s="485"/>
      <c r="S536" s="486"/>
      <c r="T536" s="485"/>
      <c r="U536" s="486"/>
      <c r="V536" s="485"/>
      <c r="W536" s="486"/>
      <c r="X536" s="485"/>
      <c r="Y536" s="486"/>
      <c r="Z536" s="5">
        <f t="shared" si="73"/>
        <v>0</v>
      </c>
      <c r="AA536" s="5">
        <f t="shared" ca="1" si="74"/>
        <v>8</v>
      </c>
      <c r="AD536" s="143" t="str">
        <f t="shared" ca="1" si="78"/>
        <v/>
      </c>
      <c r="AE536" s="100" t="str">
        <f t="shared" ca="1" si="79"/>
        <v>未使用</v>
      </c>
    </row>
    <row r="537" spans="1:31" s="2" customFormat="1" ht="12" customHeight="1">
      <c r="A537" s="161">
        <v>13</v>
      </c>
      <c r="B537" s="39" t="str">
        <f t="shared" ca="1" si="77"/>
        <v/>
      </c>
      <c r="C537" s="44">
        <v>2</v>
      </c>
      <c r="D537" s="45" t="s">
        <v>46</v>
      </c>
      <c r="E537" s="489" t="str">
        <f t="shared" ca="1" si="75"/>
        <v>Not Used</v>
      </c>
      <c r="F537" s="489"/>
      <c r="G537" s="489"/>
      <c r="H537" s="41" t="str">
        <f ca="1">IF(E537="Not Used","",MAX($H$102:INDIRECT("R[-1]C",FALSE))+1)</f>
        <v/>
      </c>
      <c r="I537" s="42" t="str">
        <f t="shared" ca="1" si="72"/>
        <v/>
      </c>
      <c r="J537" s="488"/>
      <c r="K537" s="486"/>
      <c r="L537" s="485"/>
      <c r="M537" s="486"/>
      <c r="N537" s="485"/>
      <c r="O537" s="486"/>
      <c r="P537" s="485"/>
      <c r="Q537" s="486"/>
      <c r="R537" s="485"/>
      <c r="S537" s="486"/>
      <c r="T537" s="485"/>
      <c r="U537" s="486"/>
      <c r="V537" s="485"/>
      <c r="W537" s="486"/>
      <c r="X537" s="485"/>
      <c r="Y537" s="486"/>
      <c r="Z537" s="5">
        <f t="shared" si="73"/>
        <v>0</v>
      </c>
      <c r="AA537" s="5">
        <f t="shared" ca="1" si="74"/>
        <v>8</v>
      </c>
      <c r="AD537" s="143" t="str">
        <f t="shared" ca="1" si="78"/>
        <v/>
      </c>
      <c r="AE537" s="100" t="str">
        <f t="shared" ca="1" si="79"/>
        <v>未使用</v>
      </c>
    </row>
    <row r="538" spans="1:31" s="2" customFormat="1" ht="12" customHeight="1">
      <c r="A538" s="161">
        <v>13</v>
      </c>
      <c r="B538" s="39" t="str">
        <f t="shared" ca="1" si="77"/>
        <v/>
      </c>
      <c r="C538" s="44">
        <v>3</v>
      </c>
      <c r="D538" s="45" t="s">
        <v>46</v>
      </c>
      <c r="E538" s="489" t="str">
        <f t="shared" ca="1" si="75"/>
        <v>Not Used</v>
      </c>
      <c r="F538" s="489"/>
      <c r="G538" s="489"/>
      <c r="H538" s="41" t="str">
        <f ca="1">IF(E538="Not Used","",MAX($H$102:INDIRECT("R[-1]C",FALSE))+1)</f>
        <v/>
      </c>
      <c r="I538" s="42" t="str">
        <f t="shared" ca="1" si="72"/>
        <v/>
      </c>
      <c r="J538" s="488"/>
      <c r="K538" s="486"/>
      <c r="L538" s="485"/>
      <c r="M538" s="486"/>
      <c r="N538" s="485"/>
      <c r="O538" s="486"/>
      <c r="P538" s="485"/>
      <c r="Q538" s="486"/>
      <c r="R538" s="485"/>
      <c r="S538" s="486"/>
      <c r="T538" s="485"/>
      <c r="U538" s="486"/>
      <c r="V538" s="485"/>
      <c r="W538" s="486"/>
      <c r="X538" s="485"/>
      <c r="Y538" s="486"/>
      <c r="Z538" s="5">
        <f t="shared" si="73"/>
        <v>0</v>
      </c>
      <c r="AA538" s="5">
        <f t="shared" ca="1" si="74"/>
        <v>8</v>
      </c>
      <c r="AD538" s="143" t="str">
        <f t="shared" ca="1" si="78"/>
        <v/>
      </c>
      <c r="AE538" s="100" t="str">
        <f t="shared" ca="1" si="79"/>
        <v>未使用</v>
      </c>
    </row>
    <row r="539" spans="1:31" s="2" customFormat="1" ht="12" customHeight="1">
      <c r="A539" s="161">
        <v>13</v>
      </c>
      <c r="B539" s="39" t="str">
        <f t="shared" ca="1" si="77"/>
        <v/>
      </c>
      <c r="C539" s="44">
        <v>4</v>
      </c>
      <c r="D539" s="45" t="s">
        <v>46</v>
      </c>
      <c r="E539" s="489" t="str">
        <f t="shared" ca="1" si="75"/>
        <v>Not Used</v>
      </c>
      <c r="F539" s="489"/>
      <c r="G539" s="489"/>
      <c r="H539" s="41" t="str">
        <f ca="1">IF(E539="Not Used","",MAX($H$102:INDIRECT("R[-1]C",FALSE))+1)</f>
        <v/>
      </c>
      <c r="I539" s="42" t="str">
        <f t="shared" ca="1" si="72"/>
        <v/>
      </c>
      <c r="J539" s="488"/>
      <c r="K539" s="486"/>
      <c r="L539" s="485"/>
      <c r="M539" s="486"/>
      <c r="N539" s="485"/>
      <c r="O539" s="486"/>
      <c r="P539" s="485"/>
      <c r="Q539" s="486"/>
      <c r="R539" s="485"/>
      <c r="S539" s="486"/>
      <c r="T539" s="485"/>
      <c r="U539" s="486"/>
      <c r="V539" s="485"/>
      <c r="W539" s="486"/>
      <c r="X539" s="485"/>
      <c r="Y539" s="486"/>
      <c r="Z539" s="5">
        <f t="shared" si="73"/>
        <v>0</v>
      </c>
      <c r="AA539" s="5">
        <f t="shared" ca="1" si="74"/>
        <v>8</v>
      </c>
      <c r="AD539" s="143" t="str">
        <f t="shared" ca="1" si="78"/>
        <v/>
      </c>
      <c r="AE539" s="100" t="str">
        <f t="shared" ca="1" si="79"/>
        <v>未使用</v>
      </c>
    </row>
    <row r="540" spans="1:31" s="2" customFormat="1" ht="12" customHeight="1">
      <c r="A540" s="161">
        <v>13</v>
      </c>
      <c r="B540" s="39" t="str">
        <f t="shared" ca="1" si="77"/>
        <v/>
      </c>
      <c r="C540" s="44">
        <v>5</v>
      </c>
      <c r="D540" s="45" t="s">
        <v>46</v>
      </c>
      <c r="E540" s="489" t="str">
        <f t="shared" ca="1" si="75"/>
        <v>Not Used</v>
      </c>
      <c r="F540" s="489"/>
      <c r="G540" s="489"/>
      <c r="H540" s="41" t="str">
        <f ca="1">IF(E540="Not Used","",MAX($H$102:INDIRECT("R[-1]C",FALSE))+1)</f>
        <v/>
      </c>
      <c r="I540" s="42" t="str">
        <f t="shared" ca="1" si="72"/>
        <v/>
      </c>
      <c r="J540" s="488"/>
      <c r="K540" s="486"/>
      <c r="L540" s="485"/>
      <c r="M540" s="486"/>
      <c r="N540" s="485"/>
      <c r="O540" s="486"/>
      <c r="P540" s="485"/>
      <c r="Q540" s="486"/>
      <c r="R540" s="485"/>
      <c r="S540" s="486"/>
      <c r="T540" s="485"/>
      <c r="U540" s="486"/>
      <c r="V540" s="485"/>
      <c r="W540" s="486"/>
      <c r="X540" s="485"/>
      <c r="Y540" s="486"/>
      <c r="Z540" s="5">
        <f t="shared" si="73"/>
        <v>0</v>
      </c>
      <c r="AA540" s="5">
        <f t="shared" ca="1" si="74"/>
        <v>8</v>
      </c>
      <c r="AD540" s="143" t="str">
        <f t="shared" ca="1" si="78"/>
        <v/>
      </c>
      <c r="AE540" s="100" t="str">
        <f t="shared" ca="1" si="79"/>
        <v>未使用</v>
      </c>
    </row>
    <row r="541" spans="1:31" s="2" customFormat="1" ht="12" customHeight="1">
      <c r="A541" s="161">
        <v>13</v>
      </c>
      <c r="B541" s="39" t="str">
        <f t="shared" ca="1" si="77"/>
        <v/>
      </c>
      <c r="C541" s="44">
        <v>6</v>
      </c>
      <c r="D541" s="45" t="s">
        <v>46</v>
      </c>
      <c r="E541" s="489" t="str">
        <f t="shared" ca="1" si="75"/>
        <v>Not Used</v>
      </c>
      <c r="F541" s="489"/>
      <c r="G541" s="489"/>
      <c r="H541" s="41" t="str">
        <f ca="1">IF(E541="Not Used","",MAX($H$102:INDIRECT("R[-1]C",FALSE))+1)</f>
        <v/>
      </c>
      <c r="I541" s="42" t="str">
        <f t="shared" ca="1" si="72"/>
        <v/>
      </c>
      <c r="J541" s="488"/>
      <c r="K541" s="486"/>
      <c r="L541" s="485"/>
      <c r="M541" s="486"/>
      <c r="N541" s="485"/>
      <c r="O541" s="486"/>
      <c r="P541" s="485"/>
      <c r="Q541" s="486"/>
      <c r="R541" s="485"/>
      <c r="S541" s="486"/>
      <c r="T541" s="485"/>
      <c r="U541" s="486"/>
      <c r="V541" s="485"/>
      <c r="W541" s="486"/>
      <c r="X541" s="485"/>
      <c r="Y541" s="486"/>
      <c r="Z541" s="5">
        <f t="shared" si="73"/>
        <v>0</v>
      </c>
      <c r="AA541" s="5">
        <f t="shared" ca="1" si="74"/>
        <v>8</v>
      </c>
      <c r="AD541" s="143" t="str">
        <f t="shared" ca="1" si="78"/>
        <v/>
      </c>
      <c r="AE541" s="100" t="str">
        <f t="shared" ca="1" si="79"/>
        <v>未使用</v>
      </c>
    </row>
    <row r="542" spans="1:31" s="2" customFormat="1" ht="12" customHeight="1">
      <c r="A542" s="161">
        <v>13</v>
      </c>
      <c r="B542" s="39" t="str">
        <f t="shared" ca="1" si="77"/>
        <v/>
      </c>
      <c r="C542" s="44">
        <v>7</v>
      </c>
      <c r="D542" s="45" t="s">
        <v>46</v>
      </c>
      <c r="E542" s="489" t="str">
        <f t="shared" ca="1" si="75"/>
        <v>Not Used</v>
      </c>
      <c r="F542" s="489"/>
      <c r="G542" s="489"/>
      <c r="H542" s="41" t="str">
        <f ca="1">IF(E542="Not Used","",MAX($H$102:INDIRECT("R[-1]C",FALSE))+1)</f>
        <v/>
      </c>
      <c r="I542" s="42" t="str">
        <f t="shared" ca="1" si="72"/>
        <v/>
      </c>
      <c r="J542" s="488"/>
      <c r="K542" s="486"/>
      <c r="L542" s="485"/>
      <c r="M542" s="486"/>
      <c r="N542" s="485"/>
      <c r="O542" s="486"/>
      <c r="P542" s="485"/>
      <c r="Q542" s="486"/>
      <c r="R542" s="485"/>
      <c r="S542" s="486"/>
      <c r="T542" s="485"/>
      <c r="U542" s="486"/>
      <c r="V542" s="485"/>
      <c r="W542" s="486"/>
      <c r="X542" s="485"/>
      <c r="Y542" s="486"/>
      <c r="Z542" s="5">
        <f t="shared" si="73"/>
        <v>0</v>
      </c>
      <c r="AA542" s="5">
        <f t="shared" ca="1" si="74"/>
        <v>8</v>
      </c>
      <c r="AD542" s="143" t="str">
        <f t="shared" ca="1" si="78"/>
        <v/>
      </c>
      <c r="AE542" s="100" t="str">
        <f t="shared" ca="1" si="79"/>
        <v>未使用</v>
      </c>
    </row>
    <row r="543" spans="1:31" s="2" customFormat="1" ht="12" customHeight="1">
      <c r="A543" s="161">
        <v>13</v>
      </c>
      <c r="B543" s="39" t="str">
        <f t="shared" ca="1" si="77"/>
        <v/>
      </c>
      <c r="C543" s="44">
        <v>8</v>
      </c>
      <c r="D543" s="45" t="s">
        <v>46</v>
      </c>
      <c r="E543" s="489" t="str">
        <f t="shared" ca="1" si="75"/>
        <v>Not Used</v>
      </c>
      <c r="F543" s="489"/>
      <c r="G543" s="489"/>
      <c r="H543" s="41" t="str">
        <f ca="1">IF(E543="Not Used","",MAX($H$102:INDIRECT("R[-1]C",FALSE))+1)</f>
        <v/>
      </c>
      <c r="I543" s="42" t="str">
        <f t="shared" ca="1" si="72"/>
        <v/>
      </c>
      <c r="J543" s="488"/>
      <c r="K543" s="486"/>
      <c r="L543" s="485"/>
      <c r="M543" s="486"/>
      <c r="N543" s="485"/>
      <c r="O543" s="486"/>
      <c r="P543" s="485"/>
      <c r="Q543" s="486"/>
      <c r="R543" s="485"/>
      <c r="S543" s="486"/>
      <c r="T543" s="485"/>
      <c r="U543" s="486"/>
      <c r="V543" s="485"/>
      <c r="W543" s="486"/>
      <c r="X543" s="485"/>
      <c r="Y543" s="486"/>
      <c r="Z543" s="5">
        <f t="shared" si="73"/>
        <v>0</v>
      </c>
      <c r="AA543" s="5">
        <f t="shared" ca="1" si="74"/>
        <v>8</v>
      </c>
      <c r="AD543" s="143" t="str">
        <f t="shared" ca="1" si="78"/>
        <v/>
      </c>
      <c r="AE543" s="100" t="str">
        <f t="shared" ca="1" si="79"/>
        <v>未使用</v>
      </c>
    </row>
    <row r="544" spans="1:31" s="2" customFormat="1" ht="12" customHeight="1">
      <c r="A544" s="161">
        <v>13</v>
      </c>
      <c r="B544" s="39" t="str">
        <f t="shared" ca="1" si="77"/>
        <v/>
      </c>
      <c r="C544" s="44">
        <v>9</v>
      </c>
      <c r="D544" s="45" t="s">
        <v>46</v>
      </c>
      <c r="E544" s="489" t="str">
        <f t="shared" ca="1" si="75"/>
        <v>Not Used</v>
      </c>
      <c r="F544" s="489"/>
      <c r="G544" s="489"/>
      <c r="H544" s="41" t="str">
        <f ca="1">IF(E544="Not Used","",MAX($H$102:INDIRECT("R[-1]C",FALSE))+1)</f>
        <v/>
      </c>
      <c r="I544" s="42" t="str">
        <f t="shared" ca="1" si="72"/>
        <v/>
      </c>
      <c r="J544" s="488"/>
      <c r="K544" s="486"/>
      <c r="L544" s="485"/>
      <c r="M544" s="486"/>
      <c r="N544" s="485"/>
      <c r="O544" s="486"/>
      <c r="P544" s="485"/>
      <c r="Q544" s="486"/>
      <c r="R544" s="485"/>
      <c r="S544" s="486"/>
      <c r="T544" s="485"/>
      <c r="U544" s="486"/>
      <c r="V544" s="485"/>
      <c r="W544" s="486"/>
      <c r="X544" s="485"/>
      <c r="Y544" s="486"/>
      <c r="Z544" s="5">
        <f t="shared" si="73"/>
        <v>0</v>
      </c>
      <c r="AA544" s="5">
        <f t="shared" ca="1" si="74"/>
        <v>8</v>
      </c>
      <c r="AD544" s="143" t="str">
        <f t="shared" ca="1" si="78"/>
        <v/>
      </c>
      <c r="AE544" s="100" t="str">
        <f t="shared" ca="1" si="79"/>
        <v>未使用</v>
      </c>
    </row>
    <row r="545" spans="1:31" s="2" customFormat="1" ht="12" customHeight="1">
      <c r="A545" s="161">
        <v>13</v>
      </c>
      <c r="B545" s="39" t="str">
        <f t="shared" ca="1" si="77"/>
        <v/>
      </c>
      <c r="C545" s="44">
        <v>10</v>
      </c>
      <c r="D545" s="45" t="s">
        <v>46</v>
      </c>
      <c r="E545" s="489" t="str">
        <f t="shared" ca="1" si="75"/>
        <v>Not Used</v>
      </c>
      <c r="F545" s="489"/>
      <c r="G545" s="489"/>
      <c r="H545" s="41" t="str">
        <f ca="1">IF(E545="Not Used","",MAX($H$102:INDIRECT("R[-1]C",FALSE))+1)</f>
        <v/>
      </c>
      <c r="I545" s="42" t="str">
        <f t="shared" ca="1" si="72"/>
        <v/>
      </c>
      <c r="J545" s="488"/>
      <c r="K545" s="486"/>
      <c r="L545" s="485"/>
      <c r="M545" s="486"/>
      <c r="N545" s="485"/>
      <c r="O545" s="486"/>
      <c r="P545" s="485"/>
      <c r="Q545" s="486"/>
      <c r="R545" s="485"/>
      <c r="S545" s="486"/>
      <c r="T545" s="485"/>
      <c r="U545" s="486"/>
      <c r="V545" s="485"/>
      <c r="W545" s="486"/>
      <c r="X545" s="485"/>
      <c r="Y545" s="486"/>
      <c r="Z545" s="5">
        <f t="shared" si="73"/>
        <v>0</v>
      </c>
      <c r="AA545" s="5">
        <f t="shared" ca="1" si="74"/>
        <v>8</v>
      </c>
      <c r="AD545" s="143" t="str">
        <f t="shared" ca="1" si="78"/>
        <v/>
      </c>
      <c r="AE545" s="100" t="str">
        <f t="shared" ca="1" si="79"/>
        <v>未使用</v>
      </c>
    </row>
    <row r="546" spans="1:31" s="2" customFormat="1" ht="12" customHeight="1">
      <c r="A546" s="161">
        <v>13</v>
      </c>
      <c r="B546" s="39" t="str">
        <f t="shared" ca="1" si="77"/>
        <v/>
      </c>
      <c r="C546" s="44">
        <v>11</v>
      </c>
      <c r="D546" s="45" t="s">
        <v>46</v>
      </c>
      <c r="E546" s="489" t="str">
        <f t="shared" ca="1" si="75"/>
        <v>Not Used</v>
      </c>
      <c r="F546" s="489"/>
      <c r="G546" s="489"/>
      <c r="H546" s="41" t="str">
        <f ca="1">IF(E546="Not Used","",MAX($H$102:INDIRECT("R[-1]C",FALSE))+1)</f>
        <v/>
      </c>
      <c r="I546" s="42" t="str">
        <f t="shared" ca="1" si="72"/>
        <v/>
      </c>
      <c r="J546" s="488"/>
      <c r="K546" s="486"/>
      <c r="L546" s="485"/>
      <c r="M546" s="486"/>
      <c r="N546" s="485"/>
      <c r="O546" s="486"/>
      <c r="P546" s="485"/>
      <c r="Q546" s="486"/>
      <c r="R546" s="485"/>
      <c r="S546" s="486"/>
      <c r="T546" s="485"/>
      <c r="U546" s="486"/>
      <c r="V546" s="485"/>
      <c r="W546" s="486"/>
      <c r="X546" s="485"/>
      <c r="Y546" s="486"/>
      <c r="Z546" s="5">
        <f t="shared" si="73"/>
        <v>0</v>
      </c>
      <c r="AA546" s="5">
        <f t="shared" ca="1" si="74"/>
        <v>8</v>
      </c>
      <c r="AD546" s="143" t="str">
        <f t="shared" ca="1" si="78"/>
        <v/>
      </c>
      <c r="AE546" s="100" t="str">
        <f t="shared" ca="1" si="79"/>
        <v>未使用</v>
      </c>
    </row>
    <row r="547" spans="1:31" s="2" customFormat="1" ht="12" customHeight="1">
      <c r="A547" s="161">
        <v>13</v>
      </c>
      <c r="B547" s="39" t="str">
        <f t="shared" ca="1" si="77"/>
        <v/>
      </c>
      <c r="C547" s="44">
        <v>12</v>
      </c>
      <c r="D547" s="45" t="s">
        <v>46</v>
      </c>
      <c r="E547" s="489" t="str">
        <f t="shared" ca="1" si="75"/>
        <v>Not Used</v>
      </c>
      <c r="F547" s="489"/>
      <c r="G547" s="489"/>
      <c r="H547" s="41" t="str">
        <f ca="1">IF(E547="Not Used","",MAX($H$102:INDIRECT("R[-1]C",FALSE))+1)</f>
        <v/>
      </c>
      <c r="I547" s="42" t="str">
        <f t="shared" ca="1" si="72"/>
        <v/>
      </c>
      <c r="J547" s="488"/>
      <c r="K547" s="486"/>
      <c r="L547" s="485"/>
      <c r="M547" s="486"/>
      <c r="N547" s="485"/>
      <c r="O547" s="486"/>
      <c r="P547" s="485"/>
      <c r="Q547" s="486"/>
      <c r="R547" s="485"/>
      <c r="S547" s="486"/>
      <c r="T547" s="485"/>
      <c r="U547" s="486"/>
      <c r="V547" s="485"/>
      <c r="W547" s="486"/>
      <c r="X547" s="485"/>
      <c r="Y547" s="486"/>
      <c r="Z547" s="5">
        <f t="shared" si="73"/>
        <v>0</v>
      </c>
      <c r="AA547" s="5">
        <f t="shared" ca="1" si="74"/>
        <v>8</v>
      </c>
      <c r="AD547" s="143" t="str">
        <f t="shared" ca="1" si="78"/>
        <v/>
      </c>
      <c r="AE547" s="100" t="str">
        <f t="shared" ca="1" si="79"/>
        <v>未使用</v>
      </c>
    </row>
    <row r="548" spans="1:31" s="2" customFormat="1" ht="12" customHeight="1">
      <c r="A548" s="161">
        <v>13</v>
      </c>
      <c r="B548" s="39" t="str">
        <f t="shared" ca="1" si="77"/>
        <v/>
      </c>
      <c r="C548" s="44">
        <v>13</v>
      </c>
      <c r="D548" s="45" t="s">
        <v>46</v>
      </c>
      <c r="E548" s="489" t="str">
        <f t="shared" ca="1" si="75"/>
        <v>Not Used</v>
      </c>
      <c r="F548" s="489"/>
      <c r="G548" s="489"/>
      <c r="H548" s="41" t="str">
        <f ca="1">IF(E548="Not Used","",MAX($H$102:INDIRECT("R[-1]C",FALSE))+1)</f>
        <v/>
      </c>
      <c r="I548" s="42" t="str">
        <f t="shared" ca="1" si="72"/>
        <v/>
      </c>
      <c r="J548" s="488"/>
      <c r="K548" s="486"/>
      <c r="L548" s="485"/>
      <c r="M548" s="486"/>
      <c r="N548" s="485"/>
      <c r="O548" s="486"/>
      <c r="P548" s="485"/>
      <c r="Q548" s="486"/>
      <c r="R548" s="485"/>
      <c r="S548" s="486"/>
      <c r="T548" s="485"/>
      <c r="U548" s="486"/>
      <c r="V548" s="485"/>
      <c r="W548" s="486"/>
      <c r="X548" s="485"/>
      <c r="Y548" s="486"/>
      <c r="Z548" s="5">
        <f t="shared" si="73"/>
        <v>0</v>
      </c>
      <c r="AA548" s="5">
        <f t="shared" ca="1" si="74"/>
        <v>8</v>
      </c>
      <c r="AD548" s="143" t="str">
        <f t="shared" ca="1" si="78"/>
        <v/>
      </c>
      <c r="AE548" s="100" t="str">
        <f t="shared" ca="1" si="79"/>
        <v>未使用</v>
      </c>
    </row>
    <row r="549" spans="1:31" s="2" customFormat="1" ht="12" customHeight="1">
      <c r="A549" s="161">
        <v>13</v>
      </c>
      <c r="B549" s="39" t="str">
        <f t="shared" ca="1" si="77"/>
        <v/>
      </c>
      <c r="C549" s="44">
        <v>14</v>
      </c>
      <c r="D549" s="45" t="s">
        <v>46</v>
      </c>
      <c r="E549" s="489" t="str">
        <f t="shared" ca="1" si="75"/>
        <v>Not Used</v>
      </c>
      <c r="F549" s="489"/>
      <c r="G549" s="489"/>
      <c r="H549" s="41" t="str">
        <f ca="1">IF(E549="Not Used","",MAX($H$102:INDIRECT("R[-1]C",FALSE))+1)</f>
        <v/>
      </c>
      <c r="I549" s="42" t="str">
        <f t="shared" ca="1" si="72"/>
        <v/>
      </c>
      <c r="J549" s="488"/>
      <c r="K549" s="486"/>
      <c r="L549" s="485"/>
      <c r="M549" s="486"/>
      <c r="N549" s="485"/>
      <c r="O549" s="486"/>
      <c r="P549" s="485"/>
      <c r="Q549" s="486"/>
      <c r="R549" s="485"/>
      <c r="S549" s="486"/>
      <c r="T549" s="485"/>
      <c r="U549" s="486"/>
      <c r="V549" s="485"/>
      <c r="W549" s="486"/>
      <c r="X549" s="485"/>
      <c r="Y549" s="486"/>
      <c r="Z549" s="5">
        <f t="shared" si="73"/>
        <v>0</v>
      </c>
      <c r="AA549" s="5">
        <f t="shared" ca="1" si="74"/>
        <v>8</v>
      </c>
      <c r="AD549" s="143" t="str">
        <f t="shared" ca="1" si="78"/>
        <v/>
      </c>
      <c r="AE549" s="100" t="str">
        <f t="shared" ca="1" si="79"/>
        <v>未使用</v>
      </c>
    </row>
    <row r="550" spans="1:31" s="2" customFormat="1" ht="12" customHeight="1" thickBot="1">
      <c r="A550" s="161">
        <v>13</v>
      </c>
      <c r="B550" s="46" t="str">
        <f t="shared" ca="1" si="77"/>
        <v/>
      </c>
      <c r="C550" s="52">
        <v>15</v>
      </c>
      <c r="D550" s="53" t="s">
        <v>46</v>
      </c>
      <c r="E550" s="495" t="str">
        <f t="shared" ca="1" si="75"/>
        <v>Not Used</v>
      </c>
      <c r="F550" s="495"/>
      <c r="G550" s="495"/>
      <c r="H550" s="48" t="str">
        <f ca="1">IF(E550="Not Used","",MAX($H$102:INDIRECT("R[-1]C",FALSE))+1)</f>
        <v/>
      </c>
      <c r="I550" s="49" t="str">
        <f t="shared" ca="1" si="72"/>
        <v/>
      </c>
      <c r="J550" s="488"/>
      <c r="K550" s="486"/>
      <c r="L550" s="490"/>
      <c r="M550" s="491"/>
      <c r="N550" s="490"/>
      <c r="O550" s="491"/>
      <c r="P550" s="490"/>
      <c r="Q550" s="491"/>
      <c r="R550" s="490"/>
      <c r="S550" s="491"/>
      <c r="T550" s="490"/>
      <c r="U550" s="491"/>
      <c r="V550" s="490"/>
      <c r="W550" s="491"/>
      <c r="X550" s="490"/>
      <c r="Y550" s="491"/>
      <c r="Z550" s="5">
        <f t="shared" si="73"/>
        <v>0</v>
      </c>
      <c r="AA550" s="5">
        <f t="shared" ca="1" si="74"/>
        <v>8</v>
      </c>
      <c r="AD550" s="143" t="str">
        <f t="shared" ca="1" si="78"/>
        <v/>
      </c>
      <c r="AE550" s="100" t="str">
        <f t="shared" ca="1" si="79"/>
        <v>未使用</v>
      </c>
    </row>
    <row r="551" spans="1:31" s="2" customFormat="1" ht="12" customHeight="1" thickTop="1">
      <c r="A551" s="161">
        <v>14</v>
      </c>
      <c r="B551" s="35" t="str">
        <f ca="1">B51</f>
        <v/>
      </c>
      <c r="C551" s="36">
        <v>0</v>
      </c>
      <c r="D551" s="37" t="s">
        <v>84</v>
      </c>
      <c r="E551" s="489" t="str">
        <f t="shared" ca="1" si="75"/>
        <v>Not Used</v>
      </c>
      <c r="F551" s="489"/>
      <c r="G551" s="489"/>
      <c r="H551" s="50" t="str">
        <f ca="1">IF(E551="Not Used","",MAX($H$102:INDIRECT("R[-1]C",FALSE))+1)</f>
        <v/>
      </c>
      <c r="I551" s="51" t="str">
        <f t="shared" ref="I551:I614" ca="1" si="80">IF(H551="","","0x"&amp;DEC2HEX(G$2*2^10+H551,4))</f>
        <v/>
      </c>
      <c r="J551" s="492"/>
      <c r="K551" s="493"/>
      <c r="L551" s="494"/>
      <c r="M551" s="493"/>
      <c r="N551" s="494"/>
      <c r="O551" s="493"/>
      <c r="P551" s="494"/>
      <c r="Q551" s="493"/>
      <c r="R551" s="494"/>
      <c r="S551" s="493"/>
      <c r="T551" s="494"/>
      <c r="U551" s="493"/>
      <c r="V551" s="494"/>
      <c r="W551" s="493"/>
      <c r="X551" s="494"/>
      <c r="Y551" s="493"/>
      <c r="Z551" s="5">
        <f t="shared" ref="Z551:Z614" si="81">COUNTA(J551:Y551)</f>
        <v>0</v>
      </c>
      <c r="AA551" s="5">
        <f t="shared" ref="AA551:AA614" ca="1" si="82">LEN(E551)</f>
        <v>8</v>
      </c>
      <c r="AD551" s="143" t="str">
        <f t="shared" ca="1" si="78"/>
        <v/>
      </c>
      <c r="AE551" s="100" t="str">
        <f t="shared" ca="1" si="79"/>
        <v>未使用</v>
      </c>
    </row>
    <row r="552" spans="1:31" s="2" customFormat="1" ht="12" customHeight="1">
      <c r="A552" s="161">
        <v>14</v>
      </c>
      <c r="B552" s="39" t="str">
        <f ca="1">B$551</f>
        <v/>
      </c>
      <c r="C552" s="40">
        <v>1</v>
      </c>
      <c r="D552" s="37" t="s">
        <v>84</v>
      </c>
      <c r="E552" s="489" t="str">
        <f t="shared" ref="E552:E614" ca="1" si="83">IF(AE552="未使用","Not Used",$E$100&amp;AD552&amp;"_"&amp;D552)</f>
        <v>Not Used</v>
      </c>
      <c r="F552" s="489"/>
      <c r="G552" s="489"/>
      <c r="H552" s="41" t="str">
        <f ca="1">IF(E552="Not Used","",MAX($H$102:INDIRECT("R[-1]C",FALSE))+1)</f>
        <v/>
      </c>
      <c r="I552" s="42" t="str">
        <f t="shared" ca="1" si="80"/>
        <v/>
      </c>
      <c r="J552" s="488"/>
      <c r="K552" s="486"/>
      <c r="L552" s="485"/>
      <c r="M552" s="486"/>
      <c r="N552" s="485"/>
      <c r="O552" s="486"/>
      <c r="P552" s="485"/>
      <c r="Q552" s="486"/>
      <c r="R552" s="485"/>
      <c r="S552" s="486"/>
      <c r="T552" s="485"/>
      <c r="U552" s="486"/>
      <c r="V552" s="485"/>
      <c r="W552" s="486"/>
      <c r="X552" s="485"/>
      <c r="Y552" s="486"/>
      <c r="Z552" s="5">
        <f t="shared" si="81"/>
        <v>0</v>
      </c>
      <c r="AA552" s="5">
        <f t="shared" ca="1" si="82"/>
        <v>8</v>
      </c>
      <c r="AD552" s="143" t="str">
        <f t="shared" ca="1" si="78"/>
        <v/>
      </c>
      <c r="AE552" s="100" t="str">
        <f t="shared" ca="1" si="79"/>
        <v>未使用</v>
      </c>
    </row>
    <row r="553" spans="1:31" s="2" customFormat="1" ht="12" customHeight="1">
      <c r="A553" s="161">
        <v>14</v>
      </c>
      <c r="B553" s="39" t="str">
        <f t="shared" ref="B553:B582" ca="1" si="84">B$551</f>
        <v/>
      </c>
      <c r="C553" s="40">
        <v>2</v>
      </c>
      <c r="D553" s="37" t="s">
        <v>84</v>
      </c>
      <c r="E553" s="489" t="str">
        <f t="shared" ca="1" si="83"/>
        <v>Not Used</v>
      </c>
      <c r="F553" s="489"/>
      <c r="G553" s="489"/>
      <c r="H553" s="41" t="str">
        <f ca="1">IF(E553="Not Used","",MAX($H$102:INDIRECT("R[-1]C",FALSE))+1)</f>
        <v/>
      </c>
      <c r="I553" s="42" t="str">
        <f t="shared" ca="1" si="80"/>
        <v/>
      </c>
      <c r="J553" s="488"/>
      <c r="K553" s="486"/>
      <c r="L553" s="485"/>
      <c r="M553" s="486"/>
      <c r="N553" s="485"/>
      <c r="O553" s="486"/>
      <c r="P553" s="485"/>
      <c r="Q553" s="486"/>
      <c r="R553" s="485"/>
      <c r="S553" s="486"/>
      <c r="T553" s="485"/>
      <c r="U553" s="486"/>
      <c r="V553" s="485"/>
      <c r="W553" s="486"/>
      <c r="X553" s="485"/>
      <c r="Y553" s="486"/>
      <c r="Z553" s="5">
        <f t="shared" si="81"/>
        <v>0</v>
      </c>
      <c r="AA553" s="5">
        <f t="shared" ca="1" si="82"/>
        <v>8</v>
      </c>
      <c r="AD553" s="143" t="str">
        <f t="shared" ca="1" si="78"/>
        <v/>
      </c>
      <c r="AE553" s="100" t="str">
        <f t="shared" ca="1" si="79"/>
        <v>未使用</v>
      </c>
    </row>
    <row r="554" spans="1:31" s="2" customFormat="1" ht="12" customHeight="1">
      <c r="A554" s="161">
        <v>14</v>
      </c>
      <c r="B554" s="39" t="str">
        <f t="shared" ca="1" si="84"/>
        <v/>
      </c>
      <c r="C554" s="40">
        <v>3</v>
      </c>
      <c r="D554" s="37" t="s">
        <v>84</v>
      </c>
      <c r="E554" s="489" t="str">
        <f t="shared" ca="1" si="83"/>
        <v>Not Used</v>
      </c>
      <c r="F554" s="489"/>
      <c r="G554" s="489"/>
      <c r="H554" s="41" t="str">
        <f ca="1">IF(E554="Not Used","",MAX($H$102:INDIRECT("R[-1]C",FALSE))+1)</f>
        <v/>
      </c>
      <c r="I554" s="42" t="str">
        <f t="shared" ca="1" si="80"/>
        <v/>
      </c>
      <c r="J554" s="488"/>
      <c r="K554" s="486"/>
      <c r="L554" s="485"/>
      <c r="M554" s="486"/>
      <c r="N554" s="485"/>
      <c r="O554" s="486"/>
      <c r="P554" s="485"/>
      <c r="Q554" s="486"/>
      <c r="R554" s="485"/>
      <c r="S554" s="486"/>
      <c r="T554" s="485"/>
      <c r="U554" s="486"/>
      <c r="V554" s="485"/>
      <c r="W554" s="486"/>
      <c r="X554" s="485"/>
      <c r="Y554" s="486"/>
      <c r="Z554" s="5">
        <f t="shared" si="81"/>
        <v>0</v>
      </c>
      <c r="AA554" s="5">
        <f t="shared" ca="1" si="82"/>
        <v>8</v>
      </c>
      <c r="AD554" s="143" t="str">
        <f t="shared" ca="1" si="78"/>
        <v/>
      </c>
      <c r="AE554" s="100" t="str">
        <f t="shared" ca="1" si="79"/>
        <v>未使用</v>
      </c>
    </row>
    <row r="555" spans="1:31" s="2" customFormat="1" ht="12" customHeight="1">
      <c r="A555" s="161">
        <v>14</v>
      </c>
      <c r="B555" s="39" t="str">
        <f t="shared" ca="1" si="84"/>
        <v/>
      </c>
      <c r="C555" s="40">
        <v>4</v>
      </c>
      <c r="D555" s="37" t="s">
        <v>84</v>
      </c>
      <c r="E555" s="489" t="str">
        <f t="shared" ca="1" si="83"/>
        <v>Not Used</v>
      </c>
      <c r="F555" s="489"/>
      <c r="G555" s="489"/>
      <c r="H555" s="41" t="str">
        <f ca="1">IF(E555="Not Used","",MAX($H$102:INDIRECT("R[-1]C",FALSE))+1)</f>
        <v/>
      </c>
      <c r="I555" s="42" t="str">
        <f t="shared" ca="1" si="80"/>
        <v/>
      </c>
      <c r="J555" s="488"/>
      <c r="K555" s="486"/>
      <c r="L555" s="485"/>
      <c r="M555" s="486"/>
      <c r="N555" s="485"/>
      <c r="O555" s="486"/>
      <c r="P555" s="485"/>
      <c r="Q555" s="486"/>
      <c r="R555" s="485"/>
      <c r="S555" s="486"/>
      <c r="T555" s="485"/>
      <c r="U555" s="486"/>
      <c r="V555" s="485"/>
      <c r="W555" s="486"/>
      <c r="X555" s="485"/>
      <c r="Y555" s="486"/>
      <c r="Z555" s="5">
        <f t="shared" si="81"/>
        <v>0</v>
      </c>
      <c r="AA555" s="5">
        <f t="shared" ca="1" si="82"/>
        <v>8</v>
      </c>
      <c r="AD555" s="143" t="str">
        <f t="shared" ca="1" si="78"/>
        <v/>
      </c>
      <c r="AE555" s="100" t="str">
        <f t="shared" ca="1" si="79"/>
        <v>未使用</v>
      </c>
    </row>
    <row r="556" spans="1:31" s="2" customFormat="1" ht="12" customHeight="1">
      <c r="A556" s="161">
        <v>14</v>
      </c>
      <c r="B556" s="39" t="str">
        <f t="shared" ca="1" si="84"/>
        <v/>
      </c>
      <c r="C556" s="40">
        <v>5</v>
      </c>
      <c r="D556" s="37" t="s">
        <v>84</v>
      </c>
      <c r="E556" s="489" t="str">
        <f t="shared" ca="1" si="83"/>
        <v>Not Used</v>
      </c>
      <c r="F556" s="489"/>
      <c r="G556" s="489"/>
      <c r="H556" s="41" t="str">
        <f ca="1">IF(E556="Not Used","",MAX($H$102:INDIRECT("R[-1]C",FALSE))+1)</f>
        <v/>
      </c>
      <c r="I556" s="42" t="str">
        <f t="shared" ca="1" si="80"/>
        <v/>
      </c>
      <c r="J556" s="488"/>
      <c r="K556" s="486"/>
      <c r="L556" s="485"/>
      <c r="M556" s="486"/>
      <c r="N556" s="485"/>
      <c r="O556" s="486"/>
      <c r="P556" s="485"/>
      <c r="Q556" s="486"/>
      <c r="R556" s="485"/>
      <c r="S556" s="486"/>
      <c r="T556" s="485"/>
      <c r="U556" s="486"/>
      <c r="V556" s="485"/>
      <c r="W556" s="486"/>
      <c r="X556" s="485"/>
      <c r="Y556" s="486"/>
      <c r="Z556" s="5">
        <f t="shared" si="81"/>
        <v>0</v>
      </c>
      <c r="AA556" s="5">
        <f t="shared" ca="1" si="82"/>
        <v>8</v>
      </c>
      <c r="AD556" s="143" t="str">
        <f t="shared" ca="1" si="78"/>
        <v/>
      </c>
      <c r="AE556" s="100" t="str">
        <f t="shared" ca="1" si="79"/>
        <v>未使用</v>
      </c>
    </row>
    <row r="557" spans="1:31" s="2" customFormat="1" ht="12" customHeight="1">
      <c r="A557" s="161">
        <v>14</v>
      </c>
      <c r="B557" s="39" t="str">
        <f t="shared" ca="1" si="84"/>
        <v/>
      </c>
      <c r="C557" s="40">
        <v>6</v>
      </c>
      <c r="D557" s="37" t="s">
        <v>84</v>
      </c>
      <c r="E557" s="489" t="str">
        <f t="shared" ca="1" si="83"/>
        <v>Not Used</v>
      </c>
      <c r="F557" s="489"/>
      <c r="G557" s="489"/>
      <c r="H557" s="41" t="str">
        <f ca="1">IF(E557="Not Used","",MAX($H$102:INDIRECT("R[-1]C",FALSE))+1)</f>
        <v/>
      </c>
      <c r="I557" s="42" t="str">
        <f t="shared" ca="1" si="80"/>
        <v/>
      </c>
      <c r="J557" s="488"/>
      <c r="K557" s="486"/>
      <c r="L557" s="485"/>
      <c r="M557" s="486"/>
      <c r="N557" s="485"/>
      <c r="O557" s="486"/>
      <c r="P557" s="485"/>
      <c r="Q557" s="486"/>
      <c r="R557" s="485"/>
      <c r="S557" s="486"/>
      <c r="T557" s="485"/>
      <c r="U557" s="486"/>
      <c r="V557" s="485"/>
      <c r="W557" s="486"/>
      <c r="X557" s="485"/>
      <c r="Y557" s="486"/>
      <c r="Z557" s="5">
        <f t="shared" si="81"/>
        <v>0</v>
      </c>
      <c r="AA557" s="5">
        <f t="shared" ca="1" si="82"/>
        <v>8</v>
      </c>
      <c r="AD557" s="143" t="str">
        <f t="shared" ca="1" si="78"/>
        <v/>
      </c>
      <c r="AE557" s="100" t="str">
        <f t="shared" ca="1" si="79"/>
        <v>未使用</v>
      </c>
    </row>
    <row r="558" spans="1:31" s="2" customFormat="1" ht="12" customHeight="1">
      <c r="A558" s="161">
        <v>14</v>
      </c>
      <c r="B558" s="39" t="str">
        <f t="shared" ca="1" si="84"/>
        <v/>
      </c>
      <c r="C558" s="40">
        <v>7</v>
      </c>
      <c r="D558" s="37" t="s">
        <v>84</v>
      </c>
      <c r="E558" s="489" t="str">
        <f t="shared" ca="1" si="83"/>
        <v>Not Used</v>
      </c>
      <c r="F558" s="489"/>
      <c r="G558" s="489"/>
      <c r="H558" s="41" t="str">
        <f ca="1">IF(E558="Not Used","",MAX($H$102:INDIRECT("R[-1]C",FALSE))+1)</f>
        <v/>
      </c>
      <c r="I558" s="42" t="str">
        <f t="shared" ca="1" si="80"/>
        <v/>
      </c>
      <c r="J558" s="488"/>
      <c r="K558" s="486"/>
      <c r="L558" s="485"/>
      <c r="M558" s="486"/>
      <c r="N558" s="485"/>
      <c r="O558" s="486"/>
      <c r="P558" s="485"/>
      <c r="Q558" s="486"/>
      <c r="R558" s="485"/>
      <c r="S558" s="486"/>
      <c r="T558" s="485"/>
      <c r="U558" s="486"/>
      <c r="V558" s="485"/>
      <c r="W558" s="486"/>
      <c r="X558" s="485"/>
      <c r="Y558" s="486"/>
      <c r="Z558" s="5">
        <f t="shared" si="81"/>
        <v>0</v>
      </c>
      <c r="AA558" s="5">
        <f t="shared" ca="1" si="82"/>
        <v>8</v>
      </c>
      <c r="AD558" s="143" t="str">
        <f t="shared" ca="1" si="78"/>
        <v/>
      </c>
      <c r="AE558" s="100" t="str">
        <f t="shared" ca="1" si="79"/>
        <v>未使用</v>
      </c>
    </row>
    <row r="559" spans="1:31" s="2" customFormat="1" ht="12" customHeight="1">
      <c r="A559" s="161">
        <v>14</v>
      </c>
      <c r="B559" s="39" t="str">
        <f t="shared" ca="1" si="84"/>
        <v/>
      </c>
      <c r="C559" s="40">
        <v>8</v>
      </c>
      <c r="D559" s="37" t="s">
        <v>84</v>
      </c>
      <c r="E559" s="489" t="str">
        <f t="shared" ca="1" si="83"/>
        <v>Not Used</v>
      </c>
      <c r="F559" s="489"/>
      <c r="G559" s="489"/>
      <c r="H559" s="41" t="str">
        <f ca="1">IF(E559="Not Used","",MAX($H$102:INDIRECT("R[-1]C",FALSE))+1)</f>
        <v/>
      </c>
      <c r="I559" s="42" t="str">
        <f t="shared" ca="1" si="80"/>
        <v/>
      </c>
      <c r="J559" s="488"/>
      <c r="K559" s="486"/>
      <c r="L559" s="485"/>
      <c r="M559" s="486"/>
      <c r="N559" s="485"/>
      <c r="O559" s="486"/>
      <c r="P559" s="485"/>
      <c r="Q559" s="486"/>
      <c r="R559" s="485"/>
      <c r="S559" s="486"/>
      <c r="T559" s="485"/>
      <c r="U559" s="486"/>
      <c r="V559" s="485"/>
      <c r="W559" s="486"/>
      <c r="X559" s="485"/>
      <c r="Y559" s="486"/>
      <c r="Z559" s="5">
        <f t="shared" si="81"/>
        <v>0</v>
      </c>
      <c r="AA559" s="5">
        <f t="shared" ca="1" si="82"/>
        <v>8</v>
      </c>
      <c r="AD559" s="143" t="str">
        <f t="shared" ca="1" si="78"/>
        <v/>
      </c>
      <c r="AE559" s="100" t="str">
        <f t="shared" ca="1" si="79"/>
        <v>未使用</v>
      </c>
    </row>
    <row r="560" spans="1:31" s="2" customFormat="1" ht="12" customHeight="1">
      <c r="A560" s="161">
        <v>14</v>
      </c>
      <c r="B560" s="39" t="str">
        <f t="shared" ca="1" si="84"/>
        <v/>
      </c>
      <c r="C560" s="40">
        <v>9</v>
      </c>
      <c r="D560" s="37" t="s">
        <v>84</v>
      </c>
      <c r="E560" s="489" t="str">
        <f t="shared" ca="1" si="83"/>
        <v>Not Used</v>
      </c>
      <c r="F560" s="489"/>
      <c r="G560" s="489"/>
      <c r="H560" s="41" t="str">
        <f ca="1">IF(E560="Not Used","",MAX($H$102:INDIRECT("R[-1]C",FALSE))+1)</f>
        <v/>
      </c>
      <c r="I560" s="42" t="str">
        <f t="shared" ca="1" si="80"/>
        <v/>
      </c>
      <c r="J560" s="488"/>
      <c r="K560" s="486"/>
      <c r="L560" s="485"/>
      <c r="M560" s="486"/>
      <c r="N560" s="485"/>
      <c r="O560" s="486"/>
      <c r="P560" s="485"/>
      <c r="Q560" s="486"/>
      <c r="R560" s="485"/>
      <c r="S560" s="486"/>
      <c r="T560" s="485"/>
      <c r="U560" s="486"/>
      <c r="V560" s="485"/>
      <c r="W560" s="486"/>
      <c r="X560" s="485"/>
      <c r="Y560" s="486"/>
      <c r="Z560" s="5">
        <f t="shared" si="81"/>
        <v>0</v>
      </c>
      <c r="AA560" s="5">
        <f t="shared" ca="1" si="82"/>
        <v>8</v>
      </c>
      <c r="AD560" s="143" t="str">
        <f t="shared" ca="1" si="78"/>
        <v/>
      </c>
      <c r="AE560" s="100" t="str">
        <f t="shared" ca="1" si="79"/>
        <v>未使用</v>
      </c>
    </row>
    <row r="561" spans="1:31" s="2" customFormat="1" ht="12" customHeight="1">
      <c r="A561" s="161">
        <v>14</v>
      </c>
      <c r="B561" s="39" t="str">
        <f t="shared" ca="1" si="84"/>
        <v/>
      </c>
      <c r="C561" s="40">
        <v>10</v>
      </c>
      <c r="D561" s="37" t="s">
        <v>84</v>
      </c>
      <c r="E561" s="489" t="str">
        <f t="shared" ca="1" si="83"/>
        <v>Not Used</v>
      </c>
      <c r="F561" s="489"/>
      <c r="G561" s="489"/>
      <c r="H561" s="41" t="str">
        <f ca="1">IF(E561="Not Used","",MAX($H$102:INDIRECT("R[-1]C",FALSE))+1)</f>
        <v/>
      </c>
      <c r="I561" s="42" t="str">
        <f t="shared" ca="1" si="80"/>
        <v/>
      </c>
      <c r="J561" s="488"/>
      <c r="K561" s="486"/>
      <c r="L561" s="485"/>
      <c r="M561" s="486"/>
      <c r="N561" s="485"/>
      <c r="O561" s="486"/>
      <c r="P561" s="485"/>
      <c r="Q561" s="486"/>
      <c r="R561" s="485"/>
      <c r="S561" s="486"/>
      <c r="T561" s="485"/>
      <c r="U561" s="486"/>
      <c r="V561" s="485"/>
      <c r="W561" s="486"/>
      <c r="X561" s="485"/>
      <c r="Y561" s="486"/>
      <c r="Z561" s="5">
        <f t="shared" si="81"/>
        <v>0</v>
      </c>
      <c r="AA561" s="5">
        <f t="shared" ca="1" si="82"/>
        <v>8</v>
      </c>
      <c r="AD561" s="143" t="str">
        <f t="shared" ca="1" si="78"/>
        <v/>
      </c>
      <c r="AE561" s="100" t="str">
        <f t="shared" ca="1" si="79"/>
        <v>未使用</v>
      </c>
    </row>
    <row r="562" spans="1:31" s="2" customFormat="1" ht="12" customHeight="1">
      <c r="A562" s="161">
        <v>14</v>
      </c>
      <c r="B562" s="39" t="str">
        <f t="shared" ca="1" si="84"/>
        <v/>
      </c>
      <c r="C562" s="40">
        <v>11</v>
      </c>
      <c r="D562" s="37" t="s">
        <v>84</v>
      </c>
      <c r="E562" s="489" t="str">
        <f t="shared" ca="1" si="83"/>
        <v>Not Used</v>
      </c>
      <c r="F562" s="489"/>
      <c r="G562" s="489"/>
      <c r="H562" s="41" t="str">
        <f ca="1">IF(E562="Not Used","",MAX($H$102:INDIRECT("R[-1]C",FALSE))+1)</f>
        <v/>
      </c>
      <c r="I562" s="42" t="str">
        <f t="shared" ca="1" si="80"/>
        <v/>
      </c>
      <c r="J562" s="488"/>
      <c r="K562" s="486"/>
      <c r="L562" s="485"/>
      <c r="M562" s="486"/>
      <c r="N562" s="485"/>
      <c r="O562" s="486"/>
      <c r="P562" s="485"/>
      <c r="Q562" s="486"/>
      <c r="R562" s="485"/>
      <c r="S562" s="486"/>
      <c r="T562" s="485"/>
      <c r="U562" s="486"/>
      <c r="V562" s="485"/>
      <c r="W562" s="486"/>
      <c r="X562" s="485"/>
      <c r="Y562" s="486"/>
      <c r="Z562" s="5">
        <f t="shared" si="81"/>
        <v>0</v>
      </c>
      <c r="AA562" s="5">
        <f t="shared" ca="1" si="82"/>
        <v>8</v>
      </c>
      <c r="AD562" s="143" t="str">
        <f t="shared" ca="1" si="78"/>
        <v/>
      </c>
      <c r="AE562" s="100" t="str">
        <f t="shared" ca="1" si="79"/>
        <v>未使用</v>
      </c>
    </row>
    <row r="563" spans="1:31" s="2" customFormat="1" ht="12" customHeight="1">
      <c r="A563" s="161">
        <v>14</v>
      </c>
      <c r="B563" s="39" t="str">
        <f t="shared" ca="1" si="84"/>
        <v/>
      </c>
      <c r="C563" s="40">
        <v>12</v>
      </c>
      <c r="D563" s="37" t="s">
        <v>84</v>
      </c>
      <c r="E563" s="489" t="str">
        <f t="shared" ca="1" si="83"/>
        <v>Not Used</v>
      </c>
      <c r="F563" s="489"/>
      <c r="G563" s="489"/>
      <c r="H563" s="41" t="str">
        <f ca="1">IF(E563="Not Used","",MAX($H$102:INDIRECT("R[-1]C",FALSE))+1)</f>
        <v/>
      </c>
      <c r="I563" s="42" t="str">
        <f t="shared" ca="1" si="80"/>
        <v/>
      </c>
      <c r="J563" s="488"/>
      <c r="K563" s="486"/>
      <c r="L563" s="485"/>
      <c r="M563" s="486"/>
      <c r="N563" s="485"/>
      <c r="O563" s="486"/>
      <c r="P563" s="485"/>
      <c r="Q563" s="486"/>
      <c r="R563" s="485"/>
      <c r="S563" s="486"/>
      <c r="T563" s="485"/>
      <c r="U563" s="486"/>
      <c r="V563" s="485"/>
      <c r="W563" s="486"/>
      <c r="X563" s="485"/>
      <c r="Y563" s="486"/>
      <c r="Z563" s="5">
        <f t="shared" si="81"/>
        <v>0</v>
      </c>
      <c r="AA563" s="5">
        <f t="shared" ca="1" si="82"/>
        <v>8</v>
      </c>
      <c r="AD563" s="143" t="str">
        <f t="shared" ca="1" si="78"/>
        <v/>
      </c>
      <c r="AE563" s="100" t="str">
        <f t="shared" ca="1" si="79"/>
        <v>未使用</v>
      </c>
    </row>
    <row r="564" spans="1:31" s="2" customFormat="1" ht="12" customHeight="1">
      <c r="A564" s="161">
        <v>14</v>
      </c>
      <c r="B564" s="39" t="str">
        <f t="shared" ca="1" si="84"/>
        <v/>
      </c>
      <c r="C564" s="40">
        <v>13</v>
      </c>
      <c r="D564" s="37" t="s">
        <v>84</v>
      </c>
      <c r="E564" s="489" t="str">
        <f t="shared" ca="1" si="83"/>
        <v>Not Used</v>
      </c>
      <c r="F564" s="489"/>
      <c r="G564" s="489"/>
      <c r="H564" s="41" t="str">
        <f ca="1">IF(E564="Not Used","",MAX($H$102:INDIRECT("R[-1]C",FALSE))+1)</f>
        <v/>
      </c>
      <c r="I564" s="42" t="str">
        <f t="shared" ca="1" si="80"/>
        <v/>
      </c>
      <c r="J564" s="488"/>
      <c r="K564" s="486"/>
      <c r="L564" s="485"/>
      <c r="M564" s="486"/>
      <c r="N564" s="485"/>
      <c r="O564" s="486"/>
      <c r="P564" s="485"/>
      <c r="Q564" s="486"/>
      <c r="R564" s="485"/>
      <c r="S564" s="486"/>
      <c r="T564" s="485"/>
      <c r="U564" s="486"/>
      <c r="V564" s="485"/>
      <c r="W564" s="486"/>
      <c r="X564" s="485"/>
      <c r="Y564" s="486"/>
      <c r="Z564" s="5">
        <f t="shared" si="81"/>
        <v>0</v>
      </c>
      <c r="AA564" s="5">
        <f t="shared" ca="1" si="82"/>
        <v>8</v>
      </c>
      <c r="AD564" s="143" t="str">
        <f t="shared" ca="1" si="78"/>
        <v/>
      </c>
      <c r="AE564" s="100" t="str">
        <f t="shared" ca="1" si="79"/>
        <v>未使用</v>
      </c>
    </row>
    <row r="565" spans="1:31" s="2" customFormat="1" ht="12" customHeight="1">
      <c r="A565" s="161">
        <v>14</v>
      </c>
      <c r="B565" s="39" t="str">
        <f t="shared" ca="1" si="84"/>
        <v/>
      </c>
      <c r="C565" s="40">
        <v>14</v>
      </c>
      <c r="D565" s="37" t="s">
        <v>84</v>
      </c>
      <c r="E565" s="489" t="str">
        <f t="shared" ca="1" si="83"/>
        <v>Not Used</v>
      </c>
      <c r="F565" s="489"/>
      <c r="G565" s="489"/>
      <c r="H565" s="41" t="str">
        <f ca="1">IF(E565="Not Used","",MAX($H$102:INDIRECT("R[-1]C",FALSE))+1)</f>
        <v/>
      </c>
      <c r="I565" s="42" t="str">
        <f t="shared" ca="1" si="80"/>
        <v/>
      </c>
      <c r="J565" s="488"/>
      <c r="K565" s="486"/>
      <c r="L565" s="485"/>
      <c r="M565" s="486"/>
      <c r="N565" s="485"/>
      <c r="O565" s="486"/>
      <c r="P565" s="485"/>
      <c r="Q565" s="486"/>
      <c r="R565" s="485"/>
      <c r="S565" s="486"/>
      <c r="T565" s="485"/>
      <c r="U565" s="486"/>
      <c r="V565" s="485"/>
      <c r="W565" s="486"/>
      <c r="X565" s="485"/>
      <c r="Y565" s="486"/>
      <c r="Z565" s="5">
        <f t="shared" si="81"/>
        <v>0</v>
      </c>
      <c r="AA565" s="5">
        <f t="shared" ca="1" si="82"/>
        <v>8</v>
      </c>
      <c r="AD565" s="143" t="str">
        <f t="shared" ca="1" si="78"/>
        <v/>
      </c>
      <c r="AE565" s="100" t="str">
        <f t="shared" ca="1" si="79"/>
        <v>未使用</v>
      </c>
    </row>
    <row r="566" spans="1:31" s="2" customFormat="1" ht="12" customHeight="1">
      <c r="A566" s="161">
        <v>14</v>
      </c>
      <c r="B566" s="39" t="str">
        <f t="shared" ca="1" si="84"/>
        <v/>
      </c>
      <c r="C566" s="43">
        <v>15</v>
      </c>
      <c r="D566" s="37" t="s">
        <v>84</v>
      </c>
      <c r="E566" s="489" t="str">
        <f t="shared" ca="1" si="83"/>
        <v>Not Used</v>
      </c>
      <c r="F566" s="489"/>
      <c r="G566" s="489"/>
      <c r="H566" s="41" t="str">
        <f ca="1">IF(E566="Not Used","",MAX($H$102:INDIRECT("R[-1]C",FALSE))+1)</f>
        <v/>
      </c>
      <c r="I566" s="42" t="str">
        <f t="shared" ca="1" si="80"/>
        <v/>
      </c>
      <c r="J566" s="488"/>
      <c r="K566" s="486"/>
      <c r="L566" s="485"/>
      <c r="M566" s="486"/>
      <c r="N566" s="485"/>
      <c r="O566" s="486"/>
      <c r="P566" s="485"/>
      <c r="Q566" s="486"/>
      <c r="R566" s="485"/>
      <c r="S566" s="486"/>
      <c r="T566" s="485"/>
      <c r="U566" s="486"/>
      <c r="V566" s="485"/>
      <c r="W566" s="486"/>
      <c r="X566" s="485"/>
      <c r="Y566" s="486"/>
      <c r="Z566" s="5">
        <f t="shared" si="81"/>
        <v>0</v>
      </c>
      <c r="AA566" s="5">
        <f t="shared" ca="1" si="82"/>
        <v>8</v>
      </c>
      <c r="AD566" s="143" t="str">
        <f t="shared" ca="1" si="78"/>
        <v/>
      </c>
      <c r="AE566" s="100" t="str">
        <f t="shared" ca="1" si="79"/>
        <v>未使用</v>
      </c>
    </row>
    <row r="567" spans="1:31" s="2" customFormat="1" ht="12" customHeight="1">
      <c r="A567" s="161">
        <v>14</v>
      </c>
      <c r="B567" s="39" t="str">
        <f t="shared" ca="1" si="84"/>
        <v/>
      </c>
      <c r="C567" s="44">
        <v>0</v>
      </c>
      <c r="D567" s="45" t="s">
        <v>46</v>
      </c>
      <c r="E567" s="489" t="str">
        <f t="shared" ca="1" si="83"/>
        <v>Not Used</v>
      </c>
      <c r="F567" s="489"/>
      <c r="G567" s="489"/>
      <c r="H567" s="41" t="str">
        <f ca="1">IF(E567="Not Used","",MAX($H$102:INDIRECT("R[-1]C",FALSE))+1)</f>
        <v/>
      </c>
      <c r="I567" s="42" t="str">
        <f t="shared" ca="1" si="80"/>
        <v/>
      </c>
      <c r="J567" s="488"/>
      <c r="K567" s="486"/>
      <c r="L567" s="485"/>
      <c r="M567" s="486"/>
      <c r="N567" s="485"/>
      <c r="O567" s="486"/>
      <c r="P567" s="485"/>
      <c r="Q567" s="486"/>
      <c r="R567" s="485"/>
      <c r="S567" s="486"/>
      <c r="T567" s="485"/>
      <c r="U567" s="486"/>
      <c r="V567" s="485"/>
      <c r="W567" s="486"/>
      <c r="X567" s="485"/>
      <c r="Y567" s="486"/>
      <c r="Z567" s="5">
        <f t="shared" si="81"/>
        <v>0</v>
      </c>
      <c r="AA567" s="5">
        <f t="shared" ca="1" si="82"/>
        <v>8</v>
      </c>
      <c r="AD567" s="143" t="str">
        <f t="shared" ca="1" si="78"/>
        <v/>
      </c>
      <c r="AE567" s="100" t="str">
        <f t="shared" ca="1" si="79"/>
        <v>未使用</v>
      </c>
    </row>
    <row r="568" spans="1:31" s="2" customFormat="1" ht="12" customHeight="1">
      <c r="A568" s="161">
        <v>14</v>
      </c>
      <c r="B568" s="39" t="str">
        <f t="shared" ca="1" si="84"/>
        <v/>
      </c>
      <c r="C568" s="44">
        <v>1</v>
      </c>
      <c r="D568" s="45" t="s">
        <v>46</v>
      </c>
      <c r="E568" s="489" t="str">
        <f t="shared" ca="1" si="83"/>
        <v>Not Used</v>
      </c>
      <c r="F568" s="489"/>
      <c r="G568" s="489"/>
      <c r="H568" s="41" t="str">
        <f ca="1">IF(E568="Not Used","",MAX($H$102:INDIRECT("R[-1]C",FALSE))+1)</f>
        <v/>
      </c>
      <c r="I568" s="42" t="str">
        <f t="shared" ca="1" si="80"/>
        <v/>
      </c>
      <c r="J568" s="488"/>
      <c r="K568" s="486"/>
      <c r="L568" s="485"/>
      <c r="M568" s="486"/>
      <c r="N568" s="485"/>
      <c r="O568" s="486"/>
      <c r="P568" s="485"/>
      <c r="Q568" s="486"/>
      <c r="R568" s="485"/>
      <c r="S568" s="486"/>
      <c r="T568" s="485"/>
      <c r="U568" s="486"/>
      <c r="V568" s="485"/>
      <c r="W568" s="486"/>
      <c r="X568" s="485"/>
      <c r="Y568" s="486"/>
      <c r="Z568" s="5">
        <f t="shared" si="81"/>
        <v>0</v>
      </c>
      <c r="AA568" s="5">
        <f t="shared" ca="1" si="82"/>
        <v>8</v>
      </c>
      <c r="AD568" s="143" t="str">
        <f t="shared" ca="1" si="78"/>
        <v/>
      </c>
      <c r="AE568" s="100" t="str">
        <f t="shared" ca="1" si="79"/>
        <v>未使用</v>
      </c>
    </row>
    <row r="569" spans="1:31" s="2" customFormat="1" ht="12" customHeight="1">
      <c r="A569" s="161">
        <v>14</v>
      </c>
      <c r="B569" s="39" t="str">
        <f t="shared" ca="1" si="84"/>
        <v/>
      </c>
      <c r="C569" s="44">
        <v>2</v>
      </c>
      <c r="D569" s="45" t="s">
        <v>46</v>
      </c>
      <c r="E569" s="489" t="str">
        <f t="shared" ca="1" si="83"/>
        <v>Not Used</v>
      </c>
      <c r="F569" s="489"/>
      <c r="G569" s="489"/>
      <c r="H569" s="41" t="str">
        <f ca="1">IF(E569="Not Used","",MAX($H$102:INDIRECT("R[-1]C",FALSE))+1)</f>
        <v/>
      </c>
      <c r="I569" s="42" t="str">
        <f t="shared" ca="1" si="80"/>
        <v/>
      </c>
      <c r="J569" s="488"/>
      <c r="K569" s="486"/>
      <c r="L569" s="485"/>
      <c r="M569" s="486"/>
      <c r="N569" s="485"/>
      <c r="O569" s="486"/>
      <c r="P569" s="485"/>
      <c r="Q569" s="486"/>
      <c r="R569" s="485"/>
      <c r="S569" s="486"/>
      <c r="T569" s="485"/>
      <c r="U569" s="486"/>
      <c r="V569" s="485"/>
      <c r="W569" s="486"/>
      <c r="X569" s="485"/>
      <c r="Y569" s="486"/>
      <c r="Z569" s="5">
        <f t="shared" si="81"/>
        <v>0</v>
      </c>
      <c r="AA569" s="5">
        <f t="shared" ca="1" si="82"/>
        <v>8</v>
      </c>
      <c r="AD569" s="143" t="str">
        <f t="shared" ca="1" si="78"/>
        <v/>
      </c>
      <c r="AE569" s="100" t="str">
        <f t="shared" ca="1" si="79"/>
        <v>未使用</v>
      </c>
    </row>
    <row r="570" spans="1:31" s="2" customFormat="1" ht="12" customHeight="1">
      <c r="A570" s="161">
        <v>14</v>
      </c>
      <c r="B570" s="39" t="str">
        <f t="shared" ca="1" si="84"/>
        <v/>
      </c>
      <c r="C570" s="44">
        <v>3</v>
      </c>
      <c r="D570" s="45" t="s">
        <v>46</v>
      </c>
      <c r="E570" s="489" t="str">
        <f t="shared" ca="1" si="83"/>
        <v>Not Used</v>
      </c>
      <c r="F570" s="489"/>
      <c r="G570" s="489"/>
      <c r="H570" s="41" t="str">
        <f ca="1">IF(E570="Not Used","",MAX($H$102:INDIRECT("R[-1]C",FALSE))+1)</f>
        <v/>
      </c>
      <c r="I570" s="42" t="str">
        <f t="shared" ca="1" si="80"/>
        <v/>
      </c>
      <c r="J570" s="488"/>
      <c r="K570" s="486"/>
      <c r="L570" s="485"/>
      <c r="M570" s="486"/>
      <c r="N570" s="485"/>
      <c r="O570" s="486"/>
      <c r="P570" s="485"/>
      <c r="Q570" s="486"/>
      <c r="R570" s="485"/>
      <c r="S570" s="486"/>
      <c r="T570" s="485"/>
      <c r="U570" s="486"/>
      <c r="V570" s="485"/>
      <c r="W570" s="486"/>
      <c r="X570" s="485"/>
      <c r="Y570" s="486"/>
      <c r="Z570" s="5">
        <f t="shared" si="81"/>
        <v>0</v>
      </c>
      <c r="AA570" s="5">
        <f t="shared" ca="1" si="82"/>
        <v>8</v>
      </c>
      <c r="AD570" s="143" t="str">
        <f t="shared" ca="1" si="78"/>
        <v/>
      </c>
      <c r="AE570" s="100" t="str">
        <f t="shared" ca="1" si="79"/>
        <v>未使用</v>
      </c>
    </row>
    <row r="571" spans="1:31" s="2" customFormat="1" ht="12" customHeight="1">
      <c r="A571" s="161">
        <v>14</v>
      </c>
      <c r="B571" s="39" t="str">
        <f t="shared" ca="1" si="84"/>
        <v/>
      </c>
      <c r="C571" s="44">
        <v>4</v>
      </c>
      <c r="D571" s="45" t="s">
        <v>46</v>
      </c>
      <c r="E571" s="489" t="str">
        <f t="shared" ca="1" si="83"/>
        <v>Not Used</v>
      </c>
      <c r="F571" s="489"/>
      <c r="G571" s="489"/>
      <c r="H571" s="41" t="str">
        <f ca="1">IF(E571="Not Used","",MAX($H$102:INDIRECT("R[-1]C",FALSE))+1)</f>
        <v/>
      </c>
      <c r="I571" s="42" t="str">
        <f t="shared" ca="1" si="80"/>
        <v/>
      </c>
      <c r="J571" s="488"/>
      <c r="K571" s="486"/>
      <c r="L571" s="485"/>
      <c r="M571" s="486"/>
      <c r="N571" s="485"/>
      <c r="O571" s="486"/>
      <c r="P571" s="485"/>
      <c r="Q571" s="486"/>
      <c r="R571" s="485"/>
      <c r="S571" s="486"/>
      <c r="T571" s="485"/>
      <c r="U571" s="486"/>
      <c r="V571" s="485"/>
      <c r="W571" s="486"/>
      <c r="X571" s="485"/>
      <c r="Y571" s="486"/>
      <c r="Z571" s="5">
        <f t="shared" si="81"/>
        <v>0</v>
      </c>
      <c r="AA571" s="5">
        <f t="shared" ca="1" si="82"/>
        <v>8</v>
      </c>
      <c r="AD571" s="143" t="str">
        <f t="shared" ca="1" si="78"/>
        <v/>
      </c>
      <c r="AE571" s="100" t="str">
        <f t="shared" ca="1" si="79"/>
        <v>未使用</v>
      </c>
    </row>
    <row r="572" spans="1:31" s="2" customFormat="1" ht="12" customHeight="1">
      <c r="A572" s="161">
        <v>14</v>
      </c>
      <c r="B572" s="39" t="str">
        <f t="shared" ca="1" si="84"/>
        <v/>
      </c>
      <c r="C572" s="44">
        <v>5</v>
      </c>
      <c r="D572" s="45" t="s">
        <v>46</v>
      </c>
      <c r="E572" s="489" t="str">
        <f t="shared" ca="1" si="83"/>
        <v>Not Used</v>
      </c>
      <c r="F572" s="489"/>
      <c r="G572" s="489"/>
      <c r="H572" s="41" t="str">
        <f ca="1">IF(E572="Not Used","",MAX($H$102:INDIRECT("R[-1]C",FALSE))+1)</f>
        <v/>
      </c>
      <c r="I572" s="42" t="str">
        <f t="shared" ca="1" si="80"/>
        <v/>
      </c>
      <c r="J572" s="488"/>
      <c r="K572" s="486"/>
      <c r="L572" s="485"/>
      <c r="M572" s="486"/>
      <c r="N572" s="485"/>
      <c r="O572" s="486"/>
      <c r="P572" s="485"/>
      <c r="Q572" s="486"/>
      <c r="R572" s="485"/>
      <c r="S572" s="486"/>
      <c r="T572" s="485"/>
      <c r="U572" s="486"/>
      <c r="V572" s="485"/>
      <c r="W572" s="486"/>
      <c r="X572" s="485"/>
      <c r="Y572" s="486"/>
      <c r="Z572" s="5">
        <f t="shared" si="81"/>
        <v>0</v>
      </c>
      <c r="AA572" s="5">
        <f t="shared" ca="1" si="82"/>
        <v>8</v>
      </c>
      <c r="AD572" s="143" t="str">
        <f t="shared" ca="1" si="78"/>
        <v/>
      </c>
      <c r="AE572" s="100" t="str">
        <f t="shared" ca="1" si="79"/>
        <v>未使用</v>
      </c>
    </row>
    <row r="573" spans="1:31" s="2" customFormat="1" ht="12" customHeight="1">
      <c r="A573" s="161">
        <v>14</v>
      </c>
      <c r="B573" s="39" t="str">
        <f t="shared" ca="1" si="84"/>
        <v/>
      </c>
      <c r="C573" s="44">
        <v>6</v>
      </c>
      <c r="D573" s="45" t="s">
        <v>46</v>
      </c>
      <c r="E573" s="489" t="str">
        <f t="shared" ca="1" si="83"/>
        <v>Not Used</v>
      </c>
      <c r="F573" s="489"/>
      <c r="G573" s="489"/>
      <c r="H573" s="41" t="str">
        <f ca="1">IF(E573="Not Used","",MAX($H$102:INDIRECT("R[-1]C",FALSE))+1)</f>
        <v/>
      </c>
      <c r="I573" s="42" t="str">
        <f t="shared" ca="1" si="80"/>
        <v/>
      </c>
      <c r="J573" s="488"/>
      <c r="K573" s="486"/>
      <c r="L573" s="485"/>
      <c r="M573" s="486"/>
      <c r="N573" s="485"/>
      <c r="O573" s="486"/>
      <c r="P573" s="485"/>
      <c r="Q573" s="486"/>
      <c r="R573" s="485"/>
      <c r="S573" s="486"/>
      <c r="T573" s="485"/>
      <c r="U573" s="486"/>
      <c r="V573" s="485"/>
      <c r="W573" s="486"/>
      <c r="X573" s="485"/>
      <c r="Y573" s="486"/>
      <c r="Z573" s="5">
        <f t="shared" si="81"/>
        <v>0</v>
      </c>
      <c r="AA573" s="5">
        <f t="shared" ca="1" si="82"/>
        <v>8</v>
      </c>
      <c r="AD573" s="143" t="str">
        <f t="shared" ca="1" si="78"/>
        <v/>
      </c>
      <c r="AE573" s="100" t="str">
        <f t="shared" ca="1" si="79"/>
        <v>未使用</v>
      </c>
    </row>
    <row r="574" spans="1:31" s="2" customFormat="1" ht="12" customHeight="1">
      <c r="A574" s="161">
        <v>14</v>
      </c>
      <c r="B574" s="39" t="str">
        <f t="shared" ca="1" si="84"/>
        <v/>
      </c>
      <c r="C574" s="44">
        <v>7</v>
      </c>
      <c r="D574" s="45" t="s">
        <v>46</v>
      </c>
      <c r="E574" s="489" t="str">
        <f t="shared" ca="1" si="83"/>
        <v>Not Used</v>
      </c>
      <c r="F574" s="489"/>
      <c r="G574" s="489"/>
      <c r="H574" s="41" t="str">
        <f ca="1">IF(E574="Not Used","",MAX($H$102:INDIRECT("R[-1]C",FALSE))+1)</f>
        <v/>
      </c>
      <c r="I574" s="42" t="str">
        <f t="shared" ca="1" si="80"/>
        <v/>
      </c>
      <c r="J574" s="488"/>
      <c r="K574" s="486"/>
      <c r="L574" s="485"/>
      <c r="M574" s="486"/>
      <c r="N574" s="485"/>
      <c r="O574" s="486"/>
      <c r="P574" s="485"/>
      <c r="Q574" s="486"/>
      <c r="R574" s="485"/>
      <c r="S574" s="486"/>
      <c r="T574" s="485"/>
      <c r="U574" s="486"/>
      <c r="V574" s="485"/>
      <c r="W574" s="486"/>
      <c r="X574" s="485"/>
      <c r="Y574" s="486"/>
      <c r="Z574" s="5">
        <f t="shared" si="81"/>
        <v>0</v>
      </c>
      <c r="AA574" s="5">
        <f t="shared" ca="1" si="82"/>
        <v>8</v>
      </c>
      <c r="AD574" s="143" t="str">
        <f t="shared" ca="1" si="78"/>
        <v/>
      </c>
      <c r="AE574" s="100" t="str">
        <f t="shared" ca="1" si="79"/>
        <v>未使用</v>
      </c>
    </row>
    <row r="575" spans="1:31" s="2" customFormat="1" ht="12" customHeight="1">
      <c r="A575" s="161">
        <v>14</v>
      </c>
      <c r="B575" s="39" t="str">
        <f t="shared" ca="1" si="84"/>
        <v/>
      </c>
      <c r="C575" s="44">
        <v>8</v>
      </c>
      <c r="D575" s="45" t="s">
        <v>46</v>
      </c>
      <c r="E575" s="489" t="str">
        <f t="shared" ca="1" si="83"/>
        <v>Not Used</v>
      </c>
      <c r="F575" s="489"/>
      <c r="G575" s="489"/>
      <c r="H575" s="41" t="str">
        <f ca="1">IF(E575="Not Used","",MAX($H$102:INDIRECT("R[-1]C",FALSE))+1)</f>
        <v/>
      </c>
      <c r="I575" s="42" t="str">
        <f t="shared" ca="1" si="80"/>
        <v/>
      </c>
      <c r="J575" s="488"/>
      <c r="K575" s="486"/>
      <c r="L575" s="485"/>
      <c r="M575" s="486"/>
      <c r="N575" s="485"/>
      <c r="O575" s="486"/>
      <c r="P575" s="485"/>
      <c r="Q575" s="486"/>
      <c r="R575" s="485"/>
      <c r="S575" s="486"/>
      <c r="T575" s="485"/>
      <c r="U575" s="486"/>
      <c r="V575" s="485"/>
      <c r="W575" s="486"/>
      <c r="X575" s="485"/>
      <c r="Y575" s="486"/>
      <c r="Z575" s="5">
        <f t="shared" si="81"/>
        <v>0</v>
      </c>
      <c r="AA575" s="5">
        <f t="shared" ca="1" si="82"/>
        <v>8</v>
      </c>
      <c r="AD575" s="143" t="str">
        <f t="shared" ca="1" si="78"/>
        <v/>
      </c>
      <c r="AE575" s="100" t="str">
        <f t="shared" ca="1" si="79"/>
        <v>未使用</v>
      </c>
    </row>
    <row r="576" spans="1:31" s="2" customFormat="1" ht="12" customHeight="1">
      <c r="A576" s="161">
        <v>14</v>
      </c>
      <c r="B576" s="39" t="str">
        <f t="shared" ca="1" si="84"/>
        <v/>
      </c>
      <c r="C576" s="44">
        <v>9</v>
      </c>
      <c r="D576" s="45" t="s">
        <v>46</v>
      </c>
      <c r="E576" s="489" t="str">
        <f t="shared" ca="1" si="83"/>
        <v>Not Used</v>
      </c>
      <c r="F576" s="489"/>
      <c r="G576" s="489"/>
      <c r="H576" s="41" t="str">
        <f ca="1">IF(E576="Not Used","",MAX($H$102:INDIRECT("R[-1]C",FALSE))+1)</f>
        <v/>
      </c>
      <c r="I576" s="42" t="str">
        <f t="shared" ca="1" si="80"/>
        <v/>
      </c>
      <c r="J576" s="488"/>
      <c r="K576" s="486"/>
      <c r="L576" s="485"/>
      <c r="M576" s="486"/>
      <c r="N576" s="485"/>
      <c r="O576" s="486"/>
      <c r="P576" s="485"/>
      <c r="Q576" s="486"/>
      <c r="R576" s="485"/>
      <c r="S576" s="486"/>
      <c r="T576" s="485"/>
      <c r="U576" s="486"/>
      <c r="V576" s="485"/>
      <c r="W576" s="486"/>
      <c r="X576" s="485"/>
      <c r="Y576" s="486"/>
      <c r="Z576" s="5">
        <f t="shared" si="81"/>
        <v>0</v>
      </c>
      <c r="AA576" s="5">
        <f t="shared" ca="1" si="82"/>
        <v>8</v>
      </c>
      <c r="AD576" s="143" t="str">
        <f t="shared" ca="1" si="78"/>
        <v/>
      </c>
      <c r="AE576" s="100" t="str">
        <f t="shared" ca="1" si="79"/>
        <v>未使用</v>
      </c>
    </row>
    <row r="577" spans="1:31" s="2" customFormat="1" ht="12" customHeight="1">
      <c r="A577" s="161">
        <v>14</v>
      </c>
      <c r="B577" s="39" t="str">
        <f t="shared" ca="1" si="84"/>
        <v/>
      </c>
      <c r="C577" s="44">
        <v>10</v>
      </c>
      <c r="D577" s="45" t="s">
        <v>46</v>
      </c>
      <c r="E577" s="489" t="str">
        <f t="shared" ca="1" si="83"/>
        <v>Not Used</v>
      </c>
      <c r="F577" s="489"/>
      <c r="G577" s="489"/>
      <c r="H577" s="41" t="str">
        <f ca="1">IF(E577="Not Used","",MAX($H$102:INDIRECT("R[-1]C",FALSE))+1)</f>
        <v/>
      </c>
      <c r="I577" s="42" t="str">
        <f t="shared" ca="1" si="80"/>
        <v/>
      </c>
      <c r="J577" s="488"/>
      <c r="K577" s="486"/>
      <c r="L577" s="485"/>
      <c r="M577" s="486"/>
      <c r="N577" s="485"/>
      <c r="O577" s="486"/>
      <c r="P577" s="485"/>
      <c r="Q577" s="486"/>
      <c r="R577" s="485"/>
      <c r="S577" s="486"/>
      <c r="T577" s="485"/>
      <c r="U577" s="486"/>
      <c r="V577" s="485"/>
      <c r="W577" s="486"/>
      <c r="X577" s="485"/>
      <c r="Y577" s="486"/>
      <c r="Z577" s="5">
        <f t="shared" si="81"/>
        <v>0</v>
      </c>
      <c r="AA577" s="5">
        <f t="shared" ca="1" si="82"/>
        <v>8</v>
      </c>
      <c r="AD577" s="143" t="str">
        <f t="shared" ca="1" si="78"/>
        <v/>
      </c>
      <c r="AE577" s="100" t="str">
        <f t="shared" ca="1" si="79"/>
        <v>未使用</v>
      </c>
    </row>
    <row r="578" spans="1:31" s="2" customFormat="1" ht="12" customHeight="1">
      <c r="A578" s="161">
        <v>14</v>
      </c>
      <c r="B578" s="39" t="str">
        <f t="shared" ca="1" si="84"/>
        <v/>
      </c>
      <c r="C578" s="44">
        <v>11</v>
      </c>
      <c r="D578" s="45" t="s">
        <v>46</v>
      </c>
      <c r="E578" s="489" t="str">
        <f t="shared" ca="1" si="83"/>
        <v>Not Used</v>
      </c>
      <c r="F578" s="489"/>
      <c r="G578" s="489"/>
      <c r="H578" s="41" t="str">
        <f ca="1">IF(E578="Not Used","",MAX($H$102:INDIRECT("R[-1]C",FALSE))+1)</f>
        <v/>
      </c>
      <c r="I578" s="42" t="str">
        <f t="shared" ca="1" si="80"/>
        <v/>
      </c>
      <c r="J578" s="488"/>
      <c r="K578" s="486"/>
      <c r="L578" s="485"/>
      <c r="M578" s="486"/>
      <c r="N578" s="485"/>
      <c r="O578" s="486"/>
      <c r="P578" s="485"/>
      <c r="Q578" s="486"/>
      <c r="R578" s="485"/>
      <c r="S578" s="486"/>
      <c r="T578" s="485"/>
      <c r="U578" s="486"/>
      <c r="V578" s="485"/>
      <c r="W578" s="486"/>
      <c r="X578" s="485"/>
      <c r="Y578" s="486"/>
      <c r="Z578" s="5">
        <f t="shared" si="81"/>
        <v>0</v>
      </c>
      <c r="AA578" s="5">
        <f t="shared" ca="1" si="82"/>
        <v>8</v>
      </c>
      <c r="AD578" s="143" t="str">
        <f t="shared" ca="1" si="78"/>
        <v/>
      </c>
      <c r="AE578" s="100" t="str">
        <f t="shared" ca="1" si="79"/>
        <v>未使用</v>
      </c>
    </row>
    <row r="579" spans="1:31" s="2" customFormat="1" ht="12" customHeight="1">
      <c r="A579" s="161">
        <v>14</v>
      </c>
      <c r="B579" s="39" t="str">
        <f t="shared" ca="1" si="84"/>
        <v/>
      </c>
      <c r="C579" s="44">
        <v>12</v>
      </c>
      <c r="D579" s="45" t="s">
        <v>46</v>
      </c>
      <c r="E579" s="489" t="str">
        <f t="shared" ca="1" si="83"/>
        <v>Not Used</v>
      </c>
      <c r="F579" s="489"/>
      <c r="G579" s="489"/>
      <c r="H579" s="41" t="str">
        <f ca="1">IF(E579="Not Used","",MAX($H$102:INDIRECT("R[-1]C",FALSE))+1)</f>
        <v/>
      </c>
      <c r="I579" s="42" t="str">
        <f t="shared" ca="1" si="80"/>
        <v/>
      </c>
      <c r="J579" s="488"/>
      <c r="K579" s="486"/>
      <c r="L579" s="485"/>
      <c r="M579" s="486"/>
      <c r="N579" s="485"/>
      <c r="O579" s="486"/>
      <c r="P579" s="485"/>
      <c r="Q579" s="486"/>
      <c r="R579" s="485"/>
      <c r="S579" s="486"/>
      <c r="T579" s="485"/>
      <c r="U579" s="486"/>
      <c r="V579" s="485"/>
      <c r="W579" s="486"/>
      <c r="X579" s="485"/>
      <c r="Y579" s="486"/>
      <c r="Z579" s="5">
        <f t="shared" si="81"/>
        <v>0</v>
      </c>
      <c r="AA579" s="5">
        <f t="shared" ca="1" si="82"/>
        <v>8</v>
      </c>
      <c r="AD579" s="143" t="str">
        <f t="shared" ca="1" si="78"/>
        <v/>
      </c>
      <c r="AE579" s="100" t="str">
        <f t="shared" ca="1" si="79"/>
        <v>未使用</v>
      </c>
    </row>
    <row r="580" spans="1:31" s="2" customFormat="1" ht="12" customHeight="1">
      <c r="A580" s="161">
        <v>14</v>
      </c>
      <c r="B580" s="39" t="str">
        <f t="shared" ca="1" si="84"/>
        <v/>
      </c>
      <c r="C580" s="44">
        <v>13</v>
      </c>
      <c r="D580" s="45" t="s">
        <v>46</v>
      </c>
      <c r="E580" s="489" t="str">
        <f t="shared" ca="1" si="83"/>
        <v>Not Used</v>
      </c>
      <c r="F580" s="489"/>
      <c r="G580" s="489"/>
      <c r="H580" s="41" t="str">
        <f ca="1">IF(E580="Not Used","",MAX($H$102:INDIRECT("R[-1]C",FALSE))+1)</f>
        <v/>
      </c>
      <c r="I580" s="42" t="str">
        <f t="shared" ca="1" si="80"/>
        <v/>
      </c>
      <c r="J580" s="488"/>
      <c r="K580" s="486"/>
      <c r="L580" s="485"/>
      <c r="M580" s="486"/>
      <c r="N580" s="485"/>
      <c r="O580" s="486"/>
      <c r="P580" s="485"/>
      <c r="Q580" s="486"/>
      <c r="R580" s="485"/>
      <c r="S580" s="486"/>
      <c r="T580" s="485"/>
      <c r="U580" s="486"/>
      <c r="V580" s="485"/>
      <c r="W580" s="486"/>
      <c r="X580" s="485"/>
      <c r="Y580" s="486"/>
      <c r="Z580" s="5">
        <f t="shared" si="81"/>
        <v>0</v>
      </c>
      <c r="AA580" s="5">
        <f t="shared" ca="1" si="82"/>
        <v>8</v>
      </c>
      <c r="AD580" s="143" t="str">
        <f t="shared" ca="1" si="78"/>
        <v/>
      </c>
      <c r="AE580" s="100" t="str">
        <f t="shared" ca="1" si="79"/>
        <v>未使用</v>
      </c>
    </row>
    <row r="581" spans="1:31" s="2" customFormat="1" ht="12" customHeight="1">
      <c r="A581" s="161">
        <v>14</v>
      </c>
      <c r="B581" s="39" t="str">
        <f t="shared" ca="1" si="84"/>
        <v/>
      </c>
      <c r="C581" s="44">
        <v>14</v>
      </c>
      <c r="D581" s="45" t="s">
        <v>46</v>
      </c>
      <c r="E581" s="489" t="str">
        <f t="shared" ca="1" si="83"/>
        <v>Not Used</v>
      </c>
      <c r="F581" s="489"/>
      <c r="G581" s="489"/>
      <c r="H581" s="41" t="str">
        <f ca="1">IF(E581="Not Used","",MAX($H$102:INDIRECT("R[-1]C",FALSE))+1)</f>
        <v/>
      </c>
      <c r="I581" s="42" t="str">
        <f t="shared" ca="1" si="80"/>
        <v/>
      </c>
      <c r="J581" s="488"/>
      <c r="K581" s="486"/>
      <c r="L581" s="485"/>
      <c r="M581" s="486"/>
      <c r="N581" s="485"/>
      <c r="O581" s="486"/>
      <c r="P581" s="485"/>
      <c r="Q581" s="486"/>
      <c r="R581" s="485"/>
      <c r="S581" s="486"/>
      <c r="T581" s="485"/>
      <c r="U581" s="486"/>
      <c r="V581" s="485"/>
      <c r="W581" s="486"/>
      <c r="X581" s="485"/>
      <c r="Y581" s="486"/>
      <c r="Z581" s="5">
        <f t="shared" si="81"/>
        <v>0</v>
      </c>
      <c r="AA581" s="5">
        <f t="shared" ca="1" si="82"/>
        <v>8</v>
      </c>
      <c r="AD581" s="143" t="str">
        <f t="shared" ca="1" si="78"/>
        <v/>
      </c>
      <c r="AE581" s="100" t="str">
        <f t="shared" ca="1" si="79"/>
        <v>未使用</v>
      </c>
    </row>
    <row r="582" spans="1:31" s="2" customFormat="1" ht="12" customHeight="1" thickBot="1">
      <c r="A582" s="161">
        <v>14</v>
      </c>
      <c r="B582" s="46" t="str">
        <f t="shared" ca="1" si="84"/>
        <v/>
      </c>
      <c r="C582" s="52">
        <v>15</v>
      </c>
      <c r="D582" s="53" t="s">
        <v>46</v>
      </c>
      <c r="E582" s="495" t="str">
        <f t="shared" ca="1" si="83"/>
        <v>Not Used</v>
      </c>
      <c r="F582" s="495"/>
      <c r="G582" s="495"/>
      <c r="H582" s="48" t="str">
        <f ca="1">IF(E582="Not Used","",MAX($H$102:INDIRECT("R[-1]C",FALSE))+1)</f>
        <v/>
      </c>
      <c r="I582" s="49" t="str">
        <f t="shared" ca="1" si="80"/>
        <v/>
      </c>
      <c r="J582" s="488"/>
      <c r="K582" s="486"/>
      <c r="L582" s="490"/>
      <c r="M582" s="491"/>
      <c r="N582" s="490"/>
      <c r="O582" s="491"/>
      <c r="P582" s="490"/>
      <c r="Q582" s="491"/>
      <c r="R582" s="490"/>
      <c r="S582" s="491"/>
      <c r="T582" s="490"/>
      <c r="U582" s="491"/>
      <c r="V582" s="490"/>
      <c r="W582" s="491"/>
      <c r="X582" s="490"/>
      <c r="Y582" s="491"/>
      <c r="Z582" s="5">
        <f t="shared" si="81"/>
        <v>0</v>
      </c>
      <c r="AA582" s="5">
        <f t="shared" ca="1" si="82"/>
        <v>8</v>
      </c>
      <c r="AD582" s="143" t="str">
        <f t="shared" ca="1" si="78"/>
        <v/>
      </c>
      <c r="AE582" s="100" t="str">
        <f t="shared" ca="1" si="79"/>
        <v>未使用</v>
      </c>
    </row>
    <row r="583" spans="1:31" s="2" customFormat="1" ht="12" customHeight="1" thickTop="1">
      <c r="A583" s="161">
        <v>15</v>
      </c>
      <c r="B583" s="35" t="str">
        <f ca="1">B54</f>
        <v/>
      </c>
      <c r="C583" s="36">
        <v>0</v>
      </c>
      <c r="D583" s="37" t="s">
        <v>84</v>
      </c>
      <c r="E583" s="489" t="str">
        <f t="shared" ca="1" si="83"/>
        <v>Not Used</v>
      </c>
      <c r="F583" s="489"/>
      <c r="G583" s="489"/>
      <c r="H583" s="50" t="str">
        <f ca="1">IF(E583="Not Used","",MAX($H$102:INDIRECT("R[-1]C",FALSE))+1)</f>
        <v/>
      </c>
      <c r="I583" s="51" t="str">
        <f t="shared" ca="1" si="80"/>
        <v/>
      </c>
      <c r="J583" s="492"/>
      <c r="K583" s="493"/>
      <c r="L583" s="494"/>
      <c r="M583" s="493"/>
      <c r="N583" s="494"/>
      <c r="O583" s="493"/>
      <c r="P583" s="494"/>
      <c r="Q583" s="493"/>
      <c r="R583" s="494"/>
      <c r="S583" s="493"/>
      <c r="T583" s="494"/>
      <c r="U583" s="493"/>
      <c r="V583" s="494"/>
      <c r="W583" s="493"/>
      <c r="X583" s="494"/>
      <c r="Y583" s="493"/>
      <c r="Z583" s="5">
        <f t="shared" si="81"/>
        <v>0</v>
      </c>
      <c r="AA583" s="5">
        <f t="shared" ca="1" si="82"/>
        <v>8</v>
      </c>
      <c r="AD583" s="143" t="str">
        <f t="shared" ca="1" si="78"/>
        <v/>
      </c>
      <c r="AE583" s="100" t="str">
        <f t="shared" ca="1" si="79"/>
        <v>未使用</v>
      </c>
    </row>
    <row r="584" spans="1:31" s="2" customFormat="1" ht="12" customHeight="1">
      <c r="A584" s="161">
        <v>15</v>
      </c>
      <c r="B584" s="39" t="str">
        <f ca="1">B$583</f>
        <v/>
      </c>
      <c r="C584" s="40">
        <v>1</v>
      </c>
      <c r="D584" s="37" t="s">
        <v>84</v>
      </c>
      <c r="E584" s="489" t="str">
        <f t="shared" ca="1" si="83"/>
        <v>Not Used</v>
      </c>
      <c r="F584" s="489"/>
      <c r="G584" s="489"/>
      <c r="H584" s="41" t="str">
        <f ca="1">IF(E584="Not Used","",MAX($H$102:INDIRECT("R[-1]C",FALSE))+1)</f>
        <v/>
      </c>
      <c r="I584" s="42" t="str">
        <f t="shared" ca="1" si="80"/>
        <v/>
      </c>
      <c r="J584" s="488"/>
      <c r="K584" s="486"/>
      <c r="L584" s="485"/>
      <c r="M584" s="486"/>
      <c r="N584" s="485"/>
      <c r="O584" s="486"/>
      <c r="P584" s="485"/>
      <c r="Q584" s="486"/>
      <c r="R584" s="485"/>
      <c r="S584" s="486"/>
      <c r="T584" s="485"/>
      <c r="U584" s="486"/>
      <c r="V584" s="485"/>
      <c r="W584" s="486"/>
      <c r="X584" s="485"/>
      <c r="Y584" s="486"/>
      <c r="Z584" s="5">
        <f t="shared" si="81"/>
        <v>0</v>
      </c>
      <c r="AA584" s="5">
        <f t="shared" ca="1" si="82"/>
        <v>8</v>
      </c>
      <c r="AD584" s="143" t="str">
        <f t="shared" ca="1" si="78"/>
        <v/>
      </c>
      <c r="AE584" s="100" t="str">
        <f t="shared" ca="1" si="79"/>
        <v>未使用</v>
      </c>
    </row>
    <row r="585" spans="1:31" s="2" customFormat="1" ht="12" customHeight="1">
      <c r="A585" s="161">
        <v>15</v>
      </c>
      <c r="B585" s="39" t="str">
        <f t="shared" ref="B585:B614" ca="1" si="85">B$583</f>
        <v/>
      </c>
      <c r="C585" s="40">
        <v>2</v>
      </c>
      <c r="D585" s="37" t="s">
        <v>84</v>
      </c>
      <c r="E585" s="489" t="str">
        <f t="shared" ca="1" si="83"/>
        <v>Not Used</v>
      </c>
      <c r="F585" s="489"/>
      <c r="G585" s="489"/>
      <c r="H585" s="41" t="str">
        <f ca="1">IF(E585="Not Used","",MAX($H$102:INDIRECT("R[-1]C",FALSE))+1)</f>
        <v/>
      </c>
      <c r="I585" s="42" t="str">
        <f t="shared" ca="1" si="80"/>
        <v/>
      </c>
      <c r="J585" s="488"/>
      <c r="K585" s="486"/>
      <c r="L585" s="485"/>
      <c r="M585" s="486"/>
      <c r="N585" s="485"/>
      <c r="O585" s="486"/>
      <c r="P585" s="485"/>
      <c r="Q585" s="486"/>
      <c r="R585" s="485"/>
      <c r="S585" s="486"/>
      <c r="T585" s="485"/>
      <c r="U585" s="486"/>
      <c r="V585" s="485"/>
      <c r="W585" s="486"/>
      <c r="X585" s="485"/>
      <c r="Y585" s="486"/>
      <c r="Z585" s="5">
        <f t="shared" si="81"/>
        <v>0</v>
      </c>
      <c r="AA585" s="5">
        <f t="shared" ca="1" si="82"/>
        <v>8</v>
      </c>
      <c r="AD585" s="143" t="str">
        <f t="shared" ref="AD585:AD614" ca="1" si="86">OFFSET(A585,IF(D585="ON",-94-C585,-94-C585-16)-32*A585+3*A585,18-C585)</f>
        <v/>
      </c>
      <c r="AE585" s="100" t="str">
        <f t="shared" ref="AE585:AE614" ca="1" si="87">OFFSET(A585,IF(D585="ON",-93-C585,-92-C585-16)-32*A585+3*A585,18-C585)</f>
        <v>未使用</v>
      </c>
    </row>
    <row r="586" spans="1:31" s="2" customFormat="1" ht="12" customHeight="1">
      <c r="A586" s="161">
        <v>15</v>
      </c>
      <c r="B586" s="39" t="str">
        <f t="shared" ca="1" si="85"/>
        <v/>
      </c>
      <c r="C586" s="40">
        <v>3</v>
      </c>
      <c r="D586" s="37" t="s">
        <v>84</v>
      </c>
      <c r="E586" s="489" t="str">
        <f t="shared" ca="1" si="83"/>
        <v>Not Used</v>
      </c>
      <c r="F586" s="489"/>
      <c r="G586" s="489"/>
      <c r="H586" s="41" t="str">
        <f ca="1">IF(E586="Not Used","",MAX($H$102:INDIRECT("R[-1]C",FALSE))+1)</f>
        <v/>
      </c>
      <c r="I586" s="42" t="str">
        <f t="shared" ca="1" si="80"/>
        <v/>
      </c>
      <c r="J586" s="488"/>
      <c r="K586" s="486"/>
      <c r="L586" s="485"/>
      <c r="M586" s="486"/>
      <c r="N586" s="485"/>
      <c r="O586" s="486"/>
      <c r="P586" s="485"/>
      <c r="Q586" s="486"/>
      <c r="R586" s="485"/>
      <c r="S586" s="486"/>
      <c r="T586" s="485"/>
      <c r="U586" s="486"/>
      <c r="V586" s="485"/>
      <c r="W586" s="486"/>
      <c r="X586" s="485"/>
      <c r="Y586" s="486"/>
      <c r="Z586" s="5">
        <f t="shared" si="81"/>
        <v>0</v>
      </c>
      <c r="AA586" s="5">
        <f t="shared" ca="1" si="82"/>
        <v>8</v>
      </c>
      <c r="AD586" s="143" t="str">
        <f t="shared" ca="1" si="86"/>
        <v/>
      </c>
      <c r="AE586" s="100" t="str">
        <f t="shared" ca="1" si="87"/>
        <v>未使用</v>
      </c>
    </row>
    <row r="587" spans="1:31" s="2" customFormat="1" ht="12" customHeight="1">
      <c r="A587" s="161">
        <v>15</v>
      </c>
      <c r="B587" s="39" t="str">
        <f t="shared" ca="1" si="85"/>
        <v/>
      </c>
      <c r="C587" s="40">
        <v>4</v>
      </c>
      <c r="D587" s="37" t="s">
        <v>84</v>
      </c>
      <c r="E587" s="489" t="str">
        <f t="shared" ca="1" si="83"/>
        <v>Not Used</v>
      </c>
      <c r="F587" s="489"/>
      <c r="G587" s="489"/>
      <c r="H587" s="41" t="str">
        <f ca="1">IF(E587="Not Used","",MAX($H$102:INDIRECT("R[-1]C",FALSE))+1)</f>
        <v/>
      </c>
      <c r="I587" s="42" t="str">
        <f t="shared" ca="1" si="80"/>
        <v/>
      </c>
      <c r="J587" s="488"/>
      <c r="K587" s="486"/>
      <c r="L587" s="485"/>
      <c r="M587" s="486"/>
      <c r="N587" s="485"/>
      <c r="O587" s="486"/>
      <c r="P587" s="485"/>
      <c r="Q587" s="486"/>
      <c r="R587" s="485"/>
      <c r="S587" s="486"/>
      <c r="T587" s="485"/>
      <c r="U587" s="486"/>
      <c r="V587" s="485"/>
      <c r="W587" s="486"/>
      <c r="X587" s="485"/>
      <c r="Y587" s="486"/>
      <c r="Z587" s="5">
        <f t="shared" si="81"/>
        <v>0</v>
      </c>
      <c r="AA587" s="5">
        <f t="shared" ca="1" si="82"/>
        <v>8</v>
      </c>
      <c r="AD587" s="143" t="str">
        <f t="shared" ca="1" si="86"/>
        <v/>
      </c>
      <c r="AE587" s="100" t="str">
        <f t="shared" ca="1" si="87"/>
        <v>未使用</v>
      </c>
    </row>
    <row r="588" spans="1:31" s="2" customFormat="1" ht="12" customHeight="1">
      <c r="A588" s="161">
        <v>15</v>
      </c>
      <c r="B588" s="39" t="str">
        <f t="shared" ca="1" si="85"/>
        <v/>
      </c>
      <c r="C588" s="40">
        <v>5</v>
      </c>
      <c r="D588" s="37" t="s">
        <v>84</v>
      </c>
      <c r="E588" s="489" t="str">
        <f t="shared" ca="1" si="83"/>
        <v>Not Used</v>
      </c>
      <c r="F588" s="489"/>
      <c r="G588" s="489"/>
      <c r="H588" s="41" t="str">
        <f ca="1">IF(E588="Not Used","",MAX($H$102:INDIRECT("R[-1]C",FALSE))+1)</f>
        <v/>
      </c>
      <c r="I588" s="42" t="str">
        <f t="shared" ca="1" si="80"/>
        <v/>
      </c>
      <c r="J588" s="488"/>
      <c r="K588" s="486"/>
      <c r="L588" s="485"/>
      <c r="M588" s="486"/>
      <c r="N588" s="485"/>
      <c r="O588" s="486"/>
      <c r="P588" s="485"/>
      <c r="Q588" s="486"/>
      <c r="R588" s="485"/>
      <c r="S588" s="486"/>
      <c r="T588" s="485"/>
      <c r="U588" s="486"/>
      <c r="V588" s="485"/>
      <c r="W588" s="486"/>
      <c r="X588" s="485"/>
      <c r="Y588" s="486"/>
      <c r="Z588" s="5">
        <f t="shared" si="81"/>
        <v>0</v>
      </c>
      <c r="AA588" s="5">
        <f t="shared" ca="1" si="82"/>
        <v>8</v>
      </c>
      <c r="AD588" s="143" t="str">
        <f t="shared" ca="1" si="86"/>
        <v/>
      </c>
      <c r="AE588" s="100" t="str">
        <f t="shared" ca="1" si="87"/>
        <v>未使用</v>
      </c>
    </row>
    <row r="589" spans="1:31" s="2" customFormat="1" ht="12" customHeight="1">
      <c r="A589" s="161">
        <v>15</v>
      </c>
      <c r="B589" s="39" t="str">
        <f t="shared" ca="1" si="85"/>
        <v/>
      </c>
      <c r="C589" s="40">
        <v>6</v>
      </c>
      <c r="D589" s="37" t="s">
        <v>84</v>
      </c>
      <c r="E589" s="489" t="str">
        <f t="shared" ca="1" si="83"/>
        <v>Not Used</v>
      </c>
      <c r="F589" s="489"/>
      <c r="G589" s="489"/>
      <c r="H589" s="41" t="str">
        <f ca="1">IF(E589="Not Used","",MAX($H$102:INDIRECT("R[-1]C",FALSE))+1)</f>
        <v/>
      </c>
      <c r="I589" s="42" t="str">
        <f t="shared" ca="1" si="80"/>
        <v/>
      </c>
      <c r="J589" s="488"/>
      <c r="K589" s="486"/>
      <c r="L589" s="485"/>
      <c r="M589" s="486"/>
      <c r="N589" s="485"/>
      <c r="O589" s="486"/>
      <c r="P589" s="485"/>
      <c r="Q589" s="486"/>
      <c r="R589" s="485"/>
      <c r="S589" s="486"/>
      <c r="T589" s="485"/>
      <c r="U589" s="486"/>
      <c r="V589" s="485"/>
      <c r="W589" s="486"/>
      <c r="X589" s="485"/>
      <c r="Y589" s="486"/>
      <c r="Z589" s="5">
        <f t="shared" si="81"/>
        <v>0</v>
      </c>
      <c r="AA589" s="5">
        <f t="shared" ca="1" si="82"/>
        <v>8</v>
      </c>
      <c r="AD589" s="143" t="str">
        <f t="shared" ca="1" si="86"/>
        <v/>
      </c>
      <c r="AE589" s="100" t="str">
        <f t="shared" ca="1" si="87"/>
        <v>未使用</v>
      </c>
    </row>
    <row r="590" spans="1:31" s="2" customFormat="1" ht="12" customHeight="1">
      <c r="A590" s="161">
        <v>15</v>
      </c>
      <c r="B590" s="39" t="str">
        <f t="shared" ca="1" si="85"/>
        <v/>
      </c>
      <c r="C590" s="40">
        <v>7</v>
      </c>
      <c r="D590" s="37" t="s">
        <v>84</v>
      </c>
      <c r="E590" s="489" t="str">
        <f t="shared" ca="1" si="83"/>
        <v>Not Used</v>
      </c>
      <c r="F590" s="489"/>
      <c r="G590" s="489"/>
      <c r="H590" s="41" t="str">
        <f ca="1">IF(E590="Not Used","",MAX($H$102:INDIRECT("R[-1]C",FALSE))+1)</f>
        <v/>
      </c>
      <c r="I590" s="42" t="str">
        <f t="shared" ca="1" si="80"/>
        <v/>
      </c>
      <c r="J590" s="488"/>
      <c r="K590" s="486"/>
      <c r="L590" s="485"/>
      <c r="M590" s="486"/>
      <c r="N590" s="485"/>
      <c r="O590" s="486"/>
      <c r="P590" s="485"/>
      <c r="Q590" s="486"/>
      <c r="R590" s="485"/>
      <c r="S590" s="486"/>
      <c r="T590" s="485"/>
      <c r="U590" s="486"/>
      <c r="V590" s="485"/>
      <c r="W590" s="486"/>
      <c r="X590" s="485"/>
      <c r="Y590" s="486"/>
      <c r="Z590" s="5">
        <f t="shared" si="81"/>
        <v>0</v>
      </c>
      <c r="AA590" s="5">
        <f t="shared" ca="1" si="82"/>
        <v>8</v>
      </c>
      <c r="AD590" s="143" t="str">
        <f t="shared" ca="1" si="86"/>
        <v/>
      </c>
      <c r="AE590" s="100" t="str">
        <f t="shared" ca="1" si="87"/>
        <v>未使用</v>
      </c>
    </row>
    <row r="591" spans="1:31" s="2" customFormat="1" ht="12" customHeight="1">
      <c r="A591" s="161">
        <v>15</v>
      </c>
      <c r="B591" s="39" t="str">
        <f t="shared" ca="1" si="85"/>
        <v/>
      </c>
      <c r="C591" s="40">
        <v>8</v>
      </c>
      <c r="D591" s="37" t="s">
        <v>84</v>
      </c>
      <c r="E591" s="489" t="str">
        <f t="shared" ca="1" si="83"/>
        <v>Not Used</v>
      </c>
      <c r="F591" s="489"/>
      <c r="G591" s="489"/>
      <c r="H591" s="41" t="str">
        <f ca="1">IF(E591="Not Used","",MAX($H$102:INDIRECT("R[-1]C",FALSE))+1)</f>
        <v/>
      </c>
      <c r="I591" s="42" t="str">
        <f t="shared" ca="1" si="80"/>
        <v/>
      </c>
      <c r="J591" s="488"/>
      <c r="K591" s="486"/>
      <c r="L591" s="485"/>
      <c r="M591" s="486"/>
      <c r="N591" s="485"/>
      <c r="O591" s="486"/>
      <c r="P591" s="485"/>
      <c r="Q591" s="486"/>
      <c r="R591" s="485"/>
      <c r="S591" s="486"/>
      <c r="T591" s="485"/>
      <c r="U591" s="486"/>
      <c r="V591" s="485"/>
      <c r="W591" s="486"/>
      <c r="X591" s="485"/>
      <c r="Y591" s="486"/>
      <c r="Z591" s="5">
        <f t="shared" si="81"/>
        <v>0</v>
      </c>
      <c r="AA591" s="5">
        <f t="shared" ca="1" si="82"/>
        <v>8</v>
      </c>
      <c r="AD591" s="143" t="str">
        <f t="shared" ca="1" si="86"/>
        <v/>
      </c>
      <c r="AE591" s="100" t="str">
        <f t="shared" ca="1" si="87"/>
        <v>未使用</v>
      </c>
    </row>
    <row r="592" spans="1:31" s="2" customFormat="1" ht="12" customHeight="1">
      <c r="A592" s="161">
        <v>15</v>
      </c>
      <c r="B592" s="39" t="str">
        <f t="shared" ca="1" si="85"/>
        <v/>
      </c>
      <c r="C592" s="40">
        <v>9</v>
      </c>
      <c r="D592" s="37" t="s">
        <v>84</v>
      </c>
      <c r="E592" s="489" t="str">
        <f t="shared" ca="1" si="83"/>
        <v>Not Used</v>
      </c>
      <c r="F592" s="489"/>
      <c r="G592" s="489"/>
      <c r="H592" s="41" t="str">
        <f ca="1">IF(E592="Not Used","",MAX($H$102:INDIRECT("R[-1]C",FALSE))+1)</f>
        <v/>
      </c>
      <c r="I592" s="42" t="str">
        <f t="shared" ca="1" si="80"/>
        <v/>
      </c>
      <c r="J592" s="488"/>
      <c r="K592" s="486"/>
      <c r="L592" s="485"/>
      <c r="M592" s="486"/>
      <c r="N592" s="485"/>
      <c r="O592" s="486"/>
      <c r="P592" s="485"/>
      <c r="Q592" s="486"/>
      <c r="R592" s="485"/>
      <c r="S592" s="486"/>
      <c r="T592" s="485"/>
      <c r="U592" s="486"/>
      <c r="V592" s="485"/>
      <c r="W592" s="486"/>
      <c r="X592" s="485"/>
      <c r="Y592" s="486"/>
      <c r="Z592" s="5">
        <f t="shared" si="81"/>
        <v>0</v>
      </c>
      <c r="AA592" s="5">
        <f t="shared" ca="1" si="82"/>
        <v>8</v>
      </c>
      <c r="AD592" s="143" t="str">
        <f t="shared" ca="1" si="86"/>
        <v/>
      </c>
      <c r="AE592" s="100" t="str">
        <f t="shared" ca="1" si="87"/>
        <v>未使用</v>
      </c>
    </row>
    <row r="593" spans="1:31" s="2" customFormat="1" ht="12" customHeight="1">
      <c r="A593" s="161">
        <v>15</v>
      </c>
      <c r="B593" s="39" t="str">
        <f t="shared" ca="1" si="85"/>
        <v/>
      </c>
      <c r="C593" s="40">
        <v>10</v>
      </c>
      <c r="D593" s="37" t="s">
        <v>84</v>
      </c>
      <c r="E593" s="489" t="str">
        <f t="shared" ca="1" si="83"/>
        <v>Not Used</v>
      </c>
      <c r="F593" s="489"/>
      <c r="G593" s="489"/>
      <c r="H593" s="41" t="str">
        <f ca="1">IF(E593="Not Used","",MAX($H$102:INDIRECT("R[-1]C",FALSE))+1)</f>
        <v/>
      </c>
      <c r="I593" s="42" t="str">
        <f t="shared" ca="1" si="80"/>
        <v/>
      </c>
      <c r="J593" s="488"/>
      <c r="K593" s="486"/>
      <c r="L593" s="485"/>
      <c r="M593" s="486"/>
      <c r="N593" s="485"/>
      <c r="O593" s="486"/>
      <c r="P593" s="485"/>
      <c r="Q593" s="486"/>
      <c r="R593" s="485"/>
      <c r="S593" s="486"/>
      <c r="T593" s="485"/>
      <c r="U593" s="486"/>
      <c r="V593" s="485"/>
      <c r="W593" s="486"/>
      <c r="X593" s="485"/>
      <c r="Y593" s="486"/>
      <c r="Z593" s="5">
        <f t="shared" si="81"/>
        <v>0</v>
      </c>
      <c r="AA593" s="5">
        <f t="shared" ca="1" si="82"/>
        <v>8</v>
      </c>
      <c r="AD593" s="143" t="str">
        <f t="shared" ca="1" si="86"/>
        <v/>
      </c>
      <c r="AE593" s="100" t="str">
        <f t="shared" ca="1" si="87"/>
        <v>未使用</v>
      </c>
    </row>
    <row r="594" spans="1:31" s="2" customFormat="1" ht="12" customHeight="1">
      <c r="A594" s="161">
        <v>15</v>
      </c>
      <c r="B594" s="39" t="str">
        <f t="shared" ca="1" si="85"/>
        <v/>
      </c>
      <c r="C594" s="40">
        <v>11</v>
      </c>
      <c r="D594" s="37" t="s">
        <v>84</v>
      </c>
      <c r="E594" s="489" t="str">
        <f t="shared" ca="1" si="83"/>
        <v>Not Used</v>
      </c>
      <c r="F594" s="489"/>
      <c r="G594" s="489"/>
      <c r="H594" s="41" t="str">
        <f ca="1">IF(E594="Not Used","",MAX($H$102:INDIRECT("R[-1]C",FALSE))+1)</f>
        <v/>
      </c>
      <c r="I594" s="42" t="str">
        <f t="shared" ca="1" si="80"/>
        <v/>
      </c>
      <c r="J594" s="488"/>
      <c r="K594" s="486"/>
      <c r="L594" s="485"/>
      <c r="M594" s="486"/>
      <c r="N594" s="485"/>
      <c r="O594" s="486"/>
      <c r="P594" s="485"/>
      <c r="Q594" s="486"/>
      <c r="R594" s="485"/>
      <c r="S594" s="486"/>
      <c r="T594" s="485"/>
      <c r="U594" s="486"/>
      <c r="V594" s="485"/>
      <c r="W594" s="486"/>
      <c r="X594" s="485"/>
      <c r="Y594" s="486"/>
      <c r="Z594" s="5">
        <f t="shared" si="81"/>
        <v>0</v>
      </c>
      <c r="AA594" s="5">
        <f t="shared" ca="1" si="82"/>
        <v>8</v>
      </c>
      <c r="AD594" s="143" t="str">
        <f t="shared" ca="1" si="86"/>
        <v/>
      </c>
      <c r="AE594" s="100" t="str">
        <f t="shared" ca="1" si="87"/>
        <v>未使用</v>
      </c>
    </row>
    <row r="595" spans="1:31" s="2" customFormat="1" ht="12" customHeight="1">
      <c r="A595" s="161">
        <v>15</v>
      </c>
      <c r="B595" s="39" t="str">
        <f t="shared" ca="1" si="85"/>
        <v/>
      </c>
      <c r="C595" s="40">
        <v>12</v>
      </c>
      <c r="D595" s="37" t="s">
        <v>84</v>
      </c>
      <c r="E595" s="489" t="str">
        <f t="shared" ca="1" si="83"/>
        <v>Not Used</v>
      </c>
      <c r="F595" s="489"/>
      <c r="G595" s="489"/>
      <c r="H595" s="41" t="str">
        <f ca="1">IF(E595="Not Used","",MAX($H$102:INDIRECT("R[-1]C",FALSE))+1)</f>
        <v/>
      </c>
      <c r="I595" s="42" t="str">
        <f t="shared" ca="1" si="80"/>
        <v/>
      </c>
      <c r="J595" s="488"/>
      <c r="K595" s="486"/>
      <c r="L595" s="485"/>
      <c r="M595" s="486"/>
      <c r="N595" s="485"/>
      <c r="O595" s="486"/>
      <c r="P595" s="485"/>
      <c r="Q595" s="486"/>
      <c r="R595" s="485"/>
      <c r="S595" s="486"/>
      <c r="T595" s="485"/>
      <c r="U595" s="486"/>
      <c r="V595" s="485"/>
      <c r="W595" s="486"/>
      <c r="X595" s="485"/>
      <c r="Y595" s="486"/>
      <c r="Z595" s="5">
        <f t="shared" si="81"/>
        <v>0</v>
      </c>
      <c r="AA595" s="5">
        <f t="shared" ca="1" si="82"/>
        <v>8</v>
      </c>
      <c r="AD595" s="143" t="str">
        <f t="shared" ca="1" si="86"/>
        <v/>
      </c>
      <c r="AE595" s="100" t="str">
        <f t="shared" ca="1" si="87"/>
        <v>未使用</v>
      </c>
    </row>
    <row r="596" spans="1:31" s="2" customFormat="1" ht="12" customHeight="1">
      <c r="A596" s="161">
        <v>15</v>
      </c>
      <c r="B596" s="39" t="str">
        <f t="shared" ca="1" si="85"/>
        <v/>
      </c>
      <c r="C596" s="40">
        <v>13</v>
      </c>
      <c r="D596" s="37" t="s">
        <v>84</v>
      </c>
      <c r="E596" s="489" t="str">
        <f t="shared" ca="1" si="83"/>
        <v>Not Used</v>
      </c>
      <c r="F596" s="489"/>
      <c r="G596" s="489"/>
      <c r="H596" s="41" t="str">
        <f ca="1">IF(E596="Not Used","",MAX($H$102:INDIRECT("R[-1]C",FALSE))+1)</f>
        <v/>
      </c>
      <c r="I596" s="42" t="str">
        <f t="shared" ca="1" si="80"/>
        <v/>
      </c>
      <c r="J596" s="488"/>
      <c r="K596" s="486"/>
      <c r="L596" s="485"/>
      <c r="M596" s="486"/>
      <c r="N596" s="485"/>
      <c r="O596" s="486"/>
      <c r="P596" s="485"/>
      <c r="Q596" s="486"/>
      <c r="R596" s="485"/>
      <c r="S596" s="486"/>
      <c r="T596" s="485"/>
      <c r="U596" s="486"/>
      <c r="V596" s="485"/>
      <c r="W596" s="486"/>
      <c r="X596" s="485"/>
      <c r="Y596" s="486"/>
      <c r="Z596" s="5">
        <f t="shared" si="81"/>
        <v>0</v>
      </c>
      <c r="AA596" s="5">
        <f t="shared" ca="1" si="82"/>
        <v>8</v>
      </c>
      <c r="AD596" s="143" t="str">
        <f t="shared" ca="1" si="86"/>
        <v/>
      </c>
      <c r="AE596" s="100" t="str">
        <f t="shared" ca="1" si="87"/>
        <v>未使用</v>
      </c>
    </row>
    <row r="597" spans="1:31" s="2" customFormat="1" ht="12" customHeight="1">
      <c r="A597" s="161">
        <v>15</v>
      </c>
      <c r="B597" s="39" t="str">
        <f t="shared" ca="1" si="85"/>
        <v/>
      </c>
      <c r="C597" s="40">
        <v>14</v>
      </c>
      <c r="D597" s="37" t="s">
        <v>84</v>
      </c>
      <c r="E597" s="489" t="str">
        <f t="shared" ca="1" si="83"/>
        <v>Not Used</v>
      </c>
      <c r="F597" s="489"/>
      <c r="G597" s="489"/>
      <c r="H597" s="41" t="str">
        <f ca="1">IF(E597="Not Used","",MAX($H$102:INDIRECT("R[-1]C",FALSE))+1)</f>
        <v/>
      </c>
      <c r="I597" s="42" t="str">
        <f t="shared" ca="1" si="80"/>
        <v/>
      </c>
      <c r="J597" s="488"/>
      <c r="K597" s="486"/>
      <c r="L597" s="485"/>
      <c r="M597" s="486"/>
      <c r="N597" s="485"/>
      <c r="O597" s="486"/>
      <c r="P597" s="485"/>
      <c r="Q597" s="486"/>
      <c r="R597" s="485"/>
      <c r="S597" s="486"/>
      <c r="T597" s="485"/>
      <c r="U597" s="486"/>
      <c r="V597" s="485"/>
      <c r="W597" s="486"/>
      <c r="X597" s="485"/>
      <c r="Y597" s="486"/>
      <c r="Z597" s="5">
        <f t="shared" si="81"/>
        <v>0</v>
      </c>
      <c r="AA597" s="5">
        <f t="shared" ca="1" si="82"/>
        <v>8</v>
      </c>
      <c r="AD597" s="143" t="str">
        <f t="shared" ca="1" si="86"/>
        <v/>
      </c>
      <c r="AE597" s="100" t="str">
        <f t="shared" ca="1" si="87"/>
        <v>未使用</v>
      </c>
    </row>
    <row r="598" spans="1:31" s="2" customFormat="1" ht="12" customHeight="1">
      <c r="A598" s="161">
        <v>15</v>
      </c>
      <c r="B598" s="39" t="str">
        <f t="shared" ca="1" si="85"/>
        <v/>
      </c>
      <c r="C598" s="43">
        <v>15</v>
      </c>
      <c r="D598" s="37" t="s">
        <v>84</v>
      </c>
      <c r="E598" s="489" t="str">
        <f t="shared" ca="1" si="83"/>
        <v>Not Used</v>
      </c>
      <c r="F598" s="489"/>
      <c r="G598" s="489"/>
      <c r="H598" s="41" t="str">
        <f ca="1">IF(E598="Not Used","",MAX($H$102:INDIRECT("R[-1]C",FALSE))+1)</f>
        <v/>
      </c>
      <c r="I598" s="42" t="str">
        <f t="shared" ca="1" si="80"/>
        <v/>
      </c>
      <c r="J598" s="488"/>
      <c r="K598" s="486"/>
      <c r="L598" s="485"/>
      <c r="M598" s="486"/>
      <c r="N598" s="485"/>
      <c r="O598" s="486"/>
      <c r="P598" s="485"/>
      <c r="Q598" s="486"/>
      <c r="R598" s="485"/>
      <c r="S598" s="486"/>
      <c r="T598" s="485"/>
      <c r="U598" s="486"/>
      <c r="V598" s="485"/>
      <c r="W598" s="486"/>
      <c r="X598" s="485"/>
      <c r="Y598" s="486"/>
      <c r="Z598" s="5">
        <f t="shared" si="81"/>
        <v>0</v>
      </c>
      <c r="AA598" s="5">
        <f t="shared" ca="1" si="82"/>
        <v>8</v>
      </c>
      <c r="AD598" s="143" t="str">
        <f t="shared" ca="1" si="86"/>
        <v/>
      </c>
      <c r="AE598" s="100" t="str">
        <f t="shared" ca="1" si="87"/>
        <v>未使用</v>
      </c>
    </row>
    <row r="599" spans="1:31" s="2" customFormat="1" ht="12" customHeight="1">
      <c r="A599" s="161">
        <v>15</v>
      </c>
      <c r="B599" s="39" t="str">
        <f t="shared" ca="1" si="85"/>
        <v/>
      </c>
      <c r="C599" s="44">
        <v>0</v>
      </c>
      <c r="D599" s="45" t="s">
        <v>46</v>
      </c>
      <c r="E599" s="489" t="str">
        <f t="shared" ca="1" si="83"/>
        <v>Not Used</v>
      </c>
      <c r="F599" s="489"/>
      <c r="G599" s="489"/>
      <c r="H599" s="41" t="str">
        <f ca="1">IF(E599="Not Used","",MAX($H$102:INDIRECT("R[-1]C",FALSE))+1)</f>
        <v/>
      </c>
      <c r="I599" s="42" t="str">
        <f t="shared" ca="1" si="80"/>
        <v/>
      </c>
      <c r="J599" s="488"/>
      <c r="K599" s="486"/>
      <c r="L599" s="485"/>
      <c r="M599" s="486"/>
      <c r="N599" s="485"/>
      <c r="O599" s="486"/>
      <c r="P599" s="485"/>
      <c r="Q599" s="486"/>
      <c r="R599" s="485"/>
      <c r="S599" s="486"/>
      <c r="T599" s="485"/>
      <c r="U599" s="486"/>
      <c r="V599" s="485"/>
      <c r="W599" s="486"/>
      <c r="X599" s="485"/>
      <c r="Y599" s="486"/>
      <c r="Z599" s="5">
        <f t="shared" si="81"/>
        <v>0</v>
      </c>
      <c r="AA599" s="5">
        <f t="shared" ca="1" si="82"/>
        <v>8</v>
      </c>
      <c r="AD599" s="143" t="str">
        <f t="shared" ca="1" si="86"/>
        <v/>
      </c>
      <c r="AE599" s="100" t="str">
        <f t="shared" ca="1" si="87"/>
        <v>未使用</v>
      </c>
    </row>
    <row r="600" spans="1:31" s="2" customFormat="1" ht="12" customHeight="1">
      <c r="A600" s="161">
        <v>15</v>
      </c>
      <c r="B600" s="39" t="str">
        <f t="shared" ca="1" si="85"/>
        <v/>
      </c>
      <c r="C600" s="44">
        <v>1</v>
      </c>
      <c r="D600" s="45" t="s">
        <v>46</v>
      </c>
      <c r="E600" s="489" t="str">
        <f t="shared" ca="1" si="83"/>
        <v>Not Used</v>
      </c>
      <c r="F600" s="489"/>
      <c r="G600" s="489"/>
      <c r="H600" s="41" t="str">
        <f ca="1">IF(E600="Not Used","",MAX($H$102:INDIRECT("R[-1]C",FALSE))+1)</f>
        <v/>
      </c>
      <c r="I600" s="42" t="str">
        <f t="shared" ca="1" si="80"/>
        <v/>
      </c>
      <c r="J600" s="488"/>
      <c r="K600" s="486"/>
      <c r="L600" s="485"/>
      <c r="M600" s="486"/>
      <c r="N600" s="485"/>
      <c r="O600" s="486"/>
      <c r="P600" s="485"/>
      <c r="Q600" s="486"/>
      <c r="R600" s="485"/>
      <c r="S600" s="486"/>
      <c r="T600" s="485"/>
      <c r="U600" s="486"/>
      <c r="V600" s="485"/>
      <c r="W600" s="486"/>
      <c r="X600" s="485"/>
      <c r="Y600" s="486"/>
      <c r="Z600" s="5">
        <f t="shared" si="81"/>
        <v>0</v>
      </c>
      <c r="AA600" s="5">
        <f t="shared" ca="1" si="82"/>
        <v>8</v>
      </c>
      <c r="AD600" s="143" t="str">
        <f t="shared" ca="1" si="86"/>
        <v/>
      </c>
      <c r="AE600" s="100" t="str">
        <f t="shared" ca="1" si="87"/>
        <v>未使用</v>
      </c>
    </row>
    <row r="601" spans="1:31" s="2" customFormat="1" ht="12" customHeight="1">
      <c r="A601" s="161">
        <v>15</v>
      </c>
      <c r="B601" s="39" t="str">
        <f t="shared" ca="1" si="85"/>
        <v/>
      </c>
      <c r="C601" s="44">
        <v>2</v>
      </c>
      <c r="D601" s="45" t="s">
        <v>46</v>
      </c>
      <c r="E601" s="489" t="str">
        <f t="shared" ca="1" si="83"/>
        <v>Not Used</v>
      </c>
      <c r="F601" s="489"/>
      <c r="G601" s="489"/>
      <c r="H601" s="41" t="str">
        <f ca="1">IF(E601="Not Used","",MAX($H$102:INDIRECT("R[-1]C",FALSE))+1)</f>
        <v/>
      </c>
      <c r="I601" s="42" t="str">
        <f t="shared" ca="1" si="80"/>
        <v/>
      </c>
      <c r="J601" s="488"/>
      <c r="K601" s="486"/>
      <c r="L601" s="485"/>
      <c r="M601" s="486"/>
      <c r="N601" s="485"/>
      <c r="O601" s="486"/>
      <c r="P601" s="485"/>
      <c r="Q601" s="486"/>
      <c r="R601" s="485"/>
      <c r="S601" s="486"/>
      <c r="T601" s="485"/>
      <c r="U601" s="486"/>
      <c r="V601" s="485"/>
      <c r="W601" s="486"/>
      <c r="X601" s="485"/>
      <c r="Y601" s="486"/>
      <c r="Z601" s="5">
        <f t="shared" si="81"/>
        <v>0</v>
      </c>
      <c r="AA601" s="5">
        <f t="shared" ca="1" si="82"/>
        <v>8</v>
      </c>
      <c r="AD601" s="143" t="str">
        <f t="shared" ca="1" si="86"/>
        <v/>
      </c>
      <c r="AE601" s="100" t="str">
        <f t="shared" ca="1" si="87"/>
        <v>未使用</v>
      </c>
    </row>
    <row r="602" spans="1:31" s="2" customFormat="1" ht="12" customHeight="1">
      <c r="A602" s="161">
        <v>15</v>
      </c>
      <c r="B602" s="39" t="str">
        <f t="shared" ca="1" si="85"/>
        <v/>
      </c>
      <c r="C602" s="44">
        <v>3</v>
      </c>
      <c r="D602" s="45" t="s">
        <v>46</v>
      </c>
      <c r="E602" s="489" t="str">
        <f t="shared" ca="1" si="83"/>
        <v>Not Used</v>
      </c>
      <c r="F602" s="489"/>
      <c r="G602" s="489"/>
      <c r="H602" s="41" t="str">
        <f ca="1">IF(E602="Not Used","",MAX($H$102:INDIRECT("R[-1]C",FALSE))+1)</f>
        <v/>
      </c>
      <c r="I602" s="42" t="str">
        <f t="shared" ca="1" si="80"/>
        <v/>
      </c>
      <c r="J602" s="488"/>
      <c r="K602" s="486"/>
      <c r="L602" s="485"/>
      <c r="M602" s="486"/>
      <c r="N602" s="485"/>
      <c r="O602" s="486"/>
      <c r="P602" s="485"/>
      <c r="Q602" s="486"/>
      <c r="R602" s="485"/>
      <c r="S602" s="486"/>
      <c r="T602" s="485"/>
      <c r="U602" s="486"/>
      <c r="V602" s="485"/>
      <c r="W602" s="486"/>
      <c r="X602" s="485"/>
      <c r="Y602" s="486"/>
      <c r="Z602" s="5">
        <f t="shared" si="81"/>
        <v>0</v>
      </c>
      <c r="AA602" s="5">
        <f t="shared" ca="1" si="82"/>
        <v>8</v>
      </c>
      <c r="AD602" s="143" t="str">
        <f t="shared" ca="1" si="86"/>
        <v/>
      </c>
      <c r="AE602" s="100" t="str">
        <f t="shared" ca="1" si="87"/>
        <v>未使用</v>
      </c>
    </row>
    <row r="603" spans="1:31" s="2" customFormat="1" ht="12" customHeight="1">
      <c r="A603" s="161">
        <v>15</v>
      </c>
      <c r="B603" s="39" t="str">
        <f t="shared" ca="1" si="85"/>
        <v/>
      </c>
      <c r="C603" s="44">
        <v>4</v>
      </c>
      <c r="D603" s="45" t="s">
        <v>46</v>
      </c>
      <c r="E603" s="489" t="str">
        <f t="shared" ca="1" si="83"/>
        <v>Not Used</v>
      </c>
      <c r="F603" s="489"/>
      <c r="G603" s="489"/>
      <c r="H603" s="41" t="str">
        <f ca="1">IF(E603="Not Used","",MAX($H$102:INDIRECT("R[-1]C",FALSE))+1)</f>
        <v/>
      </c>
      <c r="I603" s="42" t="str">
        <f t="shared" ca="1" si="80"/>
        <v/>
      </c>
      <c r="J603" s="488"/>
      <c r="K603" s="486"/>
      <c r="L603" s="485"/>
      <c r="M603" s="486"/>
      <c r="N603" s="485"/>
      <c r="O603" s="486"/>
      <c r="P603" s="485"/>
      <c r="Q603" s="486"/>
      <c r="R603" s="485"/>
      <c r="S603" s="486"/>
      <c r="T603" s="485"/>
      <c r="U603" s="486"/>
      <c r="V603" s="485"/>
      <c r="W603" s="486"/>
      <c r="X603" s="485"/>
      <c r="Y603" s="486"/>
      <c r="Z603" s="5">
        <f t="shared" si="81"/>
        <v>0</v>
      </c>
      <c r="AA603" s="5">
        <f t="shared" ca="1" si="82"/>
        <v>8</v>
      </c>
      <c r="AD603" s="143" t="str">
        <f t="shared" ca="1" si="86"/>
        <v/>
      </c>
      <c r="AE603" s="100" t="str">
        <f t="shared" ca="1" si="87"/>
        <v>未使用</v>
      </c>
    </row>
    <row r="604" spans="1:31" s="2" customFormat="1" ht="12" customHeight="1">
      <c r="A604" s="161">
        <v>15</v>
      </c>
      <c r="B604" s="39" t="str">
        <f t="shared" ca="1" si="85"/>
        <v/>
      </c>
      <c r="C604" s="44">
        <v>5</v>
      </c>
      <c r="D604" s="45" t="s">
        <v>46</v>
      </c>
      <c r="E604" s="489" t="str">
        <f t="shared" ca="1" si="83"/>
        <v>Not Used</v>
      </c>
      <c r="F604" s="489"/>
      <c r="G604" s="489"/>
      <c r="H604" s="41" t="str">
        <f ca="1">IF(E604="Not Used","",MAX($H$102:INDIRECT("R[-1]C",FALSE))+1)</f>
        <v/>
      </c>
      <c r="I604" s="42" t="str">
        <f t="shared" ca="1" si="80"/>
        <v/>
      </c>
      <c r="J604" s="488"/>
      <c r="K604" s="486"/>
      <c r="L604" s="485"/>
      <c r="M604" s="486"/>
      <c r="N604" s="485"/>
      <c r="O604" s="486"/>
      <c r="P604" s="485"/>
      <c r="Q604" s="486"/>
      <c r="R604" s="485"/>
      <c r="S604" s="486"/>
      <c r="T604" s="485"/>
      <c r="U604" s="486"/>
      <c r="V604" s="485"/>
      <c r="W604" s="486"/>
      <c r="X604" s="485"/>
      <c r="Y604" s="486"/>
      <c r="Z604" s="5">
        <f t="shared" si="81"/>
        <v>0</v>
      </c>
      <c r="AA604" s="5">
        <f t="shared" ca="1" si="82"/>
        <v>8</v>
      </c>
      <c r="AD604" s="143" t="str">
        <f t="shared" ca="1" si="86"/>
        <v/>
      </c>
      <c r="AE604" s="100" t="str">
        <f t="shared" ca="1" si="87"/>
        <v>未使用</v>
      </c>
    </row>
    <row r="605" spans="1:31" s="2" customFormat="1" ht="12" customHeight="1">
      <c r="A605" s="161">
        <v>15</v>
      </c>
      <c r="B605" s="39" t="str">
        <f t="shared" ca="1" si="85"/>
        <v/>
      </c>
      <c r="C605" s="44">
        <v>6</v>
      </c>
      <c r="D605" s="45" t="s">
        <v>46</v>
      </c>
      <c r="E605" s="489" t="str">
        <f t="shared" ca="1" si="83"/>
        <v>Not Used</v>
      </c>
      <c r="F605" s="489"/>
      <c r="G605" s="489"/>
      <c r="H605" s="41" t="str">
        <f ca="1">IF(E605="Not Used","",MAX($H$102:INDIRECT("R[-1]C",FALSE))+1)</f>
        <v/>
      </c>
      <c r="I605" s="42" t="str">
        <f t="shared" ca="1" si="80"/>
        <v/>
      </c>
      <c r="J605" s="488"/>
      <c r="K605" s="486"/>
      <c r="L605" s="485"/>
      <c r="M605" s="486"/>
      <c r="N605" s="485"/>
      <c r="O605" s="486"/>
      <c r="P605" s="485"/>
      <c r="Q605" s="486"/>
      <c r="R605" s="485"/>
      <c r="S605" s="486"/>
      <c r="T605" s="485"/>
      <c r="U605" s="486"/>
      <c r="V605" s="485"/>
      <c r="W605" s="486"/>
      <c r="X605" s="485"/>
      <c r="Y605" s="486"/>
      <c r="Z605" s="5">
        <f t="shared" si="81"/>
        <v>0</v>
      </c>
      <c r="AA605" s="5">
        <f t="shared" ca="1" si="82"/>
        <v>8</v>
      </c>
      <c r="AD605" s="143" t="str">
        <f t="shared" ca="1" si="86"/>
        <v/>
      </c>
      <c r="AE605" s="100" t="str">
        <f t="shared" ca="1" si="87"/>
        <v>未使用</v>
      </c>
    </row>
    <row r="606" spans="1:31" s="2" customFormat="1" ht="12" customHeight="1">
      <c r="A606" s="161">
        <v>15</v>
      </c>
      <c r="B606" s="39" t="str">
        <f t="shared" ca="1" si="85"/>
        <v/>
      </c>
      <c r="C606" s="44">
        <v>7</v>
      </c>
      <c r="D606" s="45" t="s">
        <v>46</v>
      </c>
      <c r="E606" s="489" t="str">
        <f t="shared" ca="1" si="83"/>
        <v>Not Used</v>
      </c>
      <c r="F606" s="489"/>
      <c r="G606" s="489"/>
      <c r="H606" s="41" t="str">
        <f ca="1">IF(E606="Not Used","",MAX($H$102:INDIRECT("R[-1]C",FALSE))+1)</f>
        <v/>
      </c>
      <c r="I606" s="42" t="str">
        <f t="shared" ca="1" si="80"/>
        <v/>
      </c>
      <c r="J606" s="488"/>
      <c r="K606" s="486"/>
      <c r="L606" s="485"/>
      <c r="M606" s="486"/>
      <c r="N606" s="485"/>
      <c r="O606" s="486"/>
      <c r="P606" s="485"/>
      <c r="Q606" s="486"/>
      <c r="R606" s="485"/>
      <c r="S606" s="486"/>
      <c r="T606" s="485"/>
      <c r="U606" s="486"/>
      <c r="V606" s="485"/>
      <c r="W606" s="486"/>
      <c r="X606" s="485"/>
      <c r="Y606" s="486"/>
      <c r="Z606" s="5">
        <f t="shared" si="81"/>
        <v>0</v>
      </c>
      <c r="AA606" s="5">
        <f t="shared" ca="1" si="82"/>
        <v>8</v>
      </c>
      <c r="AD606" s="143" t="str">
        <f t="shared" ca="1" si="86"/>
        <v/>
      </c>
      <c r="AE606" s="100" t="str">
        <f t="shared" ca="1" si="87"/>
        <v>未使用</v>
      </c>
    </row>
    <row r="607" spans="1:31" s="2" customFormat="1" ht="12" customHeight="1">
      <c r="A607" s="161">
        <v>15</v>
      </c>
      <c r="B607" s="39" t="str">
        <f t="shared" ca="1" si="85"/>
        <v/>
      </c>
      <c r="C607" s="44">
        <v>8</v>
      </c>
      <c r="D607" s="45" t="s">
        <v>46</v>
      </c>
      <c r="E607" s="489" t="str">
        <f t="shared" ca="1" si="83"/>
        <v>Not Used</v>
      </c>
      <c r="F607" s="489"/>
      <c r="G607" s="489"/>
      <c r="H607" s="41" t="str">
        <f ca="1">IF(E607="Not Used","",MAX($H$102:INDIRECT("R[-1]C",FALSE))+1)</f>
        <v/>
      </c>
      <c r="I607" s="42" t="str">
        <f t="shared" ca="1" si="80"/>
        <v/>
      </c>
      <c r="J607" s="488"/>
      <c r="K607" s="486"/>
      <c r="L607" s="485"/>
      <c r="M607" s="486"/>
      <c r="N607" s="485"/>
      <c r="O607" s="486"/>
      <c r="P607" s="485"/>
      <c r="Q607" s="486"/>
      <c r="R607" s="485"/>
      <c r="S607" s="486"/>
      <c r="T607" s="485"/>
      <c r="U607" s="486"/>
      <c r="V607" s="485"/>
      <c r="W607" s="486"/>
      <c r="X607" s="485"/>
      <c r="Y607" s="486"/>
      <c r="Z607" s="5">
        <f t="shared" si="81"/>
        <v>0</v>
      </c>
      <c r="AA607" s="5">
        <f t="shared" ca="1" si="82"/>
        <v>8</v>
      </c>
      <c r="AD607" s="143" t="str">
        <f t="shared" ca="1" si="86"/>
        <v/>
      </c>
      <c r="AE607" s="100" t="str">
        <f t="shared" ca="1" si="87"/>
        <v>未使用</v>
      </c>
    </row>
    <row r="608" spans="1:31" s="2" customFormat="1" ht="12" customHeight="1">
      <c r="A608" s="161">
        <v>15</v>
      </c>
      <c r="B608" s="39" t="str">
        <f t="shared" ca="1" si="85"/>
        <v/>
      </c>
      <c r="C608" s="44">
        <v>9</v>
      </c>
      <c r="D608" s="45" t="s">
        <v>46</v>
      </c>
      <c r="E608" s="489" t="str">
        <f t="shared" ca="1" si="83"/>
        <v>Not Used</v>
      </c>
      <c r="F608" s="489"/>
      <c r="G608" s="489"/>
      <c r="H608" s="41" t="str">
        <f ca="1">IF(E608="Not Used","",MAX($H$102:INDIRECT("R[-1]C",FALSE))+1)</f>
        <v/>
      </c>
      <c r="I608" s="42" t="str">
        <f t="shared" ca="1" si="80"/>
        <v/>
      </c>
      <c r="J608" s="488"/>
      <c r="K608" s="486"/>
      <c r="L608" s="485"/>
      <c r="M608" s="486"/>
      <c r="N608" s="485"/>
      <c r="O608" s="486"/>
      <c r="P608" s="485"/>
      <c r="Q608" s="486"/>
      <c r="R608" s="485"/>
      <c r="S608" s="486"/>
      <c r="T608" s="485"/>
      <c r="U608" s="486"/>
      <c r="V608" s="485"/>
      <c r="W608" s="486"/>
      <c r="X608" s="485"/>
      <c r="Y608" s="486"/>
      <c r="Z608" s="5">
        <f t="shared" si="81"/>
        <v>0</v>
      </c>
      <c r="AA608" s="5">
        <f t="shared" ca="1" si="82"/>
        <v>8</v>
      </c>
      <c r="AD608" s="143" t="str">
        <f t="shared" ca="1" si="86"/>
        <v/>
      </c>
      <c r="AE608" s="100" t="str">
        <f t="shared" ca="1" si="87"/>
        <v>未使用</v>
      </c>
    </row>
    <row r="609" spans="1:31" s="2" customFormat="1" ht="12" customHeight="1">
      <c r="A609" s="161">
        <v>15</v>
      </c>
      <c r="B609" s="39" t="str">
        <f t="shared" ca="1" si="85"/>
        <v/>
      </c>
      <c r="C609" s="44">
        <v>10</v>
      </c>
      <c r="D609" s="45" t="s">
        <v>46</v>
      </c>
      <c r="E609" s="489" t="str">
        <f t="shared" ca="1" si="83"/>
        <v>Not Used</v>
      </c>
      <c r="F609" s="489"/>
      <c r="G609" s="489"/>
      <c r="H609" s="41" t="str">
        <f ca="1">IF(E609="Not Used","",MAX($H$102:INDIRECT("R[-1]C",FALSE))+1)</f>
        <v/>
      </c>
      <c r="I609" s="42" t="str">
        <f t="shared" ca="1" si="80"/>
        <v/>
      </c>
      <c r="J609" s="488"/>
      <c r="K609" s="486"/>
      <c r="L609" s="485"/>
      <c r="M609" s="486"/>
      <c r="N609" s="485"/>
      <c r="O609" s="486"/>
      <c r="P609" s="485"/>
      <c r="Q609" s="486"/>
      <c r="R609" s="485"/>
      <c r="S609" s="486"/>
      <c r="T609" s="485"/>
      <c r="U609" s="486"/>
      <c r="V609" s="485"/>
      <c r="W609" s="486"/>
      <c r="X609" s="485"/>
      <c r="Y609" s="486"/>
      <c r="Z609" s="5">
        <f t="shared" si="81"/>
        <v>0</v>
      </c>
      <c r="AA609" s="5">
        <f t="shared" ca="1" si="82"/>
        <v>8</v>
      </c>
      <c r="AD609" s="143" t="str">
        <f t="shared" ca="1" si="86"/>
        <v/>
      </c>
      <c r="AE609" s="100" t="str">
        <f t="shared" ca="1" si="87"/>
        <v>未使用</v>
      </c>
    </row>
    <row r="610" spans="1:31" s="2" customFormat="1" ht="12" customHeight="1">
      <c r="A610" s="161">
        <v>15</v>
      </c>
      <c r="B610" s="39" t="str">
        <f t="shared" ca="1" si="85"/>
        <v/>
      </c>
      <c r="C610" s="44">
        <v>11</v>
      </c>
      <c r="D610" s="45" t="s">
        <v>46</v>
      </c>
      <c r="E610" s="489" t="str">
        <f t="shared" ca="1" si="83"/>
        <v>Not Used</v>
      </c>
      <c r="F610" s="489"/>
      <c r="G610" s="489"/>
      <c r="H610" s="41" t="str">
        <f ca="1">IF(E610="Not Used","",MAX($H$102:INDIRECT("R[-1]C",FALSE))+1)</f>
        <v/>
      </c>
      <c r="I610" s="42" t="str">
        <f t="shared" ca="1" si="80"/>
        <v/>
      </c>
      <c r="J610" s="488"/>
      <c r="K610" s="486"/>
      <c r="L610" s="485"/>
      <c r="M610" s="486"/>
      <c r="N610" s="485"/>
      <c r="O610" s="486"/>
      <c r="P610" s="485"/>
      <c r="Q610" s="486"/>
      <c r="R610" s="485"/>
      <c r="S610" s="486"/>
      <c r="T610" s="485"/>
      <c r="U610" s="486"/>
      <c r="V610" s="485"/>
      <c r="W610" s="486"/>
      <c r="X610" s="485"/>
      <c r="Y610" s="486"/>
      <c r="Z610" s="5">
        <f t="shared" si="81"/>
        <v>0</v>
      </c>
      <c r="AA610" s="5">
        <f t="shared" ca="1" si="82"/>
        <v>8</v>
      </c>
      <c r="AD610" s="143" t="str">
        <f t="shared" ca="1" si="86"/>
        <v/>
      </c>
      <c r="AE610" s="100" t="str">
        <f t="shared" ca="1" si="87"/>
        <v>未使用</v>
      </c>
    </row>
    <row r="611" spans="1:31" s="2" customFormat="1" ht="12" customHeight="1">
      <c r="A611" s="161">
        <v>15</v>
      </c>
      <c r="B611" s="39" t="str">
        <f t="shared" ca="1" si="85"/>
        <v/>
      </c>
      <c r="C611" s="44">
        <v>12</v>
      </c>
      <c r="D611" s="45" t="s">
        <v>46</v>
      </c>
      <c r="E611" s="489" t="str">
        <f t="shared" ca="1" si="83"/>
        <v>Not Used</v>
      </c>
      <c r="F611" s="489"/>
      <c r="G611" s="489"/>
      <c r="H611" s="41" t="str">
        <f ca="1">IF(E611="Not Used","",MAX($H$102:INDIRECT("R[-1]C",FALSE))+1)</f>
        <v/>
      </c>
      <c r="I611" s="42" t="str">
        <f t="shared" ca="1" si="80"/>
        <v/>
      </c>
      <c r="J611" s="488"/>
      <c r="K611" s="486"/>
      <c r="L611" s="485"/>
      <c r="M611" s="486"/>
      <c r="N611" s="485"/>
      <c r="O611" s="486"/>
      <c r="P611" s="485"/>
      <c r="Q611" s="486"/>
      <c r="R611" s="485"/>
      <c r="S611" s="486"/>
      <c r="T611" s="485"/>
      <c r="U611" s="486"/>
      <c r="V611" s="485"/>
      <c r="W611" s="486"/>
      <c r="X611" s="485"/>
      <c r="Y611" s="486"/>
      <c r="Z611" s="5">
        <f t="shared" si="81"/>
        <v>0</v>
      </c>
      <c r="AA611" s="5">
        <f t="shared" ca="1" si="82"/>
        <v>8</v>
      </c>
      <c r="AD611" s="143" t="str">
        <f t="shared" ca="1" si="86"/>
        <v/>
      </c>
      <c r="AE611" s="100" t="str">
        <f t="shared" ca="1" si="87"/>
        <v>未使用</v>
      </c>
    </row>
    <row r="612" spans="1:31" s="2" customFormat="1" ht="12" customHeight="1">
      <c r="A612" s="161">
        <v>15</v>
      </c>
      <c r="B612" s="39" t="str">
        <f t="shared" ca="1" si="85"/>
        <v/>
      </c>
      <c r="C612" s="44">
        <v>13</v>
      </c>
      <c r="D612" s="45" t="s">
        <v>46</v>
      </c>
      <c r="E612" s="489" t="str">
        <f t="shared" ca="1" si="83"/>
        <v>Not Used</v>
      </c>
      <c r="F612" s="489"/>
      <c r="G612" s="489"/>
      <c r="H612" s="41" t="str">
        <f ca="1">IF(E612="Not Used","",MAX($H$102:INDIRECT("R[-1]C",FALSE))+1)</f>
        <v/>
      </c>
      <c r="I612" s="42" t="str">
        <f t="shared" ca="1" si="80"/>
        <v/>
      </c>
      <c r="J612" s="488"/>
      <c r="K612" s="486"/>
      <c r="L612" s="485"/>
      <c r="M612" s="486"/>
      <c r="N612" s="485"/>
      <c r="O612" s="486"/>
      <c r="P612" s="485"/>
      <c r="Q612" s="486"/>
      <c r="R612" s="485"/>
      <c r="S612" s="486"/>
      <c r="T612" s="485"/>
      <c r="U612" s="486"/>
      <c r="V612" s="485"/>
      <c r="W612" s="486"/>
      <c r="X612" s="485"/>
      <c r="Y612" s="486"/>
      <c r="Z612" s="5">
        <f t="shared" si="81"/>
        <v>0</v>
      </c>
      <c r="AA612" s="5">
        <f t="shared" ca="1" si="82"/>
        <v>8</v>
      </c>
      <c r="AD612" s="143" t="str">
        <f t="shared" ca="1" si="86"/>
        <v/>
      </c>
      <c r="AE612" s="100" t="str">
        <f t="shared" ca="1" si="87"/>
        <v>未使用</v>
      </c>
    </row>
    <row r="613" spans="1:31" s="2" customFormat="1" ht="12" customHeight="1">
      <c r="A613" s="161">
        <v>15</v>
      </c>
      <c r="B613" s="39" t="str">
        <f t="shared" ca="1" si="85"/>
        <v/>
      </c>
      <c r="C613" s="44">
        <v>14</v>
      </c>
      <c r="D613" s="45" t="s">
        <v>46</v>
      </c>
      <c r="E613" s="489" t="str">
        <f t="shared" ca="1" si="83"/>
        <v>Not Used</v>
      </c>
      <c r="F613" s="489"/>
      <c r="G613" s="489"/>
      <c r="H613" s="41" t="str">
        <f ca="1">IF(E613="Not Used","",MAX($H$102:INDIRECT("R[-1]C",FALSE))+1)</f>
        <v/>
      </c>
      <c r="I613" s="42" t="str">
        <f t="shared" ca="1" si="80"/>
        <v/>
      </c>
      <c r="J613" s="488"/>
      <c r="K613" s="486"/>
      <c r="L613" s="485"/>
      <c r="M613" s="486"/>
      <c r="N613" s="485"/>
      <c r="O613" s="486"/>
      <c r="P613" s="485"/>
      <c r="Q613" s="486"/>
      <c r="R613" s="485"/>
      <c r="S613" s="486"/>
      <c r="T613" s="485"/>
      <c r="U613" s="486"/>
      <c r="V613" s="485"/>
      <c r="W613" s="486"/>
      <c r="X613" s="485"/>
      <c r="Y613" s="486"/>
      <c r="Z613" s="5">
        <f t="shared" si="81"/>
        <v>0</v>
      </c>
      <c r="AA613" s="5">
        <f t="shared" ca="1" si="82"/>
        <v>8</v>
      </c>
      <c r="AD613" s="143" t="str">
        <f t="shared" ca="1" si="86"/>
        <v/>
      </c>
      <c r="AE613" s="100" t="str">
        <f t="shared" ca="1" si="87"/>
        <v>未使用</v>
      </c>
    </row>
    <row r="614" spans="1:31" s="2" customFormat="1" ht="12" customHeight="1">
      <c r="A614" s="161">
        <v>15</v>
      </c>
      <c r="B614" s="55" t="str">
        <f t="shared" ca="1" si="85"/>
        <v/>
      </c>
      <c r="C614" s="44">
        <v>15</v>
      </c>
      <c r="D614" s="45" t="s">
        <v>46</v>
      </c>
      <c r="E614" s="487" t="str">
        <f t="shared" ca="1" si="83"/>
        <v>Not Used</v>
      </c>
      <c r="F614" s="487"/>
      <c r="G614" s="487"/>
      <c r="H614" s="41" t="str">
        <f ca="1">IF(E614="Not Used","",MAX($H$102:INDIRECT("R[-1]C",FALSE))+1)</f>
        <v/>
      </c>
      <c r="I614" s="42" t="str">
        <f t="shared" ca="1" si="80"/>
        <v/>
      </c>
      <c r="J614" s="488"/>
      <c r="K614" s="486"/>
      <c r="L614" s="485"/>
      <c r="M614" s="486"/>
      <c r="N614" s="485"/>
      <c r="O614" s="486"/>
      <c r="P614" s="485"/>
      <c r="Q614" s="486"/>
      <c r="R614" s="485"/>
      <c r="S614" s="486"/>
      <c r="T614" s="485"/>
      <c r="U614" s="486"/>
      <c r="V614" s="485"/>
      <c r="W614" s="486"/>
      <c r="X614" s="485"/>
      <c r="Y614" s="486"/>
      <c r="Z614" s="5">
        <f t="shared" si="81"/>
        <v>0</v>
      </c>
      <c r="AA614" s="5">
        <f t="shared" ca="1" si="82"/>
        <v>8</v>
      </c>
      <c r="AD614" s="143" t="str">
        <f t="shared" ca="1" si="86"/>
        <v/>
      </c>
      <c r="AE614" s="100" t="str">
        <f t="shared" ca="1" si="87"/>
        <v>未使用</v>
      </c>
    </row>
  </sheetData>
  <mergeCells count="4636">
    <mergeCell ref="X327:Y327"/>
    <mergeCell ref="X328:Y328"/>
    <mergeCell ref="X329:Y329"/>
    <mergeCell ref="X330:Y330"/>
    <mergeCell ref="X339:Y339"/>
    <mergeCell ref="X340:Y340"/>
    <mergeCell ref="X341:Y341"/>
    <mergeCell ref="X342:Y342"/>
    <mergeCell ref="X335:Y335"/>
    <mergeCell ref="X336:Y336"/>
    <mergeCell ref="X337:Y337"/>
    <mergeCell ref="X338:Y338"/>
    <mergeCell ref="X271:Y271"/>
    <mergeCell ref="X272:Y272"/>
    <mergeCell ref="X273:Y273"/>
    <mergeCell ref="X274:Y274"/>
    <mergeCell ref="X299:Y299"/>
    <mergeCell ref="X300:Y300"/>
    <mergeCell ref="X301:Y301"/>
    <mergeCell ref="X302:Y302"/>
    <mergeCell ref="X295:Y295"/>
    <mergeCell ref="X296:Y296"/>
    <mergeCell ref="X297:Y297"/>
    <mergeCell ref="X298:Y298"/>
    <mergeCell ref="X307:Y307"/>
    <mergeCell ref="X308:Y308"/>
    <mergeCell ref="X309:Y309"/>
    <mergeCell ref="X310:Y310"/>
    <mergeCell ref="X303:Y303"/>
    <mergeCell ref="X304:Y304"/>
    <mergeCell ref="X305:Y305"/>
    <mergeCell ref="X306:Y306"/>
    <mergeCell ref="X231:Y231"/>
    <mergeCell ref="X232:Y232"/>
    <mergeCell ref="X233:Y233"/>
    <mergeCell ref="X234:Y234"/>
    <mergeCell ref="X243:Y243"/>
    <mergeCell ref="X244:Y244"/>
    <mergeCell ref="X245:Y245"/>
    <mergeCell ref="X246:Y246"/>
    <mergeCell ref="X239:Y239"/>
    <mergeCell ref="X240:Y240"/>
    <mergeCell ref="X241:Y241"/>
    <mergeCell ref="X242:Y242"/>
    <mergeCell ref="X267:Y267"/>
    <mergeCell ref="X268:Y268"/>
    <mergeCell ref="X269:Y269"/>
    <mergeCell ref="X270:Y270"/>
    <mergeCell ref="X263:Y263"/>
    <mergeCell ref="X264:Y264"/>
    <mergeCell ref="X265:Y265"/>
    <mergeCell ref="X266:Y266"/>
    <mergeCell ref="X251:Y251"/>
    <mergeCell ref="X250:Y250"/>
    <mergeCell ref="X167:Y167"/>
    <mergeCell ref="X168:Y168"/>
    <mergeCell ref="X169:Y169"/>
    <mergeCell ref="X170:Y170"/>
    <mergeCell ref="X179:Y179"/>
    <mergeCell ref="X180:Y180"/>
    <mergeCell ref="X181:Y181"/>
    <mergeCell ref="X182:Y182"/>
    <mergeCell ref="X175:Y175"/>
    <mergeCell ref="X176:Y176"/>
    <mergeCell ref="X177:Y177"/>
    <mergeCell ref="X178:Y178"/>
    <mergeCell ref="X203:Y203"/>
    <mergeCell ref="X204:Y204"/>
    <mergeCell ref="X205:Y205"/>
    <mergeCell ref="X206:Y206"/>
    <mergeCell ref="X199:Y199"/>
    <mergeCell ref="X200:Y200"/>
    <mergeCell ref="X201:Y201"/>
    <mergeCell ref="X202:Y202"/>
    <mergeCell ref="X185:Y185"/>
    <mergeCell ref="X186:Y186"/>
    <mergeCell ref="X171:Y171"/>
    <mergeCell ref="X172:Y172"/>
    <mergeCell ref="X173:Y173"/>
    <mergeCell ref="X174:Y174"/>
    <mergeCell ref="V128:W128"/>
    <mergeCell ref="V129:W129"/>
    <mergeCell ref="V130:W130"/>
    <mergeCell ref="V131:W131"/>
    <mergeCell ref="V151:W151"/>
    <mergeCell ref="V152:W152"/>
    <mergeCell ref="V153:W153"/>
    <mergeCell ref="V154:W154"/>
    <mergeCell ref="V136:W136"/>
    <mergeCell ref="V137:W137"/>
    <mergeCell ref="V138:W138"/>
    <mergeCell ref="V139:W139"/>
    <mergeCell ref="X141:Y141"/>
    <mergeCell ref="X142:Y142"/>
    <mergeCell ref="X143:Y143"/>
    <mergeCell ref="X144:Y144"/>
    <mergeCell ref="X134:Y134"/>
    <mergeCell ref="X135:Y135"/>
    <mergeCell ref="X136:Y136"/>
    <mergeCell ref="X137:Y137"/>
    <mergeCell ref="X139:Y139"/>
    <mergeCell ref="X149:Y149"/>
    <mergeCell ref="X150:Y150"/>
    <mergeCell ref="X151:Y151"/>
    <mergeCell ref="X152:Y152"/>
    <mergeCell ref="X145:Y145"/>
    <mergeCell ref="X146:Y146"/>
    <mergeCell ref="X147:Y147"/>
    <mergeCell ref="X148:Y148"/>
    <mergeCell ref="T324:U324"/>
    <mergeCell ref="T325:U325"/>
    <mergeCell ref="T326:U326"/>
    <mergeCell ref="T357:U357"/>
    <mergeCell ref="T358:U358"/>
    <mergeCell ref="T351:U351"/>
    <mergeCell ref="T352:U352"/>
    <mergeCell ref="T353:U353"/>
    <mergeCell ref="T354:U354"/>
    <mergeCell ref="V112:W112"/>
    <mergeCell ref="V113:W113"/>
    <mergeCell ref="V114:W114"/>
    <mergeCell ref="V115:W115"/>
    <mergeCell ref="T355:U355"/>
    <mergeCell ref="T356:U356"/>
    <mergeCell ref="T347:U347"/>
    <mergeCell ref="T348:U348"/>
    <mergeCell ref="T349:U349"/>
    <mergeCell ref="T350:U350"/>
    <mergeCell ref="V124:W124"/>
    <mergeCell ref="V125:W125"/>
    <mergeCell ref="V126:W126"/>
    <mergeCell ref="V127:W127"/>
    <mergeCell ref="V117:W117"/>
    <mergeCell ref="V118:W118"/>
    <mergeCell ref="V119:W119"/>
    <mergeCell ref="V120:W120"/>
    <mergeCell ref="V123:W123"/>
    <mergeCell ref="V132:W132"/>
    <mergeCell ref="V133:W133"/>
    <mergeCell ref="V134:W134"/>
    <mergeCell ref="V135:W135"/>
    <mergeCell ref="T260:U260"/>
    <mergeCell ref="T261:U261"/>
    <mergeCell ref="T262:U262"/>
    <mergeCell ref="T287:U287"/>
    <mergeCell ref="T288:U288"/>
    <mergeCell ref="T289:U289"/>
    <mergeCell ref="T290:U290"/>
    <mergeCell ref="T283:U283"/>
    <mergeCell ref="T284:U284"/>
    <mergeCell ref="T285:U285"/>
    <mergeCell ref="T286:U286"/>
    <mergeCell ref="T311:U311"/>
    <mergeCell ref="T312:U312"/>
    <mergeCell ref="T313:U313"/>
    <mergeCell ref="T314:U314"/>
    <mergeCell ref="T291:U291"/>
    <mergeCell ref="T292:U292"/>
    <mergeCell ref="T293:U293"/>
    <mergeCell ref="T294:U294"/>
    <mergeCell ref="T299:U299"/>
    <mergeCell ref="T164:U164"/>
    <mergeCell ref="T165:U165"/>
    <mergeCell ref="T166:U166"/>
    <mergeCell ref="T173:U173"/>
    <mergeCell ref="T196:U196"/>
    <mergeCell ref="T197:U197"/>
    <mergeCell ref="T198:U198"/>
    <mergeCell ref="T223:U223"/>
    <mergeCell ref="T224:U224"/>
    <mergeCell ref="T225:U225"/>
    <mergeCell ref="T226:U226"/>
    <mergeCell ref="T219:U219"/>
    <mergeCell ref="T220:U220"/>
    <mergeCell ref="T221:U221"/>
    <mergeCell ref="T222:U222"/>
    <mergeCell ref="T247:U247"/>
    <mergeCell ref="T248:U248"/>
    <mergeCell ref="T227:U227"/>
    <mergeCell ref="T228:U228"/>
    <mergeCell ref="T229:U229"/>
    <mergeCell ref="T230:U230"/>
    <mergeCell ref="T237:U237"/>
    <mergeCell ref="T176:U176"/>
    <mergeCell ref="T238:U238"/>
    <mergeCell ref="T192:U192"/>
    <mergeCell ref="T193:U193"/>
    <mergeCell ref="T235:U235"/>
    <mergeCell ref="T183:U183"/>
    <mergeCell ref="T169:U169"/>
    <mergeCell ref="T181:U181"/>
    <mergeCell ref="T236:U236"/>
    <mergeCell ref="T243:U243"/>
    <mergeCell ref="T134:U134"/>
    <mergeCell ref="T135:U135"/>
    <mergeCell ref="T136:U136"/>
    <mergeCell ref="T129:U129"/>
    <mergeCell ref="T130:U130"/>
    <mergeCell ref="T131:U131"/>
    <mergeCell ref="T132:U132"/>
    <mergeCell ref="T151:U151"/>
    <mergeCell ref="T152:U152"/>
    <mergeCell ref="T153:U153"/>
    <mergeCell ref="T137:U137"/>
    <mergeCell ref="T138:U138"/>
    <mergeCell ref="T139:U139"/>
    <mergeCell ref="T140:U140"/>
    <mergeCell ref="T159:U159"/>
    <mergeCell ref="T160:U160"/>
    <mergeCell ref="T161:U161"/>
    <mergeCell ref="T155:U155"/>
    <mergeCell ref="T156:U156"/>
    <mergeCell ref="T157:U157"/>
    <mergeCell ref="T158:U158"/>
    <mergeCell ref="T117:U117"/>
    <mergeCell ref="T118:U118"/>
    <mergeCell ref="T119:U119"/>
    <mergeCell ref="T120:U120"/>
    <mergeCell ref="T112:U112"/>
    <mergeCell ref="T113:U113"/>
    <mergeCell ref="T114:U114"/>
    <mergeCell ref="T115:U115"/>
    <mergeCell ref="T125:U125"/>
    <mergeCell ref="T126:U126"/>
    <mergeCell ref="T127:U127"/>
    <mergeCell ref="T128:U128"/>
    <mergeCell ref="T121:U121"/>
    <mergeCell ref="T122:U122"/>
    <mergeCell ref="T123:U123"/>
    <mergeCell ref="T124:U124"/>
    <mergeCell ref="T133:U133"/>
    <mergeCell ref="R325:S325"/>
    <mergeCell ref="R326:S326"/>
    <mergeCell ref="R319:S319"/>
    <mergeCell ref="R320:S320"/>
    <mergeCell ref="R321:S321"/>
    <mergeCell ref="R322:S322"/>
    <mergeCell ref="R347:S347"/>
    <mergeCell ref="R348:S348"/>
    <mergeCell ref="R349:S349"/>
    <mergeCell ref="R350:S350"/>
    <mergeCell ref="R343:S343"/>
    <mergeCell ref="R344:S344"/>
    <mergeCell ref="R345:S345"/>
    <mergeCell ref="R346:S346"/>
    <mergeCell ref="R355:S355"/>
    <mergeCell ref="R356:S356"/>
    <mergeCell ref="R357:S357"/>
    <mergeCell ref="R351:S351"/>
    <mergeCell ref="R352:S352"/>
    <mergeCell ref="R353:S353"/>
    <mergeCell ref="R354:S354"/>
    <mergeCell ref="R292:S292"/>
    <mergeCell ref="R293:S293"/>
    <mergeCell ref="R294:S294"/>
    <mergeCell ref="R287:S287"/>
    <mergeCell ref="R288:S288"/>
    <mergeCell ref="R289:S289"/>
    <mergeCell ref="R290:S290"/>
    <mergeCell ref="R315:S315"/>
    <mergeCell ref="R316:S316"/>
    <mergeCell ref="R317:S317"/>
    <mergeCell ref="R318:S318"/>
    <mergeCell ref="R311:S311"/>
    <mergeCell ref="R312:S312"/>
    <mergeCell ref="R313:S313"/>
    <mergeCell ref="R314:S314"/>
    <mergeCell ref="R323:S323"/>
    <mergeCell ref="R324:S324"/>
    <mergeCell ref="R299:S299"/>
    <mergeCell ref="R230:S230"/>
    <mergeCell ref="R223:S223"/>
    <mergeCell ref="R224:S224"/>
    <mergeCell ref="R225:S225"/>
    <mergeCell ref="R226:S226"/>
    <mergeCell ref="R251:S251"/>
    <mergeCell ref="R252:S252"/>
    <mergeCell ref="R253:S253"/>
    <mergeCell ref="R254:S254"/>
    <mergeCell ref="R247:S247"/>
    <mergeCell ref="R248:S248"/>
    <mergeCell ref="R249:S249"/>
    <mergeCell ref="R250:S250"/>
    <mergeCell ref="R259:S259"/>
    <mergeCell ref="R260:S260"/>
    <mergeCell ref="R261:S261"/>
    <mergeCell ref="R262:S262"/>
    <mergeCell ref="R255:S255"/>
    <mergeCell ref="R256:S256"/>
    <mergeCell ref="R257:S257"/>
    <mergeCell ref="R258:S258"/>
    <mergeCell ref="R237:S237"/>
    <mergeCell ref="R238:S238"/>
    <mergeCell ref="R235:S235"/>
    <mergeCell ref="R243:S243"/>
    <mergeCell ref="R197:S197"/>
    <mergeCell ref="R198:S198"/>
    <mergeCell ref="R191:S191"/>
    <mergeCell ref="R192:S192"/>
    <mergeCell ref="R193:S193"/>
    <mergeCell ref="R194:S194"/>
    <mergeCell ref="R219:S219"/>
    <mergeCell ref="R220:S220"/>
    <mergeCell ref="R221:S221"/>
    <mergeCell ref="R222:S222"/>
    <mergeCell ref="R215:S215"/>
    <mergeCell ref="R216:S216"/>
    <mergeCell ref="R217:S217"/>
    <mergeCell ref="R218:S218"/>
    <mergeCell ref="R227:S227"/>
    <mergeCell ref="R228:S228"/>
    <mergeCell ref="R229:S229"/>
    <mergeCell ref="R164:S164"/>
    <mergeCell ref="R165:S165"/>
    <mergeCell ref="R166:S166"/>
    <mergeCell ref="R159:S159"/>
    <mergeCell ref="R160:S160"/>
    <mergeCell ref="R161:S161"/>
    <mergeCell ref="R162:S162"/>
    <mergeCell ref="R187:S187"/>
    <mergeCell ref="R188:S188"/>
    <mergeCell ref="R189:S189"/>
    <mergeCell ref="R190:S190"/>
    <mergeCell ref="R183:S183"/>
    <mergeCell ref="R184:S184"/>
    <mergeCell ref="R185:S185"/>
    <mergeCell ref="R186:S186"/>
    <mergeCell ref="R195:S195"/>
    <mergeCell ref="R196:S196"/>
    <mergeCell ref="R173:S173"/>
    <mergeCell ref="R176:S176"/>
    <mergeCell ref="R169:S169"/>
    <mergeCell ref="R181:S181"/>
    <mergeCell ref="R128:S128"/>
    <mergeCell ref="R137:S137"/>
    <mergeCell ref="R138:S138"/>
    <mergeCell ref="R139:S139"/>
    <mergeCell ref="R140:S140"/>
    <mergeCell ref="R133:S133"/>
    <mergeCell ref="R134:S134"/>
    <mergeCell ref="R135:S135"/>
    <mergeCell ref="R136:S136"/>
    <mergeCell ref="R155:S155"/>
    <mergeCell ref="R156:S156"/>
    <mergeCell ref="R157:S157"/>
    <mergeCell ref="R158:S158"/>
    <mergeCell ref="R151:S151"/>
    <mergeCell ref="R152:S152"/>
    <mergeCell ref="R153:S153"/>
    <mergeCell ref="R154:S154"/>
    <mergeCell ref="P326:Q326"/>
    <mergeCell ref="P357:Q357"/>
    <mergeCell ref="P358:Q358"/>
    <mergeCell ref="P351:Q351"/>
    <mergeCell ref="P352:Q352"/>
    <mergeCell ref="P353:Q353"/>
    <mergeCell ref="P354:Q354"/>
    <mergeCell ref="R112:S112"/>
    <mergeCell ref="R113:S113"/>
    <mergeCell ref="R114:S114"/>
    <mergeCell ref="R115:S115"/>
    <mergeCell ref="P355:Q355"/>
    <mergeCell ref="P356:Q356"/>
    <mergeCell ref="P347:Q347"/>
    <mergeCell ref="P348:Q348"/>
    <mergeCell ref="P349:Q349"/>
    <mergeCell ref="P350:Q350"/>
    <mergeCell ref="R121:S121"/>
    <mergeCell ref="R122:S122"/>
    <mergeCell ref="R123:S123"/>
    <mergeCell ref="R124:S124"/>
    <mergeCell ref="R117:S117"/>
    <mergeCell ref="R118:S118"/>
    <mergeCell ref="R119:S119"/>
    <mergeCell ref="R120:S120"/>
    <mergeCell ref="R129:S129"/>
    <mergeCell ref="R130:S130"/>
    <mergeCell ref="R131:S131"/>
    <mergeCell ref="R132:S132"/>
    <mergeCell ref="R125:S125"/>
    <mergeCell ref="R126:S126"/>
    <mergeCell ref="R127:S127"/>
    <mergeCell ref="P262:Q262"/>
    <mergeCell ref="P287:Q287"/>
    <mergeCell ref="P288:Q288"/>
    <mergeCell ref="P289:Q289"/>
    <mergeCell ref="P290:Q290"/>
    <mergeCell ref="P283:Q283"/>
    <mergeCell ref="P284:Q284"/>
    <mergeCell ref="P285:Q285"/>
    <mergeCell ref="P286:Q286"/>
    <mergeCell ref="P311:Q311"/>
    <mergeCell ref="P312:Q312"/>
    <mergeCell ref="P313:Q313"/>
    <mergeCell ref="P314:Q314"/>
    <mergeCell ref="P291:Q291"/>
    <mergeCell ref="P292:Q292"/>
    <mergeCell ref="P293:Q293"/>
    <mergeCell ref="P294:Q294"/>
    <mergeCell ref="P299:Q299"/>
    <mergeCell ref="P164:Q164"/>
    <mergeCell ref="P165:Q165"/>
    <mergeCell ref="P166:Q166"/>
    <mergeCell ref="P173:Q173"/>
    <mergeCell ref="P198:Q198"/>
    <mergeCell ref="P223:Q223"/>
    <mergeCell ref="P224:Q224"/>
    <mergeCell ref="P225:Q225"/>
    <mergeCell ref="P226:Q226"/>
    <mergeCell ref="P219:Q219"/>
    <mergeCell ref="P220:Q220"/>
    <mergeCell ref="P221:Q221"/>
    <mergeCell ref="P222:Q222"/>
    <mergeCell ref="P247:Q247"/>
    <mergeCell ref="P248:Q248"/>
    <mergeCell ref="P249:Q249"/>
    <mergeCell ref="P250:Q250"/>
    <mergeCell ref="P227:Q227"/>
    <mergeCell ref="P228:Q228"/>
    <mergeCell ref="P229:Q229"/>
    <mergeCell ref="P230:Q230"/>
    <mergeCell ref="P237:Q237"/>
    <mergeCell ref="P238:Q238"/>
    <mergeCell ref="P186:Q186"/>
    <mergeCell ref="P193:Q193"/>
    <mergeCell ref="P183:Q183"/>
    <mergeCell ref="P184:Q184"/>
    <mergeCell ref="P185:Q185"/>
    <mergeCell ref="P235:Q235"/>
    <mergeCell ref="P243:Q243"/>
    <mergeCell ref="P134:Q134"/>
    <mergeCell ref="P135:Q135"/>
    <mergeCell ref="P136:Q136"/>
    <mergeCell ref="P129:Q129"/>
    <mergeCell ref="P130:Q130"/>
    <mergeCell ref="P131:Q131"/>
    <mergeCell ref="P132:Q132"/>
    <mergeCell ref="P151:Q151"/>
    <mergeCell ref="P152:Q152"/>
    <mergeCell ref="P153:Q153"/>
    <mergeCell ref="P137:Q137"/>
    <mergeCell ref="P138:Q138"/>
    <mergeCell ref="P139:Q139"/>
    <mergeCell ref="P140:Q140"/>
    <mergeCell ref="P159:Q159"/>
    <mergeCell ref="P160:Q160"/>
    <mergeCell ref="P161:Q161"/>
    <mergeCell ref="P155:Q155"/>
    <mergeCell ref="P156:Q156"/>
    <mergeCell ref="P157:Q157"/>
    <mergeCell ref="P158:Q158"/>
    <mergeCell ref="P117:Q117"/>
    <mergeCell ref="P118:Q118"/>
    <mergeCell ref="P119:Q119"/>
    <mergeCell ref="P120:Q120"/>
    <mergeCell ref="P112:Q112"/>
    <mergeCell ref="P113:Q113"/>
    <mergeCell ref="P114:Q114"/>
    <mergeCell ref="P115:Q115"/>
    <mergeCell ref="P125:Q125"/>
    <mergeCell ref="P126:Q126"/>
    <mergeCell ref="P127:Q127"/>
    <mergeCell ref="P128:Q128"/>
    <mergeCell ref="P121:Q121"/>
    <mergeCell ref="P122:Q122"/>
    <mergeCell ref="P123:Q123"/>
    <mergeCell ref="P124:Q124"/>
    <mergeCell ref="P133:Q133"/>
    <mergeCell ref="N294:O294"/>
    <mergeCell ref="N287:O287"/>
    <mergeCell ref="N288:O288"/>
    <mergeCell ref="N289:O289"/>
    <mergeCell ref="N290:O290"/>
    <mergeCell ref="N315:O315"/>
    <mergeCell ref="N316:O316"/>
    <mergeCell ref="N317:O317"/>
    <mergeCell ref="N318:O318"/>
    <mergeCell ref="N311:O311"/>
    <mergeCell ref="N312:O312"/>
    <mergeCell ref="N313:O313"/>
    <mergeCell ref="N314:O314"/>
    <mergeCell ref="N323:O323"/>
    <mergeCell ref="N324:O324"/>
    <mergeCell ref="N325:O325"/>
    <mergeCell ref="N326:O326"/>
    <mergeCell ref="N319:O319"/>
    <mergeCell ref="N320:O320"/>
    <mergeCell ref="N321:O321"/>
    <mergeCell ref="N322:O322"/>
    <mergeCell ref="N230:O230"/>
    <mergeCell ref="N223:O223"/>
    <mergeCell ref="N224:O224"/>
    <mergeCell ref="N225:O225"/>
    <mergeCell ref="N226:O226"/>
    <mergeCell ref="N251:O251"/>
    <mergeCell ref="N252:O252"/>
    <mergeCell ref="N253:O253"/>
    <mergeCell ref="N254:O254"/>
    <mergeCell ref="N247:O247"/>
    <mergeCell ref="N248:O248"/>
    <mergeCell ref="N249:O249"/>
    <mergeCell ref="N250:O250"/>
    <mergeCell ref="N259:O259"/>
    <mergeCell ref="N260:O260"/>
    <mergeCell ref="N261:O261"/>
    <mergeCell ref="N262:O262"/>
    <mergeCell ref="N255:O255"/>
    <mergeCell ref="N256:O256"/>
    <mergeCell ref="N257:O257"/>
    <mergeCell ref="N258:O258"/>
    <mergeCell ref="N237:O237"/>
    <mergeCell ref="N235:O235"/>
    <mergeCell ref="N243:O243"/>
    <mergeCell ref="N166:O166"/>
    <mergeCell ref="N159:O159"/>
    <mergeCell ref="N160:O160"/>
    <mergeCell ref="N161:O161"/>
    <mergeCell ref="N162:O162"/>
    <mergeCell ref="N187:O187"/>
    <mergeCell ref="N188:O188"/>
    <mergeCell ref="N189:O189"/>
    <mergeCell ref="N190:O190"/>
    <mergeCell ref="N183:O183"/>
    <mergeCell ref="N184:O184"/>
    <mergeCell ref="N185:O185"/>
    <mergeCell ref="N186:O186"/>
    <mergeCell ref="N195:O195"/>
    <mergeCell ref="N196:O196"/>
    <mergeCell ref="N197:O197"/>
    <mergeCell ref="N198:O198"/>
    <mergeCell ref="N191:O191"/>
    <mergeCell ref="N192:O192"/>
    <mergeCell ref="N193:O193"/>
    <mergeCell ref="N194:O194"/>
    <mergeCell ref="N173:O173"/>
    <mergeCell ref="N164:O164"/>
    <mergeCell ref="N165:O165"/>
    <mergeCell ref="N115:O115"/>
    <mergeCell ref="L354:M354"/>
    <mergeCell ref="L355:M355"/>
    <mergeCell ref="L346:M346"/>
    <mergeCell ref="L347:M347"/>
    <mergeCell ref="L348:M348"/>
    <mergeCell ref="L349:M349"/>
    <mergeCell ref="N121:O121"/>
    <mergeCell ref="N122:O122"/>
    <mergeCell ref="N123:O123"/>
    <mergeCell ref="N124:O124"/>
    <mergeCell ref="N117:O117"/>
    <mergeCell ref="N118:O118"/>
    <mergeCell ref="N119:O119"/>
    <mergeCell ref="N120:O120"/>
    <mergeCell ref="N129:O129"/>
    <mergeCell ref="N130:O130"/>
    <mergeCell ref="N131:O131"/>
    <mergeCell ref="N132:O132"/>
    <mergeCell ref="N125:O125"/>
    <mergeCell ref="N126:O126"/>
    <mergeCell ref="N127:O127"/>
    <mergeCell ref="N128:O128"/>
    <mergeCell ref="N137:O137"/>
    <mergeCell ref="N138:O138"/>
    <mergeCell ref="N139:O139"/>
    <mergeCell ref="N140:O140"/>
    <mergeCell ref="N133:O133"/>
    <mergeCell ref="N134:O134"/>
    <mergeCell ref="N135:O135"/>
    <mergeCell ref="N136:O136"/>
    <mergeCell ref="N155:O155"/>
    <mergeCell ref="L124:M124"/>
    <mergeCell ref="J356:K356"/>
    <mergeCell ref="J357:K357"/>
    <mergeCell ref="J354:K354"/>
    <mergeCell ref="J355:K355"/>
    <mergeCell ref="J348:K348"/>
    <mergeCell ref="J349:K349"/>
    <mergeCell ref="L129:M129"/>
    <mergeCell ref="L130:M130"/>
    <mergeCell ref="L131:M131"/>
    <mergeCell ref="L132:M132"/>
    <mergeCell ref="L125:M125"/>
    <mergeCell ref="L126:M126"/>
    <mergeCell ref="L127:M127"/>
    <mergeCell ref="L128:M128"/>
    <mergeCell ref="L137:M137"/>
    <mergeCell ref="L151:M151"/>
    <mergeCell ref="L152:M152"/>
    <mergeCell ref="L153:M153"/>
    <mergeCell ref="L133:M133"/>
    <mergeCell ref="L134:M134"/>
    <mergeCell ref="L135:M135"/>
    <mergeCell ref="L136:M136"/>
    <mergeCell ref="L158:M158"/>
    <mergeCell ref="L159:M159"/>
    <mergeCell ref="L160:M160"/>
    <mergeCell ref="L161:M161"/>
    <mergeCell ref="L154:M154"/>
    <mergeCell ref="L155:M155"/>
    <mergeCell ref="L156:M156"/>
    <mergeCell ref="J132:K132"/>
    <mergeCell ref="J133:K133"/>
    <mergeCell ref="J134:K134"/>
    <mergeCell ref="J135:K135"/>
    <mergeCell ref="J128:K128"/>
    <mergeCell ref="J129:K129"/>
    <mergeCell ref="J130:K130"/>
    <mergeCell ref="J131:K131"/>
    <mergeCell ref="J149:K149"/>
    <mergeCell ref="J150:K150"/>
    <mergeCell ref="J151:K151"/>
    <mergeCell ref="J152:K152"/>
    <mergeCell ref="J136:K136"/>
    <mergeCell ref="J139:K139"/>
    <mergeCell ref="J140:K140"/>
    <mergeCell ref="J141:K141"/>
    <mergeCell ref="J157:K157"/>
    <mergeCell ref="J153:K153"/>
    <mergeCell ref="J154:K154"/>
    <mergeCell ref="J155:K155"/>
    <mergeCell ref="J156:K156"/>
    <mergeCell ref="E102:G102"/>
    <mergeCell ref="B24:B26"/>
    <mergeCell ref="B27:B29"/>
    <mergeCell ref="J103:K103"/>
    <mergeCell ref="B33:B35"/>
    <mergeCell ref="B36:B38"/>
    <mergeCell ref="B39:B41"/>
    <mergeCell ref="B42:B44"/>
    <mergeCell ref="B45:B47"/>
    <mergeCell ref="L103:M103"/>
    <mergeCell ref="L104:M104"/>
    <mergeCell ref="L105:M105"/>
    <mergeCell ref="L106:M106"/>
    <mergeCell ref="J104:K104"/>
    <mergeCell ref="J105:K105"/>
    <mergeCell ref="J106:K106"/>
    <mergeCell ref="J113:K113"/>
    <mergeCell ref="L109:M109"/>
    <mergeCell ref="J110:K110"/>
    <mergeCell ref="J111:K111"/>
    <mergeCell ref="J112:K112"/>
    <mergeCell ref="L110:M110"/>
    <mergeCell ref="E105:G105"/>
    <mergeCell ref="N101:O101"/>
    <mergeCell ref="P101:Q101"/>
    <mergeCell ref="R101:S101"/>
    <mergeCell ref="T101:U101"/>
    <mergeCell ref="V101:W101"/>
    <mergeCell ref="X101:Y101"/>
    <mergeCell ref="J101:K101"/>
    <mergeCell ref="L101:M101"/>
    <mergeCell ref="B30:B32"/>
    <mergeCell ref="E101:G101"/>
    <mergeCell ref="B51:B53"/>
    <mergeCell ref="B54:B56"/>
    <mergeCell ref="B48:B50"/>
    <mergeCell ref="B9:B11"/>
    <mergeCell ref="B12:B14"/>
    <mergeCell ref="B15:B17"/>
    <mergeCell ref="E1:H1"/>
    <mergeCell ref="E2:F2"/>
    <mergeCell ref="B18:B20"/>
    <mergeCell ref="B21:B23"/>
    <mergeCell ref="T104:U104"/>
    <mergeCell ref="X109:Y109"/>
    <mergeCell ref="X110:Y110"/>
    <mergeCell ref="T110:U110"/>
    <mergeCell ref="V110:W110"/>
    <mergeCell ref="J114:K114"/>
    <mergeCell ref="X107:Y107"/>
    <mergeCell ref="X108:Y108"/>
    <mergeCell ref="N104:O104"/>
    <mergeCell ref="P104:Q104"/>
    <mergeCell ref="T103:U103"/>
    <mergeCell ref="E103:G103"/>
    <mergeCell ref="X103:Y103"/>
    <mergeCell ref="X104:Y104"/>
    <mergeCell ref="X105:Y105"/>
    <mergeCell ref="X106:Y106"/>
    <mergeCell ref="V103:W103"/>
    <mergeCell ref="V104:W104"/>
    <mergeCell ref="V105:W105"/>
    <mergeCell ref="V106:W106"/>
    <mergeCell ref="N103:O103"/>
    <mergeCell ref="P103:Q103"/>
    <mergeCell ref="R103:S103"/>
    <mergeCell ref="E104:G104"/>
    <mergeCell ref="R104:S104"/>
    <mergeCell ref="L112:M112"/>
    <mergeCell ref="J107:K107"/>
    <mergeCell ref="L114:M114"/>
    <mergeCell ref="N112:O112"/>
    <mergeCell ref="N113:O113"/>
    <mergeCell ref="N114:O114"/>
    <mergeCell ref="V107:W107"/>
    <mergeCell ref="E129:G129"/>
    <mergeCell ref="N105:O105"/>
    <mergeCell ref="P105:Q105"/>
    <mergeCell ref="E127:G127"/>
    <mergeCell ref="E110:G110"/>
    <mergeCell ref="E114:G114"/>
    <mergeCell ref="E112:G112"/>
    <mergeCell ref="E126:G126"/>
    <mergeCell ref="E113:G113"/>
    <mergeCell ref="X114:Y114"/>
    <mergeCell ref="X115:Y115"/>
    <mergeCell ref="X116:Y116"/>
    <mergeCell ref="R105:S105"/>
    <mergeCell ref="T105:U105"/>
    <mergeCell ref="E121:G121"/>
    <mergeCell ref="V121:W121"/>
    <mergeCell ref="J115:K115"/>
    <mergeCell ref="J116:K116"/>
    <mergeCell ref="E111:G111"/>
    <mergeCell ref="N110:O110"/>
    <mergeCell ref="P110:Q110"/>
    <mergeCell ref="R110:S110"/>
    <mergeCell ref="L107:M107"/>
    <mergeCell ref="L108:M108"/>
    <mergeCell ref="X113:Y113"/>
    <mergeCell ref="L111:M111"/>
    <mergeCell ref="N111:O111"/>
    <mergeCell ref="P111:Q111"/>
    <mergeCell ref="E120:G120"/>
    <mergeCell ref="J117:K117"/>
    <mergeCell ref="E107:G107"/>
    <mergeCell ref="N107:O107"/>
    <mergeCell ref="P107:Q107"/>
    <mergeCell ref="R107:S107"/>
    <mergeCell ref="T107:U107"/>
    <mergeCell ref="E123:G123"/>
    <mergeCell ref="E118:G118"/>
    <mergeCell ref="E106:G106"/>
    <mergeCell ref="E152:G152"/>
    <mergeCell ref="N106:O106"/>
    <mergeCell ref="P106:Q106"/>
    <mergeCell ref="E137:G137"/>
    <mergeCell ref="E130:G130"/>
    <mergeCell ref="E124:G124"/>
    <mergeCell ref="E128:G128"/>
    <mergeCell ref="J108:K108"/>
    <mergeCell ref="J109:K109"/>
    <mergeCell ref="R106:S106"/>
    <mergeCell ref="T106:U106"/>
    <mergeCell ref="E122:G122"/>
    <mergeCell ref="R111:S111"/>
    <mergeCell ref="T111:U111"/>
    <mergeCell ref="L113:M113"/>
    <mergeCell ref="E119:G119"/>
    <mergeCell ref="J137:K137"/>
    <mergeCell ref="J138:K138"/>
    <mergeCell ref="J118:K118"/>
    <mergeCell ref="J119:K119"/>
    <mergeCell ref="J124:K124"/>
    <mergeCell ref="J125:K125"/>
    <mergeCell ref="J126:K126"/>
    <mergeCell ref="J127:K127"/>
    <mergeCell ref="E115:G115"/>
    <mergeCell ref="E109:G109"/>
    <mergeCell ref="N109:O109"/>
    <mergeCell ref="P109:Q109"/>
    <mergeCell ref="R109:S109"/>
    <mergeCell ref="X111:Y111"/>
    <mergeCell ref="X112:Y112"/>
    <mergeCell ref="T116:U116"/>
    <mergeCell ref="V116:W116"/>
    <mergeCell ref="X123:Y123"/>
    <mergeCell ref="E108:G108"/>
    <mergeCell ref="N108:O108"/>
    <mergeCell ref="P108:Q108"/>
    <mergeCell ref="R108:S108"/>
    <mergeCell ref="T108:U108"/>
    <mergeCell ref="V108:W108"/>
    <mergeCell ref="T109:U109"/>
    <mergeCell ref="V109:W109"/>
    <mergeCell ref="X117:Y117"/>
    <mergeCell ref="V122:W122"/>
    <mergeCell ref="V111:W111"/>
    <mergeCell ref="J120:K120"/>
    <mergeCell ref="J121:K121"/>
    <mergeCell ref="J122:K122"/>
    <mergeCell ref="J123:K123"/>
    <mergeCell ref="L115:M115"/>
    <mergeCell ref="L116:M116"/>
    <mergeCell ref="L117:M117"/>
    <mergeCell ref="L118:M118"/>
    <mergeCell ref="L119:M119"/>
    <mergeCell ref="L120:M120"/>
    <mergeCell ref="L121:M121"/>
    <mergeCell ref="L122:M122"/>
    <mergeCell ref="L123:M123"/>
    <mergeCell ref="E138:G138"/>
    <mergeCell ref="L138:M138"/>
    <mergeCell ref="X138:Y138"/>
    <mergeCell ref="E133:G133"/>
    <mergeCell ref="X133:Y133"/>
    <mergeCell ref="E134:G134"/>
    <mergeCell ref="E136:G136"/>
    <mergeCell ref="E139:G139"/>
    <mergeCell ref="L139:M139"/>
    <mergeCell ref="X131:Y131"/>
    <mergeCell ref="X129:Y129"/>
    <mergeCell ref="X130:Y130"/>
    <mergeCell ref="X126:Y126"/>
    <mergeCell ref="X119:Y119"/>
    <mergeCell ref="E135:G135"/>
    <mergeCell ref="X118:Y118"/>
    <mergeCell ref="E116:G116"/>
    <mergeCell ref="N116:O116"/>
    <mergeCell ref="P116:Q116"/>
    <mergeCell ref="R116:S116"/>
    <mergeCell ref="X132:Y132"/>
    <mergeCell ref="E117:G117"/>
    <mergeCell ref="E132:G132"/>
    <mergeCell ref="E131:G131"/>
    <mergeCell ref="E125:G125"/>
    <mergeCell ref="X127:Y127"/>
    <mergeCell ref="X128:Y128"/>
    <mergeCell ref="X120:Y120"/>
    <mergeCell ref="X124:Y124"/>
    <mergeCell ref="X121:Y121"/>
    <mergeCell ref="X122:Y122"/>
    <mergeCell ref="X125:Y125"/>
    <mergeCell ref="E141:G141"/>
    <mergeCell ref="L141:M141"/>
    <mergeCell ref="N141:O141"/>
    <mergeCell ref="P141:Q141"/>
    <mergeCell ref="R141:S141"/>
    <mergeCell ref="T141:U141"/>
    <mergeCell ref="V141:W141"/>
    <mergeCell ref="E155:G155"/>
    <mergeCell ref="V155:W155"/>
    <mergeCell ref="X155:Y155"/>
    <mergeCell ref="E140:G140"/>
    <mergeCell ref="L140:M140"/>
    <mergeCell ref="V140:W140"/>
    <mergeCell ref="X140:Y140"/>
    <mergeCell ref="E154:G154"/>
    <mergeCell ref="X154:Y154"/>
    <mergeCell ref="J148:K148"/>
    <mergeCell ref="E151:G151"/>
    <mergeCell ref="J142:K142"/>
    <mergeCell ref="J143:K143"/>
    <mergeCell ref="J144:K144"/>
    <mergeCell ref="J145:K145"/>
    <mergeCell ref="J146:K146"/>
    <mergeCell ref="J147:K147"/>
    <mergeCell ref="X153:Y153"/>
    <mergeCell ref="E153:G153"/>
    <mergeCell ref="N151:O151"/>
    <mergeCell ref="N152:O152"/>
    <mergeCell ref="N153:O153"/>
    <mergeCell ref="N154:O154"/>
    <mergeCell ref="P154:Q154"/>
    <mergeCell ref="T154:U154"/>
    <mergeCell ref="E143:G143"/>
    <mergeCell ref="L143:M143"/>
    <mergeCell ref="N143:O143"/>
    <mergeCell ref="P143:Q143"/>
    <mergeCell ref="R143:S143"/>
    <mergeCell ref="T143:U143"/>
    <mergeCell ref="V143:W143"/>
    <mergeCell ref="E157:G157"/>
    <mergeCell ref="V157:W157"/>
    <mergeCell ref="X157:Y157"/>
    <mergeCell ref="E142:G142"/>
    <mergeCell ref="L142:M142"/>
    <mergeCell ref="N142:O142"/>
    <mergeCell ref="P142:Q142"/>
    <mergeCell ref="R142:S142"/>
    <mergeCell ref="T142:U142"/>
    <mergeCell ref="V142:W142"/>
    <mergeCell ref="E156:G156"/>
    <mergeCell ref="V156:W156"/>
    <mergeCell ref="X156:Y156"/>
    <mergeCell ref="L157:M157"/>
    <mergeCell ref="N156:O156"/>
    <mergeCell ref="N157:O157"/>
    <mergeCell ref="E145:G145"/>
    <mergeCell ref="L145:M145"/>
    <mergeCell ref="N145:O145"/>
    <mergeCell ref="P145:Q145"/>
    <mergeCell ref="R145:S145"/>
    <mergeCell ref="T145:U145"/>
    <mergeCell ref="V145:W145"/>
    <mergeCell ref="E144:G144"/>
    <mergeCell ref="L144:M144"/>
    <mergeCell ref="N144:O144"/>
    <mergeCell ref="P144:Q144"/>
    <mergeCell ref="R144:S144"/>
    <mergeCell ref="T144:U144"/>
    <mergeCell ref="V144:W144"/>
    <mergeCell ref="E158:G158"/>
    <mergeCell ref="V158:W158"/>
    <mergeCell ref="X158:Y158"/>
    <mergeCell ref="J158:K158"/>
    <mergeCell ref="J159:K159"/>
    <mergeCell ref="N158:O158"/>
    <mergeCell ref="E147:G147"/>
    <mergeCell ref="L147:M147"/>
    <mergeCell ref="N147:O147"/>
    <mergeCell ref="P147:Q147"/>
    <mergeCell ref="R147:S147"/>
    <mergeCell ref="T147:U147"/>
    <mergeCell ref="V147:W147"/>
    <mergeCell ref="E146:G146"/>
    <mergeCell ref="L146:M146"/>
    <mergeCell ref="N146:O146"/>
    <mergeCell ref="P146:Q146"/>
    <mergeCell ref="R146:S146"/>
    <mergeCell ref="T146:U146"/>
    <mergeCell ref="V146:W146"/>
    <mergeCell ref="E148:G148"/>
    <mergeCell ref="L148:M148"/>
    <mergeCell ref="N148:O148"/>
    <mergeCell ref="P148:Q148"/>
    <mergeCell ref="R148:S148"/>
    <mergeCell ref="T148:U148"/>
    <mergeCell ref="V148:W148"/>
    <mergeCell ref="E160:G160"/>
    <mergeCell ref="V160:W160"/>
    <mergeCell ref="X160:Y160"/>
    <mergeCell ref="J160:K160"/>
    <mergeCell ref="J161:K161"/>
    <mergeCell ref="E149:G149"/>
    <mergeCell ref="L149:M149"/>
    <mergeCell ref="N149:O149"/>
    <mergeCell ref="P149:Q149"/>
    <mergeCell ref="R149:S149"/>
    <mergeCell ref="T149:U149"/>
    <mergeCell ref="V149:W149"/>
    <mergeCell ref="E159:G159"/>
    <mergeCell ref="V159:W159"/>
    <mergeCell ref="X159:Y159"/>
    <mergeCell ref="E163:G163"/>
    <mergeCell ref="V163:W163"/>
    <mergeCell ref="X163:Y163"/>
    <mergeCell ref="E162:G162"/>
    <mergeCell ref="V162:W162"/>
    <mergeCell ref="X162:Y162"/>
    <mergeCell ref="J162:K162"/>
    <mergeCell ref="J163:K163"/>
    <mergeCell ref="L162:M162"/>
    <mergeCell ref="L163:M163"/>
    <mergeCell ref="N163:O163"/>
    <mergeCell ref="R163:S163"/>
    <mergeCell ref="E161:G161"/>
    <mergeCell ref="V161:W161"/>
    <mergeCell ref="X161:Y161"/>
    <mergeCell ref="P162:Q162"/>
    <mergeCell ref="P163:Q163"/>
    <mergeCell ref="T162:U162"/>
    <mergeCell ref="T163:U163"/>
    <mergeCell ref="E166:G166"/>
    <mergeCell ref="V166:W166"/>
    <mergeCell ref="X166:Y166"/>
    <mergeCell ref="E167:G167"/>
    <mergeCell ref="L167:M167"/>
    <mergeCell ref="N167:O167"/>
    <mergeCell ref="P167:Q167"/>
    <mergeCell ref="R167:S167"/>
    <mergeCell ref="T167:U167"/>
    <mergeCell ref="V167:W167"/>
    <mergeCell ref="E165:G165"/>
    <mergeCell ref="V165:W165"/>
    <mergeCell ref="X165:Y165"/>
    <mergeCell ref="E150:G150"/>
    <mergeCell ref="L150:M150"/>
    <mergeCell ref="N150:O150"/>
    <mergeCell ref="P150:Q150"/>
    <mergeCell ref="R150:S150"/>
    <mergeCell ref="T150:U150"/>
    <mergeCell ref="V150:W150"/>
    <mergeCell ref="E164:G164"/>
    <mergeCell ref="V164:W164"/>
    <mergeCell ref="X164:Y164"/>
    <mergeCell ref="J165:K165"/>
    <mergeCell ref="J166:K166"/>
    <mergeCell ref="J167:K167"/>
    <mergeCell ref="J164:K164"/>
    <mergeCell ref="L166:M166"/>
    <mergeCell ref="L164:M164"/>
    <mergeCell ref="L165:M165"/>
    <mergeCell ref="E168:G168"/>
    <mergeCell ref="L168:M168"/>
    <mergeCell ref="N168:O168"/>
    <mergeCell ref="P168:Q168"/>
    <mergeCell ref="R168:S168"/>
    <mergeCell ref="T168:U168"/>
    <mergeCell ref="V168:W168"/>
    <mergeCell ref="J168:K168"/>
    <mergeCell ref="J173:K173"/>
    <mergeCell ref="J174:K174"/>
    <mergeCell ref="J175:K175"/>
    <mergeCell ref="J176:K176"/>
    <mergeCell ref="J169:K169"/>
    <mergeCell ref="J170:K170"/>
    <mergeCell ref="J171:K171"/>
    <mergeCell ref="J172:K172"/>
    <mergeCell ref="J181:K181"/>
    <mergeCell ref="J177:K177"/>
    <mergeCell ref="J178:K178"/>
    <mergeCell ref="J179:K179"/>
    <mergeCell ref="E173:G173"/>
    <mergeCell ref="L173:M173"/>
    <mergeCell ref="N175:O175"/>
    <mergeCell ref="P175:Q175"/>
    <mergeCell ref="R175:S175"/>
    <mergeCell ref="T175:U175"/>
    <mergeCell ref="V175:W175"/>
    <mergeCell ref="E171:G171"/>
    <mergeCell ref="E169:G169"/>
    <mergeCell ref="L169:M169"/>
    <mergeCell ref="N169:O169"/>
    <mergeCell ref="P169:Q169"/>
    <mergeCell ref="V169:W169"/>
    <mergeCell ref="E183:G183"/>
    <mergeCell ref="V183:W183"/>
    <mergeCell ref="X183:Y183"/>
    <mergeCell ref="J182:K182"/>
    <mergeCell ref="J183:K183"/>
    <mergeCell ref="N172:O172"/>
    <mergeCell ref="P172:Q172"/>
    <mergeCell ref="R172:S172"/>
    <mergeCell ref="T172:U172"/>
    <mergeCell ref="V172:W172"/>
    <mergeCell ref="E186:G186"/>
    <mergeCell ref="V186:W186"/>
    <mergeCell ref="J186:K186"/>
    <mergeCell ref="E170:G170"/>
    <mergeCell ref="L170:M170"/>
    <mergeCell ref="N170:O170"/>
    <mergeCell ref="P170:Q170"/>
    <mergeCell ref="R170:S170"/>
    <mergeCell ref="T170:U170"/>
    <mergeCell ref="V170:W170"/>
    <mergeCell ref="E184:G184"/>
    <mergeCell ref="V184:W184"/>
    <mergeCell ref="J184:K184"/>
    <mergeCell ref="J180:K180"/>
    <mergeCell ref="J185:K185"/>
    <mergeCell ref="L183:M183"/>
    <mergeCell ref="L184:M184"/>
    <mergeCell ref="L185:M185"/>
    <mergeCell ref="E175:G175"/>
    <mergeCell ref="L175:M175"/>
    <mergeCell ref="E181:G181"/>
    <mergeCell ref="V181:W181"/>
    <mergeCell ref="E174:G174"/>
    <mergeCell ref="L174:M174"/>
    <mergeCell ref="N174:O174"/>
    <mergeCell ref="P174:Q174"/>
    <mergeCell ref="R174:S174"/>
    <mergeCell ref="T174:U174"/>
    <mergeCell ref="V174:W174"/>
    <mergeCell ref="L171:M171"/>
    <mergeCell ref="N171:O171"/>
    <mergeCell ref="P171:Q171"/>
    <mergeCell ref="R171:S171"/>
    <mergeCell ref="T171:U171"/>
    <mergeCell ref="V171:W171"/>
    <mergeCell ref="R177:S177"/>
    <mergeCell ref="T177:U177"/>
    <mergeCell ref="V177:W177"/>
    <mergeCell ref="E176:G176"/>
    <mergeCell ref="L176:M176"/>
    <mergeCell ref="N176:O176"/>
    <mergeCell ref="P176:Q176"/>
    <mergeCell ref="V173:W173"/>
    <mergeCell ref="E172:G172"/>
    <mergeCell ref="L172:M172"/>
    <mergeCell ref="E188:G188"/>
    <mergeCell ref="V188:W188"/>
    <mergeCell ref="X188:Y188"/>
    <mergeCell ref="J189:K189"/>
    <mergeCell ref="J188:K188"/>
    <mergeCell ref="L188:M188"/>
    <mergeCell ref="L189:M189"/>
    <mergeCell ref="P188:Q188"/>
    <mergeCell ref="P189:Q189"/>
    <mergeCell ref="T188:U188"/>
    <mergeCell ref="T189:U189"/>
    <mergeCell ref="E177:G177"/>
    <mergeCell ref="L177:M177"/>
    <mergeCell ref="N177:O177"/>
    <mergeCell ref="P177:Q177"/>
    <mergeCell ref="E187:G187"/>
    <mergeCell ref="V187:W187"/>
    <mergeCell ref="X187:Y187"/>
    <mergeCell ref="J187:K187"/>
    <mergeCell ref="L186:M186"/>
    <mergeCell ref="L187:M187"/>
    <mergeCell ref="P187:Q187"/>
    <mergeCell ref="T187:U187"/>
    <mergeCell ref="E185:G185"/>
    <mergeCell ref="V185:W185"/>
    <mergeCell ref="T184:U184"/>
    <mergeCell ref="T185:U185"/>
    <mergeCell ref="T186:U186"/>
    <mergeCell ref="X184:Y184"/>
    <mergeCell ref="L181:M181"/>
    <mergeCell ref="N181:O181"/>
    <mergeCell ref="P181:Q181"/>
    <mergeCell ref="E191:G191"/>
    <mergeCell ref="V191:W191"/>
    <mergeCell ref="X191:Y191"/>
    <mergeCell ref="V176:W176"/>
    <mergeCell ref="E190:G190"/>
    <mergeCell ref="V190:W190"/>
    <mergeCell ref="X190:Y190"/>
    <mergeCell ref="J190:K190"/>
    <mergeCell ref="J191:K191"/>
    <mergeCell ref="L190:M190"/>
    <mergeCell ref="L191:M191"/>
    <mergeCell ref="P191:Q191"/>
    <mergeCell ref="P190:Q190"/>
    <mergeCell ref="T191:U191"/>
    <mergeCell ref="T190:U190"/>
    <mergeCell ref="E179:G179"/>
    <mergeCell ref="L179:M179"/>
    <mergeCell ref="N179:O179"/>
    <mergeCell ref="P179:Q179"/>
    <mergeCell ref="R179:S179"/>
    <mergeCell ref="T179:U179"/>
    <mergeCell ref="V179:W179"/>
    <mergeCell ref="E189:G189"/>
    <mergeCell ref="V189:W189"/>
    <mergeCell ref="X189:Y189"/>
    <mergeCell ref="E178:G178"/>
    <mergeCell ref="L178:M178"/>
    <mergeCell ref="N178:O178"/>
    <mergeCell ref="P178:Q178"/>
    <mergeCell ref="R178:S178"/>
    <mergeCell ref="T178:U178"/>
    <mergeCell ref="V178:W178"/>
    <mergeCell ref="E195:G195"/>
    <mergeCell ref="V195:W195"/>
    <mergeCell ref="X195:Y195"/>
    <mergeCell ref="E180:G180"/>
    <mergeCell ref="L180:M180"/>
    <mergeCell ref="N180:O180"/>
    <mergeCell ref="P180:Q180"/>
    <mergeCell ref="R180:S180"/>
    <mergeCell ref="T180:U180"/>
    <mergeCell ref="V180:W180"/>
    <mergeCell ref="E194:G194"/>
    <mergeCell ref="V194:W194"/>
    <mergeCell ref="X194:Y194"/>
    <mergeCell ref="J194:K194"/>
    <mergeCell ref="J195:K195"/>
    <mergeCell ref="L194:M194"/>
    <mergeCell ref="L195:M195"/>
    <mergeCell ref="P194:Q194"/>
    <mergeCell ref="P195:Q195"/>
    <mergeCell ref="T194:U194"/>
    <mergeCell ref="T195:U195"/>
    <mergeCell ref="E193:G193"/>
    <mergeCell ref="V193:W193"/>
    <mergeCell ref="X193:Y193"/>
    <mergeCell ref="E192:G192"/>
    <mergeCell ref="V192:W192"/>
    <mergeCell ref="X192:Y192"/>
    <mergeCell ref="J192:K192"/>
    <mergeCell ref="J193:K193"/>
    <mergeCell ref="L192:M192"/>
    <mergeCell ref="L193:M193"/>
    <mergeCell ref="P192:Q192"/>
    <mergeCell ref="E198:G198"/>
    <mergeCell ref="V198:W198"/>
    <mergeCell ref="X198:Y198"/>
    <mergeCell ref="E199:G199"/>
    <mergeCell ref="L199:M199"/>
    <mergeCell ref="N199:O199"/>
    <mergeCell ref="P199:Q199"/>
    <mergeCell ref="R199:S199"/>
    <mergeCell ref="T199:U199"/>
    <mergeCell ref="V199:W199"/>
    <mergeCell ref="E197:G197"/>
    <mergeCell ref="V197:W197"/>
    <mergeCell ref="X197:Y197"/>
    <mergeCell ref="E182:G182"/>
    <mergeCell ref="L182:M182"/>
    <mergeCell ref="N182:O182"/>
    <mergeCell ref="P182:Q182"/>
    <mergeCell ref="R182:S182"/>
    <mergeCell ref="T182:U182"/>
    <mergeCell ref="V182:W182"/>
    <mergeCell ref="E196:G196"/>
    <mergeCell ref="V196:W196"/>
    <mergeCell ref="X196:Y196"/>
    <mergeCell ref="J197:K197"/>
    <mergeCell ref="J198:K198"/>
    <mergeCell ref="J199:K199"/>
    <mergeCell ref="J196:K196"/>
    <mergeCell ref="L198:M198"/>
    <mergeCell ref="L196:M196"/>
    <mergeCell ref="L197:M197"/>
    <mergeCell ref="P196:Q196"/>
    <mergeCell ref="P197:Q197"/>
    <mergeCell ref="E201:G201"/>
    <mergeCell ref="L201:M201"/>
    <mergeCell ref="N201:O201"/>
    <mergeCell ref="P201:Q201"/>
    <mergeCell ref="R201:S201"/>
    <mergeCell ref="T201:U201"/>
    <mergeCell ref="V201:W201"/>
    <mergeCell ref="E215:G215"/>
    <mergeCell ref="V215:W215"/>
    <mergeCell ref="X215:Y215"/>
    <mergeCell ref="E200:G200"/>
    <mergeCell ref="L200:M200"/>
    <mergeCell ref="N200:O200"/>
    <mergeCell ref="P200:Q200"/>
    <mergeCell ref="R200:S200"/>
    <mergeCell ref="T200:U200"/>
    <mergeCell ref="V200:W200"/>
    <mergeCell ref="J200:K200"/>
    <mergeCell ref="J205:K205"/>
    <mergeCell ref="J206:K206"/>
    <mergeCell ref="J207:K207"/>
    <mergeCell ref="J208:K208"/>
    <mergeCell ref="J201:K201"/>
    <mergeCell ref="J202:K202"/>
    <mergeCell ref="J203:K203"/>
    <mergeCell ref="J204:K204"/>
    <mergeCell ref="J213:K213"/>
    <mergeCell ref="J214:K214"/>
    <mergeCell ref="J215:K215"/>
    <mergeCell ref="J209:K209"/>
    <mergeCell ref="J210:K210"/>
    <mergeCell ref="J211:K211"/>
    <mergeCell ref="E203:G203"/>
    <mergeCell ref="L203:M203"/>
    <mergeCell ref="N203:O203"/>
    <mergeCell ref="P203:Q203"/>
    <mergeCell ref="R203:S203"/>
    <mergeCell ref="T203:U203"/>
    <mergeCell ref="V203:W203"/>
    <mergeCell ref="E217:G217"/>
    <mergeCell ref="V217:W217"/>
    <mergeCell ref="X217:Y217"/>
    <mergeCell ref="E202:G202"/>
    <mergeCell ref="L202:M202"/>
    <mergeCell ref="N202:O202"/>
    <mergeCell ref="P202:Q202"/>
    <mergeCell ref="R202:S202"/>
    <mergeCell ref="T202:U202"/>
    <mergeCell ref="V202:W202"/>
    <mergeCell ref="E216:G216"/>
    <mergeCell ref="V216:W216"/>
    <mergeCell ref="X216:Y216"/>
    <mergeCell ref="J216:K216"/>
    <mergeCell ref="J212:K212"/>
    <mergeCell ref="J217:K217"/>
    <mergeCell ref="L215:M215"/>
    <mergeCell ref="L216:M216"/>
    <mergeCell ref="L217:M217"/>
    <mergeCell ref="N215:O215"/>
    <mergeCell ref="N216:O216"/>
    <mergeCell ref="N217:O217"/>
    <mergeCell ref="P215:Q215"/>
    <mergeCell ref="P216:Q216"/>
    <mergeCell ref="P217:Q217"/>
    <mergeCell ref="E205:G205"/>
    <mergeCell ref="L205:M205"/>
    <mergeCell ref="N205:O205"/>
    <mergeCell ref="P205:Q205"/>
    <mergeCell ref="R205:S205"/>
    <mergeCell ref="T205:U205"/>
    <mergeCell ref="V205:W205"/>
    <mergeCell ref="E219:G219"/>
    <mergeCell ref="V219:W219"/>
    <mergeCell ref="X219:Y219"/>
    <mergeCell ref="E204:G204"/>
    <mergeCell ref="L204:M204"/>
    <mergeCell ref="N204:O204"/>
    <mergeCell ref="P204:Q204"/>
    <mergeCell ref="R204:S204"/>
    <mergeCell ref="T204:U204"/>
    <mergeCell ref="V204:W204"/>
    <mergeCell ref="E218:G218"/>
    <mergeCell ref="V218:W218"/>
    <mergeCell ref="X218:Y218"/>
    <mergeCell ref="J218:K218"/>
    <mergeCell ref="J219:K219"/>
    <mergeCell ref="L218:M218"/>
    <mergeCell ref="L219:M219"/>
    <mergeCell ref="N219:O219"/>
    <mergeCell ref="N218:O218"/>
    <mergeCell ref="P218:Q218"/>
    <mergeCell ref="T215:U215"/>
    <mergeCell ref="T216:U216"/>
    <mergeCell ref="T217:U217"/>
    <mergeCell ref="T218:U218"/>
    <mergeCell ref="X211:Y211"/>
    <mergeCell ref="E207:G207"/>
    <mergeCell ref="L207:M207"/>
    <mergeCell ref="N207:O207"/>
    <mergeCell ref="P207:Q207"/>
    <mergeCell ref="R207:S207"/>
    <mergeCell ref="T207:U207"/>
    <mergeCell ref="V207:W207"/>
    <mergeCell ref="E221:G221"/>
    <mergeCell ref="V221:W221"/>
    <mergeCell ref="X221:Y221"/>
    <mergeCell ref="E206:G206"/>
    <mergeCell ref="L206:M206"/>
    <mergeCell ref="N206:O206"/>
    <mergeCell ref="P206:Q206"/>
    <mergeCell ref="R206:S206"/>
    <mergeCell ref="T206:U206"/>
    <mergeCell ref="V206:W206"/>
    <mergeCell ref="E220:G220"/>
    <mergeCell ref="V220:W220"/>
    <mergeCell ref="X220:Y220"/>
    <mergeCell ref="J221:K221"/>
    <mergeCell ref="J220:K220"/>
    <mergeCell ref="L220:M220"/>
    <mergeCell ref="L221:M221"/>
    <mergeCell ref="N220:O220"/>
    <mergeCell ref="N221:O221"/>
    <mergeCell ref="X212:Y212"/>
    <mergeCell ref="X213:Y213"/>
    <mergeCell ref="X214:Y214"/>
    <mergeCell ref="X207:Y207"/>
    <mergeCell ref="X208:Y208"/>
    <mergeCell ref="X209:Y209"/>
    <mergeCell ref="E209:G209"/>
    <mergeCell ref="L209:M209"/>
    <mergeCell ref="N209:O209"/>
    <mergeCell ref="P209:Q209"/>
    <mergeCell ref="R209:S209"/>
    <mergeCell ref="T209:U209"/>
    <mergeCell ref="V209:W209"/>
    <mergeCell ref="E223:G223"/>
    <mergeCell ref="V223:W223"/>
    <mergeCell ref="X223:Y223"/>
    <mergeCell ref="E208:G208"/>
    <mergeCell ref="L208:M208"/>
    <mergeCell ref="N208:O208"/>
    <mergeCell ref="P208:Q208"/>
    <mergeCell ref="R208:S208"/>
    <mergeCell ref="T208:U208"/>
    <mergeCell ref="V208:W208"/>
    <mergeCell ref="E222:G222"/>
    <mergeCell ref="V222:W222"/>
    <mergeCell ref="X222:Y222"/>
    <mergeCell ref="J222:K222"/>
    <mergeCell ref="J223:K223"/>
    <mergeCell ref="L222:M222"/>
    <mergeCell ref="L223:M223"/>
    <mergeCell ref="N222:O222"/>
    <mergeCell ref="X210:Y210"/>
    <mergeCell ref="E211:G211"/>
    <mergeCell ref="L211:M211"/>
    <mergeCell ref="N211:O211"/>
    <mergeCell ref="P211:Q211"/>
    <mergeCell ref="R211:S211"/>
    <mergeCell ref="T211:U211"/>
    <mergeCell ref="V211:W211"/>
    <mergeCell ref="E225:G225"/>
    <mergeCell ref="V225:W225"/>
    <mergeCell ref="X225:Y225"/>
    <mergeCell ref="E210:G210"/>
    <mergeCell ref="L210:M210"/>
    <mergeCell ref="N210:O210"/>
    <mergeCell ref="P210:Q210"/>
    <mergeCell ref="R210:S210"/>
    <mergeCell ref="T210:U210"/>
    <mergeCell ref="V210:W210"/>
    <mergeCell ref="E224:G224"/>
    <mergeCell ref="V224:W224"/>
    <mergeCell ref="X224:Y224"/>
    <mergeCell ref="J224:K224"/>
    <mergeCell ref="J225:K225"/>
    <mergeCell ref="L224:M224"/>
    <mergeCell ref="L225:M225"/>
    <mergeCell ref="E213:G213"/>
    <mergeCell ref="L213:M213"/>
    <mergeCell ref="N213:O213"/>
    <mergeCell ref="P213:Q213"/>
    <mergeCell ref="R213:S213"/>
    <mergeCell ref="T213:U213"/>
    <mergeCell ref="V213:W213"/>
    <mergeCell ref="E227:G227"/>
    <mergeCell ref="V227:W227"/>
    <mergeCell ref="X227:Y227"/>
    <mergeCell ref="E212:G212"/>
    <mergeCell ref="L212:M212"/>
    <mergeCell ref="N212:O212"/>
    <mergeCell ref="P212:Q212"/>
    <mergeCell ref="R212:S212"/>
    <mergeCell ref="T212:U212"/>
    <mergeCell ref="V212:W212"/>
    <mergeCell ref="E226:G226"/>
    <mergeCell ref="V226:W226"/>
    <mergeCell ref="X226:Y226"/>
    <mergeCell ref="J226:K226"/>
    <mergeCell ref="J227:K227"/>
    <mergeCell ref="L226:M226"/>
    <mergeCell ref="L227:M227"/>
    <mergeCell ref="N227:O227"/>
    <mergeCell ref="E230:G230"/>
    <mergeCell ref="V230:W230"/>
    <mergeCell ref="X230:Y230"/>
    <mergeCell ref="E231:G231"/>
    <mergeCell ref="L231:M231"/>
    <mergeCell ref="N231:O231"/>
    <mergeCell ref="P231:Q231"/>
    <mergeCell ref="R231:S231"/>
    <mergeCell ref="T231:U231"/>
    <mergeCell ref="V231:W231"/>
    <mergeCell ref="E229:G229"/>
    <mergeCell ref="V229:W229"/>
    <mergeCell ref="X229:Y229"/>
    <mergeCell ref="E214:G214"/>
    <mergeCell ref="L214:M214"/>
    <mergeCell ref="N214:O214"/>
    <mergeCell ref="P214:Q214"/>
    <mergeCell ref="R214:S214"/>
    <mergeCell ref="T214:U214"/>
    <mergeCell ref="V214:W214"/>
    <mergeCell ref="E228:G228"/>
    <mergeCell ref="V228:W228"/>
    <mergeCell ref="X228:Y228"/>
    <mergeCell ref="J229:K229"/>
    <mergeCell ref="J230:K230"/>
    <mergeCell ref="J231:K231"/>
    <mergeCell ref="J228:K228"/>
    <mergeCell ref="L230:M230"/>
    <mergeCell ref="L228:M228"/>
    <mergeCell ref="L229:M229"/>
    <mergeCell ref="N228:O228"/>
    <mergeCell ref="N229:O229"/>
    <mergeCell ref="E233:G233"/>
    <mergeCell ref="L233:M233"/>
    <mergeCell ref="N233:O233"/>
    <mergeCell ref="P233:Q233"/>
    <mergeCell ref="R233:S233"/>
    <mergeCell ref="T233:U233"/>
    <mergeCell ref="V233:W233"/>
    <mergeCell ref="E247:G247"/>
    <mergeCell ref="V247:W247"/>
    <mergeCell ref="X247:Y247"/>
    <mergeCell ref="E232:G232"/>
    <mergeCell ref="L232:M232"/>
    <mergeCell ref="N232:O232"/>
    <mergeCell ref="P232:Q232"/>
    <mergeCell ref="R232:S232"/>
    <mergeCell ref="T232:U232"/>
    <mergeCell ref="V232:W232"/>
    <mergeCell ref="J232:K232"/>
    <mergeCell ref="J237:K237"/>
    <mergeCell ref="J238:K238"/>
    <mergeCell ref="J239:K239"/>
    <mergeCell ref="J240:K240"/>
    <mergeCell ref="J233:K233"/>
    <mergeCell ref="J234:K234"/>
    <mergeCell ref="J235:K235"/>
    <mergeCell ref="J236:K236"/>
    <mergeCell ref="J245:K245"/>
    <mergeCell ref="J246:K246"/>
    <mergeCell ref="J247:K247"/>
    <mergeCell ref="E238:G238"/>
    <mergeCell ref="L238:M238"/>
    <mergeCell ref="N238:O238"/>
    <mergeCell ref="E234:G234"/>
    <mergeCell ref="L234:M234"/>
    <mergeCell ref="N234:O234"/>
    <mergeCell ref="P234:Q234"/>
    <mergeCell ref="R234:S234"/>
    <mergeCell ref="T234:U234"/>
    <mergeCell ref="V234:W234"/>
    <mergeCell ref="E248:G248"/>
    <mergeCell ref="V248:W248"/>
    <mergeCell ref="X248:Y248"/>
    <mergeCell ref="J248:K248"/>
    <mergeCell ref="J244:K244"/>
    <mergeCell ref="L247:M247"/>
    <mergeCell ref="L248:M248"/>
    <mergeCell ref="X235:Y235"/>
    <mergeCell ref="X236:Y236"/>
    <mergeCell ref="X237:Y237"/>
    <mergeCell ref="X238:Y238"/>
    <mergeCell ref="E237:G237"/>
    <mergeCell ref="L237:M237"/>
    <mergeCell ref="N239:O239"/>
    <mergeCell ref="P239:Q239"/>
    <mergeCell ref="R239:S239"/>
    <mergeCell ref="T239:U239"/>
    <mergeCell ref="V239:W239"/>
    <mergeCell ref="E235:G235"/>
    <mergeCell ref="E239:G239"/>
    <mergeCell ref="L235:M235"/>
    <mergeCell ref="L239:M239"/>
    <mergeCell ref="E243:G243"/>
    <mergeCell ref="L243:M243"/>
    <mergeCell ref="T250:U250"/>
    <mergeCell ref="E240:G240"/>
    <mergeCell ref="L240:M240"/>
    <mergeCell ref="N240:O240"/>
    <mergeCell ref="V235:W235"/>
    <mergeCell ref="E249:G249"/>
    <mergeCell ref="V249:W249"/>
    <mergeCell ref="P240:Q240"/>
    <mergeCell ref="R240:S240"/>
    <mergeCell ref="T240:U240"/>
    <mergeCell ref="V240:W240"/>
    <mergeCell ref="E242:G242"/>
    <mergeCell ref="L242:M242"/>
    <mergeCell ref="N242:O242"/>
    <mergeCell ref="P242:Q242"/>
    <mergeCell ref="R242:S242"/>
    <mergeCell ref="T242:U242"/>
    <mergeCell ref="V237:W237"/>
    <mergeCell ref="E236:G236"/>
    <mergeCell ref="L236:M236"/>
    <mergeCell ref="N236:O236"/>
    <mergeCell ref="P236:Q236"/>
    <mergeCell ref="R236:S236"/>
    <mergeCell ref="V236:W236"/>
    <mergeCell ref="V238:W238"/>
    <mergeCell ref="J252:K252"/>
    <mergeCell ref="L252:M252"/>
    <mergeCell ref="L253:M253"/>
    <mergeCell ref="P252:Q252"/>
    <mergeCell ref="P253:Q253"/>
    <mergeCell ref="T252:U252"/>
    <mergeCell ref="T253:U253"/>
    <mergeCell ref="E241:G241"/>
    <mergeCell ref="L241:M241"/>
    <mergeCell ref="N241:O241"/>
    <mergeCell ref="P241:Q241"/>
    <mergeCell ref="R241:S241"/>
    <mergeCell ref="T241:U241"/>
    <mergeCell ref="V241:W241"/>
    <mergeCell ref="V242:W242"/>
    <mergeCell ref="E251:G251"/>
    <mergeCell ref="V251:W251"/>
    <mergeCell ref="E250:G250"/>
    <mergeCell ref="V250:W250"/>
    <mergeCell ref="J250:K250"/>
    <mergeCell ref="J251:K251"/>
    <mergeCell ref="L250:M250"/>
    <mergeCell ref="L251:M251"/>
    <mergeCell ref="P251:Q251"/>
    <mergeCell ref="T251:U251"/>
    <mergeCell ref="J249:K249"/>
    <mergeCell ref="L249:M249"/>
    <mergeCell ref="T249:U249"/>
    <mergeCell ref="J241:K241"/>
    <mergeCell ref="J242:K242"/>
    <mergeCell ref="J243:K243"/>
    <mergeCell ref="V243:W243"/>
    <mergeCell ref="L257:M257"/>
    <mergeCell ref="P256:Q256"/>
    <mergeCell ref="P257:Q257"/>
    <mergeCell ref="T256:U256"/>
    <mergeCell ref="T257:U257"/>
    <mergeCell ref="E245:G245"/>
    <mergeCell ref="L245:M245"/>
    <mergeCell ref="N245:O245"/>
    <mergeCell ref="P245:Q245"/>
    <mergeCell ref="R245:S245"/>
    <mergeCell ref="T245:U245"/>
    <mergeCell ref="V245:W245"/>
    <mergeCell ref="E255:G255"/>
    <mergeCell ref="V255:W255"/>
    <mergeCell ref="X255:Y255"/>
    <mergeCell ref="E254:G254"/>
    <mergeCell ref="V254:W254"/>
    <mergeCell ref="X254:Y254"/>
    <mergeCell ref="J254:K254"/>
    <mergeCell ref="J255:K255"/>
    <mergeCell ref="L254:M254"/>
    <mergeCell ref="L255:M255"/>
    <mergeCell ref="P255:Q255"/>
    <mergeCell ref="P254:Q254"/>
    <mergeCell ref="T255:U255"/>
    <mergeCell ref="E253:G253"/>
    <mergeCell ref="V253:W253"/>
    <mergeCell ref="X253:Y253"/>
    <mergeCell ref="E252:G252"/>
    <mergeCell ref="V252:W252"/>
    <mergeCell ref="X252:Y252"/>
    <mergeCell ref="J253:K253"/>
    <mergeCell ref="E259:G259"/>
    <mergeCell ref="V259:W259"/>
    <mergeCell ref="X259:Y259"/>
    <mergeCell ref="E244:G244"/>
    <mergeCell ref="L244:M244"/>
    <mergeCell ref="N244:O244"/>
    <mergeCell ref="P244:Q244"/>
    <mergeCell ref="R244:S244"/>
    <mergeCell ref="T244:U244"/>
    <mergeCell ref="V244:W244"/>
    <mergeCell ref="E258:G258"/>
    <mergeCell ref="V258:W258"/>
    <mergeCell ref="X258:Y258"/>
    <mergeCell ref="J258:K258"/>
    <mergeCell ref="J259:K259"/>
    <mergeCell ref="L258:M258"/>
    <mergeCell ref="L259:M259"/>
    <mergeCell ref="P258:Q258"/>
    <mergeCell ref="P259:Q259"/>
    <mergeCell ref="T258:U258"/>
    <mergeCell ref="T259:U259"/>
    <mergeCell ref="E257:G257"/>
    <mergeCell ref="V257:W257"/>
    <mergeCell ref="X257:Y257"/>
    <mergeCell ref="T254:U254"/>
    <mergeCell ref="X249:Y249"/>
    <mergeCell ref="E256:G256"/>
    <mergeCell ref="V256:W256"/>
    <mergeCell ref="X256:Y256"/>
    <mergeCell ref="J256:K256"/>
    <mergeCell ref="J257:K257"/>
    <mergeCell ref="L256:M256"/>
    <mergeCell ref="E262:G262"/>
    <mergeCell ref="V262:W262"/>
    <mergeCell ref="X262:Y262"/>
    <mergeCell ref="E263:G263"/>
    <mergeCell ref="L263:M263"/>
    <mergeCell ref="N263:O263"/>
    <mergeCell ref="P263:Q263"/>
    <mergeCell ref="R263:S263"/>
    <mergeCell ref="T263:U263"/>
    <mergeCell ref="V263:W263"/>
    <mergeCell ref="E261:G261"/>
    <mergeCell ref="V261:W261"/>
    <mergeCell ref="X261:Y261"/>
    <mergeCell ref="E246:G246"/>
    <mergeCell ref="L246:M246"/>
    <mergeCell ref="N246:O246"/>
    <mergeCell ref="P246:Q246"/>
    <mergeCell ref="R246:S246"/>
    <mergeCell ref="T246:U246"/>
    <mergeCell ref="V246:W246"/>
    <mergeCell ref="E260:G260"/>
    <mergeCell ref="V260:W260"/>
    <mergeCell ref="X260:Y260"/>
    <mergeCell ref="J261:K261"/>
    <mergeCell ref="J262:K262"/>
    <mergeCell ref="J263:K263"/>
    <mergeCell ref="J260:K260"/>
    <mergeCell ref="L262:M262"/>
    <mergeCell ref="L260:M260"/>
    <mergeCell ref="L261:M261"/>
    <mergeCell ref="P260:Q260"/>
    <mergeCell ref="P261:Q261"/>
    <mergeCell ref="E265:G265"/>
    <mergeCell ref="L265:M265"/>
    <mergeCell ref="N265:O265"/>
    <mergeCell ref="P265:Q265"/>
    <mergeCell ref="R265:S265"/>
    <mergeCell ref="T265:U265"/>
    <mergeCell ref="V265:W265"/>
    <mergeCell ref="E279:G279"/>
    <mergeCell ref="V279:W279"/>
    <mergeCell ref="X279:Y279"/>
    <mergeCell ref="E264:G264"/>
    <mergeCell ref="L264:M264"/>
    <mergeCell ref="N264:O264"/>
    <mergeCell ref="P264:Q264"/>
    <mergeCell ref="R264:S264"/>
    <mergeCell ref="T264:U264"/>
    <mergeCell ref="V264:W264"/>
    <mergeCell ref="J264:K264"/>
    <mergeCell ref="J269:K269"/>
    <mergeCell ref="J270:K270"/>
    <mergeCell ref="J271:K271"/>
    <mergeCell ref="J272:K272"/>
    <mergeCell ref="J265:K265"/>
    <mergeCell ref="J266:K266"/>
    <mergeCell ref="J267:K267"/>
    <mergeCell ref="J268:K268"/>
    <mergeCell ref="J277:K277"/>
    <mergeCell ref="J278:K278"/>
    <mergeCell ref="J279:K279"/>
    <mergeCell ref="J273:K273"/>
    <mergeCell ref="J274:K274"/>
    <mergeCell ref="J275:K275"/>
    <mergeCell ref="E267:G267"/>
    <mergeCell ref="L267:M267"/>
    <mergeCell ref="N267:O267"/>
    <mergeCell ref="P267:Q267"/>
    <mergeCell ref="R267:S267"/>
    <mergeCell ref="T267:U267"/>
    <mergeCell ref="V267:W267"/>
    <mergeCell ref="E281:G281"/>
    <mergeCell ref="V281:W281"/>
    <mergeCell ref="X281:Y281"/>
    <mergeCell ref="E266:G266"/>
    <mergeCell ref="L266:M266"/>
    <mergeCell ref="N266:O266"/>
    <mergeCell ref="P266:Q266"/>
    <mergeCell ref="R266:S266"/>
    <mergeCell ref="T266:U266"/>
    <mergeCell ref="V266:W266"/>
    <mergeCell ref="E280:G280"/>
    <mergeCell ref="V280:W280"/>
    <mergeCell ref="X280:Y280"/>
    <mergeCell ref="J280:K280"/>
    <mergeCell ref="J276:K276"/>
    <mergeCell ref="J281:K281"/>
    <mergeCell ref="L279:M279"/>
    <mergeCell ref="L280:M280"/>
    <mergeCell ref="L281:M281"/>
    <mergeCell ref="N279:O279"/>
    <mergeCell ref="N280:O280"/>
    <mergeCell ref="N281:O281"/>
    <mergeCell ref="P279:Q279"/>
    <mergeCell ref="P280:Q280"/>
    <mergeCell ref="P281:Q281"/>
    <mergeCell ref="E269:G269"/>
    <mergeCell ref="L269:M269"/>
    <mergeCell ref="N269:O269"/>
    <mergeCell ref="P269:Q269"/>
    <mergeCell ref="R269:S269"/>
    <mergeCell ref="T269:U269"/>
    <mergeCell ref="V269:W269"/>
    <mergeCell ref="E283:G283"/>
    <mergeCell ref="V283:W283"/>
    <mergeCell ref="X283:Y283"/>
    <mergeCell ref="E268:G268"/>
    <mergeCell ref="L268:M268"/>
    <mergeCell ref="N268:O268"/>
    <mergeCell ref="P268:Q268"/>
    <mergeCell ref="R268:S268"/>
    <mergeCell ref="T268:U268"/>
    <mergeCell ref="V268:W268"/>
    <mergeCell ref="E282:G282"/>
    <mergeCell ref="V282:W282"/>
    <mergeCell ref="X282:Y282"/>
    <mergeCell ref="J282:K282"/>
    <mergeCell ref="J283:K283"/>
    <mergeCell ref="L282:M282"/>
    <mergeCell ref="L283:M283"/>
    <mergeCell ref="N283:O283"/>
    <mergeCell ref="N282:O282"/>
    <mergeCell ref="P282:Q282"/>
    <mergeCell ref="R283:S283"/>
    <mergeCell ref="R279:S279"/>
    <mergeCell ref="R280:S280"/>
    <mergeCell ref="R281:S281"/>
    <mergeCell ref="R282:S282"/>
    <mergeCell ref="E271:G271"/>
    <mergeCell ref="L271:M271"/>
    <mergeCell ref="N271:O271"/>
    <mergeCell ref="P271:Q271"/>
    <mergeCell ref="R271:S271"/>
    <mergeCell ref="T271:U271"/>
    <mergeCell ref="V271:W271"/>
    <mergeCell ref="E285:G285"/>
    <mergeCell ref="V285:W285"/>
    <mergeCell ref="X285:Y285"/>
    <mergeCell ref="E270:G270"/>
    <mergeCell ref="L270:M270"/>
    <mergeCell ref="N270:O270"/>
    <mergeCell ref="P270:Q270"/>
    <mergeCell ref="R270:S270"/>
    <mergeCell ref="T270:U270"/>
    <mergeCell ref="V270:W270"/>
    <mergeCell ref="E284:G284"/>
    <mergeCell ref="V284:W284"/>
    <mergeCell ref="X284:Y284"/>
    <mergeCell ref="J285:K285"/>
    <mergeCell ref="J284:K284"/>
    <mergeCell ref="L284:M284"/>
    <mergeCell ref="L285:M285"/>
    <mergeCell ref="N284:O284"/>
    <mergeCell ref="N285:O285"/>
    <mergeCell ref="R284:S284"/>
    <mergeCell ref="R285:S285"/>
    <mergeCell ref="T279:U279"/>
    <mergeCell ref="T280:U280"/>
    <mergeCell ref="T281:U281"/>
    <mergeCell ref="T282:U282"/>
    <mergeCell ref="E273:G273"/>
    <mergeCell ref="L273:M273"/>
    <mergeCell ref="N273:O273"/>
    <mergeCell ref="P273:Q273"/>
    <mergeCell ref="R273:S273"/>
    <mergeCell ref="T273:U273"/>
    <mergeCell ref="V273:W273"/>
    <mergeCell ref="E287:G287"/>
    <mergeCell ref="V287:W287"/>
    <mergeCell ref="X287:Y287"/>
    <mergeCell ref="E272:G272"/>
    <mergeCell ref="L272:M272"/>
    <mergeCell ref="N272:O272"/>
    <mergeCell ref="P272:Q272"/>
    <mergeCell ref="R272:S272"/>
    <mergeCell ref="T272:U272"/>
    <mergeCell ref="V272:W272"/>
    <mergeCell ref="E286:G286"/>
    <mergeCell ref="V286:W286"/>
    <mergeCell ref="X286:Y286"/>
    <mergeCell ref="J286:K286"/>
    <mergeCell ref="J287:K287"/>
    <mergeCell ref="L286:M286"/>
    <mergeCell ref="L287:M287"/>
    <mergeCell ref="N286:O286"/>
    <mergeCell ref="R286:S286"/>
    <mergeCell ref="X275:Y275"/>
    <mergeCell ref="X276:Y276"/>
    <mergeCell ref="X277:Y277"/>
    <mergeCell ref="X278:Y278"/>
    <mergeCell ref="E275:G275"/>
    <mergeCell ref="L275:M275"/>
    <mergeCell ref="N275:O275"/>
    <mergeCell ref="P275:Q275"/>
    <mergeCell ref="R275:S275"/>
    <mergeCell ref="T275:U275"/>
    <mergeCell ref="V275:W275"/>
    <mergeCell ref="E289:G289"/>
    <mergeCell ref="V289:W289"/>
    <mergeCell ref="X289:Y289"/>
    <mergeCell ref="E274:G274"/>
    <mergeCell ref="L274:M274"/>
    <mergeCell ref="N274:O274"/>
    <mergeCell ref="P274:Q274"/>
    <mergeCell ref="R274:S274"/>
    <mergeCell ref="T274:U274"/>
    <mergeCell ref="V274:W274"/>
    <mergeCell ref="E288:G288"/>
    <mergeCell ref="V288:W288"/>
    <mergeCell ref="X288:Y288"/>
    <mergeCell ref="J288:K288"/>
    <mergeCell ref="J289:K289"/>
    <mergeCell ref="L288:M288"/>
    <mergeCell ref="L289:M289"/>
    <mergeCell ref="E277:G277"/>
    <mergeCell ref="L277:M277"/>
    <mergeCell ref="N277:O277"/>
    <mergeCell ref="P277:Q277"/>
    <mergeCell ref="R277:S277"/>
    <mergeCell ref="T277:U277"/>
    <mergeCell ref="V277:W277"/>
    <mergeCell ref="E291:G291"/>
    <mergeCell ref="V291:W291"/>
    <mergeCell ref="X291:Y291"/>
    <mergeCell ref="E276:G276"/>
    <mergeCell ref="L276:M276"/>
    <mergeCell ref="N276:O276"/>
    <mergeCell ref="P276:Q276"/>
    <mergeCell ref="R276:S276"/>
    <mergeCell ref="T276:U276"/>
    <mergeCell ref="V276:W276"/>
    <mergeCell ref="E290:G290"/>
    <mergeCell ref="V290:W290"/>
    <mergeCell ref="X290:Y290"/>
    <mergeCell ref="J290:K290"/>
    <mergeCell ref="J291:K291"/>
    <mergeCell ref="L290:M290"/>
    <mergeCell ref="L291:M291"/>
    <mergeCell ref="N291:O291"/>
    <mergeCell ref="R291:S291"/>
    <mergeCell ref="E294:G294"/>
    <mergeCell ref="V294:W294"/>
    <mergeCell ref="X294:Y294"/>
    <mergeCell ref="E295:G295"/>
    <mergeCell ref="L295:M295"/>
    <mergeCell ref="N295:O295"/>
    <mergeCell ref="P295:Q295"/>
    <mergeCell ref="R295:S295"/>
    <mergeCell ref="T295:U295"/>
    <mergeCell ref="V295:W295"/>
    <mergeCell ref="E293:G293"/>
    <mergeCell ref="V293:W293"/>
    <mergeCell ref="X293:Y293"/>
    <mergeCell ref="E278:G278"/>
    <mergeCell ref="L278:M278"/>
    <mergeCell ref="N278:O278"/>
    <mergeCell ref="P278:Q278"/>
    <mergeCell ref="R278:S278"/>
    <mergeCell ref="T278:U278"/>
    <mergeCell ref="V278:W278"/>
    <mergeCell ref="E292:G292"/>
    <mergeCell ref="V292:W292"/>
    <mergeCell ref="X292:Y292"/>
    <mergeCell ref="J293:K293"/>
    <mergeCell ref="J294:K294"/>
    <mergeCell ref="J295:K295"/>
    <mergeCell ref="J292:K292"/>
    <mergeCell ref="L294:M294"/>
    <mergeCell ref="L292:M292"/>
    <mergeCell ref="L293:M293"/>
    <mergeCell ref="N292:O292"/>
    <mergeCell ref="N293:O293"/>
    <mergeCell ref="E299:G299"/>
    <mergeCell ref="E297:G297"/>
    <mergeCell ref="L297:M297"/>
    <mergeCell ref="N297:O297"/>
    <mergeCell ref="P297:Q297"/>
    <mergeCell ref="R297:S297"/>
    <mergeCell ref="T297:U297"/>
    <mergeCell ref="V297:W297"/>
    <mergeCell ref="E311:G311"/>
    <mergeCell ref="V311:W311"/>
    <mergeCell ref="X311:Y311"/>
    <mergeCell ref="E296:G296"/>
    <mergeCell ref="L296:M296"/>
    <mergeCell ref="N296:O296"/>
    <mergeCell ref="P296:Q296"/>
    <mergeCell ref="R296:S296"/>
    <mergeCell ref="T296:U296"/>
    <mergeCell ref="V296:W296"/>
    <mergeCell ref="J296:K296"/>
    <mergeCell ref="J301:K301"/>
    <mergeCell ref="J302:K302"/>
    <mergeCell ref="J303:K303"/>
    <mergeCell ref="J304:K304"/>
    <mergeCell ref="J297:K297"/>
    <mergeCell ref="J298:K298"/>
    <mergeCell ref="J299:K299"/>
    <mergeCell ref="J300:K300"/>
    <mergeCell ref="J309:K309"/>
    <mergeCell ref="N302:O302"/>
    <mergeCell ref="P302:Q302"/>
    <mergeCell ref="L299:M299"/>
    <mergeCell ref="N299:O299"/>
    <mergeCell ref="X313:Y313"/>
    <mergeCell ref="V301:W301"/>
    <mergeCell ref="R302:S302"/>
    <mergeCell ref="T302:U302"/>
    <mergeCell ref="V302:W302"/>
    <mergeCell ref="E298:G298"/>
    <mergeCell ref="L298:M298"/>
    <mergeCell ref="N298:O298"/>
    <mergeCell ref="P298:Q298"/>
    <mergeCell ref="R298:S298"/>
    <mergeCell ref="T298:U298"/>
    <mergeCell ref="V298:W298"/>
    <mergeCell ref="E312:G312"/>
    <mergeCell ref="V312:W312"/>
    <mergeCell ref="X312:Y312"/>
    <mergeCell ref="J312:K312"/>
    <mergeCell ref="J308:K308"/>
    <mergeCell ref="J313:K313"/>
    <mergeCell ref="L311:M311"/>
    <mergeCell ref="L312:M312"/>
    <mergeCell ref="L313:M313"/>
    <mergeCell ref="E301:G301"/>
    <mergeCell ref="L301:M301"/>
    <mergeCell ref="N301:O301"/>
    <mergeCell ref="P301:Q301"/>
    <mergeCell ref="R301:S301"/>
    <mergeCell ref="T301:U301"/>
    <mergeCell ref="N303:O303"/>
    <mergeCell ref="P303:Q303"/>
    <mergeCell ref="R303:S303"/>
    <mergeCell ref="T303:U303"/>
    <mergeCell ref="V303:W303"/>
    <mergeCell ref="V299:W299"/>
    <mergeCell ref="T305:U305"/>
    <mergeCell ref="V305:W305"/>
    <mergeCell ref="E304:G304"/>
    <mergeCell ref="L304:M304"/>
    <mergeCell ref="N304:O304"/>
    <mergeCell ref="P304:Q304"/>
    <mergeCell ref="R304:S304"/>
    <mergeCell ref="T304:U304"/>
    <mergeCell ref="V304:W304"/>
    <mergeCell ref="J305:K305"/>
    <mergeCell ref="V306:W306"/>
    <mergeCell ref="E306:G306"/>
    <mergeCell ref="E315:G315"/>
    <mergeCell ref="V315:W315"/>
    <mergeCell ref="X315:Y315"/>
    <mergeCell ref="E300:G300"/>
    <mergeCell ref="L300:M300"/>
    <mergeCell ref="N300:O300"/>
    <mergeCell ref="P300:Q300"/>
    <mergeCell ref="R300:S300"/>
    <mergeCell ref="T300:U300"/>
    <mergeCell ref="V300:W300"/>
    <mergeCell ref="E314:G314"/>
    <mergeCell ref="V314:W314"/>
    <mergeCell ref="X314:Y314"/>
    <mergeCell ref="J314:K314"/>
    <mergeCell ref="J315:K315"/>
    <mergeCell ref="L314:M314"/>
    <mergeCell ref="L315:M315"/>
    <mergeCell ref="P315:Q315"/>
    <mergeCell ref="T315:U315"/>
    <mergeCell ref="E303:G303"/>
    <mergeCell ref="L303:M303"/>
    <mergeCell ref="E307:G307"/>
    <mergeCell ref="L307:M307"/>
    <mergeCell ref="N307:O307"/>
    <mergeCell ref="P307:Q307"/>
    <mergeCell ref="R307:S307"/>
    <mergeCell ref="T307:U307"/>
    <mergeCell ref="V307:W307"/>
    <mergeCell ref="E302:G302"/>
    <mergeCell ref="L302:M302"/>
    <mergeCell ref="J317:K317"/>
    <mergeCell ref="J316:K316"/>
    <mergeCell ref="L316:M316"/>
    <mergeCell ref="L317:M317"/>
    <mergeCell ref="P316:Q316"/>
    <mergeCell ref="P317:Q317"/>
    <mergeCell ref="T316:U316"/>
    <mergeCell ref="T317:U317"/>
    <mergeCell ref="E305:G305"/>
    <mergeCell ref="L305:M305"/>
    <mergeCell ref="N305:O305"/>
    <mergeCell ref="P305:Q305"/>
    <mergeCell ref="R305:S305"/>
    <mergeCell ref="L306:M306"/>
    <mergeCell ref="N306:O306"/>
    <mergeCell ref="P306:Q306"/>
    <mergeCell ref="R306:S306"/>
    <mergeCell ref="T306:U306"/>
    <mergeCell ref="J310:K310"/>
    <mergeCell ref="J311:K311"/>
    <mergeCell ref="J306:K306"/>
    <mergeCell ref="J307:K307"/>
    <mergeCell ref="E320:G320"/>
    <mergeCell ref="V320:W320"/>
    <mergeCell ref="X320:Y320"/>
    <mergeCell ref="J320:K320"/>
    <mergeCell ref="J321:K321"/>
    <mergeCell ref="L320:M320"/>
    <mergeCell ref="L321:M321"/>
    <mergeCell ref="P320:Q320"/>
    <mergeCell ref="P321:Q321"/>
    <mergeCell ref="T320:U320"/>
    <mergeCell ref="T321:U321"/>
    <mergeCell ref="E309:G309"/>
    <mergeCell ref="L309:M309"/>
    <mergeCell ref="N309:O309"/>
    <mergeCell ref="P309:Q309"/>
    <mergeCell ref="R309:S309"/>
    <mergeCell ref="T309:U309"/>
    <mergeCell ref="V309:W309"/>
    <mergeCell ref="E319:G319"/>
    <mergeCell ref="V319:W319"/>
    <mergeCell ref="X319:Y319"/>
    <mergeCell ref="E318:G318"/>
    <mergeCell ref="V318:W318"/>
    <mergeCell ref="X318:Y318"/>
    <mergeCell ref="J318:K318"/>
    <mergeCell ref="J319:K319"/>
    <mergeCell ref="E317:G317"/>
    <mergeCell ref="V317:W317"/>
    <mergeCell ref="X317:Y317"/>
    <mergeCell ref="E316:G316"/>
    <mergeCell ref="V316:W316"/>
    <mergeCell ref="X316:Y316"/>
    <mergeCell ref="E323:G323"/>
    <mergeCell ref="V323:W323"/>
    <mergeCell ref="X323:Y323"/>
    <mergeCell ref="E308:G308"/>
    <mergeCell ref="L308:M308"/>
    <mergeCell ref="N308:O308"/>
    <mergeCell ref="P308:Q308"/>
    <mergeCell ref="R308:S308"/>
    <mergeCell ref="T308:U308"/>
    <mergeCell ref="V308:W308"/>
    <mergeCell ref="E322:G322"/>
    <mergeCell ref="V322:W322"/>
    <mergeCell ref="X322:Y322"/>
    <mergeCell ref="J322:K322"/>
    <mergeCell ref="J323:K323"/>
    <mergeCell ref="L322:M322"/>
    <mergeCell ref="L323:M323"/>
    <mergeCell ref="P322:Q322"/>
    <mergeCell ref="P323:Q323"/>
    <mergeCell ref="T322:U322"/>
    <mergeCell ref="T323:U323"/>
    <mergeCell ref="E321:G321"/>
    <mergeCell ref="V321:W321"/>
    <mergeCell ref="X321:Y321"/>
    <mergeCell ref="L318:M318"/>
    <mergeCell ref="L319:M319"/>
    <mergeCell ref="P319:Q319"/>
    <mergeCell ref="P318:Q318"/>
    <mergeCell ref="T319:U319"/>
    <mergeCell ref="T318:U318"/>
    <mergeCell ref="E313:G313"/>
    <mergeCell ref="V313:W313"/>
    <mergeCell ref="E326:G326"/>
    <mergeCell ref="V326:W326"/>
    <mergeCell ref="X326:Y326"/>
    <mergeCell ref="E327:G327"/>
    <mergeCell ref="L327:M327"/>
    <mergeCell ref="N327:O327"/>
    <mergeCell ref="P327:Q327"/>
    <mergeCell ref="R327:S327"/>
    <mergeCell ref="T327:U327"/>
    <mergeCell ref="V327:W327"/>
    <mergeCell ref="E325:G325"/>
    <mergeCell ref="V325:W325"/>
    <mergeCell ref="X325:Y325"/>
    <mergeCell ref="E310:G310"/>
    <mergeCell ref="L310:M310"/>
    <mergeCell ref="N310:O310"/>
    <mergeCell ref="P310:Q310"/>
    <mergeCell ref="R310:S310"/>
    <mergeCell ref="T310:U310"/>
    <mergeCell ref="V310:W310"/>
    <mergeCell ref="E324:G324"/>
    <mergeCell ref="V324:W324"/>
    <mergeCell ref="X324:Y324"/>
    <mergeCell ref="J325:K325"/>
    <mergeCell ref="J326:K326"/>
    <mergeCell ref="J327:K327"/>
    <mergeCell ref="J324:K324"/>
    <mergeCell ref="L326:M326"/>
    <mergeCell ref="L324:M324"/>
    <mergeCell ref="L325:M325"/>
    <mergeCell ref="P324:Q324"/>
    <mergeCell ref="P325:Q325"/>
    <mergeCell ref="E329:G329"/>
    <mergeCell ref="L329:M329"/>
    <mergeCell ref="N329:O329"/>
    <mergeCell ref="P329:Q329"/>
    <mergeCell ref="R329:S329"/>
    <mergeCell ref="T329:U329"/>
    <mergeCell ref="V329:W329"/>
    <mergeCell ref="E343:G343"/>
    <mergeCell ref="V343:W343"/>
    <mergeCell ref="X343:Y343"/>
    <mergeCell ref="E328:G328"/>
    <mergeCell ref="L328:M328"/>
    <mergeCell ref="N328:O328"/>
    <mergeCell ref="P328:Q328"/>
    <mergeCell ref="R328:S328"/>
    <mergeCell ref="T328:U328"/>
    <mergeCell ref="V328:W328"/>
    <mergeCell ref="J329:K329"/>
    <mergeCell ref="J330:K330"/>
    <mergeCell ref="J328:K328"/>
    <mergeCell ref="J335:K335"/>
    <mergeCell ref="J336:K336"/>
    <mergeCell ref="J337:K337"/>
    <mergeCell ref="J338:K338"/>
    <mergeCell ref="J331:K331"/>
    <mergeCell ref="J332:K332"/>
    <mergeCell ref="J333:K333"/>
    <mergeCell ref="J334:K334"/>
    <mergeCell ref="J339:K339"/>
    <mergeCell ref="J340:K340"/>
    <mergeCell ref="J341:K341"/>
    <mergeCell ref="J342:K342"/>
    <mergeCell ref="L344:M344"/>
    <mergeCell ref="L345:M345"/>
    <mergeCell ref="N343:O343"/>
    <mergeCell ref="N344:O344"/>
    <mergeCell ref="N345:O345"/>
    <mergeCell ref="P343:Q343"/>
    <mergeCell ref="P344:Q344"/>
    <mergeCell ref="P345:Q345"/>
    <mergeCell ref="T343:U343"/>
    <mergeCell ref="T344:U344"/>
    <mergeCell ref="T345:U345"/>
    <mergeCell ref="X331:Y331"/>
    <mergeCell ref="X332:Y332"/>
    <mergeCell ref="X333:Y333"/>
    <mergeCell ref="X334:Y334"/>
    <mergeCell ref="T335:U335"/>
    <mergeCell ref="V335:W335"/>
    <mergeCell ref="P336:Q336"/>
    <mergeCell ref="R336:S336"/>
    <mergeCell ref="T336:U336"/>
    <mergeCell ref="E331:G331"/>
    <mergeCell ref="L331:M331"/>
    <mergeCell ref="N331:O331"/>
    <mergeCell ref="P331:Q331"/>
    <mergeCell ref="R331:S331"/>
    <mergeCell ref="T331:U331"/>
    <mergeCell ref="V331:W331"/>
    <mergeCell ref="E333:G333"/>
    <mergeCell ref="L333:M333"/>
    <mergeCell ref="N333:O333"/>
    <mergeCell ref="P333:Q333"/>
    <mergeCell ref="R333:S333"/>
    <mergeCell ref="T333:U333"/>
    <mergeCell ref="V333:W333"/>
    <mergeCell ref="P335:Q335"/>
    <mergeCell ref="R335:S335"/>
    <mergeCell ref="E330:G330"/>
    <mergeCell ref="L330:M330"/>
    <mergeCell ref="N330:O330"/>
    <mergeCell ref="P330:Q330"/>
    <mergeCell ref="R330:S330"/>
    <mergeCell ref="T330:U330"/>
    <mergeCell ref="V330:W330"/>
    <mergeCell ref="E334:G334"/>
    <mergeCell ref="E332:G332"/>
    <mergeCell ref="L332:M332"/>
    <mergeCell ref="N332:O332"/>
    <mergeCell ref="P332:Q332"/>
    <mergeCell ref="R332:S332"/>
    <mergeCell ref="T332:U332"/>
    <mergeCell ref="V332:W332"/>
    <mergeCell ref="E346:G346"/>
    <mergeCell ref="V346:W346"/>
    <mergeCell ref="N347:O347"/>
    <mergeCell ref="N346:O346"/>
    <mergeCell ref="P346:Q346"/>
    <mergeCell ref="T346:U346"/>
    <mergeCell ref="E335:G335"/>
    <mergeCell ref="L335:M335"/>
    <mergeCell ref="N335:O335"/>
    <mergeCell ref="L334:M334"/>
    <mergeCell ref="N334:O334"/>
    <mergeCell ref="P334:Q334"/>
    <mergeCell ref="R334:S334"/>
    <mergeCell ref="T334:U334"/>
    <mergeCell ref="V334:W334"/>
    <mergeCell ref="V336:W336"/>
    <mergeCell ref="E338:G338"/>
    <mergeCell ref="L338:M338"/>
    <mergeCell ref="N338:O338"/>
    <mergeCell ref="P338:Q338"/>
    <mergeCell ref="R338:S338"/>
    <mergeCell ref="T338:U338"/>
    <mergeCell ref="E344:G344"/>
    <mergeCell ref="V344:W344"/>
    <mergeCell ref="L343:M343"/>
    <mergeCell ref="E337:G337"/>
    <mergeCell ref="L337:M337"/>
    <mergeCell ref="N337:O337"/>
    <mergeCell ref="P337:Q337"/>
    <mergeCell ref="R337:S337"/>
    <mergeCell ref="T337:U337"/>
    <mergeCell ref="V337:W337"/>
    <mergeCell ref="E336:G336"/>
    <mergeCell ref="L336:M336"/>
    <mergeCell ref="N336:O336"/>
    <mergeCell ref="E341:G341"/>
    <mergeCell ref="L341:M341"/>
    <mergeCell ref="N341:O341"/>
    <mergeCell ref="P341:Q341"/>
    <mergeCell ref="R341:S341"/>
    <mergeCell ref="T341:U341"/>
    <mergeCell ref="V341:W341"/>
    <mergeCell ref="V338:W338"/>
    <mergeCell ref="E339:G339"/>
    <mergeCell ref="L339:M339"/>
    <mergeCell ref="N339:O339"/>
    <mergeCell ref="P339:Q339"/>
    <mergeCell ref="R339:S339"/>
    <mergeCell ref="T339:U339"/>
    <mergeCell ref="V339:W339"/>
    <mergeCell ref="N353:O353"/>
    <mergeCell ref="V342:W342"/>
    <mergeCell ref="E350:G350"/>
    <mergeCell ref="V350:W350"/>
    <mergeCell ref="X350:Y350"/>
    <mergeCell ref="J350:K350"/>
    <mergeCell ref="J351:K351"/>
    <mergeCell ref="L350:M350"/>
    <mergeCell ref="L351:M351"/>
    <mergeCell ref="N350:O350"/>
    <mergeCell ref="E347:G347"/>
    <mergeCell ref="V347:W347"/>
    <mergeCell ref="X347:Y347"/>
    <mergeCell ref="E353:G353"/>
    <mergeCell ref="V353:W353"/>
    <mergeCell ref="X353:Y353"/>
    <mergeCell ref="X349:Y349"/>
    <mergeCell ref="N351:O351"/>
    <mergeCell ref="E351:G351"/>
    <mergeCell ref="V351:W351"/>
    <mergeCell ref="E345:G345"/>
    <mergeCell ref="V345:W345"/>
    <mergeCell ref="X345:Y345"/>
    <mergeCell ref="V348:W348"/>
    <mergeCell ref="X348:Y348"/>
    <mergeCell ref="N348:O348"/>
    <mergeCell ref="N349:O349"/>
    <mergeCell ref="X346:Y346"/>
    <mergeCell ref="E349:G349"/>
    <mergeCell ref="V349:W349"/>
    <mergeCell ref="E348:G348"/>
    <mergeCell ref="X344:Y344"/>
    <mergeCell ref="N358:O358"/>
    <mergeCell ref="N354:O354"/>
    <mergeCell ref="R358:S358"/>
    <mergeCell ref="E342:G342"/>
    <mergeCell ref="L342:M342"/>
    <mergeCell ref="N342:O342"/>
    <mergeCell ref="P342:Q342"/>
    <mergeCell ref="E358:G358"/>
    <mergeCell ref="V358:W358"/>
    <mergeCell ref="R342:S342"/>
    <mergeCell ref="T342:U342"/>
    <mergeCell ref="E352:G352"/>
    <mergeCell ref="V352:W352"/>
    <mergeCell ref="X352:Y352"/>
    <mergeCell ref="J352:K352"/>
    <mergeCell ref="J353:K353"/>
    <mergeCell ref="L352:M352"/>
    <mergeCell ref="L353:M353"/>
    <mergeCell ref="J343:K343"/>
    <mergeCell ref="J344:K344"/>
    <mergeCell ref="J345:K345"/>
    <mergeCell ref="J346:K346"/>
    <mergeCell ref="J347:K347"/>
    <mergeCell ref="J358:K358"/>
    <mergeCell ref="L356:M356"/>
    <mergeCell ref="L357:M357"/>
    <mergeCell ref="N356:O356"/>
    <mergeCell ref="N357:O357"/>
    <mergeCell ref="E355:G355"/>
    <mergeCell ref="V355:W355"/>
    <mergeCell ref="X351:Y351"/>
    <mergeCell ref="N352:O352"/>
    <mergeCell ref="T360:U360"/>
    <mergeCell ref="V360:W360"/>
    <mergeCell ref="X360:Y360"/>
    <mergeCell ref="X355:Y355"/>
    <mergeCell ref="E340:G340"/>
    <mergeCell ref="L340:M340"/>
    <mergeCell ref="N340:O340"/>
    <mergeCell ref="P340:Q340"/>
    <mergeCell ref="R340:S340"/>
    <mergeCell ref="T340:U340"/>
    <mergeCell ref="V340:W340"/>
    <mergeCell ref="E354:G354"/>
    <mergeCell ref="V354:W354"/>
    <mergeCell ref="X354:Y354"/>
    <mergeCell ref="N355:O355"/>
    <mergeCell ref="X358:Y358"/>
    <mergeCell ref="E357:G357"/>
    <mergeCell ref="V357:W357"/>
    <mergeCell ref="X357:Y357"/>
    <mergeCell ref="L358:M358"/>
    <mergeCell ref="R359:S359"/>
    <mergeCell ref="T359:U359"/>
    <mergeCell ref="V359:W359"/>
    <mergeCell ref="X359:Y359"/>
    <mergeCell ref="E360:G360"/>
    <mergeCell ref="J360:K360"/>
    <mergeCell ref="L360:M360"/>
    <mergeCell ref="N360:O360"/>
    <mergeCell ref="P360:Q360"/>
    <mergeCell ref="R360:S360"/>
    <mergeCell ref="E359:G359"/>
    <mergeCell ref="J359:K359"/>
    <mergeCell ref="L359:M359"/>
    <mergeCell ref="N359:O359"/>
    <mergeCell ref="P359:Q359"/>
    <mergeCell ref="E356:G356"/>
    <mergeCell ref="V356:W356"/>
    <mergeCell ref="X356:Y356"/>
    <mergeCell ref="X362:Y362"/>
    <mergeCell ref="E363:G363"/>
    <mergeCell ref="J363:K363"/>
    <mergeCell ref="L363:M363"/>
    <mergeCell ref="N363:O363"/>
    <mergeCell ref="P363:Q363"/>
    <mergeCell ref="R363:S363"/>
    <mergeCell ref="T363:U363"/>
    <mergeCell ref="V363:W363"/>
    <mergeCell ref="X363:Y363"/>
    <mergeCell ref="V361:W361"/>
    <mergeCell ref="X361:Y361"/>
    <mergeCell ref="E362:G362"/>
    <mergeCell ref="J362:K362"/>
    <mergeCell ref="L362:M362"/>
    <mergeCell ref="N362:O362"/>
    <mergeCell ref="P362:Q362"/>
    <mergeCell ref="R362:S362"/>
    <mergeCell ref="T362:U362"/>
    <mergeCell ref="V362:W362"/>
    <mergeCell ref="E361:G361"/>
    <mergeCell ref="J361:K361"/>
    <mergeCell ref="L361:M361"/>
    <mergeCell ref="N361:O361"/>
    <mergeCell ref="P361:Q361"/>
    <mergeCell ref="R361:S361"/>
    <mergeCell ref="T361:U361"/>
    <mergeCell ref="V365:W365"/>
    <mergeCell ref="X365:Y365"/>
    <mergeCell ref="E366:G366"/>
    <mergeCell ref="J366:K366"/>
    <mergeCell ref="L366:M366"/>
    <mergeCell ref="N366:O366"/>
    <mergeCell ref="P366:Q366"/>
    <mergeCell ref="R366:S366"/>
    <mergeCell ref="T366:U366"/>
    <mergeCell ref="V366:W366"/>
    <mergeCell ref="T364:U364"/>
    <mergeCell ref="V364:W364"/>
    <mergeCell ref="X364:Y364"/>
    <mergeCell ref="E365:G365"/>
    <mergeCell ref="J365:K365"/>
    <mergeCell ref="L365:M365"/>
    <mergeCell ref="N365:O365"/>
    <mergeCell ref="P365:Q365"/>
    <mergeCell ref="R365:S365"/>
    <mergeCell ref="T365:U365"/>
    <mergeCell ref="E364:G364"/>
    <mergeCell ref="J364:K364"/>
    <mergeCell ref="L364:M364"/>
    <mergeCell ref="N364:O364"/>
    <mergeCell ref="P364:Q364"/>
    <mergeCell ref="R364:S364"/>
    <mergeCell ref="T368:U368"/>
    <mergeCell ref="V368:W368"/>
    <mergeCell ref="X368:Y368"/>
    <mergeCell ref="E369:G369"/>
    <mergeCell ref="J369:K369"/>
    <mergeCell ref="L369:M369"/>
    <mergeCell ref="N369:O369"/>
    <mergeCell ref="P369:Q369"/>
    <mergeCell ref="R369:S369"/>
    <mergeCell ref="T369:U369"/>
    <mergeCell ref="E368:G368"/>
    <mergeCell ref="J368:K368"/>
    <mergeCell ref="L368:M368"/>
    <mergeCell ref="N368:O368"/>
    <mergeCell ref="P368:Q368"/>
    <mergeCell ref="R368:S368"/>
    <mergeCell ref="X366:Y366"/>
    <mergeCell ref="E367:G367"/>
    <mergeCell ref="J367:K367"/>
    <mergeCell ref="L367:M367"/>
    <mergeCell ref="N367:O367"/>
    <mergeCell ref="P367:Q367"/>
    <mergeCell ref="R367:S367"/>
    <mergeCell ref="T367:U367"/>
    <mergeCell ref="V367:W367"/>
    <mergeCell ref="X367:Y367"/>
    <mergeCell ref="X370:Y370"/>
    <mergeCell ref="E371:G371"/>
    <mergeCell ref="J371:K371"/>
    <mergeCell ref="L371:M371"/>
    <mergeCell ref="N371:O371"/>
    <mergeCell ref="P371:Q371"/>
    <mergeCell ref="R371:S371"/>
    <mergeCell ref="T371:U371"/>
    <mergeCell ref="V371:W371"/>
    <mergeCell ref="X371:Y371"/>
    <mergeCell ref="V369:W369"/>
    <mergeCell ref="X369:Y369"/>
    <mergeCell ref="E370:G370"/>
    <mergeCell ref="J370:K370"/>
    <mergeCell ref="L370:M370"/>
    <mergeCell ref="N370:O370"/>
    <mergeCell ref="P370:Q370"/>
    <mergeCell ref="R370:S370"/>
    <mergeCell ref="T370:U370"/>
    <mergeCell ref="V370:W370"/>
    <mergeCell ref="V373:W373"/>
    <mergeCell ref="X373:Y373"/>
    <mergeCell ref="E374:G374"/>
    <mergeCell ref="J374:K374"/>
    <mergeCell ref="L374:M374"/>
    <mergeCell ref="N374:O374"/>
    <mergeCell ref="P374:Q374"/>
    <mergeCell ref="R374:S374"/>
    <mergeCell ref="T374:U374"/>
    <mergeCell ref="V374:W374"/>
    <mergeCell ref="T372:U372"/>
    <mergeCell ref="V372:W372"/>
    <mergeCell ref="X372:Y372"/>
    <mergeCell ref="E373:G373"/>
    <mergeCell ref="J373:K373"/>
    <mergeCell ref="L373:M373"/>
    <mergeCell ref="N373:O373"/>
    <mergeCell ref="P373:Q373"/>
    <mergeCell ref="R373:S373"/>
    <mergeCell ref="T373:U373"/>
    <mergeCell ref="E372:G372"/>
    <mergeCell ref="J372:K372"/>
    <mergeCell ref="L372:M372"/>
    <mergeCell ref="N372:O372"/>
    <mergeCell ref="P372:Q372"/>
    <mergeCell ref="R372:S372"/>
    <mergeCell ref="T376:U376"/>
    <mergeCell ref="V376:W376"/>
    <mergeCell ref="X376:Y376"/>
    <mergeCell ref="E377:G377"/>
    <mergeCell ref="J377:K377"/>
    <mergeCell ref="L377:M377"/>
    <mergeCell ref="N377:O377"/>
    <mergeCell ref="P377:Q377"/>
    <mergeCell ref="R377:S377"/>
    <mergeCell ref="T377:U377"/>
    <mergeCell ref="E376:G376"/>
    <mergeCell ref="J376:K376"/>
    <mergeCell ref="L376:M376"/>
    <mergeCell ref="N376:O376"/>
    <mergeCell ref="P376:Q376"/>
    <mergeCell ref="R376:S376"/>
    <mergeCell ref="X374:Y374"/>
    <mergeCell ref="E375:G375"/>
    <mergeCell ref="J375:K375"/>
    <mergeCell ref="L375:M375"/>
    <mergeCell ref="N375:O375"/>
    <mergeCell ref="P375:Q375"/>
    <mergeCell ref="R375:S375"/>
    <mergeCell ref="T375:U375"/>
    <mergeCell ref="V375:W375"/>
    <mergeCell ref="X375:Y375"/>
    <mergeCell ref="X378:Y378"/>
    <mergeCell ref="E379:G379"/>
    <mergeCell ref="J379:K379"/>
    <mergeCell ref="L379:M379"/>
    <mergeCell ref="N379:O379"/>
    <mergeCell ref="P379:Q379"/>
    <mergeCell ref="R379:S379"/>
    <mergeCell ref="T379:U379"/>
    <mergeCell ref="V379:W379"/>
    <mergeCell ref="X379:Y379"/>
    <mergeCell ref="V377:W377"/>
    <mergeCell ref="X377:Y377"/>
    <mergeCell ref="E378:G378"/>
    <mergeCell ref="J378:K378"/>
    <mergeCell ref="L378:M378"/>
    <mergeCell ref="N378:O378"/>
    <mergeCell ref="P378:Q378"/>
    <mergeCell ref="R378:S378"/>
    <mergeCell ref="T378:U378"/>
    <mergeCell ref="V378:W378"/>
    <mergeCell ref="V381:W381"/>
    <mergeCell ref="X381:Y381"/>
    <mergeCell ref="E382:G382"/>
    <mergeCell ref="J382:K382"/>
    <mergeCell ref="L382:M382"/>
    <mergeCell ref="N382:O382"/>
    <mergeCell ref="P382:Q382"/>
    <mergeCell ref="R382:S382"/>
    <mergeCell ref="T382:U382"/>
    <mergeCell ref="V382:W382"/>
    <mergeCell ref="T380:U380"/>
    <mergeCell ref="V380:W380"/>
    <mergeCell ref="X380:Y380"/>
    <mergeCell ref="E381:G381"/>
    <mergeCell ref="J381:K381"/>
    <mergeCell ref="L381:M381"/>
    <mergeCell ref="N381:O381"/>
    <mergeCell ref="P381:Q381"/>
    <mergeCell ref="R381:S381"/>
    <mergeCell ref="T381:U381"/>
    <mergeCell ref="E380:G380"/>
    <mergeCell ref="J380:K380"/>
    <mergeCell ref="L380:M380"/>
    <mergeCell ref="N380:O380"/>
    <mergeCell ref="P380:Q380"/>
    <mergeCell ref="R380:S380"/>
    <mergeCell ref="T384:U384"/>
    <mergeCell ref="V384:W384"/>
    <mergeCell ref="X384:Y384"/>
    <mergeCell ref="E385:G385"/>
    <mergeCell ref="J385:K385"/>
    <mergeCell ref="L385:M385"/>
    <mergeCell ref="N385:O385"/>
    <mergeCell ref="P385:Q385"/>
    <mergeCell ref="R385:S385"/>
    <mergeCell ref="T385:U385"/>
    <mergeCell ref="E384:G384"/>
    <mergeCell ref="J384:K384"/>
    <mergeCell ref="L384:M384"/>
    <mergeCell ref="N384:O384"/>
    <mergeCell ref="P384:Q384"/>
    <mergeCell ref="R384:S384"/>
    <mergeCell ref="X382:Y382"/>
    <mergeCell ref="E383:G383"/>
    <mergeCell ref="J383:K383"/>
    <mergeCell ref="L383:M383"/>
    <mergeCell ref="N383:O383"/>
    <mergeCell ref="P383:Q383"/>
    <mergeCell ref="R383:S383"/>
    <mergeCell ref="T383:U383"/>
    <mergeCell ref="V383:W383"/>
    <mergeCell ref="X383:Y383"/>
    <mergeCell ref="X386:Y386"/>
    <mergeCell ref="E387:G387"/>
    <mergeCell ref="J387:K387"/>
    <mergeCell ref="L387:M387"/>
    <mergeCell ref="N387:O387"/>
    <mergeCell ref="P387:Q387"/>
    <mergeCell ref="R387:S387"/>
    <mergeCell ref="T387:U387"/>
    <mergeCell ref="V387:W387"/>
    <mergeCell ref="X387:Y387"/>
    <mergeCell ref="V385:W385"/>
    <mergeCell ref="X385:Y385"/>
    <mergeCell ref="E386:G386"/>
    <mergeCell ref="J386:K386"/>
    <mergeCell ref="L386:M386"/>
    <mergeCell ref="N386:O386"/>
    <mergeCell ref="P386:Q386"/>
    <mergeCell ref="R386:S386"/>
    <mergeCell ref="T386:U386"/>
    <mergeCell ref="V386:W386"/>
    <mergeCell ref="V389:W389"/>
    <mergeCell ref="X389:Y389"/>
    <mergeCell ref="E390:G390"/>
    <mergeCell ref="J390:K390"/>
    <mergeCell ref="L390:M390"/>
    <mergeCell ref="N390:O390"/>
    <mergeCell ref="P390:Q390"/>
    <mergeCell ref="R390:S390"/>
    <mergeCell ref="T390:U390"/>
    <mergeCell ref="V390:W390"/>
    <mergeCell ref="T388:U388"/>
    <mergeCell ref="V388:W388"/>
    <mergeCell ref="X388:Y388"/>
    <mergeCell ref="E389:G389"/>
    <mergeCell ref="J389:K389"/>
    <mergeCell ref="L389:M389"/>
    <mergeCell ref="N389:O389"/>
    <mergeCell ref="P389:Q389"/>
    <mergeCell ref="R389:S389"/>
    <mergeCell ref="T389:U389"/>
    <mergeCell ref="E388:G388"/>
    <mergeCell ref="J388:K388"/>
    <mergeCell ref="L388:M388"/>
    <mergeCell ref="N388:O388"/>
    <mergeCell ref="P388:Q388"/>
    <mergeCell ref="R388:S388"/>
    <mergeCell ref="T392:U392"/>
    <mergeCell ref="V392:W392"/>
    <mergeCell ref="X392:Y392"/>
    <mergeCell ref="E393:G393"/>
    <mergeCell ref="J393:K393"/>
    <mergeCell ref="L393:M393"/>
    <mergeCell ref="N393:O393"/>
    <mergeCell ref="P393:Q393"/>
    <mergeCell ref="R393:S393"/>
    <mergeCell ref="T393:U393"/>
    <mergeCell ref="E392:G392"/>
    <mergeCell ref="J392:K392"/>
    <mergeCell ref="L392:M392"/>
    <mergeCell ref="N392:O392"/>
    <mergeCell ref="P392:Q392"/>
    <mergeCell ref="R392:S392"/>
    <mergeCell ref="X390:Y390"/>
    <mergeCell ref="E391:G391"/>
    <mergeCell ref="J391:K391"/>
    <mergeCell ref="L391:M391"/>
    <mergeCell ref="N391:O391"/>
    <mergeCell ref="P391:Q391"/>
    <mergeCell ref="R391:S391"/>
    <mergeCell ref="T391:U391"/>
    <mergeCell ref="V391:W391"/>
    <mergeCell ref="X391:Y391"/>
    <mergeCell ref="X394:Y394"/>
    <mergeCell ref="E395:G395"/>
    <mergeCell ref="J395:K395"/>
    <mergeCell ref="L395:M395"/>
    <mergeCell ref="N395:O395"/>
    <mergeCell ref="P395:Q395"/>
    <mergeCell ref="R395:S395"/>
    <mergeCell ref="T395:U395"/>
    <mergeCell ref="V395:W395"/>
    <mergeCell ref="X395:Y395"/>
    <mergeCell ref="V393:W393"/>
    <mergeCell ref="X393:Y393"/>
    <mergeCell ref="E394:G394"/>
    <mergeCell ref="J394:K394"/>
    <mergeCell ref="L394:M394"/>
    <mergeCell ref="N394:O394"/>
    <mergeCell ref="P394:Q394"/>
    <mergeCell ref="R394:S394"/>
    <mergeCell ref="T394:U394"/>
    <mergeCell ref="V394:W394"/>
    <mergeCell ref="V397:W397"/>
    <mergeCell ref="X397:Y397"/>
    <mergeCell ref="E398:G398"/>
    <mergeCell ref="J398:K398"/>
    <mergeCell ref="L398:M398"/>
    <mergeCell ref="N398:O398"/>
    <mergeCell ref="P398:Q398"/>
    <mergeCell ref="R398:S398"/>
    <mergeCell ref="T398:U398"/>
    <mergeCell ref="V398:W398"/>
    <mergeCell ref="T396:U396"/>
    <mergeCell ref="V396:W396"/>
    <mergeCell ref="X396:Y396"/>
    <mergeCell ref="E397:G397"/>
    <mergeCell ref="J397:K397"/>
    <mergeCell ref="L397:M397"/>
    <mergeCell ref="N397:O397"/>
    <mergeCell ref="P397:Q397"/>
    <mergeCell ref="R397:S397"/>
    <mergeCell ref="T397:U397"/>
    <mergeCell ref="E396:G396"/>
    <mergeCell ref="J396:K396"/>
    <mergeCell ref="L396:M396"/>
    <mergeCell ref="N396:O396"/>
    <mergeCell ref="P396:Q396"/>
    <mergeCell ref="R396:S396"/>
    <mergeCell ref="T400:U400"/>
    <mergeCell ref="V400:W400"/>
    <mergeCell ref="X400:Y400"/>
    <mergeCell ref="E401:G401"/>
    <mergeCell ref="J401:K401"/>
    <mergeCell ref="L401:M401"/>
    <mergeCell ref="N401:O401"/>
    <mergeCell ref="P401:Q401"/>
    <mergeCell ref="R401:S401"/>
    <mergeCell ref="T401:U401"/>
    <mergeCell ref="E400:G400"/>
    <mergeCell ref="J400:K400"/>
    <mergeCell ref="L400:M400"/>
    <mergeCell ref="N400:O400"/>
    <mergeCell ref="P400:Q400"/>
    <mergeCell ref="R400:S400"/>
    <mergeCell ref="X398:Y398"/>
    <mergeCell ref="E399:G399"/>
    <mergeCell ref="J399:K399"/>
    <mergeCell ref="L399:M399"/>
    <mergeCell ref="N399:O399"/>
    <mergeCell ref="P399:Q399"/>
    <mergeCell ref="R399:S399"/>
    <mergeCell ref="T399:U399"/>
    <mergeCell ref="V399:W399"/>
    <mergeCell ref="X399:Y399"/>
    <mergeCell ref="X402:Y402"/>
    <mergeCell ref="E403:G403"/>
    <mergeCell ref="J403:K403"/>
    <mergeCell ref="L403:M403"/>
    <mergeCell ref="N403:O403"/>
    <mergeCell ref="P403:Q403"/>
    <mergeCell ref="R403:S403"/>
    <mergeCell ref="T403:U403"/>
    <mergeCell ref="V403:W403"/>
    <mergeCell ref="X403:Y403"/>
    <mergeCell ref="V401:W401"/>
    <mergeCell ref="X401:Y401"/>
    <mergeCell ref="E402:G402"/>
    <mergeCell ref="J402:K402"/>
    <mergeCell ref="L402:M402"/>
    <mergeCell ref="N402:O402"/>
    <mergeCell ref="P402:Q402"/>
    <mergeCell ref="R402:S402"/>
    <mergeCell ref="T402:U402"/>
    <mergeCell ref="V402:W402"/>
    <mergeCell ref="V405:W405"/>
    <mergeCell ref="X405:Y405"/>
    <mergeCell ref="E406:G406"/>
    <mergeCell ref="J406:K406"/>
    <mergeCell ref="L406:M406"/>
    <mergeCell ref="N406:O406"/>
    <mergeCell ref="P406:Q406"/>
    <mergeCell ref="R406:S406"/>
    <mergeCell ref="T406:U406"/>
    <mergeCell ref="V406:W406"/>
    <mergeCell ref="T404:U404"/>
    <mergeCell ref="V404:W404"/>
    <mergeCell ref="X404:Y404"/>
    <mergeCell ref="E405:G405"/>
    <mergeCell ref="J405:K405"/>
    <mergeCell ref="L405:M405"/>
    <mergeCell ref="N405:O405"/>
    <mergeCell ref="P405:Q405"/>
    <mergeCell ref="R405:S405"/>
    <mergeCell ref="T405:U405"/>
    <mergeCell ref="E404:G404"/>
    <mergeCell ref="J404:K404"/>
    <mergeCell ref="L404:M404"/>
    <mergeCell ref="N404:O404"/>
    <mergeCell ref="P404:Q404"/>
    <mergeCell ref="R404:S404"/>
    <mergeCell ref="T408:U408"/>
    <mergeCell ref="V408:W408"/>
    <mergeCell ref="X408:Y408"/>
    <mergeCell ref="E409:G409"/>
    <mergeCell ref="J409:K409"/>
    <mergeCell ref="L409:M409"/>
    <mergeCell ref="N409:O409"/>
    <mergeCell ref="P409:Q409"/>
    <mergeCell ref="R409:S409"/>
    <mergeCell ref="T409:U409"/>
    <mergeCell ref="E408:G408"/>
    <mergeCell ref="J408:K408"/>
    <mergeCell ref="L408:M408"/>
    <mergeCell ref="N408:O408"/>
    <mergeCell ref="P408:Q408"/>
    <mergeCell ref="R408:S408"/>
    <mergeCell ref="X406:Y406"/>
    <mergeCell ref="E407:G407"/>
    <mergeCell ref="J407:K407"/>
    <mergeCell ref="L407:M407"/>
    <mergeCell ref="N407:O407"/>
    <mergeCell ref="P407:Q407"/>
    <mergeCell ref="R407:S407"/>
    <mergeCell ref="T407:U407"/>
    <mergeCell ref="V407:W407"/>
    <mergeCell ref="X407:Y407"/>
    <mergeCell ref="X410:Y410"/>
    <mergeCell ref="E411:G411"/>
    <mergeCell ref="J411:K411"/>
    <mergeCell ref="L411:M411"/>
    <mergeCell ref="N411:O411"/>
    <mergeCell ref="P411:Q411"/>
    <mergeCell ref="R411:S411"/>
    <mergeCell ref="T411:U411"/>
    <mergeCell ref="V411:W411"/>
    <mergeCell ref="X411:Y411"/>
    <mergeCell ref="V409:W409"/>
    <mergeCell ref="X409:Y409"/>
    <mergeCell ref="E410:G410"/>
    <mergeCell ref="J410:K410"/>
    <mergeCell ref="L410:M410"/>
    <mergeCell ref="N410:O410"/>
    <mergeCell ref="P410:Q410"/>
    <mergeCell ref="R410:S410"/>
    <mergeCell ref="T410:U410"/>
    <mergeCell ref="V410:W410"/>
    <mergeCell ref="V413:W413"/>
    <mergeCell ref="X413:Y413"/>
    <mergeCell ref="E414:G414"/>
    <mergeCell ref="J414:K414"/>
    <mergeCell ref="L414:M414"/>
    <mergeCell ref="N414:O414"/>
    <mergeCell ref="P414:Q414"/>
    <mergeCell ref="R414:S414"/>
    <mergeCell ref="T414:U414"/>
    <mergeCell ref="V414:W414"/>
    <mergeCell ref="T412:U412"/>
    <mergeCell ref="V412:W412"/>
    <mergeCell ref="X412:Y412"/>
    <mergeCell ref="E413:G413"/>
    <mergeCell ref="J413:K413"/>
    <mergeCell ref="L413:M413"/>
    <mergeCell ref="N413:O413"/>
    <mergeCell ref="P413:Q413"/>
    <mergeCell ref="R413:S413"/>
    <mergeCell ref="T413:U413"/>
    <mergeCell ref="E412:G412"/>
    <mergeCell ref="J412:K412"/>
    <mergeCell ref="L412:M412"/>
    <mergeCell ref="N412:O412"/>
    <mergeCell ref="P412:Q412"/>
    <mergeCell ref="R412:S412"/>
    <mergeCell ref="T416:U416"/>
    <mergeCell ref="V416:W416"/>
    <mergeCell ref="X416:Y416"/>
    <mergeCell ref="E417:G417"/>
    <mergeCell ref="J417:K417"/>
    <mergeCell ref="L417:M417"/>
    <mergeCell ref="N417:O417"/>
    <mergeCell ref="P417:Q417"/>
    <mergeCell ref="R417:S417"/>
    <mergeCell ref="T417:U417"/>
    <mergeCell ref="E416:G416"/>
    <mergeCell ref="J416:K416"/>
    <mergeCell ref="L416:M416"/>
    <mergeCell ref="N416:O416"/>
    <mergeCell ref="P416:Q416"/>
    <mergeCell ref="R416:S416"/>
    <mergeCell ref="X414:Y414"/>
    <mergeCell ref="E415:G415"/>
    <mergeCell ref="J415:K415"/>
    <mergeCell ref="L415:M415"/>
    <mergeCell ref="N415:O415"/>
    <mergeCell ref="P415:Q415"/>
    <mergeCell ref="R415:S415"/>
    <mergeCell ref="T415:U415"/>
    <mergeCell ref="V415:W415"/>
    <mergeCell ref="X415:Y415"/>
    <mergeCell ref="X418:Y418"/>
    <mergeCell ref="E419:G419"/>
    <mergeCell ref="J419:K419"/>
    <mergeCell ref="L419:M419"/>
    <mergeCell ref="N419:O419"/>
    <mergeCell ref="P419:Q419"/>
    <mergeCell ref="R419:S419"/>
    <mergeCell ref="T419:U419"/>
    <mergeCell ref="V419:W419"/>
    <mergeCell ref="X419:Y419"/>
    <mergeCell ref="V417:W417"/>
    <mergeCell ref="X417:Y417"/>
    <mergeCell ref="E418:G418"/>
    <mergeCell ref="J418:K418"/>
    <mergeCell ref="L418:M418"/>
    <mergeCell ref="N418:O418"/>
    <mergeCell ref="P418:Q418"/>
    <mergeCell ref="R418:S418"/>
    <mergeCell ref="T418:U418"/>
    <mergeCell ref="V418:W418"/>
    <mergeCell ref="V421:W421"/>
    <mergeCell ref="X421:Y421"/>
    <mergeCell ref="E422:G422"/>
    <mergeCell ref="J422:K422"/>
    <mergeCell ref="L422:M422"/>
    <mergeCell ref="N422:O422"/>
    <mergeCell ref="P422:Q422"/>
    <mergeCell ref="R422:S422"/>
    <mergeCell ref="T422:U422"/>
    <mergeCell ref="V422:W422"/>
    <mergeCell ref="T420:U420"/>
    <mergeCell ref="V420:W420"/>
    <mergeCell ref="X420:Y420"/>
    <mergeCell ref="E421:G421"/>
    <mergeCell ref="J421:K421"/>
    <mergeCell ref="L421:M421"/>
    <mergeCell ref="N421:O421"/>
    <mergeCell ref="P421:Q421"/>
    <mergeCell ref="R421:S421"/>
    <mergeCell ref="T421:U421"/>
    <mergeCell ref="E420:G420"/>
    <mergeCell ref="J420:K420"/>
    <mergeCell ref="L420:M420"/>
    <mergeCell ref="N420:O420"/>
    <mergeCell ref="P420:Q420"/>
    <mergeCell ref="R420:S420"/>
    <mergeCell ref="T424:U424"/>
    <mergeCell ref="V424:W424"/>
    <mergeCell ref="X424:Y424"/>
    <mergeCell ref="E425:G425"/>
    <mergeCell ref="J425:K425"/>
    <mergeCell ref="L425:M425"/>
    <mergeCell ref="N425:O425"/>
    <mergeCell ref="P425:Q425"/>
    <mergeCell ref="R425:S425"/>
    <mergeCell ref="T425:U425"/>
    <mergeCell ref="E424:G424"/>
    <mergeCell ref="J424:K424"/>
    <mergeCell ref="L424:M424"/>
    <mergeCell ref="N424:O424"/>
    <mergeCell ref="P424:Q424"/>
    <mergeCell ref="R424:S424"/>
    <mergeCell ref="X422:Y422"/>
    <mergeCell ref="E423:G423"/>
    <mergeCell ref="J423:K423"/>
    <mergeCell ref="L423:M423"/>
    <mergeCell ref="N423:O423"/>
    <mergeCell ref="P423:Q423"/>
    <mergeCell ref="R423:S423"/>
    <mergeCell ref="T423:U423"/>
    <mergeCell ref="V423:W423"/>
    <mergeCell ref="X423:Y423"/>
    <mergeCell ref="X426:Y426"/>
    <mergeCell ref="E427:G427"/>
    <mergeCell ref="J427:K427"/>
    <mergeCell ref="L427:M427"/>
    <mergeCell ref="N427:O427"/>
    <mergeCell ref="P427:Q427"/>
    <mergeCell ref="R427:S427"/>
    <mergeCell ref="T427:U427"/>
    <mergeCell ref="V427:W427"/>
    <mergeCell ref="X427:Y427"/>
    <mergeCell ref="V425:W425"/>
    <mergeCell ref="X425:Y425"/>
    <mergeCell ref="E426:G426"/>
    <mergeCell ref="J426:K426"/>
    <mergeCell ref="L426:M426"/>
    <mergeCell ref="N426:O426"/>
    <mergeCell ref="P426:Q426"/>
    <mergeCell ref="R426:S426"/>
    <mergeCell ref="T426:U426"/>
    <mergeCell ref="V426:W426"/>
    <mergeCell ref="V429:W429"/>
    <mergeCell ref="X429:Y429"/>
    <mergeCell ref="E430:G430"/>
    <mergeCell ref="J430:K430"/>
    <mergeCell ref="L430:M430"/>
    <mergeCell ref="N430:O430"/>
    <mergeCell ref="P430:Q430"/>
    <mergeCell ref="R430:S430"/>
    <mergeCell ref="T430:U430"/>
    <mergeCell ref="V430:W430"/>
    <mergeCell ref="T428:U428"/>
    <mergeCell ref="V428:W428"/>
    <mergeCell ref="X428:Y428"/>
    <mergeCell ref="E429:G429"/>
    <mergeCell ref="J429:K429"/>
    <mergeCell ref="L429:M429"/>
    <mergeCell ref="N429:O429"/>
    <mergeCell ref="P429:Q429"/>
    <mergeCell ref="R429:S429"/>
    <mergeCell ref="T429:U429"/>
    <mergeCell ref="E428:G428"/>
    <mergeCell ref="J428:K428"/>
    <mergeCell ref="L428:M428"/>
    <mergeCell ref="N428:O428"/>
    <mergeCell ref="P428:Q428"/>
    <mergeCell ref="R428:S428"/>
    <mergeCell ref="T432:U432"/>
    <mergeCell ref="V432:W432"/>
    <mergeCell ref="X432:Y432"/>
    <mergeCell ref="E433:G433"/>
    <mergeCell ref="J433:K433"/>
    <mergeCell ref="L433:M433"/>
    <mergeCell ref="N433:O433"/>
    <mergeCell ref="P433:Q433"/>
    <mergeCell ref="R433:S433"/>
    <mergeCell ref="T433:U433"/>
    <mergeCell ref="E432:G432"/>
    <mergeCell ref="J432:K432"/>
    <mergeCell ref="L432:M432"/>
    <mergeCell ref="N432:O432"/>
    <mergeCell ref="P432:Q432"/>
    <mergeCell ref="R432:S432"/>
    <mergeCell ref="X430:Y430"/>
    <mergeCell ref="E431:G431"/>
    <mergeCell ref="J431:K431"/>
    <mergeCell ref="L431:M431"/>
    <mergeCell ref="N431:O431"/>
    <mergeCell ref="P431:Q431"/>
    <mergeCell ref="R431:S431"/>
    <mergeCell ref="T431:U431"/>
    <mergeCell ref="V431:W431"/>
    <mergeCell ref="X431:Y431"/>
    <mergeCell ref="X434:Y434"/>
    <mergeCell ref="E435:G435"/>
    <mergeCell ref="J435:K435"/>
    <mergeCell ref="L435:M435"/>
    <mergeCell ref="N435:O435"/>
    <mergeCell ref="P435:Q435"/>
    <mergeCell ref="R435:S435"/>
    <mergeCell ref="T435:U435"/>
    <mergeCell ref="V435:W435"/>
    <mergeCell ref="X435:Y435"/>
    <mergeCell ref="V433:W433"/>
    <mergeCell ref="X433:Y433"/>
    <mergeCell ref="E434:G434"/>
    <mergeCell ref="J434:K434"/>
    <mergeCell ref="L434:M434"/>
    <mergeCell ref="N434:O434"/>
    <mergeCell ref="P434:Q434"/>
    <mergeCell ref="R434:S434"/>
    <mergeCell ref="T434:U434"/>
    <mergeCell ref="V434:W434"/>
    <mergeCell ref="V437:W437"/>
    <mergeCell ref="X437:Y437"/>
    <mergeCell ref="E438:G438"/>
    <mergeCell ref="J438:K438"/>
    <mergeCell ref="L438:M438"/>
    <mergeCell ref="N438:O438"/>
    <mergeCell ref="P438:Q438"/>
    <mergeCell ref="R438:S438"/>
    <mergeCell ref="T438:U438"/>
    <mergeCell ref="V438:W438"/>
    <mergeCell ref="T436:U436"/>
    <mergeCell ref="V436:W436"/>
    <mergeCell ref="X436:Y436"/>
    <mergeCell ref="E437:G437"/>
    <mergeCell ref="J437:K437"/>
    <mergeCell ref="L437:M437"/>
    <mergeCell ref="N437:O437"/>
    <mergeCell ref="P437:Q437"/>
    <mergeCell ref="R437:S437"/>
    <mergeCell ref="T437:U437"/>
    <mergeCell ref="E436:G436"/>
    <mergeCell ref="J436:K436"/>
    <mergeCell ref="L436:M436"/>
    <mergeCell ref="N436:O436"/>
    <mergeCell ref="P436:Q436"/>
    <mergeCell ref="R436:S436"/>
    <mergeCell ref="T440:U440"/>
    <mergeCell ref="V440:W440"/>
    <mergeCell ref="X440:Y440"/>
    <mergeCell ref="E441:G441"/>
    <mergeCell ref="J441:K441"/>
    <mergeCell ref="L441:M441"/>
    <mergeCell ref="N441:O441"/>
    <mergeCell ref="P441:Q441"/>
    <mergeCell ref="R441:S441"/>
    <mergeCell ref="T441:U441"/>
    <mergeCell ref="E440:G440"/>
    <mergeCell ref="J440:K440"/>
    <mergeCell ref="L440:M440"/>
    <mergeCell ref="N440:O440"/>
    <mergeCell ref="P440:Q440"/>
    <mergeCell ref="R440:S440"/>
    <mergeCell ref="X438:Y438"/>
    <mergeCell ref="E439:G439"/>
    <mergeCell ref="J439:K439"/>
    <mergeCell ref="L439:M439"/>
    <mergeCell ref="N439:O439"/>
    <mergeCell ref="P439:Q439"/>
    <mergeCell ref="R439:S439"/>
    <mergeCell ref="T439:U439"/>
    <mergeCell ref="V439:W439"/>
    <mergeCell ref="X439:Y439"/>
    <mergeCell ref="X442:Y442"/>
    <mergeCell ref="E443:G443"/>
    <mergeCell ref="J443:K443"/>
    <mergeCell ref="L443:M443"/>
    <mergeCell ref="N443:O443"/>
    <mergeCell ref="P443:Q443"/>
    <mergeCell ref="R443:S443"/>
    <mergeCell ref="T443:U443"/>
    <mergeCell ref="V443:W443"/>
    <mergeCell ref="X443:Y443"/>
    <mergeCell ref="V441:W441"/>
    <mergeCell ref="X441:Y441"/>
    <mergeCell ref="E442:G442"/>
    <mergeCell ref="J442:K442"/>
    <mergeCell ref="L442:M442"/>
    <mergeCell ref="N442:O442"/>
    <mergeCell ref="P442:Q442"/>
    <mergeCell ref="R442:S442"/>
    <mergeCell ref="T442:U442"/>
    <mergeCell ref="V442:W442"/>
    <mergeCell ref="V445:W445"/>
    <mergeCell ref="X445:Y445"/>
    <mergeCell ref="E446:G446"/>
    <mergeCell ref="J446:K446"/>
    <mergeCell ref="L446:M446"/>
    <mergeCell ref="N446:O446"/>
    <mergeCell ref="P446:Q446"/>
    <mergeCell ref="R446:S446"/>
    <mergeCell ref="T446:U446"/>
    <mergeCell ref="V446:W446"/>
    <mergeCell ref="T444:U444"/>
    <mergeCell ref="V444:W444"/>
    <mergeCell ref="X444:Y444"/>
    <mergeCell ref="E445:G445"/>
    <mergeCell ref="J445:K445"/>
    <mergeCell ref="L445:M445"/>
    <mergeCell ref="N445:O445"/>
    <mergeCell ref="P445:Q445"/>
    <mergeCell ref="R445:S445"/>
    <mergeCell ref="T445:U445"/>
    <mergeCell ref="E444:G444"/>
    <mergeCell ref="J444:K444"/>
    <mergeCell ref="L444:M444"/>
    <mergeCell ref="N444:O444"/>
    <mergeCell ref="P444:Q444"/>
    <mergeCell ref="R444:S444"/>
    <mergeCell ref="T448:U448"/>
    <mergeCell ref="V448:W448"/>
    <mergeCell ref="X448:Y448"/>
    <mergeCell ref="E449:G449"/>
    <mergeCell ref="J449:K449"/>
    <mergeCell ref="L449:M449"/>
    <mergeCell ref="N449:O449"/>
    <mergeCell ref="P449:Q449"/>
    <mergeCell ref="R449:S449"/>
    <mergeCell ref="T449:U449"/>
    <mergeCell ref="E448:G448"/>
    <mergeCell ref="J448:K448"/>
    <mergeCell ref="L448:M448"/>
    <mergeCell ref="N448:O448"/>
    <mergeCell ref="P448:Q448"/>
    <mergeCell ref="R448:S448"/>
    <mergeCell ref="X446:Y446"/>
    <mergeCell ref="E447:G447"/>
    <mergeCell ref="J447:K447"/>
    <mergeCell ref="L447:M447"/>
    <mergeCell ref="N447:O447"/>
    <mergeCell ref="P447:Q447"/>
    <mergeCell ref="R447:S447"/>
    <mergeCell ref="T447:U447"/>
    <mergeCell ref="V447:W447"/>
    <mergeCell ref="X447:Y447"/>
    <mergeCell ref="X450:Y450"/>
    <mergeCell ref="E451:G451"/>
    <mergeCell ref="J451:K451"/>
    <mergeCell ref="L451:M451"/>
    <mergeCell ref="N451:O451"/>
    <mergeCell ref="P451:Q451"/>
    <mergeCell ref="R451:S451"/>
    <mergeCell ref="T451:U451"/>
    <mergeCell ref="V451:W451"/>
    <mergeCell ref="X451:Y451"/>
    <mergeCell ref="V449:W449"/>
    <mergeCell ref="X449:Y449"/>
    <mergeCell ref="E450:G450"/>
    <mergeCell ref="J450:K450"/>
    <mergeCell ref="L450:M450"/>
    <mergeCell ref="N450:O450"/>
    <mergeCell ref="P450:Q450"/>
    <mergeCell ref="R450:S450"/>
    <mergeCell ref="T450:U450"/>
    <mergeCell ref="V450:W450"/>
    <mergeCell ref="V453:W453"/>
    <mergeCell ref="X453:Y453"/>
    <mergeCell ref="E454:G454"/>
    <mergeCell ref="J454:K454"/>
    <mergeCell ref="L454:M454"/>
    <mergeCell ref="N454:O454"/>
    <mergeCell ref="P454:Q454"/>
    <mergeCell ref="R454:S454"/>
    <mergeCell ref="T454:U454"/>
    <mergeCell ref="V454:W454"/>
    <mergeCell ref="T452:U452"/>
    <mergeCell ref="V452:W452"/>
    <mergeCell ref="X452:Y452"/>
    <mergeCell ref="E453:G453"/>
    <mergeCell ref="J453:K453"/>
    <mergeCell ref="L453:M453"/>
    <mergeCell ref="N453:O453"/>
    <mergeCell ref="P453:Q453"/>
    <mergeCell ref="R453:S453"/>
    <mergeCell ref="T453:U453"/>
    <mergeCell ref="E452:G452"/>
    <mergeCell ref="J452:K452"/>
    <mergeCell ref="L452:M452"/>
    <mergeCell ref="N452:O452"/>
    <mergeCell ref="P452:Q452"/>
    <mergeCell ref="R452:S452"/>
    <mergeCell ref="T456:U456"/>
    <mergeCell ref="V456:W456"/>
    <mergeCell ref="X456:Y456"/>
    <mergeCell ref="E457:G457"/>
    <mergeCell ref="J457:K457"/>
    <mergeCell ref="L457:M457"/>
    <mergeCell ref="N457:O457"/>
    <mergeCell ref="P457:Q457"/>
    <mergeCell ref="R457:S457"/>
    <mergeCell ref="T457:U457"/>
    <mergeCell ref="E456:G456"/>
    <mergeCell ref="J456:K456"/>
    <mergeCell ref="L456:M456"/>
    <mergeCell ref="N456:O456"/>
    <mergeCell ref="P456:Q456"/>
    <mergeCell ref="R456:S456"/>
    <mergeCell ref="X454:Y454"/>
    <mergeCell ref="E455:G455"/>
    <mergeCell ref="J455:K455"/>
    <mergeCell ref="L455:M455"/>
    <mergeCell ref="N455:O455"/>
    <mergeCell ref="P455:Q455"/>
    <mergeCell ref="R455:S455"/>
    <mergeCell ref="T455:U455"/>
    <mergeCell ref="V455:W455"/>
    <mergeCell ref="X455:Y455"/>
    <mergeCell ref="X458:Y458"/>
    <mergeCell ref="E459:G459"/>
    <mergeCell ref="J459:K459"/>
    <mergeCell ref="L459:M459"/>
    <mergeCell ref="N459:O459"/>
    <mergeCell ref="P459:Q459"/>
    <mergeCell ref="R459:S459"/>
    <mergeCell ref="T459:U459"/>
    <mergeCell ref="V459:W459"/>
    <mergeCell ref="X459:Y459"/>
    <mergeCell ref="V457:W457"/>
    <mergeCell ref="X457:Y457"/>
    <mergeCell ref="E458:G458"/>
    <mergeCell ref="J458:K458"/>
    <mergeCell ref="L458:M458"/>
    <mergeCell ref="N458:O458"/>
    <mergeCell ref="P458:Q458"/>
    <mergeCell ref="R458:S458"/>
    <mergeCell ref="T458:U458"/>
    <mergeCell ref="V458:W458"/>
    <mergeCell ref="V461:W461"/>
    <mergeCell ref="X461:Y461"/>
    <mergeCell ref="E462:G462"/>
    <mergeCell ref="J462:K462"/>
    <mergeCell ref="L462:M462"/>
    <mergeCell ref="N462:O462"/>
    <mergeCell ref="P462:Q462"/>
    <mergeCell ref="R462:S462"/>
    <mergeCell ref="T462:U462"/>
    <mergeCell ref="V462:W462"/>
    <mergeCell ref="T460:U460"/>
    <mergeCell ref="V460:W460"/>
    <mergeCell ref="X460:Y460"/>
    <mergeCell ref="E461:G461"/>
    <mergeCell ref="J461:K461"/>
    <mergeCell ref="L461:M461"/>
    <mergeCell ref="N461:O461"/>
    <mergeCell ref="P461:Q461"/>
    <mergeCell ref="R461:S461"/>
    <mergeCell ref="T461:U461"/>
    <mergeCell ref="E460:G460"/>
    <mergeCell ref="J460:K460"/>
    <mergeCell ref="L460:M460"/>
    <mergeCell ref="N460:O460"/>
    <mergeCell ref="P460:Q460"/>
    <mergeCell ref="R460:S460"/>
    <mergeCell ref="T464:U464"/>
    <mergeCell ref="V464:W464"/>
    <mergeCell ref="X464:Y464"/>
    <mergeCell ref="E465:G465"/>
    <mergeCell ref="J465:K465"/>
    <mergeCell ref="L465:M465"/>
    <mergeCell ref="N465:O465"/>
    <mergeCell ref="P465:Q465"/>
    <mergeCell ref="R465:S465"/>
    <mergeCell ref="T465:U465"/>
    <mergeCell ref="E464:G464"/>
    <mergeCell ref="J464:K464"/>
    <mergeCell ref="L464:M464"/>
    <mergeCell ref="N464:O464"/>
    <mergeCell ref="P464:Q464"/>
    <mergeCell ref="R464:S464"/>
    <mergeCell ref="X462:Y462"/>
    <mergeCell ref="E463:G463"/>
    <mergeCell ref="J463:K463"/>
    <mergeCell ref="L463:M463"/>
    <mergeCell ref="N463:O463"/>
    <mergeCell ref="P463:Q463"/>
    <mergeCell ref="R463:S463"/>
    <mergeCell ref="T463:U463"/>
    <mergeCell ref="V463:W463"/>
    <mergeCell ref="X463:Y463"/>
    <mergeCell ref="X466:Y466"/>
    <mergeCell ref="E467:G467"/>
    <mergeCell ref="J467:K467"/>
    <mergeCell ref="L467:M467"/>
    <mergeCell ref="N467:O467"/>
    <mergeCell ref="P467:Q467"/>
    <mergeCell ref="R467:S467"/>
    <mergeCell ref="T467:U467"/>
    <mergeCell ref="V467:W467"/>
    <mergeCell ref="X467:Y467"/>
    <mergeCell ref="V465:W465"/>
    <mergeCell ref="X465:Y465"/>
    <mergeCell ref="E466:G466"/>
    <mergeCell ref="J466:K466"/>
    <mergeCell ref="L466:M466"/>
    <mergeCell ref="N466:O466"/>
    <mergeCell ref="P466:Q466"/>
    <mergeCell ref="R466:S466"/>
    <mergeCell ref="T466:U466"/>
    <mergeCell ref="V466:W466"/>
    <mergeCell ref="V469:W469"/>
    <mergeCell ref="X469:Y469"/>
    <mergeCell ref="E470:G470"/>
    <mergeCell ref="J470:K470"/>
    <mergeCell ref="L470:M470"/>
    <mergeCell ref="N470:O470"/>
    <mergeCell ref="P470:Q470"/>
    <mergeCell ref="R470:S470"/>
    <mergeCell ref="T470:U470"/>
    <mergeCell ref="V470:W470"/>
    <mergeCell ref="T468:U468"/>
    <mergeCell ref="V468:W468"/>
    <mergeCell ref="X468:Y468"/>
    <mergeCell ref="E469:G469"/>
    <mergeCell ref="J469:K469"/>
    <mergeCell ref="L469:M469"/>
    <mergeCell ref="N469:O469"/>
    <mergeCell ref="P469:Q469"/>
    <mergeCell ref="R469:S469"/>
    <mergeCell ref="T469:U469"/>
    <mergeCell ref="E468:G468"/>
    <mergeCell ref="J468:K468"/>
    <mergeCell ref="L468:M468"/>
    <mergeCell ref="N468:O468"/>
    <mergeCell ref="P468:Q468"/>
    <mergeCell ref="R468:S468"/>
    <mergeCell ref="T472:U472"/>
    <mergeCell ref="V472:W472"/>
    <mergeCell ref="X472:Y472"/>
    <mergeCell ref="E473:G473"/>
    <mergeCell ref="J473:K473"/>
    <mergeCell ref="L473:M473"/>
    <mergeCell ref="N473:O473"/>
    <mergeCell ref="P473:Q473"/>
    <mergeCell ref="R473:S473"/>
    <mergeCell ref="T473:U473"/>
    <mergeCell ref="E472:G472"/>
    <mergeCell ref="J472:K472"/>
    <mergeCell ref="L472:M472"/>
    <mergeCell ref="N472:O472"/>
    <mergeCell ref="P472:Q472"/>
    <mergeCell ref="R472:S472"/>
    <mergeCell ref="X470:Y470"/>
    <mergeCell ref="E471:G471"/>
    <mergeCell ref="J471:K471"/>
    <mergeCell ref="L471:M471"/>
    <mergeCell ref="N471:O471"/>
    <mergeCell ref="P471:Q471"/>
    <mergeCell ref="R471:S471"/>
    <mergeCell ref="T471:U471"/>
    <mergeCell ref="V471:W471"/>
    <mergeCell ref="X471:Y471"/>
    <mergeCell ref="X474:Y474"/>
    <mergeCell ref="E475:G475"/>
    <mergeCell ref="J475:K475"/>
    <mergeCell ref="L475:M475"/>
    <mergeCell ref="N475:O475"/>
    <mergeCell ref="P475:Q475"/>
    <mergeCell ref="R475:S475"/>
    <mergeCell ref="T475:U475"/>
    <mergeCell ref="V475:W475"/>
    <mergeCell ref="X475:Y475"/>
    <mergeCell ref="V473:W473"/>
    <mergeCell ref="X473:Y473"/>
    <mergeCell ref="E474:G474"/>
    <mergeCell ref="J474:K474"/>
    <mergeCell ref="L474:M474"/>
    <mergeCell ref="N474:O474"/>
    <mergeCell ref="P474:Q474"/>
    <mergeCell ref="R474:S474"/>
    <mergeCell ref="T474:U474"/>
    <mergeCell ref="V474:W474"/>
    <mergeCell ref="V477:W477"/>
    <mergeCell ref="X477:Y477"/>
    <mergeCell ref="E478:G478"/>
    <mergeCell ref="J478:K478"/>
    <mergeCell ref="L478:M478"/>
    <mergeCell ref="N478:O478"/>
    <mergeCell ref="P478:Q478"/>
    <mergeCell ref="R478:S478"/>
    <mergeCell ref="T478:U478"/>
    <mergeCell ref="V478:W478"/>
    <mergeCell ref="T476:U476"/>
    <mergeCell ref="V476:W476"/>
    <mergeCell ref="X476:Y476"/>
    <mergeCell ref="E477:G477"/>
    <mergeCell ref="J477:K477"/>
    <mergeCell ref="L477:M477"/>
    <mergeCell ref="N477:O477"/>
    <mergeCell ref="P477:Q477"/>
    <mergeCell ref="R477:S477"/>
    <mergeCell ref="T477:U477"/>
    <mergeCell ref="E476:G476"/>
    <mergeCell ref="J476:K476"/>
    <mergeCell ref="L476:M476"/>
    <mergeCell ref="N476:O476"/>
    <mergeCell ref="P476:Q476"/>
    <mergeCell ref="R476:S476"/>
    <mergeCell ref="T480:U480"/>
    <mergeCell ref="V480:W480"/>
    <mergeCell ref="X480:Y480"/>
    <mergeCell ref="E481:G481"/>
    <mergeCell ref="J481:K481"/>
    <mergeCell ref="L481:M481"/>
    <mergeCell ref="N481:O481"/>
    <mergeCell ref="P481:Q481"/>
    <mergeCell ref="R481:S481"/>
    <mergeCell ref="T481:U481"/>
    <mergeCell ref="E480:G480"/>
    <mergeCell ref="J480:K480"/>
    <mergeCell ref="L480:M480"/>
    <mergeCell ref="N480:O480"/>
    <mergeCell ref="P480:Q480"/>
    <mergeCell ref="R480:S480"/>
    <mergeCell ref="X478:Y478"/>
    <mergeCell ref="E479:G479"/>
    <mergeCell ref="J479:K479"/>
    <mergeCell ref="L479:M479"/>
    <mergeCell ref="N479:O479"/>
    <mergeCell ref="P479:Q479"/>
    <mergeCell ref="R479:S479"/>
    <mergeCell ref="T479:U479"/>
    <mergeCell ref="V479:W479"/>
    <mergeCell ref="X479:Y479"/>
    <mergeCell ref="X482:Y482"/>
    <mergeCell ref="E483:G483"/>
    <mergeCell ref="J483:K483"/>
    <mergeCell ref="L483:M483"/>
    <mergeCell ref="N483:O483"/>
    <mergeCell ref="P483:Q483"/>
    <mergeCell ref="R483:S483"/>
    <mergeCell ref="T483:U483"/>
    <mergeCell ref="V483:W483"/>
    <mergeCell ref="X483:Y483"/>
    <mergeCell ref="V481:W481"/>
    <mergeCell ref="X481:Y481"/>
    <mergeCell ref="E482:G482"/>
    <mergeCell ref="J482:K482"/>
    <mergeCell ref="L482:M482"/>
    <mergeCell ref="N482:O482"/>
    <mergeCell ref="P482:Q482"/>
    <mergeCell ref="R482:S482"/>
    <mergeCell ref="T482:U482"/>
    <mergeCell ref="V482:W482"/>
    <mergeCell ref="V485:W485"/>
    <mergeCell ref="X485:Y485"/>
    <mergeCell ref="E486:G486"/>
    <mergeCell ref="J486:K486"/>
    <mergeCell ref="L486:M486"/>
    <mergeCell ref="N486:O486"/>
    <mergeCell ref="P486:Q486"/>
    <mergeCell ref="R486:S486"/>
    <mergeCell ref="T486:U486"/>
    <mergeCell ref="V486:W486"/>
    <mergeCell ref="T484:U484"/>
    <mergeCell ref="V484:W484"/>
    <mergeCell ref="X484:Y484"/>
    <mergeCell ref="E485:G485"/>
    <mergeCell ref="J485:K485"/>
    <mergeCell ref="L485:M485"/>
    <mergeCell ref="N485:O485"/>
    <mergeCell ref="P485:Q485"/>
    <mergeCell ref="R485:S485"/>
    <mergeCell ref="T485:U485"/>
    <mergeCell ref="E484:G484"/>
    <mergeCell ref="J484:K484"/>
    <mergeCell ref="L484:M484"/>
    <mergeCell ref="N484:O484"/>
    <mergeCell ref="P484:Q484"/>
    <mergeCell ref="R484:S484"/>
    <mergeCell ref="T488:U488"/>
    <mergeCell ref="V488:W488"/>
    <mergeCell ref="X488:Y488"/>
    <mergeCell ref="E489:G489"/>
    <mergeCell ref="J489:K489"/>
    <mergeCell ref="L489:M489"/>
    <mergeCell ref="N489:O489"/>
    <mergeCell ref="P489:Q489"/>
    <mergeCell ref="R489:S489"/>
    <mergeCell ref="T489:U489"/>
    <mergeCell ref="E488:G488"/>
    <mergeCell ref="J488:K488"/>
    <mergeCell ref="L488:M488"/>
    <mergeCell ref="N488:O488"/>
    <mergeCell ref="P488:Q488"/>
    <mergeCell ref="R488:S488"/>
    <mergeCell ref="X486:Y486"/>
    <mergeCell ref="E487:G487"/>
    <mergeCell ref="J487:K487"/>
    <mergeCell ref="L487:M487"/>
    <mergeCell ref="N487:O487"/>
    <mergeCell ref="P487:Q487"/>
    <mergeCell ref="R487:S487"/>
    <mergeCell ref="T487:U487"/>
    <mergeCell ref="V487:W487"/>
    <mergeCell ref="X487:Y487"/>
    <mergeCell ref="X490:Y490"/>
    <mergeCell ref="E491:G491"/>
    <mergeCell ref="J491:K491"/>
    <mergeCell ref="L491:M491"/>
    <mergeCell ref="N491:O491"/>
    <mergeCell ref="P491:Q491"/>
    <mergeCell ref="R491:S491"/>
    <mergeCell ref="T491:U491"/>
    <mergeCell ref="V491:W491"/>
    <mergeCell ref="X491:Y491"/>
    <mergeCell ref="V489:W489"/>
    <mergeCell ref="X489:Y489"/>
    <mergeCell ref="E490:G490"/>
    <mergeCell ref="J490:K490"/>
    <mergeCell ref="L490:M490"/>
    <mergeCell ref="N490:O490"/>
    <mergeCell ref="P490:Q490"/>
    <mergeCell ref="R490:S490"/>
    <mergeCell ref="T490:U490"/>
    <mergeCell ref="V490:W490"/>
    <mergeCell ref="V493:W493"/>
    <mergeCell ref="X493:Y493"/>
    <mergeCell ref="E494:G494"/>
    <mergeCell ref="J494:K494"/>
    <mergeCell ref="L494:M494"/>
    <mergeCell ref="N494:O494"/>
    <mergeCell ref="P494:Q494"/>
    <mergeCell ref="R494:S494"/>
    <mergeCell ref="T494:U494"/>
    <mergeCell ref="V494:W494"/>
    <mergeCell ref="T492:U492"/>
    <mergeCell ref="V492:W492"/>
    <mergeCell ref="X492:Y492"/>
    <mergeCell ref="E493:G493"/>
    <mergeCell ref="J493:K493"/>
    <mergeCell ref="L493:M493"/>
    <mergeCell ref="N493:O493"/>
    <mergeCell ref="P493:Q493"/>
    <mergeCell ref="R493:S493"/>
    <mergeCell ref="T493:U493"/>
    <mergeCell ref="E492:G492"/>
    <mergeCell ref="J492:K492"/>
    <mergeCell ref="L492:M492"/>
    <mergeCell ref="N492:O492"/>
    <mergeCell ref="P492:Q492"/>
    <mergeCell ref="R492:S492"/>
    <mergeCell ref="T496:U496"/>
    <mergeCell ref="V496:W496"/>
    <mergeCell ref="X496:Y496"/>
    <mergeCell ref="E497:G497"/>
    <mergeCell ref="J497:K497"/>
    <mergeCell ref="L497:M497"/>
    <mergeCell ref="N497:O497"/>
    <mergeCell ref="P497:Q497"/>
    <mergeCell ref="R497:S497"/>
    <mergeCell ref="T497:U497"/>
    <mergeCell ref="E496:G496"/>
    <mergeCell ref="J496:K496"/>
    <mergeCell ref="L496:M496"/>
    <mergeCell ref="N496:O496"/>
    <mergeCell ref="P496:Q496"/>
    <mergeCell ref="R496:S496"/>
    <mergeCell ref="X494:Y494"/>
    <mergeCell ref="E495:G495"/>
    <mergeCell ref="J495:K495"/>
    <mergeCell ref="L495:M495"/>
    <mergeCell ref="N495:O495"/>
    <mergeCell ref="P495:Q495"/>
    <mergeCell ref="R495:S495"/>
    <mergeCell ref="T495:U495"/>
    <mergeCell ref="V495:W495"/>
    <mergeCell ref="X495:Y495"/>
    <mergeCell ref="X498:Y498"/>
    <mergeCell ref="E499:G499"/>
    <mergeCell ref="J499:K499"/>
    <mergeCell ref="L499:M499"/>
    <mergeCell ref="N499:O499"/>
    <mergeCell ref="P499:Q499"/>
    <mergeCell ref="R499:S499"/>
    <mergeCell ref="T499:U499"/>
    <mergeCell ref="V499:W499"/>
    <mergeCell ref="X499:Y499"/>
    <mergeCell ref="V497:W497"/>
    <mergeCell ref="X497:Y497"/>
    <mergeCell ref="E498:G498"/>
    <mergeCell ref="J498:K498"/>
    <mergeCell ref="L498:M498"/>
    <mergeCell ref="N498:O498"/>
    <mergeCell ref="P498:Q498"/>
    <mergeCell ref="R498:S498"/>
    <mergeCell ref="T498:U498"/>
    <mergeCell ref="V498:W498"/>
    <mergeCell ref="V501:W501"/>
    <mergeCell ref="X501:Y501"/>
    <mergeCell ref="E502:G502"/>
    <mergeCell ref="J502:K502"/>
    <mergeCell ref="L502:M502"/>
    <mergeCell ref="N502:O502"/>
    <mergeCell ref="P502:Q502"/>
    <mergeCell ref="R502:S502"/>
    <mergeCell ref="T502:U502"/>
    <mergeCell ref="V502:W502"/>
    <mergeCell ref="T500:U500"/>
    <mergeCell ref="V500:W500"/>
    <mergeCell ref="X500:Y500"/>
    <mergeCell ref="E501:G501"/>
    <mergeCell ref="J501:K501"/>
    <mergeCell ref="L501:M501"/>
    <mergeCell ref="N501:O501"/>
    <mergeCell ref="P501:Q501"/>
    <mergeCell ref="R501:S501"/>
    <mergeCell ref="T501:U501"/>
    <mergeCell ref="E500:G500"/>
    <mergeCell ref="J500:K500"/>
    <mergeCell ref="L500:M500"/>
    <mergeCell ref="N500:O500"/>
    <mergeCell ref="P500:Q500"/>
    <mergeCell ref="R500:S500"/>
    <mergeCell ref="T504:U504"/>
    <mergeCell ref="V504:W504"/>
    <mergeCell ref="X504:Y504"/>
    <mergeCell ref="E505:G505"/>
    <mergeCell ref="J505:K505"/>
    <mergeCell ref="L505:M505"/>
    <mergeCell ref="N505:O505"/>
    <mergeCell ref="P505:Q505"/>
    <mergeCell ref="R505:S505"/>
    <mergeCell ref="T505:U505"/>
    <mergeCell ref="E504:G504"/>
    <mergeCell ref="J504:K504"/>
    <mergeCell ref="L504:M504"/>
    <mergeCell ref="N504:O504"/>
    <mergeCell ref="P504:Q504"/>
    <mergeCell ref="R504:S504"/>
    <mergeCell ref="X502:Y502"/>
    <mergeCell ref="E503:G503"/>
    <mergeCell ref="J503:K503"/>
    <mergeCell ref="L503:M503"/>
    <mergeCell ref="N503:O503"/>
    <mergeCell ref="P503:Q503"/>
    <mergeCell ref="R503:S503"/>
    <mergeCell ref="T503:U503"/>
    <mergeCell ref="V503:W503"/>
    <mergeCell ref="X503:Y503"/>
    <mergeCell ref="X506:Y506"/>
    <mergeCell ref="E507:G507"/>
    <mergeCell ref="J507:K507"/>
    <mergeCell ref="L507:M507"/>
    <mergeCell ref="N507:O507"/>
    <mergeCell ref="P507:Q507"/>
    <mergeCell ref="R507:S507"/>
    <mergeCell ref="T507:U507"/>
    <mergeCell ref="V507:W507"/>
    <mergeCell ref="X507:Y507"/>
    <mergeCell ref="V505:W505"/>
    <mergeCell ref="X505:Y505"/>
    <mergeCell ref="E506:G506"/>
    <mergeCell ref="J506:K506"/>
    <mergeCell ref="L506:M506"/>
    <mergeCell ref="N506:O506"/>
    <mergeCell ref="P506:Q506"/>
    <mergeCell ref="R506:S506"/>
    <mergeCell ref="T506:U506"/>
    <mergeCell ref="V506:W506"/>
    <mergeCell ref="V509:W509"/>
    <mergeCell ref="X509:Y509"/>
    <mergeCell ref="E510:G510"/>
    <mergeCell ref="J510:K510"/>
    <mergeCell ref="L510:M510"/>
    <mergeCell ref="N510:O510"/>
    <mergeCell ref="P510:Q510"/>
    <mergeCell ref="R510:S510"/>
    <mergeCell ref="T510:U510"/>
    <mergeCell ref="V510:W510"/>
    <mergeCell ref="T508:U508"/>
    <mergeCell ref="V508:W508"/>
    <mergeCell ref="X508:Y508"/>
    <mergeCell ref="E509:G509"/>
    <mergeCell ref="J509:K509"/>
    <mergeCell ref="L509:M509"/>
    <mergeCell ref="N509:O509"/>
    <mergeCell ref="P509:Q509"/>
    <mergeCell ref="R509:S509"/>
    <mergeCell ref="T509:U509"/>
    <mergeCell ref="E508:G508"/>
    <mergeCell ref="J508:K508"/>
    <mergeCell ref="L508:M508"/>
    <mergeCell ref="N508:O508"/>
    <mergeCell ref="P508:Q508"/>
    <mergeCell ref="R508:S508"/>
    <mergeCell ref="T512:U512"/>
    <mergeCell ref="V512:W512"/>
    <mergeCell ref="X512:Y512"/>
    <mergeCell ref="E513:G513"/>
    <mergeCell ref="J513:K513"/>
    <mergeCell ref="L513:M513"/>
    <mergeCell ref="N513:O513"/>
    <mergeCell ref="P513:Q513"/>
    <mergeCell ref="R513:S513"/>
    <mergeCell ref="T513:U513"/>
    <mergeCell ref="E512:G512"/>
    <mergeCell ref="J512:K512"/>
    <mergeCell ref="L512:M512"/>
    <mergeCell ref="N512:O512"/>
    <mergeCell ref="P512:Q512"/>
    <mergeCell ref="R512:S512"/>
    <mergeCell ref="X510:Y510"/>
    <mergeCell ref="E511:G511"/>
    <mergeCell ref="J511:K511"/>
    <mergeCell ref="L511:M511"/>
    <mergeCell ref="N511:O511"/>
    <mergeCell ref="P511:Q511"/>
    <mergeCell ref="R511:S511"/>
    <mergeCell ref="T511:U511"/>
    <mergeCell ref="V511:W511"/>
    <mergeCell ref="X511:Y511"/>
    <mergeCell ref="X514:Y514"/>
    <mergeCell ref="E515:G515"/>
    <mergeCell ref="J515:K515"/>
    <mergeCell ref="L515:M515"/>
    <mergeCell ref="N515:O515"/>
    <mergeCell ref="P515:Q515"/>
    <mergeCell ref="R515:S515"/>
    <mergeCell ref="T515:U515"/>
    <mergeCell ref="V515:W515"/>
    <mergeCell ref="X515:Y515"/>
    <mergeCell ref="V513:W513"/>
    <mergeCell ref="X513:Y513"/>
    <mergeCell ref="E514:G514"/>
    <mergeCell ref="J514:K514"/>
    <mergeCell ref="L514:M514"/>
    <mergeCell ref="N514:O514"/>
    <mergeCell ref="P514:Q514"/>
    <mergeCell ref="R514:S514"/>
    <mergeCell ref="T514:U514"/>
    <mergeCell ref="V514:W514"/>
    <mergeCell ref="V517:W517"/>
    <mergeCell ref="X517:Y517"/>
    <mergeCell ref="E518:G518"/>
    <mergeCell ref="J518:K518"/>
    <mergeCell ref="L518:M518"/>
    <mergeCell ref="N518:O518"/>
    <mergeCell ref="P518:Q518"/>
    <mergeCell ref="R518:S518"/>
    <mergeCell ref="T518:U518"/>
    <mergeCell ref="V518:W518"/>
    <mergeCell ref="T516:U516"/>
    <mergeCell ref="V516:W516"/>
    <mergeCell ref="X516:Y516"/>
    <mergeCell ref="E517:G517"/>
    <mergeCell ref="J517:K517"/>
    <mergeCell ref="L517:M517"/>
    <mergeCell ref="N517:O517"/>
    <mergeCell ref="P517:Q517"/>
    <mergeCell ref="R517:S517"/>
    <mergeCell ref="T517:U517"/>
    <mergeCell ref="E516:G516"/>
    <mergeCell ref="J516:K516"/>
    <mergeCell ref="L516:M516"/>
    <mergeCell ref="N516:O516"/>
    <mergeCell ref="P516:Q516"/>
    <mergeCell ref="R516:S516"/>
    <mergeCell ref="T520:U520"/>
    <mergeCell ref="V520:W520"/>
    <mergeCell ref="X520:Y520"/>
    <mergeCell ref="E521:G521"/>
    <mergeCell ref="J521:K521"/>
    <mergeCell ref="L521:M521"/>
    <mergeCell ref="N521:O521"/>
    <mergeCell ref="P521:Q521"/>
    <mergeCell ref="R521:S521"/>
    <mergeCell ref="T521:U521"/>
    <mergeCell ref="E520:G520"/>
    <mergeCell ref="J520:K520"/>
    <mergeCell ref="L520:M520"/>
    <mergeCell ref="N520:O520"/>
    <mergeCell ref="P520:Q520"/>
    <mergeCell ref="R520:S520"/>
    <mergeCell ref="X518:Y518"/>
    <mergeCell ref="E519:G519"/>
    <mergeCell ref="J519:K519"/>
    <mergeCell ref="L519:M519"/>
    <mergeCell ref="N519:O519"/>
    <mergeCell ref="P519:Q519"/>
    <mergeCell ref="R519:S519"/>
    <mergeCell ref="T519:U519"/>
    <mergeCell ref="V519:W519"/>
    <mergeCell ref="X519:Y519"/>
    <mergeCell ref="X522:Y522"/>
    <mergeCell ref="E523:G523"/>
    <mergeCell ref="J523:K523"/>
    <mergeCell ref="L523:M523"/>
    <mergeCell ref="N523:O523"/>
    <mergeCell ref="P523:Q523"/>
    <mergeCell ref="R523:S523"/>
    <mergeCell ref="T523:U523"/>
    <mergeCell ref="V523:W523"/>
    <mergeCell ref="X523:Y523"/>
    <mergeCell ref="V521:W521"/>
    <mergeCell ref="X521:Y521"/>
    <mergeCell ref="E522:G522"/>
    <mergeCell ref="J522:K522"/>
    <mergeCell ref="L522:M522"/>
    <mergeCell ref="N522:O522"/>
    <mergeCell ref="P522:Q522"/>
    <mergeCell ref="R522:S522"/>
    <mergeCell ref="T522:U522"/>
    <mergeCell ref="V522:W522"/>
    <mergeCell ref="V525:W525"/>
    <mergeCell ref="X525:Y525"/>
    <mergeCell ref="E526:G526"/>
    <mergeCell ref="J526:K526"/>
    <mergeCell ref="L526:M526"/>
    <mergeCell ref="N526:O526"/>
    <mergeCell ref="P526:Q526"/>
    <mergeCell ref="R526:S526"/>
    <mergeCell ref="T526:U526"/>
    <mergeCell ref="V526:W526"/>
    <mergeCell ref="T524:U524"/>
    <mergeCell ref="V524:W524"/>
    <mergeCell ref="X524:Y524"/>
    <mergeCell ref="E525:G525"/>
    <mergeCell ref="J525:K525"/>
    <mergeCell ref="L525:M525"/>
    <mergeCell ref="N525:O525"/>
    <mergeCell ref="P525:Q525"/>
    <mergeCell ref="R525:S525"/>
    <mergeCell ref="T525:U525"/>
    <mergeCell ref="E524:G524"/>
    <mergeCell ref="J524:K524"/>
    <mergeCell ref="L524:M524"/>
    <mergeCell ref="N524:O524"/>
    <mergeCell ref="P524:Q524"/>
    <mergeCell ref="R524:S524"/>
    <mergeCell ref="T528:U528"/>
    <mergeCell ref="V528:W528"/>
    <mergeCell ref="X528:Y528"/>
    <mergeCell ref="E529:G529"/>
    <mergeCell ref="J529:K529"/>
    <mergeCell ref="L529:M529"/>
    <mergeCell ref="N529:O529"/>
    <mergeCell ref="P529:Q529"/>
    <mergeCell ref="R529:S529"/>
    <mergeCell ref="T529:U529"/>
    <mergeCell ref="E528:G528"/>
    <mergeCell ref="J528:K528"/>
    <mergeCell ref="L528:M528"/>
    <mergeCell ref="N528:O528"/>
    <mergeCell ref="P528:Q528"/>
    <mergeCell ref="R528:S528"/>
    <mergeCell ref="X526:Y526"/>
    <mergeCell ref="E527:G527"/>
    <mergeCell ref="J527:K527"/>
    <mergeCell ref="L527:M527"/>
    <mergeCell ref="N527:O527"/>
    <mergeCell ref="P527:Q527"/>
    <mergeCell ref="R527:S527"/>
    <mergeCell ref="T527:U527"/>
    <mergeCell ref="V527:W527"/>
    <mergeCell ref="X527:Y527"/>
    <mergeCell ref="X530:Y530"/>
    <mergeCell ref="E531:G531"/>
    <mergeCell ref="J531:K531"/>
    <mergeCell ref="L531:M531"/>
    <mergeCell ref="N531:O531"/>
    <mergeCell ref="P531:Q531"/>
    <mergeCell ref="R531:S531"/>
    <mergeCell ref="T531:U531"/>
    <mergeCell ref="V531:W531"/>
    <mergeCell ref="X531:Y531"/>
    <mergeCell ref="V529:W529"/>
    <mergeCell ref="X529:Y529"/>
    <mergeCell ref="E530:G530"/>
    <mergeCell ref="J530:K530"/>
    <mergeCell ref="L530:M530"/>
    <mergeCell ref="N530:O530"/>
    <mergeCell ref="P530:Q530"/>
    <mergeCell ref="R530:S530"/>
    <mergeCell ref="T530:U530"/>
    <mergeCell ref="V530:W530"/>
    <mergeCell ref="V533:W533"/>
    <mergeCell ref="X533:Y533"/>
    <mergeCell ref="E534:G534"/>
    <mergeCell ref="J534:K534"/>
    <mergeCell ref="L534:M534"/>
    <mergeCell ref="N534:O534"/>
    <mergeCell ref="P534:Q534"/>
    <mergeCell ref="R534:S534"/>
    <mergeCell ref="T534:U534"/>
    <mergeCell ref="V534:W534"/>
    <mergeCell ref="T532:U532"/>
    <mergeCell ref="V532:W532"/>
    <mergeCell ref="X532:Y532"/>
    <mergeCell ref="E533:G533"/>
    <mergeCell ref="J533:K533"/>
    <mergeCell ref="L533:M533"/>
    <mergeCell ref="N533:O533"/>
    <mergeCell ref="P533:Q533"/>
    <mergeCell ref="R533:S533"/>
    <mergeCell ref="T533:U533"/>
    <mergeCell ref="E532:G532"/>
    <mergeCell ref="J532:K532"/>
    <mergeCell ref="L532:M532"/>
    <mergeCell ref="N532:O532"/>
    <mergeCell ref="P532:Q532"/>
    <mergeCell ref="R532:S532"/>
    <mergeCell ref="T536:U536"/>
    <mergeCell ref="V536:W536"/>
    <mergeCell ref="X536:Y536"/>
    <mergeCell ref="E537:G537"/>
    <mergeCell ref="J537:K537"/>
    <mergeCell ref="L537:M537"/>
    <mergeCell ref="N537:O537"/>
    <mergeCell ref="P537:Q537"/>
    <mergeCell ref="R537:S537"/>
    <mergeCell ref="T537:U537"/>
    <mergeCell ref="E536:G536"/>
    <mergeCell ref="J536:K536"/>
    <mergeCell ref="L536:M536"/>
    <mergeCell ref="N536:O536"/>
    <mergeCell ref="P536:Q536"/>
    <mergeCell ref="R536:S536"/>
    <mergeCell ref="X534:Y534"/>
    <mergeCell ref="E535:G535"/>
    <mergeCell ref="J535:K535"/>
    <mergeCell ref="L535:M535"/>
    <mergeCell ref="N535:O535"/>
    <mergeCell ref="P535:Q535"/>
    <mergeCell ref="R535:S535"/>
    <mergeCell ref="T535:U535"/>
    <mergeCell ref="V535:W535"/>
    <mergeCell ref="X535:Y535"/>
    <mergeCell ref="X538:Y538"/>
    <mergeCell ref="E539:G539"/>
    <mergeCell ref="J539:K539"/>
    <mergeCell ref="L539:M539"/>
    <mergeCell ref="N539:O539"/>
    <mergeCell ref="P539:Q539"/>
    <mergeCell ref="R539:S539"/>
    <mergeCell ref="T539:U539"/>
    <mergeCell ref="V539:W539"/>
    <mergeCell ref="X539:Y539"/>
    <mergeCell ref="V537:W537"/>
    <mergeCell ref="X537:Y537"/>
    <mergeCell ref="E538:G538"/>
    <mergeCell ref="J538:K538"/>
    <mergeCell ref="L538:M538"/>
    <mergeCell ref="N538:O538"/>
    <mergeCell ref="P538:Q538"/>
    <mergeCell ref="R538:S538"/>
    <mergeCell ref="T538:U538"/>
    <mergeCell ref="V538:W538"/>
    <mergeCell ref="V541:W541"/>
    <mergeCell ref="X541:Y541"/>
    <mergeCell ref="E542:G542"/>
    <mergeCell ref="J542:K542"/>
    <mergeCell ref="L542:M542"/>
    <mergeCell ref="N542:O542"/>
    <mergeCell ref="P542:Q542"/>
    <mergeCell ref="R542:S542"/>
    <mergeCell ref="T542:U542"/>
    <mergeCell ref="V542:W542"/>
    <mergeCell ref="T540:U540"/>
    <mergeCell ref="V540:W540"/>
    <mergeCell ref="X540:Y540"/>
    <mergeCell ref="E541:G541"/>
    <mergeCell ref="J541:K541"/>
    <mergeCell ref="L541:M541"/>
    <mergeCell ref="N541:O541"/>
    <mergeCell ref="P541:Q541"/>
    <mergeCell ref="R541:S541"/>
    <mergeCell ref="T541:U541"/>
    <mergeCell ref="E540:G540"/>
    <mergeCell ref="J540:K540"/>
    <mergeCell ref="L540:M540"/>
    <mergeCell ref="N540:O540"/>
    <mergeCell ref="P540:Q540"/>
    <mergeCell ref="R540:S540"/>
    <mergeCell ref="T544:U544"/>
    <mergeCell ref="V544:W544"/>
    <mergeCell ref="X544:Y544"/>
    <mergeCell ref="E545:G545"/>
    <mergeCell ref="J545:K545"/>
    <mergeCell ref="L545:M545"/>
    <mergeCell ref="N545:O545"/>
    <mergeCell ref="P545:Q545"/>
    <mergeCell ref="R545:S545"/>
    <mergeCell ref="T545:U545"/>
    <mergeCell ref="E544:G544"/>
    <mergeCell ref="J544:K544"/>
    <mergeCell ref="L544:M544"/>
    <mergeCell ref="N544:O544"/>
    <mergeCell ref="P544:Q544"/>
    <mergeCell ref="R544:S544"/>
    <mergeCell ref="X542:Y542"/>
    <mergeCell ref="E543:G543"/>
    <mergeCell ref="J543:K543"/>
    <mergeCell ref="L543:M543"/>
    <mergeCell ref="N543:O543"/>
    <mergeCell ref="P543:Q543"/>
    <mergeCell ref="R543:S543"/>
    <mergeCell ref="T543:U543"/>
    <mergeCell ref="V543:W543"/>
    <mergeCell ref="X543:Y543"/>
    <mergeCell ref="X546:Y546"/>
    <mergeCell ref="E547:G547"/>
    <mergeCell ref="J547:K547"/>
    <mergeCell ref="L547:M547"/>
    <mergeCell ref="N547:O547"/>
    <mergeCell ref="P547:Q547"/>
    <mergeCell ref="R547:S547"/>
    <mergeCell ref="T547:U547"/>
    <mergeCell ref="V547:W547"/>
    <mergeCell ref="X547:Y547"/>
    <mergeCell ref="V545:W545"/>
    <mergeCell ref="X545:Y545"/>
    <mergeCell ref="E546:G546"/>
    <mergeCell ref="J546:K546"/>
    <mergeCell ref="L546:M546"/>
    <mergeCell ref="N546:O546"/>
    <mergeCell ref="P546:Q546"/>
    <mergeCell ref="R546:S546"/>
    <mergeCell ref="T546:U546"/>
    <mergeCell ref="V546:W546"/>
    <mergeCell ref="V549:W549"/>
    <mergeCell ref="X549:Y549"/>
    <mergeCell ref="E550:G550"/>
    <mergeCell ref="J550:K550"/>
    <mergeCell ref="L550:M550"/>
    <mergeCell ref="N550:O550"/>
    <mergeCell ref="P550:Q550"/>
    <mergeCell ref="R550:S550"/>
    <mergeCell ref="T550:U550"/>
    <mergeCell ref="V550:W550"/>
    <mergeCell ref="T548:U548"/>
    <mergeCell ref="V548:W548"/>
    <mergeCell ref="X548:Y548"/>
    <mergeCell ref="E549:G549"/>
    <mergeCell ref="J549:K549"/>
    <mergeCell ref="L549:M549"/>
    <mergeCell ref="N549:O549"/>
    <mergeCell ref="P549:Q549"/>
    <mergeCell ref="R549:S549"/>
    <mergeCell ref="T549:U549"/>
    <mergeCell ref="E548:G548"/>
    <mergeCell ref="J548:K548"/>
    <mergeCell ref="L548:M548"/>
    <mergeCell ref="N548:O548"/>
    <mergeCell ref="P548:Q548"/>
    <mergeCell ref="R548:S548"/>
    <mergeCell ref="T552:U552"/>
    <mergeCell ref="V552:W552"/>
    <mergeCell ref="X552:Y552"/>
    <mergeCell ref="E553:G553"/>
    <mergeCell ref="J553:K553"/>
    <mergeCell ref="L553:M553"/>
    <mergeCell ref="N553:O553"/>
    <mergeCell ref="P553:Q553"/>
    <mergeCell ref="R553:S553"/>
    <mergeCell ref="T553:U553"/>
    <mergeCell ref="E552:G552"/>
    <mergeCell ref="J552:K552"/>
    <mergeCell ref="L552:M552"/>
    <mergeCell ref="N552:O552"/>
    <mergeCell ref="P552:Q552"/>
    <mergeCell ref="R552:S552"/>
    <mergeCell ref="X550:Y550"/>
    <mergeCell ref="E551:G551"/>
    <mergeCell ref="J551:K551"/>
    <mergeCell ref="L551:M551"/>
    <mergeCell ref="N551:O551"/>
    <mergeCell ref="P551:Q551"/>
    <mergeCell ref="R551:S551"/>
    <mergeCell ref="T551:U551"/>
    <mergeCell ref="V551:W551"/>
    <mergeCell ref="X551:Y551"/>
    <mergeCell ref="X554:Y554"/>
    <mergeCell ref="E555:G555"/>
    <mergeCell ref="J555:K555"/>
    <mergeCell ref="L555:M555"/>
    <mergeCell ref="N555:O555"/>
    <mergeCell ref="P555:Q555"/>
    <mergeCell ref="R555:S555"/>
    <mergeCell ref="T555:U555"/>
    <mergeCell ref="V555:W555"/>
    <mergeCell ref="X555:Y555"/>
    <mergeCell ref="V553:W553"/>
    <mergeCell ref="X553:Y553"/>
    <mergeCell ref="E554:G554"/>
    <mergeCell ref="J554:K554"/>
    <mergeCell ref="L554:M554"/>
    <mergeCell ref="N554:O554"/>
    <mergeCell ref="P554:Q554"/>
    <mergeCell ref="R554:S554"/>
    <mergeCell ref="T554:U554"/>
    <mergeCell ref="V554:W554"/>
    <mergeCell ref="V557:W557"/>
    <mergeCell ref="X557:Y557"/>
    <mergeCell ref="E558:G558"/>
    <mergeCell ref="J558:K558"/>
    <mergeCell ref="L558:M558"/>
    <mergeCell ref="N558:O558"/>
    <mergeCell ref="P558:Q558"/>
    <mergeCell ref="R558:S558"/>
    <mergeCell ref="T558:U558"/>
    <mergeCell ref="V558:W558"/>
    <mergeCell ref="T556:U556"/>
    <mergeCell ref="V556:W556"/>
    <mergeCell ref="X556:Y556"/>
    <mergeCell ref="E557:G557"/>
    <mergeCell ref="J557:K557"/>
    <mergeCell ref="L557:M557"/>
    <mergeCell ref="N557:O557"/>
    <mergeCell ref="P557:Q557"/>
    <mergeCell ref="R557:S557"/>
    <mergeCell ref="T557:U557"/>
    <mergeCell ref="E556:G556"/>
    <mergeCell ref="J556:K556"/>
    <mergeCell ref="L556:M556"/>
    <mergeCell ref="N556:O556"/>
    <mergeCell ref="P556:Q556"/>
    <mergeCell ref="R556:S556"/>
    <mergeCell ref="T560:U560"/>
    <mergeCell ref="V560:W560"/>
    <mergeCell ref="X560:Y560"/>
    <mergeCell ref="E561:G561"/>
    <mergeCell ref="J561:K561"/>
    <mergeCell ref="L561:M561"/>
    <mergeCell ref="N561:O561"/>
    <mergeCell ref="P561:Q561"/>
    <mergeCell ref="R561:S561"/>
    <mergeCell ref="T561:U561"/>
    <mergeCell ref="E560:G560"/>
    <mergeCell ref="J560:K560"/>
    <mergeCell ref="L560:M560"/>
    <mergeCell ref="N560:O560"/>
    <mergeCell ref="P560:Q560"/>
    <mergeCell ref="R560:S560"/>
    <mergeCell ref="X558:Y558"/>
    <mergeCell ref="E559:G559"/>
    <mergeCell ref="J559:K559"/>
    <mergeCell ref="L559:M559"/>
    <mergeCell ref="N559:O559"/>
    <mergeCell ref="P559:Q559"/>
    <mergeCell ref="R559:S559"/>
    <mergeCell ref="T559:U559"/>
    <mergeCell ref="V559:W559"/>
    <mergeCell ref="X559:Y559"/>
    <mergeCell ref="X562:Y562"/>
    <mergeCell ref="E563:G563"/>
    <mergeCell ref="J563:K563"/>
    <mergeCell ref="L563:M563"/>
    <mergeCell ref="N563:O563"/>
    <mergeCell ref="P563:Q563"/>
    <mergeCell ref="R563:S563"/>
    <mergeCell ref="T563:U563"/>
    <mergeCell ref="V563:W563"/>
    <mergeCell ref="X563:Y563"/>
    <mergeCell ref="V561:W561"/>
    <mergeCell ref="X561:Y561"/>
    <mergeCell ref="E562:G562"/>
    <mergeCell ref="J562:K562"/>
    <mergeCell ref="L562:M562"/>
    <mergeCell ref="N562:O562"/>
    <mergeCell ref="P562:Q562"/>
    <mergeCell ref="R562:S562"/>
    <mergeCell ref="T562:U562"/>
    <mergeCell ref="V562:W562"/>
    <mergeCell ref="V565:W565"/>
    <mergeCell ref="X565:Y565"/>
    <mergeCell ref="E566:G566"/>
    <mergeCell ref="J566:K566"/>
    <mergeCell ref="L566:M566"/>
    <mergeCell ref="N566:O566"/>
    <mergeCell ref="P566:Q566"/>
    <mergeCell ref="R566:S566"/>
    <mergeCell ref="T566:U566"/>
    <mergeCell ref="V566:W566"/>
    <mergeCell ref="T564:U564"/>
    <mergeCell ref="V564:W564"/>
    <mergeCell ref="X564:Y564"/>
    <mergeCell ref="E565:G565"/>
    <mergeCell ref="J565:K565"/>
    <mergeCell ref="L565:M565"/>
    <mergeCell ref="N565:O565"/>
    <mergeCell ref="P565:Q565"/>
    <mergeCell ref="R565:S565"/>
    <mergeCell ref="T565:U565"/>
    <mergeCell ref="E564:G564"/>
    <mergeCell ref="J564:K564"/>
    <mergeCell ref="L564:M564"/>
    <mergeCell ref="N564:O564"/>
    <mergeCell ref="P564:Q564"/>
    <mergeCell ref="R564:S564"/>
    <mergeCell ref="T568:U568"/>
    <mergeCell ref="V568:W568"/>
    <mergeCell ref="X568:Y568"/>
    <mergeCell ref="E569:G569"/>
    <mergeCell ref="J569:K569"/>
    <mergeCell ref="L569:M569"/>
    <mergeCell ref="N569:O569"/>
    <mergeCell ref="P569:Q569"/>
    <mergeCell ref="R569:S569"/>
    <mergeCell ref="T569:U569"/>
    <mergeCell ref="E568:G568"/>
    <mergeCell ref="J568:K568"/>
    <mergeCell ref="L568:M568"/>
    <mergeCell ref="N568:O568"/>
    <mergeCell ref="P568:Q568"/>
    <mergeCell ref="R568:S568"/>
    <mergeCell ref="X566:Y566"/>
    <mergeCell ref="E567:G567"/>
    <mergeCell ref="J567:K567"/>
    <mergeCell ref="L567:M567"/>
    <mergeCell ref="N567:O567"/>
    <mergeCell ref="P567:Q567"/>
    <mergeCell ref="R567:S567"/>
    <mergeCell ref="T567:U567"/>
    <mergeCell ref="V567:W567"/>
    <mergeCell ref="X567:Y567"/>
    <mergeCell ref="X570:Y570"/>
    <mergeCell ref="E571:G571"/>
    <mergeCell ref="J571:K571"/>
    <mergeCell ref="L571:M571"/>
    <mergeCell ref="N571:O571"/>
    <mergeCell ref="P571:Q571"/>
    <mergeCell ref="R571:S571"/>
    <mergeCell ref="T571:U571"/>
    <mergeCell ref="V571:W571"/>
    <mergeCell ref="X571:Y571"/>
    <mergeCell ref="V569:W569"/>
    <mergeCell ref="X569:Y569"/>
    <mergeCell ref="E570:G570"/>
    <mergeCell ref="J570:K570"/>
    <mergeCell ref="L570:M570"/>
    <mergeCell ref="N570:O570"/>
    <mergeCell ref="P570:Q570"/>
    <mergeCell ref="R570:S570"/>
    <mergeCell ref="T570:U570"/>
    <mergeCell ref="V570:W570"/>
    <mergeCell ref="V573:W573"/>
    <mergeCell ref="X573:Y573"/>
    <mergeCell ref="E574:G574"/>
    <mergeCell ref="J574:K574"/>
    <mergeCell ref="L574:M574"/>
    <mergeCell ref="N574:O574"/>
    <mergeCell ref="P574:Q574"/>
    <mergeCell ref="R574:S574"/>
    <mergeCell ref="T574:U574"/>
    <mergeCell ref="V574:W574"/>
    <mergeCell ref="T572:U572"/>
    <mergeCell ref="V572:W572"/>
    <mergeCell ref="X572:Y572"/>
    <mergeCell ref="E573:G573"/>
    <mergeCell ref="J573:K573"/>
    <mergeCell ref="L573:M573"/>
    <mergeCell ref="N573:O573"/>
    <mergeCell ref="P573:Q573"/>
    <mergeCell ref="R573:S573"/>
    <mergeCell ref="T573:U573"/>
    <mergeCell ref="E572:G572"/>
    <mergeCell ref="J572:K572"/>
    <mergeCell ref="L572:M572"/>
    <mergeCell ref="N572:O572"/>
    <mergeCell ref="P572:Q572"/>
    <mergeCell ref="R572:S572"/>
    <mergeCell ref="T576:U576"/>
    <mergeCell ref="V576:W576"/>
    <mergeCell ref="X576:Y576"/>
    <mergeCell ref="E577:G577"/>
    <mergeCell ref="J577:K577"/>
    <mergeCell ref="L577:M577"/>
    <mergeCell ref="N577:O577"/>
    <mergeCell ref="P577:Q577"/>
    <mergeCell ref="R577:S577"/>
    <mergeCell ref="T577:U577"/>
    <mergeCell ref="E576:G576"/>
    <mergeCell ref="J576:K576"/>
    <mergeCell ref="L576:M576"/>
    <mergeCell ref="N576:O576"/>
    <mergeCell ref="P576:Q576"/>
    <mergeCell ref="R576:S576"/>
    <mergeCell ref="X574:Y574"/>
    <mergeCell ref="E575:G575"/>
    <mergeCell ref="J575:K575"/>
    <mergeCell ref="L575:M575"/>
    <mergeCell ref="N575:O575"/>
    <mergeCell ref="P575:Q575"/>
    <mergeCell ref="R575:S575"/>
    <mergeCell ref="T575:U575"/>
    <mergeCell ref="V575:W575"/>
    <mergeCell ref="X575:Y575"/>
    <mergeCell ref="X578:Y578"/>
    <mergeCell ref="E579:G579"/>
    <mergeCell ref="J579:K579"/>
    <mergeCell ref="L579:M579"/>
    <mergeCell ref="N579:O579"/>
    <mergeCell ref="P579:Q579"/>
    <mergeCell ref="R579:S579"/>
    <mergeCell ref="T579:U579"/>
    <mergeCell ref="V579:W579"/>
    <mergeCell ref="X579:Y579"/>
    <mergeCell ref="V577:W577"/>
    <mergeCell ref="X577:Y577"/>
    <mergeCell ref="E578:G578"/>
    <mergeCell ref="J578:K578"/>
    <mergeCell ref="L578:M578"/>
    <mergeCell ref="N578:O578"/>
    <mergeCell ref="P578:Q578"/>
    <mergeCell ref="R578:S578"/>
    <mergeCell ref="T578:U578"/>
    <mergeCell ref="V578:W578"/>
    <mergeCell ref="V581:W581"/>
    <mergeCell ref="X581:Y581"/>
    <mergeCell ref="E582:G582"/>
    <mergeCell ref="J582:K582"/>
    <mergeCell ref="L582:M582"/>
    <mergeCell ref="N582:O582"/>
    <mergeCell ref="P582:Q582"/>
    <mergeCell ref="R582:S582"/>
    <mergeCell ref="T582:U582"/>
    <mergeCell ref="V582:W582"/>
    <mergeCell ref="T580:U580"/>
    <mergeCell ref="V580:W580"/>
    <mergeCell ref="X580:Y580"/>
    <mergeCell ref="E581:G581"/>
    <mergeCell ref="J581:K581"/>
    <mergeCell ref="L581:M581"/>
    <mergeCell ref="N581:O581"/>
    <mergeCell ref="P581:Q581"/>
    <mergeCell ref="R581:S581"/>
    <mergeCell ref="T581:U581"/>
    <mergeCell ref="E580:G580"/>
    <mergeCell ref="J580:K580"/>
    <mergeCell ref="L580:M580"/>
    <mergeCell ref="N580:O580"/>
    <mergeCell ref="P580:Q580"/>
    <mergeCell ref="R580:S580"/>
    <mergeCell ref="T584:U584"/>
    <mergeCell ref="V584:W584"/>
    <mergeCell ref="X584:Y584"/>
    <mergeCell ref="E585:G585"/>
    <mergeCell ref="J585:K585"/>
    <mergeCell ref="L585:M585"/>
    <mergeCell ref="N585:O585"/>
    <mergeCell ref="P585:Q585"/>
    <mergeCell ref="R585:S585"/>
    <mergeCell ref="T585:U585"/>
    <mergeCell ref="E584:G584"/>
    <mergeCell ref="J584:K584"/>
    <mergeCell ref="L584:M584"/>
    <mergeCell ref="N584:O584"/>
    <mergeCell ref="P584:Q584"/>
    <mergeCell ref="R584:S584"/>
    <mergeCell ref="X582:Y582"/>
    <mergeCell ref="E583:G583"/>
    <mergeCell ref="J583:K583"/>
    <mergeCell ref="L583:M583"/>
    <mergeCell ref="N583:O583"/>
    <mergeCell ref="P583:Q583"/>
    <mergeCell ref="R583:S583"/>
    <mergeCell ref="T583:U583"/>
    <mergeCell ref="V583:W583"/>
    <mergeCell ref="X583:Y583"/>
    <mergeCell ref="X586:Y586"/>
    <mergeCell ref="E587:G587"/>
    <mergeCell ref="J587:K587"/>
    <mergeCell ref="L587:M587"/>
    <mergeCell ref="N587:O587"/>
    <mergeCell ref="P587:Q587"/>
    <mergeCell ref="R587:S587"/>
    <mergeCell ref="T587:U587"/>
    <mergeCell ref="V587:W587"/>
    <mergeCell ref="X587:Y587"/>
    <mergeCell ref="V585:W585"/>
    <mergeCell ref="X585:Y585"/>
    <mergeCell ref="E586:G586"/>
    <mergeCell ref="J586:K586"/>
    <mergeCell ref="L586:M586"/>
    <mergeCell ref="N586:O586"/>
    <mergeCell ref="P586:Q586"/>
    <mergeCell ref="R586:S586"/>
    <mergeCell ref="T586:U586"/>
    <mergeCell ref="V586:W586"/>
    <mergeCell ref="V589:W589"/>
    <mergeCell ref="X589:Y589"/>
    <mergeCell ref="E590:G590"/>
    <mergeCell ref="J590:K590"/>
    <mergeCell ref="L590:M590"/>
    <mergeCell ref="N590:O590"/>
    <mergeCell ref="P590:Q590"/>
    <mergeCell ref="R590:S590"/>
    <mergeCell ref="T590:U590"/>
    <mergeCell ref="V590:W590"/>
    <mergeCell ref="T588:U588"/>
    <mergeCell ref="V588:W588"/>
    <mergeCell ref="X588:Y588"/>
    <mergeCell ref="E589:G589"/>
    <mergeCell ref="J589:K589"/>
    <mergeCell ref="L589:M589"/>
    <mergeCell ref="N589:O589"/>
    <mergeCell ref="P589:Q589"/>
    <mergeCell ref="R589:S589"/>
    <mergeCell ref="T589:U589"/>
    <mergeCell ref="E588:G588"/>
    <mergeCell ref="J588:K588"/>
    <mergeCell ref="L588:M588"/>
    <mergeCell ref="N588:O588"/>
    <mergeCell ref="P588:Q588"/>
    <mergeCell ref="R588:S588"/>
    <mergeCell ref="T592:U592"/>
    <mergeCell ref="V592:W592"/>
    <mergeCell ref="X592:Y592"/>
    <mergeCell ref="E593:G593"/>
    <mergeCell ref="J593:K593"/>
    <mergeCell ref="L593:M593"/>
    <mergeCell ref="N593:O593"/>
    <mergeCell ref="P593:Q593"/>
    <mergeCell ref="R593:S593"/>
    <mergeCell ref="T593:U593"/>
    <mergeCell ref="E592:G592"/>
    <mergeCell ref="J592:K592"/>
    <mergeCell ref="L592:M592"/>
    <mergeCell ref="N592:O592"/>
    <mergeCell ref="P592:Q592"/>
    <mergeCell ref="R592:S592"/>
    <mergeCell ref="X590:Y590"/>
    <mergeCell ref="E591:G591"/>
    <mergeCell ref="J591:K591"/>
    <mergeCell ref="L591:M591"/>
    <mergeCell ref="N591:O591"/>
    <mergeCell ref="P591:Q591"/>
    <mergeCell ref="R591:S591"/>
    <mergeCell ref="T591:U591"/>
    <mergeCell ref="V591:W591"/>
    <mergeCell ref="X591:Y591"/>
    <mergeCell ref="X594:Y594"/>
    <mergeCell ref="E595:G595"/>
    <mergeCell ref="J595:K595"/>
    <mergeCell ref="L595:M595"/>
    <mergeCell ref="N595:O595"/>
    <mergeCell ref="P595:Q595"/>
    <mergeCell ref="R595:S595"/>
    <mergeCell ref="T595:U595"/>
    <mergeCell ref="V595:W595"/>
    <mergeCell ref="X595:Y595"/>
    <mergeCell ref="V593:W593"/>
    <mergeCell ref="X593:Y593"/>
    <mergeCell ref="E594:G594"/>
    <mergeCell ref="J594:K594"/>
    <mergeCell ref="L594:M594"/>
    <mergeCell ref="N594:O594"/>
    <mergeCell ref="P594:Q594"/>
    <mergeCell ref="R594:S594"/>
    <mergeCell ref="T594:U594"/>
    <mergeCell ref="V594:W594"/>
    <mergeCell ref="V597:W597"/>
    <mergeCell ref="X597:Y597"/>
    <mergeCell ref="E598:G598"/>
    <mergeCell ref="J598:K598"/>
    <mergeCell ref="L598:M598"/>
    <mergeCell ref="N598:O598"/>
    <mergeCell ref="P598:Q598"/>
    <mergeCell ref="R598:S598"/>
    <mergeCell ref="T598:U598"/>
    <mergeCell ref="V598:W598"/>
    <mergeCell ref="T596:U596"/>
    <mergeCell ref="V596:W596"/>
    <mergeCell ref="X596:Y596"/>
    <mergeCell ref="E597:G597"/>
    <mergeCell ref="J597:K597"/>
    <mergeCell ref="L597:M597"/>
    <mergeCell ref="N597:O597"/>
    <mergeCell ref="P597:Q597"/>
    <mergeCell ref="R597:S597"/>
    <mergeCell ref="T597:U597"/>
    <mergeCell ref="E596:G596"/>
    <mergeCell ref="J596:K596"/>
    <mergeCell ref="L596:M596"/>
    <mergeCell ref="N596:O596"/>
    <mergeCell ref="P596:Q596"/>
    <mergeCell ref="R596:S596"/>
    <mergeCell ref="T600:U600"/>
    <mergeCell ref="V600:W600"/>
    <mergeCell ref="X600:Y600"/>
    <mergeCell ref="E601:G601"/>
    <mergeCell ref="J601:K601"/>
    <mergeCell ref="L601:M601"/>
    <mergeCell ref="N601:O601"/>
    <mergeCell ref="P601:Q601"/>
    <mergeCell ref="R601:S601"/>
    <mergeCell ref="T601:U601"/>
    <mergeCell ref="E600:G600"/>
    <mergeCell ref="J600:K600"/>
    <mergeCell ref="L600:M600"/>
    <mergeCell ref="N600:O600"/>
    <mergeCell ref="P600:Q600"/>
    <mergeCell ref="R600:S600"/>
    <mergeCell ref="X598:Y598"/>
    <mergeCell ref="E599:G599"/>
    <mergeCell ref="J599:K599"/>
    <mergeCell ref="L599:M599"/>
    <mergeCell ref="N599:O599"/>
    <mergeCell ref="P599:Q599"/>
    <mergeCell ref="R599:S599"/>
    <mergeCell ref="T599:U599"/>
    <mergeCell ref="V599:W599"/>
    <mergeCell ref="X599:Y599"/>
    <mergeCell ref="X602:Y602"/>
    <mergeCell ref="E603:G603"/>
    <mergeCell ref="J603:K603"/>
    <mergeCell ref="L603:M603"/>
    <mergeCell ref="N603:O603"/>
    <mergeCell ref="P603:Q603"/>
    <mergeCell ref="R603:S603"/>
    <mergeCell ref="T603:U603"/>
    <mergeCell ref="V603:W603"/>
    <mergeCell ref="X603:Y603"/>
    <mergeCell ref="V601:W601"/>
    <mergeCell ref="X601:Y601"/>
    <mergeCell ref="E602:G602"/>
    <mergeCell ref="J602:K602"/>
    <mergeCell ref="L602:M602"/>
    <mergeCell ref="N602:O602"/>
    <mergeCell ref="P602:Q602"/>
    <mergeCell ref="R602:S602"/>
    <mergeCell ref="T602:U602"/>
    <mergeCell ref="V602:W602"/>
    <mergeCell ref="V605:W605"/>
    <mergeCell ref="X605:Y605"/>
    <mergeCell ref="E606:G606"/>
    <mergeCell ref="J606:K606"/>
    <mergeCell ref="L606:M606"/>
    <mergeCell ref="N606:O606"/>
    <mergeCell ref="P606:Q606"/>
    <mergeCell ref="R606:S606"/>
    <mergeCell ref="T606:U606"/>
    <mergeCell ref="V606:W606"/>
    <mergeCell ref="T604:U604"/>
    <mergeCell ref="V604:W604"/>
    <mergeCell ref="X604:Y604"/>
    <mergeCell ref="E605:G605"/>
    <mergeCell ref="J605:K605"/>
    <mergeCell ref="L605:M605"/>
    <mergeCell ref="N605:O605"/>
    <mergeCell ref="P605:Q605"/>
    <mergeCell ref="R605:S605"/>
    <mergeCell ref="T605:U605"/>
    <mergeCell ref="E604:G604"/>
    <mergeCell ref="J604:K604"/>
    <mergeCell ref="L604:M604"/>
    <mergeCell ref="N604:O604"/>
    <mergeCell ref="P604:Q604"/>
    <mergeCell ref="R604:S604"/>
    <mergeCell ref="T608:U608"/>
    <mergeCell ref="V608:W608"/>
    <mergeCell ref="X608:Y608"/>
    <mergeCell ref="E609:G609"/>
    <mergeCell ref="J609:K609"/>
    <mergeCell ref="L609:M609"/>
    <mergeCell ref="N609:O609"/>
    <mergeCell ref="P609:Q609"/>
    <mergeCell ref="R609:S609"/>
    <mergeCell ref="T609:U609"/>
    <mergeCell ref="E608:G608"/>
    <mergeCell ref="J608:K608"/>
    <mergeCell ref="L608:M608"/>
    <mergeCell ref="N608:O608"/>
    <mergeCell ref="P608:Q608"/>
    <mergeCell ref="R608:S608"/>
    <mergeCell ref="X606:Y606"/>
    <mergeCell ref="E607:G607"/>
    <mergeCell ref="J607:K607"/>
    <mergeCell ref="L607:M607"/>
    <mergeCell ref="N607:O607"/>
    <mergeCell ref="P607:Q607"/>
    <mergeCell ref="R607:S607"/>
    <mergeCell ref="T607:U607"/>
    <mergeCell ref="V607:W607"/>
    <mergeCell ref="X607:Y607"/>
    <mergeCell ref="X610:Y610"/>
    <mergeCell ref="E611:G611"/>
    <mergeCell ref="J611:K611"/>
    <mergeCell ref="L611:M611"/>
    <mergeCell ref="N611:O611"/>
    <mergeCell ref="P611:Q611"/>
    <mergeCell ref="R611:S611"/>
    <mergeCell ref="T611:U611"/>
    <mergeCell ref="V611:W611"/>
    <mergeCell ref="X611:Y611"/>
    <mergeCell ref="V609:W609"/>
    <mergeCell ref="X609:Y609"/>
    <mergeCell ref="E610:G610"/>
    <mergeCell ref="J610:K610"/>
    <mergeCell ref="L610:M610"/>
    <mergeCell ref="N610:O610"/>
    <mergeCell ref="P610:Q610"/>
    <mergeCell ref="R610:S610"/>
    <mergeCell ref="T610:U610"/>
    <mergeCell ref="V610:W610"/>
    <mergeCell ref="X614:Y614"/>
    <mergeCell ref="V613:W613"/>
    <mergeCell ref="X613:Y613"/>
    <mergeCell ref="E614:G614"/>
    <mergeCell ref="J614:K614"/>
    <mergeCell ref="L614:M614"/>
    <mergeCell ref="N614:O614"/>
    <mergeCell ref="P614:Q614"/>
    <mergeCell ref="R614:S614"/>
    <mergeCell ref="T614:U614"/>
    <mergeCell ref="V614:W614"/>
    <mergeCell ref="T612:U612"/>
    <mergeCell ref="V612:W612"/>
    <mergeCell ref="X612:Y612"/>
    <mergeCell ref="E613:G613"/>
    <mergeCell ref="J613:K613"/>
    <mergeCell ref="L613:M613"/>
    <mergeCell ref="N613:O613"/>
    <mergeCell ref="P613:Q613"/>
    <mergeCell ref="R613:S613"/>
    <mergeCell ref="T613:U613"/>
    <mergeCell ref="E612:G612"/>
    <mergeCell ref="J612:K612"/>
    <mergeCell ref="L612:M612"/>
    <mergeCell ref="N612:O612"/>
    <mergeCell ref="P612:Q612"/>
    <mergeCell ref="R612:S612"/>
  </mergeCells>
  <phoneticPr fontId="1"/>
  <conditionalFormatting sqref="D34:S35 D10:S11">
    <cfRule type="cellIs" dxfId="23" priority="1" stopIfTrue="1" operator="equal">
      <formula>"未使用"</formula>
    </cfRule>
    <cfRule type="cellIs" dxfId="22" priority="2" stopIfTrue="1" operator="equal">
      <formula>"使用"</formula>
    </cfRule>
  </conditionalFormatting>
  <conditionalFormatting sqref="D16:S17 D19:S20 D28:S29 D31:S32 D25:S26 D13:S14 D46:S47 D37:S38 D43:S44 D52:S53 D55:S56 D49:S50 D40:S41 D22:S23">
    <cfRule type="cellIs" dxfId="21" priority="3" stopIfTrue="1" operator="equal">
      <formula>"未使用"</formula>
    </cfRule>
    <cfRule type="cellIs" dxfId="20" priority="4" stopIfTrue="1" operator="equal">
      <formula>"使用"</formula>
    </cfRule>
  </conditionalFormatting>
  <conditionalFormatting sqref="E103:G614">
    <cfRule type="cellIs" dxfId="19" priority="5" stopIfTrue="1" operator="equal">
      <formula>"Not Used"</formula>
    </cfRule>
  </conditionalFormatting>
  <conditionalFormatting sqref="H103:H614">
    <cfRule type="cellIs" dxfId="18" priority="6" stopIfTrue="1" operator="equal">
      <formula>""</formula>
    </cfRule>
  </conditionalFormatting>
  <conditionalFormatting sqref="AE103:AE614">
    <cfRule type="cellIs" dxfId="17" priority="7" stopIfTrue="1" operator="equal">
      <formula>"使用"</formula>
    </cfRule>
  </conditionalFormatting>
  <dataValidations count="1">
    <dataValidation type="list" showInputMessage="1" showErrorMessage="1" sqref="D31:S32 D25:S26 D28:S29 D19:S20 D16:S17 D10:S11 D13:S14 D46:S47 D55:S56 D49:S50 D52:S53 D43:S44 D37:S38 D34:S35 D40:S41 D22:S23">
      <formula1>"使用,未使用"</formula1>
    </dataValidation>
  </dataValidations>
  <printOptions horizontalCentered="1"/>
  <pageMargins left="0.39370078740157483" right="0.39370078740157483" top="0.39370078740157483" bottom="0.19685039370078741" header="0.19685039370078741" footer="0"/>
  <pageSetup paperSize="8" scale="44" fitToHeight="0" orientation="portrait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57150</xdr:rowOff>
              </from>
              <to>
                <xdr:col>2</xdr:col>
                <xdr:colOff>190500</xdr:colOff>
                <xdr:row>1</xdr:row>
                <xdr:rowOff>295275</xdr:rowOff>
              </to>
            </anchor>
          </controlPr>
        </control>
      </mc:Choice>
      <mc:Fallback>
        <control shapeId="20481" r:id="rId4" name="削除ボタン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O267"/>
  <sheetViews>
    <sheetView workbookViewId="0">
      <pane xSplit="3" ySplit="12" topLeftCell="BC13" activePane="bottomRight" state="frozen"/>
      <selection activeCell="IS6" sqref="IS6"/>
      <selection pane="topRight" activeCell="IS6" sqref="IS6"/>
      <selection pane="bottomLeft" activeCell="IS6" sqref="IS6"/>
      <selection pane="bottomRight" activeCell="BH44" sqref="BH44"/>
    </sheetView>
  </sheetViews>
  <sheetFormatPr defaultRowHeight="12"/>
  <cols>
    <col min="1" max="1" width="2.375" style="2" customWidth="1"/>
    <col min="2" max="2" width="9.375" style="2" customWidth="1"/>
    <col min="3" max="3" width="24.625" style="2" customWidth="1"/>
    <col min="4" max="4" width="40.625" style="2" customWidth="1"/>
    <col min="5" max="5" width="10.125" style="3" customWidth="1"/>
    <col min="6" max="6" width="24.625" style="2" customWidth="1"/>
    <col min="7" max="7" width="10.125" style="3" customWidth="1"/>
    <col min="8" max="39" width="3" style="2" customWidth="1"/>
    <col min="40" max="55" width="5.625" style="2" customWidth="1"/>
    <col min="56" max="57" width="10.375" style="3" customWidth="1"/>
    <col min="58" max="58" width="20.625" style="75" customWidth="1"/>
    <col min="59" max="65" width="23.375" style="75" customWidth="1"/>
    <col min="66" max="66" width="5.625" style="2" bestFit="1" customWidth="1"/>
    <col min="67" max="67" width="5.625" style="2" customWidth="1"/>
    <col min="68" max="16384" width="9" style="2"/>
  </cols>
  <sheetData>
    <row r="1" spans="1:67" ht="14.25">
      <c r="A1" s="11" t="s">
        <v>72</v>
      </c>
      <c r="D1" s="529" t="str">
        <f ca="1">MID(CELL("filename",$A$1),FIND("]",CELL("filename",$A$1))+1,31)</f>
        <v>フォーマット 【ロケーション】</v>
      </c>
      <c r="E1" s="530"/>
      <c r="F1" s="130"/>
      <c r="I1" s="7">
        <f>MAX(BN13:BN267)</f>
        <v>0</v>
      </c>
      <c r="J1" s="7">
        <f>MAX(BO13:BO267)</f>
        <v>0</v>
      </c>
    </row>
    <row r="2" spans="1:67" s="96" customFormat="1" ht="27" customHeight="1">
      <c r="A2" s="7"/>
      <c r="B2" s="7"/>
      <c r="C2" s="147" t="s">
        <v>23</v>
      </c>
      <c r="E2" s="98" t="s">
        <v>26</v>
      </c>
      <c r="F2" s="99">
        <f>A2</f>
        <v>0</v>
      </c>
      <c r="G2" s="97"/>
      <c r="BD2" s="97"/>
      <c r="BE2" s="97"/>
      <c r="BF2" s="75"/>
      <c r="BG2" s="75"/>
      <c r="BH2" s="75"/>
      <c r="BI2" s="75"/>
      <c r="BJ2" s="75"/>
      <c r="BK2" s="75"/>
      <c r="BL2" s="75"/>
      <c r="BM2" s="75"/>
    </row>
    <row r="3" spans="1:67">
      <c r="E3" s="12"/>
      <c r="F3" s="13"/>
    </row>
    <row r="4" spans="1:67">
      <c r="E4" s="12"/>
      <c r="F4" s="13"/>
      <c r="BL4" s="2"/>
      <c r="BM4" s="2"/>
    </row>
    <row r="5" spans="1:67">
      <c r="E5" s="12"/>
      <c r="F5" s="13"/>
      <c r="BF5" s="96"/>
      <c r="BG5" s="96"/>
      <c r="BH5" s="96"/>
      <c r="BI5" s="96"/>
      <c r="BJ5" s="96"/>
      <c r="BK5" s="96"/>
      <c r="BL5" s="96"/>
      <c r="BM5" s="96"/>
    </row>
    <row r="6" spans="1:67">
      <c r="G6" s="13"/>
    </row>
    <row r="7" spans="1:67">
      <c r="AN7" s="14" t="s">
        <v>104</v>
      </c>
    </row>
    <row r="8" spans="1:67">
      <c r="C8" s="14" t="s">
        <v>63</v>
      </c>
      <c r="D8" s="56">
        <f>B2</f>
        <v>0</v>
      </c>
      <c r="F8" s="101" t="s">
        <v>64</v>
      </c>
      <c r="G8" s="57" t="s">
        <v>65</v>
      </c>
      <c r="H8" s="58" t="s">
        <v>115</v>
      </c>
      <c r="AN8" s="59" t="s">
        <v>62</v>
      </c>
      <c r="BF8" s="22" t="s">
        <v>73</v>
      </c>
    </row>
    <row r="9" spans="1:67" s="3" customFormat="1" ht="12" customHeight="1">
      <c r="B9" s="516" t="s">
        <v>66</v>
      </c>
      <c r="C9" s="519" t="s">
        <v>67</v>
      </c>
      <c r="D9" s="519" t="s">
        <v>98</v>
      </c>
      <c r="E9" s="520" t="s">
        <v>119</v>
      </c>
      <c r="F9" s="531" t="s">
        <v>120</v>
      </c>
      <c r="G9" s="520" t="s">
        <v>121</v>
      </c>
      <c r="H9" s="534" t="s">
        <v>122</v>
      </c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535"/>
      <c r="T9" s="535"/>
      <c r="U9" s="535"/>
      <c r="V9" s="535"/>
      <c r="W9" s="535"/>
      <c r="X9" s="535"/>
      <c r="Y9" s="535"/>
      <c r="Z9" s="535"/>
      <c r="AA9" s="535"/>
      <c r="AB9" s="535"/>
      <c r="AC9" s="535"/>
      <c r="AD9" s="535"/>
      <c r="AE9" s="535"/>
      <c r="AF9" s="535"/>
      <c r="AG9" s="535"/>
      <c r="AH9" s="535"/>
      <c r="AI9" s="535"/>
      <c r="AJ9" s="535"/>
      <c r="AK9" s="535"/>
      <c r="AL9" s="535"/>
      <c r="AM9" s="536"/>
      <c r="AN9" s="60" t="s">
        <v>123</v>
      </c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1"/>
      <c r="BD9" s="526" t="s">
        <v>122</v>
      </c>
      <c r="BE9" s="513" t="s">
        <v>70</v>
      </c>
      <c r="BF9" s="513" t="s">
        <v>113</v>
      </c>
      <c r="BG9" s="510" t="s">
        <v>74</v>
      </c>
      <c r="BH9" s="510" t="s">
        <v>105</v>
      </c>
      <c r="BI9" s="510" t="s">
        <v>106</v>
      </c>
      <c r="BJ9" s="510" t="s">
        <v>107</v>
      </c>
      <c r="BK9" s="510" t="s">
        <v>108</v>
      </c>
      <c r="BL9" s="510" t="s">
        <v>109</v>
      </c>
      <c r="BM9" s="510" t="s">
        <v>110</v>
      </c>
    </row>
    <row r="10" spans="1:67" s="3" customFormat="1" ht="12" customHeight="1">
      <c r="B10" s="517"/>
      <c r="C10" s="517"/>
      <c r="D10" s="517"/>
      <c r="E10" s="521"/>
      <c r="F10" s="532"/>
      <c r="G10" s="521"/>
      <c r="H10" s="537" t="s">
        <v>124</v>
      </c>
      <c r="I10" s="538"/>
      <c r="J10" s="538"/>
      <c r="K10" s="538"/>
      <c r="L10" s="538"/>
      <c r="M10" s="538"/>
      <c r="N10" s="538"/>
      <c r="O10" s="539"/>
      <c r="P10" s="411" t="s">
        <v>125</v>
      </c>
      <c r="Q10" s="414"/>
      <c r="R10" s="414"/>
      <c r="S10" s="414"/>
      <c r="T10" s="414"/>
      <c r="U10" s="414"/>
      <c r="V10" s="414"/>
      <c r="W10" s="385"/>
      <c r="X10" s="523" t="s">
        <v>126</v>
      </c>
      <c r="Y10" s="524"/>
      <c r="Z10" s="524"/>
      <c r="AA10" s="524"/>
      <c r="AB10" s="524"/>
      <c r="AC10" s="524"/>
      <c r="AD10" s="524"/>
      <c r="AE10" s="524"/>
      <c r="AF10" s="524"/>
      <c r="AG10" s="524"/>
      <c r="AH10" s="524"/>
      <c r="AI10" s="524"/>
      <c r="AJ10" s="524"/>
      <c r="AK10" s="524"/>
      <c r="AL10" s="524"/>
      <c r="AM10" s="525"/>
      <c r="AN10" s="158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527"/>
      <c r="BE10" s="514"/>
      <c r="BF10" s="514"/>
      <c r="BG10" s="511"/>
      <c r="BH10" s="511"/>
      <c r="BI10" s="511"/>
      <c r="BJ10" s="511"/>
      <c r="BK10" s="511"/>
      <c r="BL10" s="511"/>
      <c r="BM10" s="511"/>
    </row>
    <row r="11" spans="1:67" s="62" customFormat="1" ht="12.75" customHeight="1" thickBot="1">
      <c r="B11" s="518"/>
      <c r="C11" s="518"/>
      <c r="D11" s="518"/>
      <c r="E11" s="522"/>
      <c r="F11" s="533"/>
      <c r="G11" s="522"/>
      <c r="H11" s="111"/>
      <c r="I11" s="112"/>
      <c r="J11" s="112"/>
      <c r="K11" s="112"/>
      <c r="L11" s="112" t="s">
        <v>127</v>
      </c>
      <c r="M11" s="112" t="s">
        <v>128</v>
      </c>
      <c r="N11" s="112" t="s">
        <v>129</v>
      </c>
      <c r="O11" s="112" t="s">
        <v>6</v>
      </c>
      <c r="P11" s="112"/>
      <c r="Q11" s="112"/>
      <c r="R11" s="112"/>
      <c r="S11" s="112"/>
      <c r="T11" s="112" t="s">
        <v>7</v>
      </c>
      <c r="U11" s="112" t="s">
        <v>8</v>
      </c>
      <c r="V11" s="112" t="s">
        <v>9</v>
      </c>
      <c r="W11" s="112" t="s">
        <v>10</v>
      </c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 t="s">
        <v>11</v>
      </c>
      <c r="AI11" s="112" t="s">
        <v>12</v>
      </c>
      <c r="AJ11" s="112" t="s">
        <v>92</v>
      </c>
      <c r="AK11" s="112" t="s">
        <v>93</v>
      </c>
      <c r="AL11" s="112" t="s">
        <v>94</v>
      </c>
      <c r="AM11" s="113" t="s">
        <v>95</v>
      </c>
      <c r="AN11" s="63" t="s">
        <v>96</v>
      </c>
      <c r="AO11" s="23" t="s">
        <v>24</v>
      </c>
      <c r="AP11" s="23" t="s">
        <v>25</v>
      </c>
      <c r="AQ11" s="23" t="s">
        <v>14</v>
      </c>
      <c r="AR11" s="23" t="s">
        <v>71</v>
      </c>
      <c r="AS11" s="23" t="s">
        <v>0</v>
      </c>
      <c r="AT11" s="23" t="s">
        <v>1</v>
      </c>
      <c r="AU11" s="23" t="s">
        <v>2</v>
      </c>
      <c r="AV11" s="23" t="s">
        <v>15</v>
      </c>
      <c r="AW11" s="23" t="s">
        <v>16</v>
      </c>
      <c r="AX11" s="23" t="s">
        <v>17</v>
      </c>
      <c r="AY11" s="23" t="s">
        <v>18</v>
      </c>
      <c r="AZ11" s="23" t="s">
        <v>19</v>
      </c>
      <c r="BA11" s="23" t="s">
        <v>20</v>
      </c>
      <c r="BB11" s="23" t="s">
        <v>21</v>
      </c>
      <c r="BC11" s="23" t="s">
        <v>22</v>
      </c>
      <c r="BD11" s="528"/>
      <c r="BE11" s="515"/>
      <c r="BF11" s="515"/>
      <c r="BG11" s="512"/>
      <c r="BH11" s="512"/>
      <c r="BI11" s="512"/>
      <c r="BJ11" s="512"/>
      <c r="BK11" s="512"/>
      <c r="BL11" s="512"/>
      <c r="BM11" s="512"/>
      <c r="BN11" s="121" t="s">
        <v>27</v>
      </c>
      <c r="BO11" s="121" t="s">
        <v>97</v>
      </c>
    </row>
    <row r="12" spans="1:67" s="62" customFormat="1" ht="14.25" hidden="1" thickTop="1">
      <c r="B12" s="10">
        <v>-1</v>
      </c>
      <c r="C12" s="64"/>
      <c r="D12" s="64"/>
      <c r="E12" s="65"/>
      <c r="F12" s="66"/>
      <c r="G12" s="65"/>
      <c r="H12" s="67">
        <f t="shared" ref="H12:AL12" si="0">I12*2</f>
        <v>2147483648</v>
      </c>
      <c r="I12" s="68">
        <f t="shared" si="0"/>
        <v>1073741824</v>
      </c>
      <c r="J12" s="68">
        <f t="shared" si="0"/>
        <v>536870912</v>
      </c>
      <c r="K12" s="68">
        <f t="shared" si="0"/>
        <v>268435456</v>
      </c>
      <c r="L12" s="68">
        <f t="shared" si="0"/>
        <v>134217728</v>
      </c>
      <c r="M12" s="68">
        <f t="shared" si="0"/>
        <v>67108864</v>
      </c>
      <c r="N12" s="68">
        <f t="shared" si="0"/>
        <v>33554432</v>
      </c>
      <c r="O12" s="68">
        <f t="shared" si="0"/>
        <v>16777216</v>
      </c>
      <c r="P12" s="68">
        <f t="shared" si="0"/>
        <v>8388608</v>
      </c>
      <c r="Q12" s="68">
        <f t="shared" si="0"/>
        <v>4194304</v>
      </c>
      <c r="R12" s="68">
        <f t="shared" si="0"/>
        <v>2097152</v>
      </c>
      <c r="S12" s="68">
        <f t="shared" si="0"/>
        <v>1048576</v>
      </c>
      <c r="T12" s="68">
        <f t="shared" si="0"/>
        <v>524288</v>
      </c>
      <c r="U12" s="68">
        <f t="shared" si="0"/>
        <v>262144</v>
      </c>
      <c r="V12" s="68">
        <f t="shared" si="0"/>
        <v>131072</v>
      </c>
      <c r="W12" s="68">
        <f t="shared" si="0"/>
        <v>65536</v>
      </c>
      <c r="X12" s="68">
        <f t="shared" si="0"/>
        <v>32768</v>
      </c>
      <c r="Y12" s="68">
        <f t="shared" si="0"/>
        <v>16384</v>
      </c>
      <c r="Z12" s="68">
        <f t="shared" si="0"/>
        <v>8192</v>
      </c>
      <c r="AA12" s="68">
        <f t="shared" si="0"/>
        <v>4096</v>
      </c>
      <c r="AB12" s="68">
        <f t="shared" si="0"/>
        <v>2048</v>
      </c>
      <c r="AC12" s="68">
        <f t="shared" si="0"/>
        <v>1024</v>
      </c>
      <c r="AD12" s="68">
        <f t="shared" si="0"/>
        <v>512</v>
      </c>
      <c r="AE12" s="68">
        <f t="shared" si="0"/>
        <v>256</v>
      </c>
      <c r="AF12" s="68">
        <f t="shared" si="0"/>
        <v>128</v>
      </c>
      <c r="AG12" s="68">
        <f t="shared" si="0"/>
        <v>64</v>
      </c>
      <c r="AH12" s="68">
        <f t="shared" si="0"/>
        <v>32</v>
      </c>
      <c r="AI12" s="68">
        <f t="shared" si="0"/>
        <v>16</v>
      </c>
      <c r="AJ12" s="68">
        <f t="shared" si="0"/>
        <v>8</v>
      </c>
      <c r="AK12" s="68">
        <f t="shared" si="0"/>
        <v>4</v>
      </c>
      <c r="AL12" s="68">
        <f t="shared" si="0"/>
        <v>2</v>
      </c>
      <c r="AM12" s="69">
        <v>1</v>
      </c>
      <c r="AN12" s="70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2"/>
      <c r="BE12" s="132"/>
      <c r="BF12" s="92"/>
      <c r="BG12" s="93"/>
      <c r="BH12" s="93"/>
      <c r="BI12" s="93"/>
      <c r="BJ12" s="93"/>
      <c r="BK12" s="93"/>
      <c r="BL12" s="93"/>
      <c r="BM12" s="93"/>
      <c r="BN12" s="120"/>
    </row>
    <row r="13" spans="1:67" ht="12.75" thickTop="1">
      <c r="B13" s="128" t="str">
        <f ca="1">IF(C13="","",MAX($B$12:INDIRECT("R[-1]C",FALSE))+1)</f>
        <v/>
      </c>
      <c r="C13" s="109"/>
      <c r="D13" s="129" t="str">
        <f t="shared" ref="D13:D76" si="1">IF(C13="","",D$8&amp;UPPER(SUBSTITUTE(C13," ","_")))</f>
        <v/>
      </c>
      <c r="E13" s="42" t="str">
        <f t="shared" ref="E13:E76" si="2">IF(C13="","","0x"&amp;DEC2HEX(F$2*2^10+B13,4))</f>
        <v/>
      </c>
      <c r="F13" s="110"/>
      <c r="G13" s="42" t="str">
        <f ca="1">IF(C13="","",IF(F13="","0x03FF",IF(ISERROR(VLOOKUP(F13,C$12:INDIRECT("R[-1]C[-2]",FALSE),3,FALSE)),"ERROR",VLOOKUP(F13,C$12:INDIRECT("R[-1]C[-2]",FALSE),3,FALSE))))</f>
        <v/>
      </c>
      <c r="H13" s="110">
        <v>0</v>
      </c>
      <c r="I13" s="109">
        <v>0</v>
      </c>
      <c r="J13" s="109">
        <v>0</v>
      </c>
      <c r="K13" s="109">
        <v>0</v>
      </c>
      <c r="L13" s="109">
        <v>0</v>
      </c>
      <c r="M13" s="109">
        <v>0</v>
      </c>
      <c r="N13" s="109">
        <v>0</v>
      </c>
      <c r="O13" s="109">
        <v>0</v>
      </c>
      <c r="P13" s="109">
        <v>0</v>
      </c>
      <c r="Q13" s="109">
        <v>0</v>
      </c>
      <c r="R13" s="109">
        <v>0</v>
      </c>
      <c r="S13" s="109">
        <v>0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  <c r="AI13" s="109">
        <v>0</v>
      </c>
      <c r="AJ13" s="109">
        <v>0</v>
      </c>
      <c r="AK13" s="109">
        <v>0</v>
      </c>
      <c r="AL13" s="109">
        <v>0</v>
      </c>
      <c r="AM13" s="114">
        <v>0</v>
      </c>
      <c r="AN13" s="115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73" t="str">
        <f t="shared" ref="BD13:BD76" si="3">IF(C13="","","0x"&amp;DEC2HEX(H$12*H13+I$12*I13+J$12*J13+K$12*K13+L$12*L13+M$12*M13+N$12*N13+O$12*O13+P$12*P13+Q$12*Q13+R$12*R13+S$12*S13+T$12*T13+U$12*U13+V$12*V13+W$12*W13+X$12*X13+Y$12*Y13+Z$12*Z13+AA$12*AA13+AB$12*AB13+AC$12*AC13+AD$12*AD13+AE$12*AE13+AF$12*AF13+AG$12*AG13+AH$12*AH13+AI$12*AI13+AJ$12*AJ13+AK$12*AK13+AL$12*AL13+AM$12*AM13,8))</f>
        <v/>
      </c>
      <c r="BE13" s="164"/>
      <c r="BF13" s="107"/>
      <c r="BG13" s="108"/>
      <c r="BH13" s="108"/>
      <c r="BI13" s="108"/>
      <c r="BJ13" s="108"/>
      <c r="BK13" s="108"/>
      <c r="BL13" s="108"/>
      <c r="BM13" s="108"/>
      <c r="BN13" s="5">
        <f>COUNTA(BF13:BM13)</f>
        <v>0</v>
      </c>
      <c r="BO13" s="5">
        <f>LEN(D13)</f>
        <v>0</v>
      </c>
    </row>
    <row r="14" spans="1:67">
      <c r="B14" s="128" t="str">
        <f ca="1">IF(C14="","",MAX($B$12:INDIRECT("R[-1]C",FALSE))+1)</f>
        <v/>
      </c>
      <c r="C14" s="109"/>
      <c r="D14" s="129" t="str">
        <f t="shared" si="1"/>
        <v/>
      </c>
      <c r="E14" s="42" t="str">
        <f t="shared" si="2"/>
        <v/>
      </c>
      <c r="F14" s="110"/>
      <c r="G14" s="42" t="str">
        <f ca="1">IF(C14="","",IF(F14="","0x03FF",IF(ISERROR(VLOOKUP(F14,C$12:INDIRECT("R[-1]C[-2]",FALSE),3,FALSE)),"ERROR",VLOOKUP(F14,C$12:INDIRECT("R[-1]C[-2]",FALSE),3,FALSE))))</f>
        <v/>
      </c>
      <c r="H14" s="110">
        <v>0</v>
      </c>
      <c r="I14" s="109">
        <v>0</v>
      </c>
      <c r="J14" s="109">
        <v>0</v>
      </c>
      <c r="K14" s="109">
        <v>0</v>
      </c>
      <c r="L14" s="109">
        <v>0</v>
      </c>
      <c r="M14" s="109">
        <v>0</v>
      </c>
      <c r="N14" s="109">
        <v>0</v>
      </c>
      <c r="O14" s="109">
        <v>0</v>
      </c>
      <c r="P14" s="109">
        <v>0</v>
      </c>
      <c r="Q14" s="109">
        <v>0</v>
      </c>
      <c r="R14" s="109">
        <v>0</v>
      </c>
      <c r="S14" s="109">
        <v>0</v>
      </c>
      <c r="T14" s="109">
        <v>0</v>
      </c>
      <c r="U14" s="109">
        <v>0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  <c r="AI14" s="109">
        <v>0</v>
      </c>
      <c r="AJ14" s="109">
        <v>0</v>
      </c>
      <c r="AK14" s="109">
        <v>0</v>
      </c>
      <c r="AL14" s="109">
        <v>0</v>
      </c>
      <c r="AM14" s="114">
        <v>0</v>
      </c>
      <c r="AN14" s="115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73" t="str">
        <f t="shared" si="3"/>
        <v/>
      </c>
      <c r="BE14" s="164"/>
      <c r="BF14" s="107"/>
      <c r="BG14" s="108"/>
      <c r="BH14" s="108"/>
      <c r="BI14" s="108"/>
      <c r="BJ14" s="108"/>
      <c r="BK14" s="108"/>
      <c r="BL14" s="108"/>
      <c r="BM14" s="108"/>
      <c r="BN14" s="5">
        <f t="shared" ref="BN14:BN77" si="4">COUNTA(BF14:BM14)</f>
        <v>0</v>
      </c>
      <c r="BO14" s="5">
        <f t="shared" ref="BO14:BO77" si="5">LEN(D14)</f>
        <v>0</v>
      </c>
    </row>
    <row r="15" spans="1:67">
      <c r="B15" s="128" t="str">
        <f ca="1">IF(C15="","",MAX($B$12:INDIRECT("R[-1]C",FALSE))+1)</f>
        <v/>
      </c>
      <c r="C15" s="109"/>
      <c r="D15" s="129" t="str">
        <f t="shared" si="1"/>
        <v/>
      </c>
      <c r="E15" s="42" t="str">
        <f t="shared" si="2"/>
        <v/>
      </c>
      <c r="F15" s="110"/>
      <c r="G15" s="42" t="str">
        <f ca="1">IF(C15="","",IF(F15="","0x03FF",IF(ISERROR(VLOOKUP(F15,C$12:INDIRECT("R[-1]C[-2]",FALSE),3,FALSE)),"ERROR",VLOOKUP(F15,C$12:INDIRECT("R[-1]C[-2]",FALSE),3,FALSE))))</f>
        <v/>
      </c>
      <c r="H15" s="110">
        <v>0</v>
      </c>
      <c r="I15" s="109">
        <v>0</v>
      </c>
      <c r="J15" s="109">
        <v>0</v>
      </c>
      <c r="K15" s="109">
        <v>0</v>
      </c>
      <c r="L15" s="109">
        <v>0</v>
      </c>
      <c r="M15" s="109">
        <v>0</v>
      </c>
      <c r="N15" s="109">
        <v>0</v>
      </c>
      <c r="O15" s="109">
        <v>0</v>
      </c>
      <c r="P15" s="109">
        <v>0</v>
      </c>
      <c r="Q15" s="109">
        <v>0</v>
      </c>
      <c r="R15" s="109">
        <v>0</v>
      </c>
      <c r="S15" s="109">
        <v>0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  <c r="AI15" s="109">
        <v>0</v>
      </c>
      <c r="AJ15" s="109">
        <v>0</v>
      </c>
      <c r="AK15" s="109">
        <v>0</v>
      </c>
      <c r="AL15" s="109">
        <v>0</v>
      </c>
      <c r="AM15" s="114">
        <v>0</v>
      </c>
      <c r="AN15" s="115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73" t="str">
        <f t="shared" si="3"/>
        <v/>
      </c>
      <c r="BE15" s="164"/>
      <c r="BF15" s="107"/>
      <c r="BG15" s="108"/>
      <c r="BH15" s="108"/>
      <c r="BI15" s="108"/>
      <c r="BJ15" s="108"/>
      <c r="BK15" s="108"/>
      <c r="BL15" s="108"/>
      <c r="BM15" s="108"/>
      <c r="BN15" s="5">
        <f t="shared" si="4"/>
        <v>0</v>
      </c>
      <c r="BO15" s="5">
        <f t="shared" si="5"/>
        <v>0</v>
      </c>
    </row>
    <row r="16" spans="1:67">
      <c r="B16" s="128" t="str">
        <f ca="1">IF(C16="","",MAX($B$12:INDIRECT("R[-1]C",FALSE))+1)</f>
        <v/>
      </c>
      <c r="C16" s="109"/>
      <c r="D16" s="129" t="str">
        <f t="shared" si="1"/>
        <v/>
      </c>
      <c r="E16" s="42" t="str">
        <f t="shared" si="2"/>
        <v/>
      </c>
      <c r="F16" s="110"/>
      <c r="G16" s="42" t="str">
        <f ca="1">IF(C16="","",IF(F16="","0x03FF",IF(ISERROR(VLOOKUP(F16,C$12:INDIRECT("R[-1]C[-2]",FALSE),3,FALSE)),"ERROR",VLOOKUP(F16,C$12:INDIRECT("R[-1]C[-2]",FALSE),3,FALSE))))</f>
        <v/>
      </c>
      <c r="H16" s="110">
        <v>0</v>
      </c>
      <c r="I16" s="109">
        <v>0</v>
      </c>
      <c r="J16" s="109">
        <v>0</v>
      </c>
      <c r="K16" s="109">
        <v>0</v>
      </c>
      <c r="L16" s="109">
        <v>0</v>
      </c>
      <c r="M16" s="109">
        <v>0</v>
      </c>
      <c r="N16" s="109">
        <v>0</v>
      </c>
      <c r="O16" s="109">
        <v>0</v>
      </c>
      <c r="P16" s="109">
        <v>0</v>
      </c>
      <c r="Q16" s="109">
        <v>0</v>
      </c>
      <c r="R16" s="109">
        <v>0</v>
      </c>
      <c r="S16" s="109">
        <v>0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  <c r="AI16" s="109">
        <v>0</v>
      </c>
      <c r="AJ16" s="109">
        <v>0</v>
      </c>
      <c r="AK16" s="109">
        <v>0</v>
      </c>
      <c r="AL16" s="109">
        <v>0</v>
      </c>
      <c r="AM16" s="114">
        <v>0</v>
      </c>
      <c r="AN16" s="115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73" t="str">
        <f t="shared" si="3"/>
        <v/>
      </c>
      <c r="BE16" s="164"/>
      <c r="BF16" s="107"/>
      <c r="BG16" s="108"/>
      <c r="BH16" s="108"/>
      <c r="BI16" s="108"/>
      <c r="BJ16" s="108"/>
      <c r="BK16" s="108"/>
      <c r="BL16" s="108"/>
      <c r="BM16" s="108"/>
      <c r="BN16" s="5">
        <f t="shared" si="4"/>
        <v>0</v>
      </c>
      <c r="BO16" s="5">
        <f t="shared" si="5"/>
        <v>0</v>
      </c>
    </row>
    <row r="17" spans="2:67">
      <c r="B17" s="128" t="str">
        <f ca="1">IF(C17="","",MAX($B$12:INDIRECT("R[-1]C",FALSE))+1)</f>
        <v/>
      </c>
      <c r="C17" s="109"/>
      <c r="D17" s="129" t="str">
        <f t="shared" si="1"/>
        <v/>
      </c>
      <c r="E17" s="42" t="str">
        <f t="shared" si="2"/>
        <v/>
      </c>
      <c r="F17" s="110"/>
      <c r="G17" s="42" t="str">
        <f ca="1">IF(C17="","",IF(F17="","0x03FF",IF(ISERROR(VLOOKUP(F17,C$12:INDIRECT("R[-1]C[-2]",FALSE),3,FALSE)),"ERROR",VLOOKUP(F17,C$12:INDIRECT("R[-1]C[-2]",FALSE),3,FALSE))))</f>
        <v/>
      </c>
      <c r="H17" s="110">
        <v>0</v>
      </c>
      <c r="I17" s="109">
        <v>0</v>
      </c>
      <c r="J17" s="109">
        <v>0</v>
      </c>
      <c r="K17" s="109">
        <v>0</v>
      </c>
      <c r="L17" s="109">
        <v>0</v>
      </c>
      <c r="M17" s="109">
        <v>0</v>
      </c>
      <c r="N17" s="109">
        <v>0</v>
      </c>
      <c r="O17" s="109">
        <v>0</v>
      </c>
      <c r="P17" s="109">
        <v>0</v>
      </c>
      <c r="Q17" s="109">
        <v>0</v>
      </c>
      <c r="R17" s="109">
        <v>0</v>
      </c>
      <c r="S17" s="109">
        <v>0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  <c r="AI17" s="109">
        <v>0</v>
      </c>
      <c r="AJ17" s="109">
        <v>0</v>
      </c>
      <c r="AK17" s="109">
        <v>0</v>
      </c>
      <c r="AL17" s="109">
        <v>0</v>
      </c>
      <c r="AM17" s="114">
        <v>0</v>
      </c>
      <c r="AN17" s="115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73" t="str">
        <f t="shared" si="3"/>
        <v/>
      </c>
      <c r="BE17" s="164"/>
      <c r="BF17" s="107"/>
      <c r="BG17" s="108"/>
      <c r="BH17" s="108"/>
      <c r="BI17" s="108"/>
      <c r="BJ17" s="108"/>
      <c r="BK17" s="108"/>
      <c r="BL17" s="108"/>
      <c r="BM17" s="108"/>
      <c r="BN17" s="5">
        <f t="shared" si="4"/>
        <v>0</v>
      </c>
      <c r="BO17" s="5">
        <f t="shared" si="5"/>
        <v>0</v>
      </c>
    </row>
    <row r="18" spans="2:67">
      <c r="B18" s="128" t="str">
        <f ca="1">IF(C18="","",MAX($B$12:INDIRECT("R[-1]C",FALSE))+1)</f>
        <v/>
      </c>
      <c r="C18" s="109"/>
      <c r="D18" s="129" t="str">
        <f t="shared" si="1"/>
        <v/>
      </c>
      <c r="E18" s="42" t="str">
        <f t="shared" si="2"/>
        <v/>
      </c>
      <c r="F18" s="110"/>
      <c r="G18" s="42" t="str">
        <f ca="1">IF(C18="","",IF(F18="","0x03FF",IF(ISERROR(VLOOKUP(F18,C$12:INDIRECT("R[-1]C[-2]",FALSE),3,FALSE)),"ERROR",VLOOKUP(F18,C$12:INDIRECT("R[-1]C[-2]",FALSE),3,FALSE))))</f>
        <v/>
      </c>
      <c r="H18" s="110">
        <v>0</v>
      </c>
      <c r="I18" s="109">
        <v>0</v>
      </c>
      <c r="J18" s="109">
        <v>0</v>
      </c>
      <c r="K18" s="109">
        <v>0</v>
      </c>
      <c r="L18" s="109">
        <v>0</v>
      </c>
      <c r="M18" s="109">
        <v>0</v>
      </c>
      <c r="N18" s="109">
        <v>0</v>
      </c>
      <c r="O18" s="109">
        <v>0</v>
      </c>
      <c r="P18" s="109">
        <v>0</v>
      </c>
      <c r="Q18" s="109">
        <v>0</v>
      </c>
      <c r="R18" s="109">
        <v>0</v>
      </c>
      <c r="S18" s="109">
        <v>0</v>
      </c>
      <c r="T18" s="109">
        <v>0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  <c r="AI18" s="109">
        <v>0</v>
      </c>
      <c r="AJ18" s="109">
        <v>0</v>
      </c>
      <c r="AK18" s="109">
        <v>0</v>
      </c>
      <c r="AL18" s="109">
        <v>0</v>
      </c>
      <c r="AM18" s="114">
        <v>0</v>
      </c>
      <c r="AN18" s="115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73" t="str">
        <f t="shared" si="3"/>
        <v/>
      </c>
      <c r="BE18" s="164"/>
      <c r="BF18" s="107"/>
      <c r="BG18" s="108"/>
      <c r="BH18" s="108"/>
      <c r="BI18" s="108"/>
      <c r="BJ18" s="108"/>
      <c r="BK18" s="108"/>
      <c r="BL18" s="108"/>
      <c r="BM18" s="108"/>
      <c r="BN18" s="5">
        <f t="shared" si="4"/>
        <v>0</v>
      </c>
      <c r="BO18" s="5">
        <f t="shared" si="5"/>
        <v>0</v>
      </c>
    </row>
    <row r="19" spans="2:67">
      <c r="B19" s="128" t="str">
        <f ca="1">IF(C19="","",MAX($B$12:INDIRECT("R[-1]C",FALSE))+1)</f>
        <v/>
      </c>
      <c r="C19" s="109"/>
      <c r="D19" s="129" t="str">
        <f t="shared" si="1"/>
        <v/>
      </c>
      <c r="E19" s="42" t="str">
        <f t="shared" si="2"/>
        <v/>
      </c>
      <c r="F19" s="110"/>
      <c r="G19" s="42" t="str">
        <f ca="1">IF(C19="","",IF(F19="","0x03FF",IF(ISERROR(VLOOKUP(F19,C$12:INDIRECT("R[-1]C[-2]",FALSE),3,FALSE)),"ERROR",VLOOKUP(F19,C$12:INDIRECT("R[-1]C[-2]",FALSE),3,FALSE))))</f>
        <v/>
      </c>
      <c r="H19" s="110">
        <v>0</v>
      </c>
      <c r="I19" s="109">
        <v>0</v>
      </c>
      <c r="J19" s="109">
        <v>0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>
        <v>0</v>
      </c>
      <c r="Q19" s="109">
        <v>0</v>
      </c>
      <c r="R19" s="109">
        <v>0</v>
      </c>
      <c r="S19" s="109">
        <v>0</v>
      </c>
      <c r="T19" s="109">
        <v>0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  <c r="AI19" s="109">
        <v>0</v>
      </c>
      <c r="AJ19" s="109">
        <v>0</v>
      </c>
      <c r="AK19" s="109">
        <v>0</v>
      </c>
      <c r="AL19" s="109">
        <v>0</v>
      </c>
      <c r="AM19" s="114">
        <v>0</v>
      </c>
      <c r="AN19" s="115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73" t="str">
        <f t="shared" si="3"/>
        <v/>
      </c>
      <c r="BE19" s="164"/>
      <c r="BF19" s="107"/>
      <c r="BG19" s="108"/>
      <c r="BH19" s="108"/>
      <c r="BI19" s="108"/>
      <c r="BJ19" s="108"/>
      <c r="BK19" s="108"/>
      <c r="BL19" s="108"/>
      <c r="BM19" s="108"/>
      <c r="BN19" s="5">
        <f t="shared" si="4"/>
        <v>0</v>
      </c>
      <c r="BO19" s="5">
        <f t="shared" si="5"/>
        <v>0</v>
      </c>
    </row>
    <row r="20" spans="2:67">
      <c r="B20" s="128" t="str">
        <f ca="1">IF(C20="","",MAX($B$12:INDIRECT("R[-1]C",FALSE))+1)</f>
        <v/>
      </c>
      <c r="C20" s="109"/>
      <c r="D20" s="129" t="str">
        <f t="shared" si="1"/>
        <v/>
      </c>
      <c r="E20" s="42" t="str">
        <f t="shared" si="2"/>
        <v/>
      </c>
      <c r="F20" s="110"/>
      <c r="G20" s="42" t="str">
        <f ca="1">IF(C20="","",IF(F20="","0x03FF",IF(ISERROR(VLOOKUP(F20,C$12:INDIRECT("R[-1]C[-2]",FALSE),3,FALSE)),"ERROR",VLOOKUP(F20,C$12:INDIRECT("R[-1]C[-2]",FALSE),3,FALSE))))</f>
        <v/>
      </c>
      <c r="H20" s="110">
        <v>0</v>
      </c>
      <c r="I20" s="109">
        <v>0</v>
      </c>
      <c r="J20" s="109">
        <v>0</v>
      </c>
      <c r="K20" s="109">
        <v>0</v>
      </c>
      <c r="L20" s="109">
        <v>0</v>
      </c>
      <c r="M20" s="109">
        <v>0</v>
      </c>
      <c r="N20" s="109">
        <v>0</v>
      </c>
      <c r="O20" s="109">
        <v>0</v>
      </c>
      <c r="P20" s="109">
        <v>0</v>
      </c>
      <c r="Q20" s="109">
        <v>0</v>
      </c>
      <c r="R20" s="109">
        <v>0</v>
      </c>
      <c r="S20" s="109">
        <v>0</v>
      </c>
      <c r="T20" s="109">
        <v>0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  <c r="AI20" s="109">
        <v>0</v>
      </c>
      <c r="AJ20" s="109">
        <v>0</v>
      </c>
      <c r="AK20" s="109">
        <v>0</v>
      </c>
      <c r="AL20" s="109">
        <v>0</v>
      </c>
      <c r="AM20" s="114">
        <v>0</v>
      </c>
      <c r="AN20" s="115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73" t="str">
        <f t="shared" si="3"/>
        <v/>
      </c>
      <c r="BE20" s="164"/>
      <c r="BF20" s="107"/>
      <c r="BG20" s="108"/>
      <c r="BH20" s="108"/>
      <c r="BI20" s="108"/>
      <c r="BJ20" s="108"/>
      <c r="BK20" s="108"/>
      <c r="BL20" s="108"/>
      <c r="BM20" s="108"/>
      <c r="BN20" s="5">
        <f t="shared" si="4"/>
        <v>0</v>
      </c>
      <c r="BO20" s="5">
        <f t="shared" si="5"/>
        <v>0</v>
      </c>
    </row>
    <row r="21" spans="2:67">
      <c r="B21" s="128" t="str">
        <f ca="1">IF(C21="","",MAX($B$12:INDIRECT("R[-1]C",FALSE))+1)</f>
        <v/>
      </c>
      <c r="C21" s="109"/>
      <c r="D21" s="129" t="str">
        <f t="shared" si="1"/>
        <v/>
      </c>
      <c r="E21" s="42" t="str">
        <f t="shared" si="2"/>
        <v/>
      </c>
      <c r="F21" s="110"/>
      <c r="G21" s="42" t="str">
        <f ca="1">IF(C21="","",IF(F21="","0x03FF",IF(ISERROR(VLOOKUP(F21,C$12:INDIRECT("R[-1]C[-2]",FALSE),3,FALSE)),"ERROR",VLOOKUP(F21,C$12:INDIRECT("R[-1]C[-2]",FALSE),3,FALSE))))</f>
        <v/>
      </c>
      <c r="H21" s="110">
        <v>0</v>
      </c>
      <c r="I21" s="109">
        <v>0</v>
      </c>
      <c r="J21" s="109">
        <v>0</v>
      </c>
      <c r="K21" s="109">
        <v>0</v>
      </c>
      <c r="L21" s="109">
        <v>0</v>
      </c>
      <c r="M21" s="109">
        <v>0</v>
      </c>
      <c r="N21" s="109">
        <v>0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0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  <c r="AI21" s="109">
        <v>0</v>
      </c>
      <c r="AJ21" s="109">
        <v>0</v>
      </c>
      <c r="AK21" s="109">
        <v>0</v>
      </c>
      <c r="AL21" s="109">
        <v>0</v>
      </c>
      <c r="AM21" s="114">
        <v>0</v>
      </c>
      <c r="AN21" s="115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73" t="str">
        <f t="shared" si="3"/>
        <v/>
      </c>
      <c r="BE21" s="164"/>
      <c r="BF21" s="107"/>
      <c r="BG21" s="108"/>
      <c r="BH21" s="108"/>
      <c r="BI21" s="108"/>
      <c r="BJ21" s="108"/>
      <c r="BK21" s="108"/>
      <c r="BL21" s="108"/>
      <c r="BM21" s="108"/>
      <c r="BN21" s="5">
        <f t="shared" si="4"/>
        <v>0</v>
      </c>
      <c r="BO21" s="5">
        <f t="shared" si="5"/>
        <v>0</v>
      </c>
    </row>
    <row r="22" spans="2:67">
      <c r="B22" s="128" t="str">
        <f ca="1">IF(C22="","",MAX($B$12:INDIRECT("R[-1]C",FALSE))+1)</f>
        <v/>
      </c>
      <c r="C22" s="109"/>
      <c r="D22" s="129" t="str">
        <f t="shared" si="1"/>
        <v/>
      </c>
      <c r="E22" s="42" t="str">
        <f t="shared" si="2"/>
        <v/>
      </c>
      <c r="F22" s="110"/>
      <c r="G22" s="42" t="str">
        <f ca="1">IF(C22="","",IF(F22="","0x03FF",IF(ISERROR(VLOOKUP(F22,C$12:INDIRECT("R[-1]C[-2]",FALSE),3,FALSE)),"ERROR",VLOOKUP(F22,C$12:INDIRECT("R[-1]C[-2]",FALSE),3,FALSE))))</f>
        <v/>
      </c>
      <c r="H22" s="110">
        <v>0</v>
      </c>
      <c r="I22" s="109">
        <v>0</v>
      </c>
      <c r="J22" s="109">
        <v>0</v>
      </c>
      <c r="K22" s="109">
        <v>0</v>
      </c>
      <c r="L22" s="109">
        <v>0</v>
      </c>
      <c r="M22" s="109">
        <v>0</v>
      </c>
      <c r="N22" s="109">
        <v>0</v>
      </c>
      <c r="O22" s="109">
        <v>0</v>
      </c>
      <c r="P22" s="109">
        <v>0</v>
      </c>
      <c r="Q22" s="109">
        <v>0</v>
      </c>
      <c r="R22" s="109">
        <v>0</v>
      </c>
      <c r="S22" s="109">
        <v>0</v>
      </c>
      <c r="T22" s="109">
        <v>0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  <c r="AI22" s="109">
        <v>0</v>
      </c>
      <c r="AJ22" s="109">
        <v>0</v>
      </c>
      <c r="AK22" s="109">
        <v>0</v>
      </c>
      <c r="AL22" s="109">
        <v>0</v>
      </c>
      <c r="AM22" s="114">
        <v>0</v>
      </c>
      <c r="AN22" s="115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73" t="str">
        <f t="shared" si="3"/>
        <v/>
      </c>
      <c r="BE22" s="164"/>
      <c r="BF22" s="107"/>
      <c r="BG22" s="108"/>
      <c r="BH22" s="108"/>
      <c r="BI22" s="108"/>
      <c r="BJ22" s="108"/>
      <c r="BK22" s="108"/>
      <c r="BL22" s="108"/>
      <c r="BM22" s="108"/>
      <c r="BN22" s="5">
        <f t="shared" si="4"/>
        <v>0</v>
      </c>
      <c r="BO22" s="5">
        <f t="shared" si="5"/>
        <v>0</v>
      </c>
    </row>
    <row r="23" spans="2:67">
      <c r="B23" s="128" t="str">
        <f ca="1">IF(C23="","",MAX($B$12:INDIRECT("R[-1]C",FALSE))+1)</f>
        <v/>
      </c>
      <c r="C23" s="109"/>
      <c r="D23" s="129" t="str">
        <f t="shared" si="1"/>
        <v/>
      </c>
      <c r="E23" s="42" t="str">
        <f t="shared" si="2"/>
        <v/>
      </c>
      <c r="F23" s="110"/>
      <c r="G23" s="42" t="str">
        <f ca="1">IF(C23="","",IF(F23="","0x03FF",IF(ISERROR(VLOOKUP(F23,C$12:INDIRECT("R[-1]C[-2]",FALSE),3,FALSE)),"ERROR",VLOOKUP(F23,C$12:INDIRECT("R[-1]C[-2]",FALSE),3,FALSE))))</f>
        <v/>
      </c>
      <c r="H23" s="110">
        <v>0</v>
      </c>
      <c r="I23" s="109">
        <v>0</v>
      </c>
      <c r="J23" s="109">
        <v>0</v>
      </c>
      <c r="K23" s="109">
        <v>0</v>
      </c>
      <c r="L23" s="109">
        <v>0</v>
      </c>
      <c r="M23" s="109">
        <v>0</v>
      </c>
      <c r="N23" s="109">
        <v>0</v>
      </c>
      <c r="O23" s="109">
        <v>0</v>
      </c>
      <c r="P23" s="109">
        <v>0</v>
      </c>
      <c r="Q23" s="109">
        <v>0</v>
      </c>
      <c r="R23" s="109">
        <v>0</v>
      </c>
      <c r="S23" s="109">
        <v>0</v>
      </c>
      <c r="T23" s="109">
        <v>0</v>
      </c>
      <c r="U23" s="109">
        <v>0</v>
      </c>
      <c r="V23" s="109">
        <v>0</v>
      </c>
      <c r="W23" s="109">
        <v>0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  <c r="AI23" s="109">
        <v>0</v>
      </c>
      <c r="AJ23" s="109">
        <v>0</v>
      </c>
      <c r="AK23" s="109">
        <v>0</v>
      </c>
      <c r="AL23" s="109">
        <v>0</v>
      </c>
      <c r="AM23" s="114">
        <v>0</v>
      </c>
      <c r="AN23" s="115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73" t="str">
        <f t="shared" si="3"/>
        <v/>
      </c>
      <c r="BE23" s="164"/>
      <c r="BF23" s="107"/>
      <c r="BG23" s="108"/>
      <c r="BH23" s="108"/>
      <c r="BI23" s="108"/>
      <c r="BJ23" s="108"/>
      <c r="BK23" s="108"/>
      <c r="BL23" s="108"/>
      <c r="BM23" s="108"/>
      <c r="BN23" s="5">
        <f t="shared" si="4"/>
        <v>0</v>
      </c>
      <c r="BO23" s="5">
        <f t="shared" si="5"/>
        <v>0</v>
      </c>
    </row>
    <row r="24" spans="2:67">
      <c r="B24" s="128" t="str">
        <f ca="1">IF(C24="","",MAX($B$12:INDIRECT("R[-1]C",FALSE))+1)</f>
        <v/>
      </c>
      <c r="C24" s="109"/>
      <c r="D24" s="129" t="str">
        <f t="shared" si="1"/>
        <v/>
      </c>
      <c r="E24" s="42" t="str">
        <f t="shared" si="2"/>
        <v/>
      </c>
      <c r="F24" s="110"/>
      <c r="G24" s="42" t="str">
        <f ca="1">IF(C24="","",IF(F24="","0x03FF",IF(ISERROR(VLOOKUP(F24,C$12:INDIRECT("R[-1]C[-2]",FALSE),3,FALSE)),"ERROR",VLOOKUP(F24,C$12:INDIRECT("R[-1]C[-2]",FALSE),3,FALSE))))</f>
        <v/>
      </c>
      <c r="H24" s="110">
        <v>0</v>
      </c>
      <c r="I24" s="109">
        <v>0</v>
      </c>
      <c r="J24" s="109">
        <v>0</v>
      </c>
      <c r="K24" s="109">
        <v>0</v>
      </c>
      <c r="L24" s="109">
        <v>0</v>
      </c>
      <c r="M24" s="109">
        <v>0</v>
      </c>
      <c r="N24" s="109">
        <v>0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0</v>
      </c>
      <c r="U24" s="109">
        <v>0</v>
      </c>
      <c r="V24" s="109">
        <v>0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  <c r="AI24" s="109">
        <v>0</v>
      </c>
      <c r="AJ24" s="109">
        <v>0</v>
      </c>
      <c r="AK24" s="109">
        <v>0</v>
      </c>
      <c r="AL24" s="109">
        <v>0</v>
      </c>
      <c r="AM24" s="114">
        <v>0</v>
      </c>
      <c r="AN24" s="115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73" t="str">
        <f t="shared" si="3"/>
        <v/>
      </c>
      <c r="BE24" s="164"/>
      <c r="BF24" s="107"/>
      <c r="BG24" s="108"/>
      <c r="BH24" s="108"/>
      <c r="BI24" s="108"/>
      <c r="BJ24" s="108"/>
      <c r="BK24" s="108"/>
      <c r="BL24" s="108"/>
      <c r="BM24" s="108"/>
      <c r="BN24" s="5">
        <f t="shared" si="4"/>
        <v>0</v>
      </c>
      <c r="BO24" s="5">
        <f t="shared" si="5"/>
        <v>0</v>
      </c>
    </row>
    <row r="25" spans="2:67">
      <c r="B25" s="128" t="str">
        <f ca="1">IF(C25="","",MAX($B$12:INDIRECT("R[-1]C",FALSE))+1)</f>
        <v/>
      </c>
      <c r="C25" s="109"/>
      <c r="D25" s="129" t="str">
        <f t="shared" si="1"/>
        <v/>
      </c>
      <c r="E25" s="42" t="str">
        <f t="shared" si="2"/>
        <v/>
      </c>
      <c r="F25" s="110"/>
      <c r="G25" s="42" t="str">
        <f ca="1">IF(C25="","",IF(F25="","0x03FF",IF(ISERROR(VLOOKUP(F25,C$12:INDIRECT("R[-1]C[-2]",FALSE),3,FALSE)),"ERROR",VLOOKUP(F25,C$12:INDIRECT("R[-1]C[-2]",FALSE),3,FALSE))))</f>
        <v/>
      </c>
      <c r="H25" s="110">
        <v>0</v>
      </c>
      <c r="I25" s="109">
        <v>0</v>
      </c>
      <c r="J25" s="109">
        <v>0</v>
      </c>
      <c r="K25" s="109">
        <v>0</v>
      </c>
      <c r="L25" s="109">
        <v>0</v>
      </c>
      <c r="M25" s="109">
        <v>0</v>
      </c>
      <c r="N25" s="109">
        <v>0</v>
      </c>
      <c r="O25" s="109">
        <v>0</v>
      </c>
      <c r="P25" s="109">
        <v>0</v>
      </c>
      <c r="Q25" s="109">
        <v>0</v>
      </c>
      <c r="R25" s="109">
        <v>0</v>
      </c>
      <c r="S25" s="109">
        <v>0</v>
      </c>
      <c r="T25" s="109">
        <v>0</v>
      </c>
      <c r="U25" s="109">
        <v>0</v>
      </c>
      <c r="V25" s="109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  <c r="AI25" s="109">
        <v>0</v>
      </c>
      <c r="AJ25" s="109">
        <v>0</v>
      </c>
      <c r="AK25" s="109">
        <v>0</v>
      </c>
      <c r="AL25" s="109">
        <v>0</v>
      </c>
      <c r="AM25" s="114">
        <v>0</v>
      </c>
      <c r="AN25" s="115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73" t="str">
        <f t="shared" si="3"/>
        <v/>
      </c>
      <c r="BE25" s="164"/>
      <c r="BF25" s="107"/>
      <c r="BG25" s="108"/>
      <c r="BH25" s="108"/>
      <c r="BI25" s="108"/>
      <c r="BJ25" s="108"/>
      <c r="BK25" s="108"/>
      <c r="BL25" s="108"/>
      <c r="BM25" s="108"/>
      <c r="BN25" s="5">
        <f t="shared" si="4"/>
        <v>0</v>
      </c>
      <c r="BO25" s="5">
        <f t="shared" si="5"/>
        <v>0</v>
      </c>
    </row>
    <row r="26" spans="2:67">
      <c r="B26" s="128" t="str">
        <f ca="1">IF(C26="","",MAX($B$12:INDIRECT("R[-1]C",FALSE))+1)</f>
        <v/>
      </c>
      <c r="C26" s="109"/>
      <c r="D26" s="129" t="str">
        <f t="shared" si="1"/>
        <v/>
      </c>
      <c r="E26" s="42" t="str">
        <f t="shared" si="2"/>
        <v/>
      </c>
      <c r="F26" s="110"/>
      <c r="G26" s="42" t="str">
        <f ca="1">IF(C26="","",IF(F26="","0x03FF",IF(ISERROR(VLOOKUP(F26,C$12:INDIRECT("R[-1]C[-2]",FALSE),3,FALSE)),"ERROR",VLOOKUP(F26,C$12:INDIRECT("R[-1]C[-2]",FALSE),3,FALSE))))</f>
        <v/>
      </c>
      <c r="H26" s="110">
        <v>0</v>
      </c>
      <c r="I26" s="109">
        <v>0</v>
      </c>
      <c r="J26" s="109">
        <v>0</v>
      </c>
      <c r="K26" s="109">
        <v>0</v>
      </c>
      <c r="L26" s="109">
        <v>0</v>
      </c>
      <c r="M26" s="109">
        <v>0</v>
      </c>
      <c r="N26" s="109">
        <v>0</v>
      </c>
      <c r="O26" s="109">
        <v>0</v>
      </c>
      <c r="P26" s="109">
        <v>0</v>
      </c>
      <c r="Q26" s="109">
        <v>0</v>
      </c>
      <c r="R26" s="109">
        <v>0</v>
      </c>
      <c r="S26" s="109">
        <v>0</v>
      </c>
      <c r="T26" s="109">
        <v>0</v>
      </c>
      <c r="U26" s="109">
        <v>0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  <c r="AI26" s="109">
        <v>0</v>
      </c>
      <c r="AJ26" s="109">
        <v>0</v>
      </c>
      <c r="AK26" s="109">
        <v>0</v>
      </c>
      <c r="AL26" s="109">
        <v>0</v>
      </c>
      <c r="AM26" s="114">
        <v>0</v>
      </c>
      <c r="AN26" s="115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73" t="str">
        <f t="shared" si="3"/>
        <v/>
      </c>
      <c r="BE26" s="164"/>
      <c r="BF26" s="107"/>
      <c r="BG26" s="108"/>
      <c r="BH26" s="108"/>
      <c r="BI26" s="108"/>
      <c r="BJ26" s="108"/>
      <c r="BK26" s="108"/>
      <c r="BL26" s="108"/>
      <c r="BM26" s="108"/>
      <c r="BN26" s="5">
        <f t="shared" si="4"/>
        <v>0</v>
      </c>
      <c r="BO26" s="5">
        <f t="shared" si="5"/>
        <v>0</v>
      </c>
    </row>
    <row r="27" spans="2:67">
      <c r="B27" s="128" t="str">
        <f ca="1">IF(C27="","",MAX($B$12:INDIRECT("R[-1]C",FALSE))+1)</f>
        <v/>
      </c>
      <c r="C27" s="109"/>
      <c r="D27" s="129" t="str">
        <f t="shared" si="1"/>
        <v/>
      </c>
      <c r="E27" s="42" t="str">
        <f t="shared" si="2"/>
        <v/>
      </c>
      <c r="F27" s="110"/>
      <c r="G27" s="42" t="str">
        <f ca="1">IF(C27="","",IF(F27="","0x03FF",IF(ISERROR(VLOOKUP(F27,C$12:INDIRECT("R[-1]C[-2]",FALSE),3,FALSE)),"ERROR",VLOOKUP(F27,C$12:INDIRECT("R[-1]C[-2]",FALSE),3,FALSE))))</f>
        <v/>
      </c>
      <c r="H27" s="110">
        <v>0</v>
      </c>
      <c r="I27" s="109">
        <v>0</v>
      </c>
      <c r="J27" s="109">
        <v>0</v>
      </c>
      <c r="K27" s="109">
        <v>0</v>
      </c>
      <c r="L27" s="109">
        <v>0</v>
      </c>
      <c r="M27" s="109">
        <v>0</v>
      </c>
      <c r="N27" s="109">
        <v>0</v>
      </c>
      <c r="O27" s="109">
        <v>0</v>
      </c>
      <c r="P27" s="109">
        <v>0</v>
      </c>
      <c r="Q27" s="109">
        <v>0</v>
      </c>
      <c r="R27" s="109">
        <v>0</v>
      </c>
      <c r="S27" s="109">
        <v>0</v>
      </c>
      <c r="T27" s="109">
        <v>0</v>
      </c>
      <c r="U27" s="109">
        <v>0</v>
      </c>
      <c r="V27" s="109">
        <v>0</v>
      </c>
      <c r="W27" s="109">
        <v>0</v>
      </c>
      <c r="X27" s="109">
        <v>0</v>
      </c>
      <c r="Y27" s="109">
        <v>0</v>
      </c>
      <c r="Z27" s="109">
        <v>0</v>
      </c>
      <c r="AA27" s="109">
        <v>0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  <c r="AI27" s="109">
        <v>0</v>
      </c>
      <c r="AJ27" s="109">
        <v>0</v>
      </c>
      <c r="AK27" s="109">
        <v>0</v>
      </c>
      <c r="AL27" s="109">
        <v>0</v>
      </c>
      <c r="AM27" s="114">
        <v>0</v>
      </c>
      <c r="AN27" s="115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73" t="str">
        <f t="shared" si="3"/>
        <v/>
      </c>
      <c r="BE27" s="164"/>
      <c r="BF27" s="107"/>
      <c r="BG27" s="108"/>
      <c r="BH27" s="108"/>
      <c r="BI27" s="108"/>
      <c r="BJ27" s="108"/>
      <c r="BK27" s="108"/>
      <c r="BL27" s="108"/>
      <c r="BM27" s="108"/>
      <c r="BN27" s="5">
        <f t="shared" si="4"/>
        <v>0</v>
      </c>
      <c r="BO27" s="5">
        <f t="shared" si="5"/>
        <v>0</v>
      </c>
    </row>
    <row r="28" spans="2:67">
      <c r="B28" s="128" t="str">
        <f ca="1">IF(C28="","",MAX($B$12:INDIRECT("R[-1]C",FALSE))+1)</f>
        <v/>
      </c>
      <c r="C28" s="109"/>
      <c r="D28" s="129" t="str">
        <f t="shared" si="1"/>
        <v/>
      </c>
      <c r="E28" s="42" t="str">
        <f t="shared" si="2"/>
        <v/>
      </c>
      <c r="F28" s="110"/>
      <c r="G28" s="42" t="str">
        <f ca="1">IF(C28="","",IF(F28="","0x03FF",IF(ISERROR(VLOOKUP(F28,C$12:INDIRECT("R[-1]C[-2]",FALSE),3,FALSE)),"ERROR",VLOOKUP(F28,C$12:INDIRECT("R[-1]C[-2]",FALSE),3,FALSE))))</f>
        <v/>
      </c>
      <c r="H28" s="110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0</v>
      </c>
      <c r="N28" s="109">
        <v>0</v>
      </c>
      <c r="O28" s="109">
        <v>0</v>
      </c>
      <c r="P28" s="109">
        <v>0</v>
      </c>
      <c r="Q28" s="109">
        <v>0</v>
      </c>
      <c r="R28" s="109">
        <v>0</v>
      </c>
      <c r="S28" s="109">
        <v>0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</v>
      </c>
      <c r="Z28" s="109">
        <v>0</v>
      </c>
      <c r="AA28" s="109">
        <v>0</v>
      </c>
      <c r="AB28" s="109">
        <v>0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  <c r="AI28" s="109">
        <v>0</v>
      </c>
      <c r="AJ28" s="109">
        <v>0</v>
      </c>
      <c r="AK28" s="109">
        <v>0</v>
      </c>
      <c r="AL28" s="109">
        <v>0</v>
      </c>
      <c r="AM28" s="114">
        <v>0</v>
      </c>
      <c r="AN28" s="115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73" t="str">
        <f t="shared" si="3"/>
        <v/>
      </c>
      <c r="BE28" s="164"/>
      <c r="BF28" s="107"/>
      <c r="BG28" s="108"/>
      <c r="BH28" s="108"/>
      <c r="BI28" s="108"/>
      <c r="BJ28" s="108"/>
      <c r="BK28" s="108"/>
      <c r="BL28" s="108"/>
      <c r="BM28" s="108"/>
      <c r="BN28" s="5">
        <f t="shared" si="4"/>
        <v>0</v>
      </c>
      <c r="BO28" s="5">
        <f t="shared" si="5"/>
        <v>0</v>
      </c>
    </row>
    <row r="29" spans="2:67">
      <c r="B29" s="128" t="str">
        <f ca="1">IF(C29="","",MAX($B$12:INDIRECT("R[-1]C",FALSE))+1)</f>
        <v/>
      </c>
      <c r="C29" s="109"/>
      <c r="D29" s="129" t="str">
        <f t="shared" si="1"/>
        <v/>
      </c>
      <c r="E29" s="42" t="str">
        <f t="shared" si="2"/>
        <v/>
      </c>
      <c r="F29" s="110"/>
      <c r="G29" s="42" t="str">
        <f ca="1">IF(C29="","",IF(F29="","0x03FF",IF(ISERROR(VLOOKUP(F29,C$12:INDIRECT("R[-1]C[-2]",FALSE),3,FALSE)),"ERROR",VLOOKUP(F29,C$12:INDIRECT("R[-1]C[-2]",FALSE),3,FALSE))))</f>
        <v/>
      </c>
      <c r="H29" s="110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</v>
      </c>
      <c r="AC29" s="109">
        <v>0</v>
      </c>
      <c r="AD29" s="109">
        <v>0</v>
      </c>
      <c r="AE29" s="109">
        <v>0</v>
      </c>
      <c r="AF29" s="109">
        <v>0</v>
      </c>
      <c r="AG29" s="109">
        <v>0</v>
      </c>
      <c r="AH29" s="109">
        <v>0</v>
      </c>
      <c r="AI29" s="109">
        <v>0</v>
      </c>
      <c r="AJ29" s="109">
        <v>0</v>
      </c>
      <c r="AK29" s="109">
        <v>0</v>
      </c>
      <c r="AL29" s="109">
        <v>0</v>
      </c>
      <c r="AM29" s="114">
        <v>0</v>
      </c>
      <c r="AN29" s="115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73" t="str">
        <f t="shared" si="3"/>
        <v/>
      </c>
      <c r="BE29" s="164"/>
      <c r="BF29" s="107"/>
      <c r="BG29" s="108"/>
      <c r="BH29" s="108"/>
      <c r="BI29" s="108"/>
      <c r="BJ29" s="108"/>
      <c r="BK29" s="108"/>
      <c r="BL29" s="108"/>
      <c r="BM29" s="108"/>
      <c r="BN29" s="5">
        <f t="shared" si="4"/>
        <v>0</v>
      </c>
      <c r="BO29" s="5">
        <f t="shared" si="5"/>
        <v>0</v>
      </c>
    </row>
    <row r="30" spans="2:67">
      <c r="B30" s="128" t="str">
        <f ca="1">IF(C30="","",MAX($B$12:INDIRECT("R[-1]C",FALSE))+1)</f>
        <v/>
      </c>
      <c r="C30" s="109"/>
      <c r="D30" s="129" t="str">
        <f t="shared" si="1"/>
        <v/>
      </c>
      <c r="E30" s="42" t="str">
        <f t="shared" si="2"/>
        <v/>
      </c>
      <c r="F30" s="110"/>
      <c r="G30" s="42" t="str">
        <f ca="1">IF(C30="","",IF(F30="","0x03FF",IF(ISERROR(VLOOKUP(F30,C$12:INDIRECT("R[-1]C[-2]",FALSE),3,FALSE)),"ERROR",VLOOKUP(F30,C$12:INDIRECT("R[-1]C[-2]",FALSE),3,FALSE))))</f>
        <v/>
      </c>
      <c r="H30" s="110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0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0</v>
      </c>
      <c r="W30" s="109">
        <v>0</v>
      </c>
      <c r="X30" s="109">
        <v>0</v>
      </c>
      <c r="Y30" s="109">
        <v>0</v>
      </c>
      <c r="Z30" s="109">
        <v>0</v>
      </c>
      <c r="AA30" s="109">
        <v>0</v>
      </c>
      <c r="AB30" s="109">
        <v>0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  <c r="AI30" s="109">
        <v>0</v>
      </c>
      <c r="AJ30" s="109">
        <v>0</v>
      </c>
      <c r="AK30" s="109">
        <v>0</v>
      </c>
      <c r="AL30" s="109">
        <v>0</v>
      </c>
      <c r="AM30" s="114">
        <v>0</v>
      </c>
      <c r="AN30" s="115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73" t="str">
        <f t="shared" si="3"/>
        <v/>
      </c>
      <c r="BE30" s="164"/>
      <c r="BF30" s="107"/>
      <c r="BG30" s="108"/>
      <c r="BH30" s="108"/>
      <c r="BI30" s="108"/>
      <c r="BJ30" s="108"/>
      <c r="BK30" s="108"/>
      <c r="BL30" s="108"/>
      <c r="BM30" s="108"/>
      <c r="BN30" s="5">
        <f t="shared" si="4"/>
        <v>0</v>
      </c>
      <c r="BO30" s="5">
        <f t="shared" si="5"/>
        <v>0</v>
      </c>
    </row>
    <row r="31" spans="2:67">
      <c r="B31" s="128" t="str">
        <f ca="1">IF(C31="","",MAX($B$12:INDIRECT("R[-1]C",FALSE))+1)</f>
        <v/>
      </c>
      <c r="C31" s="109"/>
      <c r="D31" s="129" t="str">
        <f t="shared" si="1"/>
        <v/>
      </c>
      <c r="E31" s="42" t="str">
        <f t="shared" si="2"/>
        <v/>
      </c>
      <c r="F31" s="110"/>
      <c r="G31" s="42" t="str">
        <f ca="1">IF(C31="","",IF(F31="","0x03FF",IF(ISERROR(VLOOKUP(F31,C$12:INDIRECT("R[-1]C[-2]",FALSE),3,FALSE)),"ERROR",VLOOKUP(F31,C$12:INDIRECT("R[-1]C[-2]",FALSE),3,FALSE))))</f>
        <v/>
      </c>
      <c r="H31" s="110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0</v>
      </c>
      <c r="W31" s="109">
        <v>0</v>
      </c>
      <c r="X31" s="109">
        <v>0</v>
      </c>
      <c r="Y31" s="109">
        <v>0</v>
      </c>
      <c r="Z31" s="109">
        <v>0</v>
      </c>
      <c r="AA31" s="109">
        <v>0</v>
      </c>
      <c r="AB31" s="109">
        <v>0</v>
      </c>
      <c r="AC31" s="109">
        <v>0</v>
      </c>
      <c r="AD31" s="109">
        <v>0</v>
      </c>
      <c r="AE31" s="109">
        <v>0</v>
      </c>
      <c r="AF31" s="109">
        <v>0</v>
      </c>
      <c r="AG31" s="109">
        <v>0</v>
      </c>
      <c r="AH31" s="109">
        <v>0</v>
      </c>
      <c r="AI31" s="109">
        <v>0</v>
      </c>
      <c r="AJ31" s="109">
        <v>0</v>
      </c>
      <c r="AK31" s="109">
        <v>0</v>
      </c>
      <c r="AL31" s="109">
        <v>0</v>
      </c>
      <c r="AM31" s="114">
        <v>0</v>
      </c>
      <c r="AN31" s="115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73" t="str">
        <f t="shared" si="3"/>
        <v/>
      </c>
      <c r="BE31" s="164"/>
      <c r="BF31" s="107"/>
      <c r="BG31" s="108"/>
      <c r="BH31" s="108"/>
      <c r="BI31" s="108"/>
      <c r="BJ31" s="108"/>
      <c r="BK31" s="108"/>
      <c r="BL31" s="108"/>
      <c r="BM31" s="108"/>
      <c r="BN31" s="5">
        <f t="shared" si="4"/>
        <v>0</v>
      </c>
      <c r="BO31" s="5">
        <f t="shared" si="5"/>
        <v>0</v>
      </c>
    </row>
    <row r="32" spans="2:67">
      <c r="B32" s="128" t="str">
        <f ca="1">IF(C32="","",MAX($B$12:INDIRECT("R[-1]C",FALSE))+1)</f>
        <v/>
      </c>
      <c r="C32" s="109"/>
      <c r="D32" s="129" t="str">
        <f t="shared" si="1"/>
        <v/>
      </c>
      <c r="E32" s="42" t="str">
        <f t="shared" si="2"/>
        <v/>
      </c>
      <c r="F32" s="110"/>
      <c r="G32" s="42" t="str">
        <f ca="1">IF(C32="","",IF(F32="","0x03FF",IF(ISERROR(VLOOKUP(F32,C$12:INDIRECT("R[-1]C[-2]",FALSE),3,FALSE)),"ERROR",VLOOKUP(F32,C$12:INDIRECT("R[-1]C[-2]",FALSE),3,FALSE))))</f>
        <v/>
      </c>
      <c r="H32" s="110">
        <v>0</v>
      </c>
      <c r="I32" s="109">
        <v>0</v>
      </c>
      <c r="J32" s="109">
        <v>0</v>
      </c>
      <c r="K32" s="109">
        <v>0</v>
      </c>
      <c r="L32" s="109">
        <v>0</v>
      </c>
      <c r="M32" s="109">
        <v>0</v>
      </c>
      <c r="N32" s="109">
        <v>0</v>
      </c>
      <c r="O32" s="109">
        <v>0</v>
      </c>
      <c r="P32" s="109">
        <v>0</v>
      </c>
      <c r="Q32" s="109">
        <v>0</v>
      </c>
      <c r="R32" s="109">
        <v>0</v>
      </c>
      <c r="S32" s="109">
        <v>0</v>
      </c>
      <c r="T32" s="109">
        <v>0</v>
      </c>
      <c r="U32" s="109">
        <v>0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09">
        <v>0</v>
      </c>
      <c r="AI32" s="109">
        <v>0</v>
      </c>
      <c r="AJ32" s="109">
        <v>0</v>
      </c>
      <c r="AK32" s="109">
        <v>0</v>
      </c>
      <c r="AL32" s="109">
        <v>0</v>
      </c>
      <c r="AM32" s="114">
        <v>0</v>
      </c>
      <c r="AN32" s="115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73" t="str">
        <f t="shared" si="3"/>
        <v/>
      </c>
      <c r="BE32" s="164"/>
      <c r="BF32" s="107"/>
      <c r="BG32" s="108"/>
      <c r="BH32" s="108"/>
      <c r="BI32" s="108"/>
      <c r="BJ32" s="108"/>
      <c r="BK32" s="108"/>
      <c r="BL32" s="108"/>
      <c r="BM32" s="108"/>
      <c r="BN32" s="5">
        <f t="shared" si="4"/>
        <v>0</v>
      </c>
      <c r="BO32" s="5">
        <f t="shared" si="5"/>
        <v>0</v>
      </c>
    </row>
    <row r="33" spans="2:67">
      <c r="B33" s="128" t="str">
        <f ca="1">IF(C33="","",MAX($B$12:INDIRECT("R[-1]C",FALSE))+1)</f>
        <v/>
      </c>
      <c r="C33" s="109"/>
      <c r="D33" s="129" t="str">
        <f t="shared" si="1"/>
        <v/>
      </c>
      <c r="E33" s="42" t="str">
        <f t="shared" si="2"/>
        <v/>
      </c>
      <c r="F33" s="110"/>
      <c r="G33" s="42" t="str">
        <f ca="1">IF(C33="","",IF(F33="","0x03FF",IF(ISERROR(VLOOKUP(F33,C$12:INDIRECT("R[-1]C[-2]",FALSE),3,FALSE)),"ERROR",VLOOKUP(F33,C$12:INDIRECT("R[-1]C[-2]",FALSE),3,FALSE))))</f>
        <v/>
      </c>
      <c r="H33" s="110">
        <v>0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0</v>
      </c>
      <c r="O33" s="109">
        <v>0</v>
      </c>
      <c r="P33" s="109">
        <v>0</v>
      </c>
      <c r="Q33" s="109">
        <v>0</v>
      </c>
      <c r="R33" s="109">
        <v>0</v>
      </c>
      <c r="S33" s="109">
        <v>0</v>
      </c>
      <c r="T33" s="109">
        <v>0</v>
      </c>
      <c r="U33" s="109">
        <v>0</v>
      </c>
      <c r="V33" s="109">
        <v>0</v>
      </c>
      <c r="W33" s="109">
        <v>0</v>
      </c>
      <c r="X33" s="109">
        <v>0</v>
      </c>
      <c r="Y33" s="109">
        <v>0</v>
      </c>
      <c r="Z33" s="109">
        <v>0</v>
      </c>
      <c r="AA33" s="109">
        <v>0</v>
      </c>
      <c r="AB33" s="109">
        <v>0</v>
      </c>
      <c r="AC33" s="109">
        <v>0</v>
      </c>
      <c r="AD33" s="109">
        <v>0</v>
      </c>
      <c r="AE33" s="109">
        <v>0</v>
      </c>
      <c r="AF33" s="109">
        <v>0</v>
      </c>
      <c r="AG33" s="109">
        <v>0</v>
      </c>
      <c r="AH33" s="109">
        <v>0</v>
      </c>
      <c r="AI33" s="109">
        <v>0</v>
      </c>
      <c r="AJ33" s="109">
        <v>0</v>
      </c>
      <c r="AK33" s="109">
        <v>0</v>
      </c>
      <c r="AL33" s="109">
        <v>0</v>
      </c>
      <c r="AM33" s="114">
        <v>0</v>
      </c>
      <c r="AN33" s="115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73" t="str">
        <f t="shared" si="3"/>
        <v/>
      </c>
      <c r="BE33" s="164"/>
      <c r="BF33" s="107"/>
      <c r="BG33" s="108"/>
      <c r="BH33" s="108"/>
      <c r="BI33" s="108"/>
      <c r="BJ33" s="108"/>
      <c r="BK33" s="108"/>
      <c r="BL33" s="108"/>
      <c r="BM33" s="108"/>
      <c r="BN33" s="5">
        <f t="shared" si="4"/>
        <v>0</v>
      </c>
      <c r="BO33" s="5">
        <f t="shared" si="5"/>
        <v>0</v>
      </c>
    </row>
    <row r="34" spans="2:67">
      <c r="B34" s="128" t="str">
        <f ca="1">IF(C34="","",MAX($B$12:INDIRECT("R[-1]C",FALSE))+1)</f>
        <v/>
      </c>
      <c r="C34" s="109"/>
      <c r="D34" s="129" t="str">
        <f t="shared" si="1"/>
        <v/>
      </c>
      <c r="E34" s="42" t="str">
        <f t="shared" si="2"/>
        <v/>
      </c>
      <c r="F34" s="110"/>
      <c r="G34" s="42" t="str">
        <f ca="1">IF(C34="","",IF(F34="","0x03FF",IF(ISERROR(VLOOKUP(F34,C$12:INDIRECT("R[-1]C[-2]",FALSE),3,FALSE)),"ERROR",VLOOKUP(F34,C$12:INDIRECT("R[-1]C[-2]",FALSE),3,FALSE))))</f>
        <v/>
      </c>
      <c r="H34" s="110">
        <v>0</v>
      </c>
      <c r="I34" s="109">
        <v>0</v>
      </c>
      <c r="J34" s="109">
        <v>0</v>
      </c>
      <c r="K34" s="109">
        <v>0</v>
      </c>
      <c r="L34" s="109">
        <v>0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0</v>
      </c>
      <c r="T34" s="109">
        <v>0</v>
      </c>
      <c r="U34" s="109">
        <v>0</v>
      </c>
      <c r="V34" s="109">
        <v>0</v>
      </c>
      <c r="W34" s="109">
        <v>0</v>
      </c>
      <c r="X34" s="109">
        <v>0</v>
      </c>
      <c r="Y34" s="109">
        <v>0</v>
      </c>
      <c r="Z34" s="109">
        <v>0</v>
      </c>
      <c r="AA34" s="109">
        <v>0</v>
      </c>
      <c r="AB34" s="109">
        <v>0</v>
      </c>
      <c r="AC34" s="109">
        <v>0</v>
      </c>
      <c r="AD34" s="109">
        <v>0</v>
      </c>
      <c r="AE34" s="109">
        <v>0</v>
      </c>
      <c r="AF34" s="109">
        <v>0</v>
      </c>
      <c r="AG34" s="109">
        <v>0</v>
      </c>
      <c r="AH34" s="109">
        <v>0</v>
      </c>
      <c r="AI34" s="109">
        <v>0</v>
      </c>
      <c r="AJ34" s="109">
        <v>0</v>
      </c>
      <c r="AK34" s="109">
        <v>0</v>
      </c>
      <c r="AL34" s="109">
        <v>0</v>
      </c>
      <c r="AM34" s="114">
        <v>0</v>
      </c>
      <c r="AN34" s="115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73" t="str">
        <f t="shared" si="3"/>
        <v/>
      </c>
      <c r="BE34" s="164"/>
      <c r="BF34" s="107"/>
      <c r="BG34" s="108"/>
      <c r="BH34" s="108"/>
      <c r="BI34" s="108"/>
      <c r="BJ34" s="108"/>
      <c r="BK34" s="108"/>
      <c r="BL34" s="108"/>
      <c r="BM34" s="108"/>
      <c r="BN34" s="5">
        <f t="shared" si="4"/>
        <v>0</v>
      </c>
      <c r="BO34" s="5">
        <f t="shared" si="5"/>
        <v>0</v>
      </c>
    </row>
    <row r="35" spans="2:67">
      <c r="B35" s="128" t="str">
        <f ca="1">IF(C35="","",MAX($B$12:INDIRECT("R[-1]C",FALSE))+1)</f>
        <v/>
      </c>
      <c r="C35" s="109"/>
      <c r="D35" s="129" t="str">
        <f t="shared" si="1"/>
        <v/>
      </c>
      <c r="E35" s="42" t="str">
        <f t="shared" si="2"/>
        <v/>
      </c>
      <c r="F35" s="110"/>
      <c r="G35" s="42" t="str">
        <f ca="1">IF(C35="","",IF(F35="","0x03FF",IF(ISERROR(VLOOKUP(F35,C$12:INDIRECT("R[-1]C[-2]",FALSE),3,FALSE)),"ERROR",VLOOKUP(F35,C$12:INDIRECT("R[-1]C[-2]",FALSE),3,FALSE))))</f>
        <v/>
      </c>
      <c r="H35" s="110">
        <v>0</v>
      </c>
      <c r="I35" s="109">
        <v>0</v>
      </c>
      <c r="J35" s="109">
        <v>0</v>
      </c>
      <c r="K35" s="109">
        <v>0</v>
      </c>
      <c r="L35" s="109">
        <v>0</v>
      </c>
      <c r="M35" s="109">
        <v>0</v>
      </c>
      <c r="N35" s="109">
        <v>0</v>
      </c>
      <c r="O35" s="109">
        <v>0</v>
      </c>
      <c r="P35" s="109">
        <v>0</v>
      </c>
      <c r="Q35" s="109">
        <v>0</v>
      </c>
      <c r="R35" s="109">
        <v>0</v>
      </c>
      <c r="S35" s="109">
        <v>0</v>
      </c>
      <c r="T35" s="109">
        <v>0</v>
      </c>
      <c r="U35" s="109">
        <v>0</v>
      </c>
      <c r="V35" s="109">
        <v>0</v>
      </c>
      <c r="W35" s="109">
        <v>0</v>
      </c>
      <c r="X35" s="109">
        <v>0</v>
      </c>
      <c r="Y35" s="109">
        <v>0</v>
      </c>
      <c r="Z35" s="109">
        <v>0</v>
      </c>
      <c r="AA35" s="109">
        <v>0</v>
      </c>
      <c r="AB35" s="109">
        <v>0</v>
      </c>
      <c r="AC35" s="109">
        <v>0</v>
      </c>
      <c r="AD35" s="109">
        <v>0</v>
      </c>
      <c r="AE35" s="109">
        <v>0</v>
      </c>
      <c r="AF35" s="109">
        <v>0</v>
      </c>
      <c r="AG35" s="109">
        <v>0</v>
      </c>
      <c r="AH35" s="109">
        <v>0</v>
      </c>
      <c r="AI35" s="109">
        <v>0</v>
      </c>
      <c r="AJ35" s="109">
        <v>0</v>
      </c>
      <c r="AK35" s="109">
        <v>0</v>
      </c>
      <c r="AL35" s="109">
        <v>0</v>
      </c>
      <c r="AM35" s="114">
        <v>0</v>
      </c>
      <c r="AN35" s="115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73" t="str">
        <f t="shared" si="3"/>
        <v/>
      </c>
      <c r="BE35" s="164"/>
      <c r="BF35" s="107"/>
      <c r="BG35" s="108"/>
      <c r="BH35" s="108"/>
      <c r="BI35" s="108"/>
      <c r="BJ35" s="108"/>
      <c r="BK35" s="108"/>
      <c r="BL35" s="108"/>
      <c r="BM35" s="108"/>
      <c r="BN35" s="5">
        <f t="shared" si="4"/>
        <v>0</v>
      </c>
      <c r="BO35" s="5">
        <f t="shared" si="5"/>
        <v>0</v>
      </c>
    </row>
    <row r="36" spans="2:67">
      <c r="B36" s="128" t="str">
        <f ca="1">IF(C36="","",MAX($B$12:INDIRECT("R[-1]C",FALSE))+1)</f>
        <v/>
      </c>
      <c r="C36" s="109"/>
      <c r="D36" s="129" t="str">
        <f t="shared" si="1"/>
        <v/>
      </c>
      <c r="E36" s="42" t="str">
        <f t="shared" si="2"/>
        <v/>
      </c>
      <c r="F36" s="110"/>
      <c r="G36" s="42" t="str">
        <f ca="1">IF(C36="","",IF(F36="","0x03FF",IF(ISERROR(VLOOKUP(F36,C$12:INDIRECT("R[-1]C[-2]",FALSE),3,FALSE)),"ERROR",VLOOKUP(F36,C$12:INDIRECT("R[-1]C[-2]",FALSE),3,FALSE))))</f>
        <v/>
      </c>
      <c r="H36" s="110">
        <v>0</v>
      </c>
      <c r="I36" s="109">
        <v>0</v>
      </c>
      <c r="J36" s="109">
        <v>0</v>
      </c>
      <c r="K36" s="109">
        <v>0</v>
      </c>
      <c r="L36" s="109">
        <v>0</v>
      </c>
      <c r="M36" s="109">
        <v>0</v>
      </c>
      <c r="N36" s="109">
        <v>0</v>
      </c>
      <c r="O36" s="109">
        <v>0</v>
      </c>
      <c r="P36" s="109">
        <v>0</v>
      </c>
      <c r="Q36" s="109">
        <v>0</v>
      </c>
      <c r="R36" s="109">
        <v>0</v>
      </c>
      <c r="S36" s="109">
        <v>0</v>
      </c>
      <c r="T36" s="109">
        <v>0</v>
      </c>
      <c r="U36" s="109">
        <v>0</v>
      </c>
      <c r="V36" s="109">
        <v>0</v>
      </c>
      <c r="W36" s="109">
        <v>0</v>
      </c>
      <c r="X36" s="109">
        <v>0</v>
      </c>
      <c r="Y36" s="109">
        <v>0</v>
      </c>
      <c r="Z36" s="109">
        <v>0</v>
      </c>
      <c r="AA36" s="109">
        <v>0</v>
      </c>
      <c r="AB36" s="109">
        <v>0</v>
      </c>
      <c r="AC36" s="109">
        <v>0</v>
      </c>
      <c r="AD36" s="109">
        <v>0</v>
      </c>
      <c r="AE36" s="109">
        <v>0</v>
      </c>
      <c r="AF36" s="109">
        <v>0</v>
      </c>
      <c r="AG36" s="109">
        <v>0</v>
      </c>
      <c r="AH36" s="109">
        <v>0</v>
      </c>
      <c r="AI36" s="109">
        <v>0</v>
      </c>
      <c r="AJ36" s="109">
        <v>0</v>
      </c>
      <c r="AK36" s="109">
        <v>0</v>
      </c>
      <c r="AL36" s="109">
        <v>0</v>
      </c>
      <c r="AM36" s="114">
        <v>0</v>
      </c>
      <c r="AN36" s="115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73" t="str">
        <f t="shared" si="3"/>
        <v/>
      </c>
      <c r="BE36" s="164"/>
      <c r="BF36" s="107"/>
      <c r="BG36" s="108"/>
      <c r="BH36" s="108"/>
      <c r="BI36" s="108"/>
      <c r="BJ36" s="108"/>
      <c r="BK36" s="108"/>
      <c r="BL36" s="108"/>
      <c r="BM36" s="108"/>
      <c r="BN36" s="5">
        <f t="shared" si="4"/>
        <v>0</v>
      </c>
      <c r="BO36" s="5">
        <f t="shared" si="5"/>
        <v>0</v>
      </c>
    </row>
    <row r="37" spans="2:67">
      <c r="B37" s="128" t="str">
        <f ca="1">IF(C37="","",MAX($B$12:INDIRECT("R[-1]C",FALSE))+1)</f>
        <v/>
      </c>
      <c r="C37" s="109"/>
      <c r="D37" s="129" t="str">
        <f t="shared" si="1"/>
        <v/>
      </c>
      <c r="E37" s="42" t="str">
        <f t="shared" si="2"/>
        <v/>
      </c>
      <c r="F37" s="110"/>
      <c r="G37" s="42" t="str">
        <f ca="1">IF(C37="","",IF(F37="","0x03FF",IF(ISERROR(VLOOKUP(F37,C$12:INDIRECT("R[-1]C[-2]",FALSE),3,FALSE)),"ERROR",VLOOKUP(F37,C$12:INDIRECT("R[-1]C[-2]",FALSE),3,FALSE))))</f>
        <v/>
      </c>
      <c r="H37" s="110">
        <v>0</v>
      </c>
      <c r="I37" s="109">
        <v>0</v>
      </c>
      <c r="J37" s="109">
        <v>0</v>
      </c>
      <c r="K37" s="109">
        <v>0</v>
      </c>
      <c r="L37" s="109">
        <v>0</v>
      </c>
      <c r="M37" s="109">
        <v>0</v>
      </c>
      <c r="N37" s="109">
        <v>0</v>
      </c>
      <c r="O37" s="109">
        <v>0</v>
      </c>
      <c r="P37" s="109">
        <v>0</v>
      </c>
      <c r="Q37" s="109">
        <v>0</v>
      </c>
      <c r="R37" s="109">
        <v>0</v>
      </c>
      <c r="S37" s="109">
        <v>0</v>
      </c>
      <c r="T37" s="109">
        <v>0</v>
      </c>
      <c r="U37" s="109">
        <v>0</v>
      </c>
      <c r="V37" s="109">
        <v>0</v>
      </c>
      <c r="W37" s="109">
        <v>0</v>
      </c>
      <c r="X37" s="109">
        <v>0</v>
      </c>
      <c r="Y37" s="109">
        <v>0</v>
      </c>
      <c r="Z37" s="109">
        <v>0</v>
      </c>
      <c r="AA37" s="109">
        <v>0</v>
      </c>
      <c r="AB37" s="109">
        <v>0</v>
      </c>
      <c r="AC37" s="109">
        <v>0</v>
      </c>
      <c r="AD37" s="109">
        <v>0</v>
      </c>
      <c r="AE37" s="109">
        <v>0</v>
      </c>
      <c r="AF37" s="109">
        <v>0</v>
      </c>
      <c r="AG37" s="109">
        <v>0</v>
      </c>
      <c r="AH37" s="109">
        <v>0</v>
      </c>
      <c r="AI37" s="109">
        <v>0</v>
      </c>
      <c r="AJ37" s="109">
        <v>0</v>
      </c>
      <c r="AK37" s="109">
        <v>0</v>
      </c>
      <c r="AL37" s="109">
        <v>0</v>
      </c>
      <c r="AM37" s="114">
        <v>0</v>
      </c>
      <c r="AN37" s="115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73" t="str">
        <f t="shared" si="3"/>
        <v/>
      </c>
      <c r="BE37" s="164"/>
      <c r="BF37" s="107"/>
      <c r="BG37" s="108"/>
      <c r="BH37" s="108"/>
      <c r="BI37" s="108"/>
      <c r="BJ37" s="108"/>
      <c r="BK37" s="108"/>
      <c r="BL37" s="108"/>
      <c r="BM37" s="108"/>
      <c r="BN37" s="5">
        <f t="shared" si="4"/>
        <v>0</v>
      </c>
      <c r="BO37" s="5">
        <f t="shared" si="5"/>
        <v>0</v>
      </c>
    </row>
    <row r="38" spans="2:67">
      <c r="B38" s="128" t="str">
        <f ca="1">IF(C38="","",MAX($B$12:INDIRECT("R[-1]C",FALSE))+1)</f>
        <v/>
      </c>
      <c r="C38" s="109"/>
      <c r="D38" s="129" t="str">
        <f t="shared" si="1"/>
        <v/>
      </c>
      <c r="E38" s="42" t="str">
        <f t="shared" si="2"/>
        <v/>
      </c>
      <c r="F38" s="110"/>
      <c r="G38" s="42" t="str">
        <f ca="1">IF(C38="","",IF(F38="","0x03FF",IF(ISERROR(VLOOKUP(F38,C$12:INDIRECT("R[-1]C[-2]",FALSE),3,FALSE)),"ERROR",VLOOKUP(F38,C$12:INDIRECT("R[-1]C[-2]",FALSE),3,FALSE))))</f>
        <v/>
      </c>
      <c r="H38" s="110">
        <v>0</v>
      </c>
      <c r="I38" s="109">
        <v>0</v>
      </c>
      <c r="J38" s="109">
        <v>0</v>
      </c>
      <c r="K38" s="109">
        <v>0</v>
      </c>
      <c r="L38" s="109">
        <v>0</v>
      </c>
      <c r="M38" s="109">
        <v>0</v>
      </c>
      <c r="N38" s="109">
        <v>0</v>
      </c>
      <c r="O38" s="109">
        <v>0</v>
      </c>
      <c r="P38" s="109">
        <v>0</v>
      </c>
      <c r="Q38" s="109">
        <v>0</v>
      </c>
      <c r="R38" s="109">
        <v>0</v>
      </c>
      <c r="S38" s="109">
        <v>0</v>
      </c>
      <c r="T38" s="109">
        <v>0</v>
      </c>
      <c r="U38" s="109">
        <v>0</v>
      </c>
      <c r="V38" s="109">
        <v>0</v>
      </c>
      <c r="W38" s="109">
        <v>0</v>
      </c>
      <c r="X38" s="109">
        <v>0</v>
      </c>
      <c r="Y38" s="109">
        <v>0</v>
      </c>
      <c r="Z38" s="109">
        <v>0</v>
      </c>
      <c r="AA38" s="109">
        <v>0</v>
      </c>
      <c r="AB38" s="109">
        <v>0</v>
      </c>
      <c r="AC38" s="109">
        <v>0</v>
      </c>
      <c r="AD38" s="109">
        <v>0</v>
      </c>
      <c r="AE38" s="109">
        <v>0</v>
      </c>
      <c r="AF38" s="109">
        <v>0</v>
      </c>
      <c r="AG38" s="109">
        <v>0</v>
      </c>
      <c r="AH38" s="109">
        <v>0</v>
      </c>
      <c r="AI38" s="109">
        <v>0</v>
      </c>
      <c r="AJ38" s="109">
        <v>0</v>
      </c>
      <c r="AK38" s="109">
        <v>0</v>
      </c>
      <c r="AL38" s="109">
        <v>0</v>
      </c>
      <c r="AM38" s="114">
        <v>0</v>
      </c>
      <c r="AN38" s="115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73" t="str">
        <f t="shared" si="3"/>
        <v/>
      </c>
      <c r="BE38" s="164"/>
      <c r="BF38" s="107"/>
      <c r="BG38" s="108"/>
      <c r="BH38" s="108"/>
      <c r="BI38" s="108"/>
      <c r="BJ38" s="108"/>
      <c r="BK38" s="108"/>
      <c r="BL38" s="108"/>
      <c r="BM38" s="108"/>
      <c r="BN38" s="5">
        <f t="shared" si="4"/>
        <v>0</v>
      </c>
      <c r="BO38" s="5">
        <f t="shared" si="5"/>
        <v>0</v>
      </c>
    </row>
    <row r="39" spans="2:67">
      <c r="B39" s="128" t="str">
        <f ca="1">IF(C39="","",MAX($B$12:INDIRECT("R[-1]C",FALSE))+1)</f>
        <v/>
      </c>
      <c r="C39" s="109"/>
      <c r="D39" s="129" t="str">
        <f t="shared" si="1"/>
        <v/>
      </c>
      <c r="E39" s="42" t="str">
        <f t="shared" si="2"/>
        <v/>
      </c>
      <c r="F39" s="110"/>
      <c r="G39" s="42" t="str">
        <f ca="1">IF(C39="","",IF(F39="","0x03FF",IF(ISERROR(VLOOKUP(F39,C$12:INDIRECT("R[-1]C[-2]",FALSE),3,FALSE)),"ERROR",VLOOKUP(F39,C$12:INDIRECT("R[-1]C[-2]",FALSE),3,FALSE))))</f>
        <v/>
      </c>
      <c r="H39" s="110">
        <v>0</v>
      </c>
      <c r="I39" s="109">
        <v>0</v>
      </c>
      <c r="J39" s="109">
        <v>0</v>
      </c>
      <c r="K39" s="109">
        <v>0</v>
      </c>
      <c r="L39" s="109">
        <v>0</v>
      </c>
      <c r="M39" s="109">
        <v>0</v>
      </c>
      <c r="N39" s="109">
        <v>0</v>
      </c>
      <c r="O39" s="109">
        <v>0</v>
      </c>
      <c r="P39" s="109">
        <v>0</v>
      </c>
      <c r="Q39" s="109">
        <v>0</v>
      </c>
      <c r="R39" s="109">
        <v>0</v>
      </c>
      <c r="S39" s="109">
        <v>0</v>
      </c>
      <c r="T39" s="109">
        <v>0</v>
      </c>
      <c r="U39" s="109">
        <v>0</v>
      </c>
      <c r="V39" s="109">
        <v>0</v>
      </c>
      <c r="W39" s="109">
        <v>0</v>
      </c>
      <c r="X39" s="109">
        <v>0</v>
      </c>
      <c r="Y39" s="109">
        <v>0</v>
      </c>
      <c r="Z39" s="109">
        <v>0</v>
      </c>
      <c r="AA39" s="109">
        <v>0</v>
      </c>
      <c r="AB39" s="109">
        <v>0</v>
      </c>
      <c r="AC39" s="109">
        <v>0</v>
      </c>
      <c r="AD39" s="109">
        <v>0</v>
      </c>
      <c r="AE39" s="109">
        <v>0</v>
      </c>
      <c r="AF39" s="109">
        <v>0</v>
      </c>
      <c r="AG39" s="109">
        <v>0</v>
      </c>
      <c r="AH39" s="109">
        <v>0</v>
      </c>
      <c r="AI39" s="109">
        <v>0</v>
      </c>
      <c r="AJ39" s="109">
        <v>0</v>
      </c>
      <c r="AK39" s="109">
        <v>0</v>
      </c>
      <c r="AL39" s="109">
        <v>0</v>
      </c>
      <c r="AM39" s="114">
        <v>0</v>
      </c>
      <c r="AN39" s="115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73" t="str">
        <f t="shared" si="3"/>
        <v/>
      </c>
      <c r="BE39" s="164"/>
      <c r="BF39" s="107"/>
      <c r="BG39" s="108"/>
      <c r="BH39" s="108"/>
      <c r="BI39" s="108"/>
      <c r="BJ39" s="108"/>
      <c r="BK39" s="108"/>
      <c r="BL39" s="108"/>
      <c r="BM39" s="108"/>
      <c r="BN39" s="5">
        <f t="shared" si="4"/>
        <v>0</v>
      </c>
      <c r="BO39" s="5">
        <f t="shared" si="5"/>
        <v>0</v>
      </c>
    </row>
    <row r="40" spans="2:67">
      <c r="B40" s="128" t="str">
        <f ca="1">IF(C40="","",MAX($B$12:INDIRECT("R[-1]C",FALSE))+1)</f>
        <v/>
      </c>
      <c r="C40" s="109"/>
      <c r="D40" s="129" t="str">
        <f t="shared" si="1"/>
        <v/>
      </c>
      <c r="E40" s="42" t="str">
        <f t="shared" si="2"/>
        <v/>
      </c>
      <c r="F40" s="110"/>
      <c r="G40" s="42" t="str">
        <f ca="1">IF(C40="","",IF(F40="","0x03FF",IF(ISERROR(VLOOKUP(F40,C$12:INDIRECT("R[-1]C[-2]",FALSE),3,FALSE)),"ERROR",VLOOKUP(F40,C$12:INDIRECT("R[-1]C[-2]",FALSE),3,FALSE))))</f>
        <v/>
      </c>
      <c r="H40" s="110">
        <v>0</v>
      </c>
      <c r="I40" s="109">
        <v>0</v>
      </c>
      <c r="J40" s="109">
        <v>0</v>
      </c>
      <c r="K40" s="109">
        <v>0</v>
      </c>
      <c r="L40" s="109">
        <v>0</v>
      </c>
      <c r="M40" s="109">
        <v>0</v>
      </c>
      <c r="N40" s="109">
        <v>0</v>
      </c>
      <c r="O40" s="109">
        <v>0</v>
      </c>
      <c r="P40" s="109">
        <v>0</v>
      </c>
      <c r="Q40" s="109">
        <v>0</v>
      </c>
      <c r="R40" s="109">
        <v>0</v>
      </c>
      <c r="S40" s="109">
        <v>0</v>
      </c>
      <c r="T40" s="109">
        <v>0</v>
      </c>
      <c r="U40" s="109">
        <v>0</v>
      </c>
      <c r="V40" s="109">
        <v>0</v>
      </c>
      <c r="W40" s="109">
        <v>0</v>
      </c>
      <c r="X40" s="109">
        <v>0</v>
      </c>
      <c r="Y40" s="109">
        <v>0</v>
      </c>
      <c r="Z40" s="109">
        <v>0</v>
      </c>
      <c r="AA40" s="109">
        <v>0</v>
      </c>
      <c r="AB40" s="109">
        <v>0</v>
      </c>
      <c r="AC40" s="109">
        <v>0</v>
      </c>
      <c r="AD40" s="109">
        <v>0</v>
      </c>
      <c r="AE40" s="109">
        <v>0</v>
      </c>
      <c r="AF40" s="109">
        <v>0</v>
      </c>
      <c r="AG40" s="109">
        <v>0</v>
      </c>
      <c r="AH40" s="109">
        <v>0</v>
      </c>
      <c r="AI40" s="109">
        <v>0</v>
      </c>
      <c r="AJ40" s="109">
        <v>0</v>
      </c>
      <c r="AK40" s="109">
        <v>0</v>
      </c>
      <c r="AL40" s="109">
        <v>0</v>
      </c>
      <c r="AM40" s="114">
        <v>0</v>
      </c>
      <c r="AN40" s="115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73" t="str">
        <f t="shared" si="3"/>
        <v/>
      </c>
      <c r="BE40" s="164"/>
      <c r="BF40" s="107"/>
      <c r="BG40" s="108"/>
      <c r="BH40" s="108"/>
      <c r="BI40" s="108"/>
      <c r="BJ40" s="108"/>
      <c r="BK40" s="108"/>
      <c r="BL40" s="108"/>
      <c r="BM40" s="108"/>
      <c r="BN40" s="5">
        <f t="shared" si="4"/>
        <v>0</v>
      </c>
      <c r="BO40" s="5">
        <f t="shared" si="5"/>
        <v>0</v>
      </c>
    </row>
    <row r="41" spans="2:67">
      <c r="B41" s="128" t="str">
        <f ca="1">IF(C41="","",MAX($B$12:INDIRECT("R[-1]C",FALSE))+1)</f>
        <v/>
      </c>
      <c r="C41" s="109"/>
      <c r="D41" s="129" t="str">
        <f t="shared" si="1"/>
        <v/>
      </c>
      <c r="E41" s="42" t="str">
        <f t="shared" si="2"/>
        <v/>
      </c>
      <c r="F41" s="110"/>
      <c r="G41" s="42" t="str">
        <f ca="1">IF(C41="","",IF(F41="","0x03FF",IF(ISERROR(VLOOKUP(F41,C$12:INDIRECT("R[-1]C[-2]",FALSE),3,FALSE)),"ERROR",VLOOKUP(F41,C$12:INDIRECT("R[-1]C[-2]",FALSE),3,FALSE))))</f>
        <v/>
      </c>
      <c r="H41" s="110">
        <v>0</v>
      </c>
      <c r="I41" s="109">
        <v>0</v>
      </c>
      <c r="J41" s="109">
        <v>0</v>
      </c>
      <c r="K41" s="109">
        <v>0</v>
      </c>
      <c r="L41" s="109">
        <v>0</v>
      </c>
      <c r="M41" s="109">
        <v>0</v>
      </c>
      <c r="N41" s="109">
        <v>0</v>
      </c>
      <c r="O41" s="109">
        <v>0</v>
      </c>
      <c r="P41" s="109">
        <v>0</v>
      </c>
      <c r="Q41" s="109">
        <v>0</v>
      </c>
      <c r="R41" s="109">
        <v>0</v>
      </c>
      <c r="S41" s="109">
        <v>0</v>
      </c>
      <c r="T41" s="109">
        <v>0</v>
      </c>
      <c r="U41" s="109">
        <v>0</v>
      </c>
      <c r="V41" s="109">
        <v>0</v>
      </c>
      <c r="W41" s="109">
        <v>0</v>
      </c>
      <c r="X41" s="109">
        <v>0</v>
      </c>
      <c r="Y41" s="109">
        <v>0</v>
      </c>
      <c r="Z41" s="109">
        <v>0</v>
      </c>
      <c r="AA41" s="109">
        <v>0</v>
      </c>
      <c r="AB41" s="109">
        <v>0</v>
      </c>
      <c r="AC41" s="109">
        <v>0</v>
      </c>
      <c r="AD41" s="109">
        <v>0</v>
      </c>
      <c r="AE41" s="109">
        <v>0</v>
      </c>
      <c r="AF41" s="109">
        <v>0</v>
      </c>
      <c r="AG41" s="109">
        <v>0</v>
      </c>
      <c r="AH41" s="109">
        <v>0</v>
      </c>
      <c r="AI41" s="109">
        <v>0</v>
      </c>
      <c r="AJ41" s="109">
        <v>0</v>
      </c>
      <c r="AK41" s="109">
        <v>0</v>
      </c>
      <c r="AL41" s="109">
        <v>0</v>
      </c>
      <c r="AM41" s="114">
        <v>0</v>
      </c>
      <c r="AN41" s="115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73" t="str">
        <f t="shared" si="3"/>
        <v/>
      </c>
      <c r="BE41" s="164"/>
      <c r="BF41" s="107"/>
      <c r="BG41" s="108"/>
      <c r="BH41" s="108"/>
      <c r="BI41" s="108"/>
      <c r="BJ41" s="108"/>
      <c r="BK41" s="108"/>
      <c r="BL41" s="108"/>
      <c r="BM41" s="108"/>
      <c r="BN41" s="5">
        <f t="shared" si="4"/>
        <v>0</v>
      </c>
      <c r="BO41" s="5">
        <f t="shared" si="5"/>
        <v>0</v>
      </c>
    </row>
    <row r="42" spans="2:67">
      <c r="B42" s="128" t="str">
        <f ca="1">IF(C42="","",MAX($B$12:INDIRECT("R[-1]C",FALSE))+1)</f>
        <v/>
      </c>
      <c r="C42" s="109"/>
      <c r="D42" s="129" t="str">
        <f t="shared" si="1"/>
        <v/>
      </c>
      <c r="E42" s="42" t="str">
        <f t="shared" si="2"/>
        <v/>
      </c>
      <c r="F42" s="110"/>
      <c r="G42" s="42" t="str">
        <f ca="1">IF(C42="","",IF(F42="","0x03FF",IF(ISERROR(VLOOKUP(F42,C$12:INDIRECT("R[-1]C[-2]",FALSE),3,FALSE)),"ERROR",VLOOKUP(F42,C$12:INDIRECT("R[-1]C[-2]",FALSE),3,FALSE))))</f>
        <v/>
      </c>
      <c r="H42" s="110">
        <v>0</v>
      </c>
      <c r="I42" s="109">
        <v>0</v>
      </c>
      <c r="J42" s="109">
        <v>0</v>
      </c>
      <c r="K42" s="109">
        <v>0</v>
      </c>
      <c r="L42" s="109">
        <v>0</v>
      </c>
      <c r="M42" s="109">
        <v>0</v>
      </c>
      <c r="N42" s="109">
        <v>0</v>
      </c>
      <c r="O42" s="109">
        <v>0</v>
      </c>
      <c r="P42" s="109">
        <v>0</v>
      </c>
      <c r="Q42" s="109">
        <v>0</v>
      </c>
      <c r="R42" s="109">
        <v>0</v>
      </c>
      <c r="S42" s="109">
        <v>0</v>
      </c>
      <c r="T42" s="109">
        <v>0</v>
      </c>
      <c r="U42" s="109">
        <v>0</v>
      </c>
      <c r="V42" s="109">
        <v>0</v>
      </c>
      <c r="W42" s="109">
        <v>0</v>
      </c>
      <c r="X42" s="109">
        <v>0</v>
      </c>
      <c r="Y42" s="109">
        <v>0</v>
      </c>
      <c r="Z42" s="109">
        <v>0</v>
      </c>
      <c r="AA42" s="109">
        <v>0</v>
      </c>
      <c r="AB42" s="109">
        <v>0</v>
      </c>
      <c r="AC42" s="109">
        <v>0</v>
      </c>
      <c r="AD42" s="109">
        <v>0</v>
      </c>
      <c r="AE42" s="109">
        <v>0</v>
      </c>
      <c r="AF42" s="109">
        <v>0</v>
      </c>
      <c r="AG42" s="109">
        <v>0</v>
      </c>
      <c r="AH42" s="109">
        <v>0</v>
      </c>
      <c r="AI42" s="109">
        <v>0</v>
      </c>
      <c r="AJ42" s="109">
        <v>0</v>
      </c>
      <c r="AK42" s="109">
        <v>0</v>
      </c>
      <c r="AL42" s="109">
        <v>0</v>
      </c>
      <c r="AM42" s="114">
        <v>0</v>
      </c>
      <c r="AN42" s="115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73" t="str">
        <f t="shared" si="3"/>
        <v/>
      </c>
      <c r="BE42" s="164"/>
      <c r="BF42" s="107"/>
      <c r="BG42" s="108"/>
      <c r="BH42" s="108"/>
      <c r="BI42" s="108"/>
      <c r="BJ42" s="108"/>
      <c r="BK42" s="108"/>
      <c r="BL42" s="108"/>
      <c r="BM42" s="108"/>
      <c r="BN42" s="5">
        <f t="shared" si="4"/>
        <v>0</v>
      </c>
      <c r="BO42" s="5">
        <f t="shared" si="5"/>
        <v>0</v>
      </c>
    </row>
    <row r="43" spans="2:67">
      <c r="B43" s="128" t="str">
        <f ca="1">IF(C43="","",MAX($B$12:INDIRECT("R[-1]C",FALSE))+1)</f>
        <v/>
      </c>
      <c r="C43" s="109"/>
      <c r="D43" s="129" t="str">
        <f t="shared" si="1"/>
        <v/>
      </c>
      <c r="E43" s="42" t="str">
        <f t="shared" si="2"/>
        <v/>
      </c>
      <c r="F43" s="110"/>
      <c r="G43" s="42" t="str">
        <f ca="1">IF(C43="","",IF(F43="","0x03FF",IF(ISERROR(VLOOKUP(F43,C$12:INDIRECT("R[-1]C[-2]",FALSE),3,FALSE)),"ERROR",VLOOKUP(F43,C$12:INDIRECT("R[-1]C[-2]",FALSE),3,FALSE))))</f>
        <v/>
      </c>
      <c r="H43" s="110">
        <v>0</v>
      </c>
      <c r="I43" s="109">
        <v>0</v>
      </c>
      <c r="J43" s="109">
        <v>0</v>
      </c>
      <c r="K43" s="109">
        <v>0</v>
      </c>
      <c r="L43" s="109">
        <v>0</v>
      </c>
      <c r="M43" s="109">
        <v>0</v>
      </c>
      <c r="N43" s="109">
        <v>0</v>
      </c>
      <c r="O43" s="109">
        <v>0</v>
      </c>
      <c r="P43" s="109">
        <v>0</v>
      </c>
      <c r="Q43" s="109">
        <v>0</v>
      </c>
      <c r="R43" s="109">
        <v>0</v>
      </c>
      <c r="S43" s="109">
        <v>0</v>
      </c>
      <c r="T43" s="109">
        <v>0</v>
      </c>
      <c r="U43" s="109">
        <v>0</v>
      </c>
      <c r="V43" s="109">
        <v>0</v>
      </c>
      <c r="W43" s="109">
        <v>0</v>
      </c>
      <c r="X43" s="109">
        <v>0</v>
      </c>
      <c r="Y43" s="109">
        <v>0</v>
      </c>
      <c r="Z43" s="109">
        <v>0</v>
      </c>
      <c r="AA43" s="109">
        <v>0</v>
      </c>
      <c r="AB43" s="109">
        <v>0</v>
      </c>
      <c r="AC43" s="109">
        <v>0</v>
      </c>
      <c r="AD43" s="109">
        <v>0</v>
      </c>
      <c r="AE43" s="109">
        <v>0</v>
      </c>
      <c r="AF43" s="109">
        <v>0</v>
      </c>
      <c r="AG43" s="109">
        <v>0</v>
      </c>
      <c r="AH43" s="109">
        <v>0</v>
      </c>
      <c r="AI43" s="109">
        <v>0</v>
      </c>
      <c r="AJ43" s="109">
        <v>0</v>
      </c>
      <c r="AK43" s="109">
        <v>0</v>
      </c>
      <c r="AL43" s="109">
        <v>0</v>
      </c>
      <c r="AM43" s="114">
        <v>0</v>
      </c>
      <c r="AN43" s="115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73" t="str">
        <f t="shared" si="3"/>
        <v/>
      </c>
      <c r="BE43" s="164"/>
      <c r="BF43" s="107"/>
      <c r="BG43" s="108"/>
      <c r="BH43" s="108"/>
      <c r="BI43" s="108"/>
      <c r="BJ43" s="108"/>
      <c r="BK43" s="108"/>
      <c r="BL43" s="108"/>
      <c r="BM43" s="108"/>
      <c r="BN43" s="5">
        <f t="shared" si="4"/>
        <v>0</v>
      </c>
      <c r="BO43" s="5">
        <f t="shared" si="5"/>
        <v>0</v>
      </c>
    </row>
    <row r="44" spans="2:67">
      <c r="B44" s="128" t="str">
        <f ca="1">IF(C44="","",MAX($B$12:INDIRECT("R[-1]C",FALSE))+1)</f>
        <v/>
      </c>
      <c r="C44" s="109"/>
      <c r="D44" s="129" t="str">
        <f t="shared" si="1"/>
        <v/>
      </c>
      <c r="E44" s="42" t="str">
        <f t="shared" si="2"/>
        <v/>
      </c>
      <c r="F44" s="110"/>
      <c r="G44" s="42" t="str">
        <f ca="1">IF(C44="","",IF(F44="","0x03FF",IF(ISERROR(VLOOKUP(F44,C$12:INDIRECT("R[-1]C[-2]",FALSE),3,FALSE)),"ERROR",VLOOKUP(F44,C$12:INDIRECT("R[-1]C[-2]",FALSE),3,FALSE))))</f>
        <v/>
      </c>
      <c r="H44" s="110">
        <v>0</v>
      </c>
      <c r="I44" s="109">
        <v>0</v>
      </c>
      <c r="J44" s="109">
        <v>0</v>
      </c>
      <c r="K44" s="109">
        <v>0</v>
      </c>
      <c r="L44" s="109">
        <v>0</v>
      </c>
      <c r="M44" s="109">
        <v>0</v>
      </c>
      <c r="N44" s="109">
        <v>0</v>
      </c>
      <c r="O44" s="109">
        <v>0</v>
      </c>
      <c r="P44" s="109">
        <v>0</v>
      </c>
      <c r="Q44" s="109">
        <v>0</v>
      </c>
      <c r="R44" s="109">
        <v>0</v>
      </c>
      <c r="S44" s="109">
        <v>0</v>
      </c>
      <c r="T44" s="109">
        <v>0</v>
      </c>
      <c r="U44" s="109">
        <v>0</v>
      </c>
      <c r="V44" s="109">
        <v>0</v>
      </c>
      <c r="W44" s="109">
        <v>0</v>
      </c>
      <c r="X44" s="109">
        <v>0</v>
      </c>
      <c r="Y44" s="109">
        <v>0</v>
      </c>
      <c r="Z44" s="109">
        <v>0</v>
      </c>
      <c r="AA44" s="109">
        <v>0</v>
      </c>
      <c r="AB44" s="109">
        <v>0</v>
      </c>
      <c r="AC44" s="109">
        <v>0</v>
      </c>
      <c r="AD44" s="109">
        <v>0</v>
      </c>
      <c r="AE44" s="109">
        <v>0</v>
      </c>
      <c r="AF44" s="109">
        <v>0</v>
      </c>
      <c r="AG44" s="109">
        <v>0</v>
      </c>
      <c r="AH44" s="109">
        <v>0</v>
      </c>
      <c r="AI44" s="109">
        <v>0</v>
      </c>
      <c r="AJ44" s="109">
        <v>0</v>
      </c>
      <c r="AK44" s="109">
        <v>0</v>
      </c>
      <c r="AL44" s="109">
        <v>0</v>
      </c>
      <c r="AM44" s="114">
        <v>0</v>
      </c>
      <c r="AN44" s="115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73" t="str">
        <f t="shared" si="3"/>
        <v/>
      </c>
      <c r="BE44" s="164"/>
      <c r="BF44" s="107"/>
      <c r="BG44" s="108"/>
      <c r="BH44" s="108"/>
      <c r="BI44" s="108"/>
      <c r="BJ44" s="108"/>
      <c r="BK44" s="108"/>
      <c r="BL44" s="108"/>
      <c r="BM44" s="108"/>
      <c r="BN44" s="5">
        <f t="shared" si="4"/>
        <v>0</v>
      </c>
      <c r="BO44" s="5">
        <f t="shared" si="5"/>
        <v>0</v>
      </c>
    </row>
    <row r="45" spans="2:67">
      <c r="B45" s="128" t="str">
        <f ca="1">IF(C45="","",MAX($B$12:INDIRECT("R[-1]C",FALSE))+1)</f>
        <v/>
      </c>
      <c r="C45" s="109"/>
      <c r="D45" s="129" t="str">
        <f t="shared" si="1"/>
        <v/>
      </c>
      <c r="E45" s="42" t="str">
        <f t="shared" si="2"/>
        <v/>
      </c>
      <c r="F45" s="110"/>
      <c r="G45" s="42" t="str">
        <f ca="1">IF(C45="","",IF(F45="","0x03FF",IF(ISERROR(VLOOKUP(F45,C$12:INDIRECT("R[-1]C[-2]",FALSE),3,FALSE)),"ERROR",VLOOKUP(F45,C$12:INDIRECT("R[-1]C[-2]",FALSE),3,FALSE))))</f>
        <v/>
      </c>
      <c r="H45" s="110">
        <v>0</v>
      </c>
      <c r="I45" s="109">
        <v>0</v>
      </c>
      <c r="J45" s="109">
        <v>0</v>
      </c>
      <c r="K45" s="109">
        <v>0</v>
      </c>
      <c r="L45" s="109">
        <v>0</v>
      </c>
      <c r="M45" s="109">
        <v>0</v>
      </c>
      <c r="N45" s="109">
        <v>0</v>
      </c>
      <c r="O45" s="109">
        <v>0</v>
      </c>
      <c r="P45" s="109">
        <v>0</v>
      </c>
      <c r="Q45" s="109">
        <v>0</v>
      </c>
      <c r="R45" s="109">
        <v>0</v>
      </c>
      <c r="S45" s="109">
        <v>0</v>
      </c>
      <c r="T45" s="109">
        <v>0</v>
      </c>
      <c r="U45" s="109">
        <v>0</v>
      </c>
      <c r="V45" s="109">
        <v>0</v>
      </c>
      <c r="W45" s="109">
        <v>0</v>
      </c>
      <c r="X45" s="109">
        <v>0</v>
      </c>
      <c r="Y45" s="109">
        <v>0</v>
      </c>
      <c r="Z45" s="109">
        <v>0</v>
      </c>
      <c r="AA45" s="109">
        <v>0</v>
      </c>
      <c r="AB45" s="109">
        <v>0</v>
      </c>
      <c r="AC45" s="109">
        <v>0</v>
      </c>
      <c r="AD45" s="109">
        <v>0</v>
      </c>
      <c r="AE45" s="109">
        <v>0</v>
      </c>
      <c r="AF45" s="109">
        <v>0</v>
      </c>
      <c r="AG45" s="109">
        <v>0</v>
      </c>
      <c r="AH45" s="109">
        <v>0</v>
      </c>
      <c r="AI45" s="109">
        <v>0</v>
      </c>
      <c r="AJ45" s="109">
        <v>0</v>
      </c>
      <c r="AK45" s="109">
        <v>0</v>
      </c>
      <c r="AL45" s="109">
        <v>0</v>
      </c>
      <c r="AM45" s="114">
        <v>0</v>
      </c>
      <c r="AN45" s="115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73" t="str">
        <f t="shared" si="3"/>
        <v/>
      </c>
      <c r="BE45" s="164"/>
      <c r="BF45" s="107"/>
      <c r="BG45" s="108"/>
      <c r="BH45" s="108"/>
      <c r="BI45" s="108"/>
      <c r="BJ45" s="108"/>
      <c r="BK45" s="108"/>
      <c r="BL45" s="108"/>
      <c r="BM45" s="108"/>
      <c r="BN45" s="5">
        <f t="shared" si="4"/>
        <v>0</v>
      </c>
      <c r="BO45" s="5">
        <f t="shared" si="5"/>
        <v>0</v>
      </c>
    </row>
    <row r="46" spans="2:67">
      <c r="B46" s="128" t="str">
        <f ca="1">IF(C46="","",MAX($B$12:INDIRECT("R[-1]C",FALSE))+1)</f>
        <v/>
      </c>
      <c r="C46" s="109"/>
      <c r="D46" s="129" t="str">
        <f t="shared" si="1"/>
        <v/>
      </c>
      <c r="E46" s="42" t="str">
        <f t="shared" si="2"/>
        <v/>
      </c>
      <c r="F46" s="110"/>
      <c r="G46" s="42" t="str">
        <f ca="1">IF(C46="","",IF(F46="","0x03FF",IF(ISERROR(VLOOKUP(F46,C$12:INDIRECT("R[-1]C[-2]",FALSE),3,FALSE)),"ERROR",VLOOKUP(F46,C$12:INDIRECT("R[-1]C[-2]",FALSE),3,FALSE))))</f>
        <v/>
      </c>
      <c r="H46" s="110">
        <v>0</v>
      </c>
      <c r="I46" s="109">
        <v>0</v>
      </c>
      <c r="J46" s="109">
        <v>0</v>
      </c>
      <c r="K46" s="109">
        <v>0</v>
      </c>
      <c r="L46" s="109">
        <v>0</v>
      </c>
      <c r="M46" s="109">
        <v>0</v>
      </c>
      <c r="N46" s="109">
        <v>0</v>
      </c>
      <c r="O46" s="109">
        <v>0</v>
      </c>
      <c r="P46" s="109">
        <v>0</v>
      </c>
      <c r="Q46" s="109">
        <v>0</v>
      </c>
      <c r="R46" s="109">
        <v>0</v>
      </c>
      <c r="S46" s="109">
        <v>0</v>
      </c>
      <c r="T46" s="109">
        <v>0</v>
      </c>
      <c r="U46" s="109">
        <v>0</v>
      </c>
      <c r="V46" s="109">
        <v>0</v>
      </c>
      <c r="W46" s="109">
        <v>0</v>
      </c>
      <c r="X46" s="109">
        <v>0</v>
      </c>
      <c r="Y46" s="109">
        <v>0</v>
      </c>
      <c r="Z46" s="109">
        <v>0</v>
      </c>
      <c r="AA46" s="109">
        <v>0</v>
      </c>
      <c r="AB46" s="109">
        <v>0</v>
      </c>
      <c r="AC46" s="109">
        <v>0</v>
      </c>
      <c r="AD46" s="109">
        <v>0</v>
      </c>
      <c r="AE46" s="109">
        <v>0</v>
      </c>
      <c r="AF46" s="109">
        <v>0</v>
      </c>
      <c r="AG46" s="109">
        <v>0</v>
      </c>
      <c r="AH46" s="109">
        <v>0</v>
      </c>
      <c r="AI46" s="109">
        <v>0</v>
      </c>
      <c r="AJ46" s="109">
        <v>0</v>
      </c>
      <c r="AK46" s="109">
        <v>0</v>
      </c>
      <c r="AL46" s="109">
        <v>0</v>
      </c>
      <c r="AM46" s="114">
        <v>0</v>
      </c>
      <c r="AN46" s="115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73" t="str">
        <f t="shared" si="3"/>
        <v/>
      </c>
      <c r="BE46" s="164"/>
      <c r="BF46" s="107"/>
      <c r="BG46" s="108"/>
      <c r="BH46" s="108"/>
      <c r="BI46" s="108"/>
      <c r="BJ46" s="108"/>
      <c r="BK46" s="108"/>
      <c r="BL46" s="108"/>
      <c r="BM46" s="108"/>
      <c r="BN46" s="5">
        <f t="shared" si="4"/>
        <v>0</v>
      </c>
      <c r="BO46" s="5">
        <f t="shared" si="5"/>
        <v>0</v>
      </c>
    </row>
    <row r="47" spans="2:67">
      <c r="B47" s="128" t="str">
        <f ca="1">IF(C47="","",MAX($B$12:INDIRECT("R[-1]C",FALSE))+1)</f>
        <v/>
      </c>
      <c r="C47" s="109"/>
      <c r="D47" s="129" t="str">
        <f t="shared" si="1"/>
        <v/>
      </c>
      <c r="E47" s="42" t="str">
        <f t="shared" si="2"/>
        <v/>
      </c>
      <c r="F47" s="110"/>
      <c r="G47" s="42" t="str">
        <f ca="1">IF(C47="","",IF(F47="","0x03FF",IF(ISERROR(VLOOKUP(F47,C$12:INDIRECT("R[-1]C[-2]",FALSE),3,FALSE)),"ERROR",VLOOKUP(F47,C$12:INDIRECT("R[-1]C[-2]",FALSE),3,FALSE))))</f>
        <v/>
      </c>
      <c r="H47" s="110">
        <v>0</v>
      </c>
      <c r="I47" s="109">
        <v>0</v>
      </c>
      <c r="J47" s="109">
        <v>0</v>
      </c>
      <c r="K47" s="109">
        <v>0</v>
      </c>
      <c r="L47" s="109">
        <v>0</v>
      </c>
      <c r="M47" s="109">
        <v>0</v>
      </c>
      <c r="N47" s="109">
        <v>0</v>
      </c>
      <c r="O47" s="109">
        <v>0</v>
      </c>
      <c r="P47" s="109">
        <v>0</v>
      </c>
      <c r="Q47" s="109">
        <v>0</v>
      </c>
      <c r="R47" s="109">
        <v>0</v>
      </c>
      <c r="S47" s="109">
        <v>0</v>
      </c>
      <c r="T47" s="109">
        <v>0</v>
      </c>
      <c r="U47" s="109">
        <v>0</v>
      </c>
      <c r="V47" s="109">
        <v>0</v>
      </c>
      <c r="W47" s="109">
        <v>0</v>
      </c>
      <c r="X47" s="109">
        <v>0</v>
      </c>
      <c r="Y47" s="109">
        <v>0</v>
      </c>
      <c r="Z47" s="109">
        <v>0</v>
      </c>
      <c r="AA47" s="109">
        <v>0</v>
      </c>
      <c r="AB47" s="109">
        <v>0</v>
      </c>
      <c r="AC47" s="109">
        <v>0</v>
      </c>
      <c r="AD47" s="109">
        <v>0</v>
      </c>
      <c r="AE47" s="109">
        <v>0</v>
      </c>
      <c r="AF47" s="109">
        <v>0</v>
      </c>
      <c r="AG47" s="109">
        <v>0</v>
      </c>
      <c r="AH47" s="109">
        <v>0</v>
      </c>
      <c r="AI47" s="109">
        <v>0</v>
      </c>
      <c r="AJ47" s="109">
        <v>0</v>
      </c>
      <c r="AK47" s="109">
        <v>0</v>
      </c>
      <c r="AL47" s="109">
        <v>0</v>
      </c>
      <c r="AM47" s="114">
        <v>0</v>
      </c>
      <c r="AN47" s="115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73" t="str">
        <f t="shared" si="3"/>
        <v/>
      </c>
      <c r="BE47" s="164"/>
      <c r="BF47" s="107"/>
      <c r="BG47" s="108"/>
      <c r="BH47" s="108"/>
      <c r="BI47" s="108"/>
      <c r="BJ47" s="108"/>
      <c r="BK47" s="108"/>
      <c r="BL47" s="108"/>
      <c r="BM47" s="108"/>
      <c r="BN47" s="5">
        <f t="shared" si="4"/>
        <v>0</v>
      </c>
      <c r="BO47" s="5">
        <f t="shared" si="5"/>
        <v>0</v>
      </c>
    </row>
    <row r="48" spans="2:67">
      <c r="B48" s="128" t="str">
        <f ca="1">IF(C48="","",MAX($B$12:INDIRECT("R[-1]C",FALSE))+1)</f>
        <v/>
      </c>
      <c r="C48" s="109"/>
      <c r="D48" s="129" t="str">
        <f t="shared" si="1"/>
        <v/>
      </c>
      <c r="E48" s="42" t="str">
        <f t="shared" si="2"/>
        <v/>
      </c>
      <c r="F48" s="110"/>
      <c r="G48" s="42" t="str">
        <f ca="1">IF(C48="","",IF(F48="","0x03FF",IF(ISERROR(VLOOKUP(F48,C$12:INDIRECT("R[-1]C[-2]",FALSE),3,FALSE)),"ERROR",VLOOKUP(F48,C$12:INDIRECT("R[-1]C[-2]",FALSE),3,FALSE))))</f>
        <v/>
      </c>
      <c r="H48" s="110">
        <v>0</v>
      </c>
      <c r="I48" s="109">
        <v>0</v>
      </c>
      <c r="J48" s="109">
        <v>0</v>
      </c>
      <c r="K48" s="109">
        <v>0</v>
      </c>
      <c r="L48" s="109">
        <v>0</v>
      </c>
      <c r="M48" s="109">
        <v>0</v>
      </c>
      <c r="N48" s="109">
        <v>0</v>
      </c>
      <c r="O48" s="109">
        <v>0</v>
      </c>
      <c r="P48" s="109">
        <v>0</v>
      </c>
      <c r="Q48" s="109">
        <v>0</v>
      </c>
      <c r="R48" s="109">
        <v>0</v>
      </c>
      <c r="S48" s="109">
        <v>0</v>
      </c>
      <c r="T48" s="109">
        <v>0</v>
      </c>
      <c r="U48" s="109">
        <v>0</v>
      </c>
      <c r="V48" s="109">
        <v>0</v>
      </c>
      <c r="W48" s="109">
        <v>0</v>
      </c>
      <c r="X48" s="109">
        <v>0</v>
      </c>
      <c r="Y48" s="109">
        <v>0</v>
      </c>
      <c r="Z48" s="109">
        <v>0</v>
      </c>
      <c r="AA48" s="109">
        <v>0</v>
      </c>
      <c r="AB48" s="109">
        <v>0</v>
      </c>
      <c r="AC48" s="109">
        <v>0</v>
      </c>
      <c r="AD48" s="109">
        <v>0</v>
      </c>
      <c r="AE48" s="109">
        <v>0</v>
      </c>
      <c r="AF48" s="109">
        <v>0</v>
      </c>
      <c r="AG48" s="109">
        <v>0</v>
      </c>
      <c r="AH48" s="109">
        <v>0</v>
      </c>
      <c r="AI48" s="109">
        <v>0</v>
      </c>
      <c r="AJ48" s="109">
        <v>0</v>
      </c>
      <c r="AK48" s="109">
        <v>0</v>
      </c>
      <c r="AL48" s="109">
        <v>0</v>
      </c>
      <c r="AM48" s="114">
        <v>0</v>
      </c>
      <c r="AN48" s="115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73" t="str">
        <f t="shared" si="3"/>
        <v/>
      </c>
      <c r="BE48" s="164"/>
      <c r="BF48" s="107"/>
      <c r="BG48" s="108"/>
      <c r="BH48" s="108"/>
      <c r="BI48" s="108"/>
      <c r="BJ48" s="108"/>
      <c r="BK48" s="108"/>
      <c r="BL48" s="108"/>
      <c r="BM48" s="108"/>
      <c r="BN48" s="5">
        <f t="shared" si="4"/>
        <v>0</v>
      </c>
      <c r="BO48" s="5">
        <f t="shared" si="5"/>
        <v>0</v>
      </c>
    </row>
    <row r="49" spans="2:67">
      <c r="B49" s="128" t="str">
        <f ca="1">IF(C49="","",MAX($B$12:INDIRECT("R[-1]C",FALSE))+1)</f>
        <v/>
      </c>
      <c r="C49" s="109"/>
      <c r="D49" s="129" t="str">
        <f t="shared" si="1"/>
        <v/>
      </c>
      <c r="E49" s="42" t="str">
        <f t="shared" si="2"/>
        <v/>
      </c>
      <c r="F49" s="110"/>
      <c r="G49" s="42" t="str">
        <f ca="1">IF(C49="","",IF(F49="","0x03FF",IF(ISERROR(VLOOKUP(F49,C$12:INDIRECT("R[-1]C[-2]",FALSE),3,FALSE)),"ERROR",VLOOKUP(F49,C$12:INDIRECT("R[-1]C[-2]",FALSE),3,FALSE))))</f>
        <v/>
      </c>
      <c r="H49" s="110">
        <v>0</v>
      </c>
      <c r="I49" s="109">
        <v>0</v>
      </c>
      <c r="J49" s="109">
        <v>0</v>
      </c>
      <c r="K49" s="109">
        <v>0</v>
      </c>
      <c r="L49" s="109">
        <v>0</v>
      </c>
      <c r="M49" s="109">
        <v>0</v>
      </c>
      <c r="N49" s="109">
        <v>0</v>
      </c>
      <c r="O49" s="109">
        <v>0</v>
      </c>
      <c r="P49" s="109">
        <v>0</v>
      </c>
      <c r="Q49" s="109">
        <v>0</v>
      </c>
      <c r="R49" s="109">
        <v>0</v>
      </c>
      <c r="S49" s="109">
        <v>0</v>
      </c>
      <c r="T49" s="109">
        <v>0</v>
      </c>
      <c r="U49" s="109">
        <v>0</v>
      </c>
      <c r="V49" s="109">
        <v>0</v>
      </c>
      <c r="W49" s="109">
        <v>0</v>
      </c>
      <c r="X49" s="109">
        <v>0</v>
      </c>
      <c r="Y49" s="109">
        <v>0</v>
      </c>
      <c r="Z49" s="109">
        <v>0</v>
      </c>
      <c r="AA49" s="109">
        <v>0</v>
      </c>
      <c r="AB49" s="109">
        <v>0</v>
      </c>
      <c r="AC49" s="109">
        <v>0</v>
      </c>
      <c r="AD49" s="109">
        <v>0</v>
      </c>
      <c r="AE49" s="109">
        <v>0</v>
      </c>
      <c r="AF49" s="109">
        <v>0</v>
      </c>
      <c r="AG49" s="109">
        <v>0</v>
      </c>
      <c r="AH49" s="109">
        <v>0</v>
      </c>
      <c r="AI49" s="109">
        <v>0</v>
      </c>
      <c r="AJ49" s="109">
        <v>0</v>
      </c>
      <c r="AK49" s="109">
        <v>0</v>
      </c>
      <c r="AL49" s="109">
        <v>0</v>
      </c>
      <c r="AM49" s="114">
        <v>0</v>
      </c>
      <c r="AN49" s="115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73" t="str">
        <f t="shared" si="3"/>
        <v/>
      </c>
      <c r="BE49" s="164"/>
      <c r="BF49" s="107"/>
      <c r="BG49" s="108"/>
      <c r="BH49" s="108"/>
      <c r="BI49" s="108"/>
      <c r="BJ49" s="108"/>
      <c r="BK49" s="108"/>
      <c r="BL49" s="108"/>
      <c r="BM49" s="108"/>
      <c r="BN49" s="5">
        <f t="shared" si="4"/>
        <v>0</v>
      </c>
      <c r="BO49" s="5">
        <f t="shared" si="5"/>
        <v>0</v>
      </c>
    </row>
    <row r="50" spans="2:67">
      <c r="B50" s="128" t="str">
        <f ca="1">IF(C50="","",MAX($B$12:INDIRECT("R[-1]C",FALSE))+1)</f>
        <v/>
      </c>
      <c r="C50" s="109"/>
      <c r="D50" s="129" t="str">
        <f t="shared" si="1"/>
        <v/>
      </c>
      <c r="E50" s="42" t="str">
        <f t="shared" si="2"/>
        <v/>
      </c>
      <c r="F50" s="110"/>
      <c r="G50" s="42" t="str">
        <f ca="1">IF(C50="","",IF(F50="","0x03FF",IF(ISERROR(VLOOKUP(F50,C$12:INDIRECT("R[-1]C[-2]",FALSE),3,FALSE)),"ERROR",VLOOKUP(F50,C$12:INDIRECT("R[-1]C[-2]",FALSE),3,FALSE))))</f>
        <v/>
      </c>
      <c r="H50" s="110">
        <v>0</v>
      </c>
      <c r="I50" s="109">
        <v>0</v>
      </c>
      <c r="J50" s="109">
        <v>0</v>
      </c>
      <c r="K50" s="109">
        <v>0</v>
      </c>
      <c r="L50" s="109">
        <v>0</v>
      </c>
      <c r="M50" s="109">
        <v>0</v>
      </c>
      <c r="N50" s="109">
        <v>0</v>
      </c>
      <c r="O50" s="109">
        <v>0</v>
      </c>
      <c r="P50" s="109">
        <v>0</v>
      </c>
      <c r="Q50" s="109">
        <v>0</v>
      </c>
      <c r="R50" s="109">
        <v>0</v>
      </c>
      <c r="S50" s="109">
        <v>0</v>
      </c>
      <c r="T50" s="109">
        <v>0</v>
      </c>
      <c r="U50" s="109">
        <v>0</v>
      </c>
      <c r="V50" s="109">
        <v>0</v>
      </c>
      <c r="W50" s="109">
        <v>0</v>
      </c>
      <c r="X50" s="109">
        <v>0</v>
      </c>
      <c r="Y50" s="109">
        <v>0</v>
      </c>
      <c r="Z50" s="109">
        <v>0</v>
      </c>
      <c r="AA50" s="109">
        <v>0</v>
      </c>
      <c r="AB50" s="109">
        <v>0</v>
      </c>
      <c r="AC50" s="109">
        <v>0</v>
      </c>
      <c r="AD50" s="109">
        <v>0</v>
      </c>
      <c r="AE50" s="109">
        <v>0</v>
      </c>
      <c r="AF50" s="109">
        <v>0</v>
      </c>
      <c r="AG50" s="109">
        <v>0</v>
      </c>
      <c r="AH50" s="109">
        <v>0</v>
      </c>
      <c r="AI50" s="109">
        <v>0</v>
      </c>
      <c r="AJ50" s="109">
        <v>0</v>
      </c>
      <c r="AK50" s="109">
        <v>0</v>
      </c>
      <c r="AL50" s="109">
        <v>0</v>
      </c>
      <c r="AM50" s="114">
        <v>0</v>
      </c>
      <c r="AN50" s="115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73" t="str">
        <f t="shared" si="3"/>
        <v/>
      </c>
      <c r="BE50" s="164"/>
      <c r="BF50" s="107"/>
      <c r="BG50" s="108"/>
      <c r="BH50" s="108"/>
      <c r="BI50" s="108"/>
      <c r="BJ50" s="108"/>
      <c r="BK50" s="108"/>
      <c r="BL50" s="108"/>
      <c r="BM50" s="108"/>
      <c r="BN50" s="5">
        <f t="shared" si="4"/>
        <v>0</v>
      </c>
      <c r="BO50" s="5">
        <f t="shared" si="5"/>
        <v>0</v>
      </c>
    </row>
    <row r="51" spans="2:67">
      <c r="B51" s="128" t="str">
        <f ca="1">IF(C51="","",MAX($B$12:INDIRECT("R[-1]C",FALSE))+1)</f>
        <v/>
      </c>
      <c r="C51" s="109"/>
      <c r="D51" s="129" t="str">
        <f t="shared" si="1"/>
        <v/>
      </c>
      <c r="E51" s="42" t="str">
        <f t="shared" si="2"/>
        <v/>
      </c>
      <c r="F51" s="110"/>
      <c r="G51" s="42" t="str">
        <f ca="1">IF(C51="","",IF(F51="","0x03FF",IF(ISERROR(VLOOKUP(F51,C$12:INDIRECT("R[-1]C[-2]",FALSE),3,FALSE)),"ERROR",VLOOKUP(F51,C$12:INDIRECT("R[-1]C[-2]",FALSE),3,FALSE))))</f>
        <v/>
      </c>
      <c r="H51" s="110">
        <v>0</v>
      </c>
      <c r="I51" s="109">
        <v>0</v>
      </c>
      <c r="J51" s="109">
        <v>0</v>
      </c>
      <c r="K51" s="109">
        <v>0</v>
      </c>
      <c r="L51" s="109">
        <v>0</v>
      </c>
      <c r="M51" s="109">
        <v>0</v>
      </c>
      <c r="N51" s="109">
        <v>0</v>
      </c>
      <c r="O51" s="109">
        <v>0</v>
      </c>
      <c r="P51" s="109">
        <v>0</v>
      </c>
      <c r="Q51" s="109">
        <v>0</v>
      </c>
      <c r="R51" s="109">
        <v>0</v>
      </c>
      <c r="S51" s="109">
        <v>0</v>
      </c>
      <c r="T51" s="109">
        <v>0</v>
      </c>
      <c r="U51" s="109">
        <v>0</v>
      </c>
      <c r="V51" s="109">
        <v>0</v>
      </c>
      <c r="W51" s="109">
        <v>0</v>
      </c>
      <c r="X51" s="109">
        <v>0</v>
      </c>
      <c r="Y51" s="109">
        <v>0</v>
      </c>
      <c r="Z51" s="109">
        <v>0</v>
      </c>
      <c r="AA51" s="109">
        <v>0</v>
      </c>
      <c r="AB51" s="109">
        <v>0</v>
      </c>
      <c r="AC51" s="109">
        <v>0</v>
      </c>
      <c r="AD51" s="109">
        <v>0</v>
      </c>
      <c r="AE51" s="109">
        <v>0</v>
      </c>
      <c r="AF51" s="109">
        <v>0</v>
      </c>
      <c r="AG51" s="109">
        <v>0</v>
      </c>
      <c r="AH51" s="109">
        <v>0</v>
      </c>
      <c r="AI51" s="109">
        <v>0</v>
      </c>
      <c r="AJ51" s="109">
        <v>0</v>
      </c>
      <c r="AK51" s="109">
        <v>0</v>
      </c>
      <c r="AL51" s="109">
        <v>0</v>
      </c>
      <c r="AM51" s="114">
        <v>0</v>
      </c>
      <c r="AN51" s="115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73" t="str">
        <f t="shared" si="3"/>
        <v/>
      </c>
      <c r="BE51" s="164"/>
      <c r="BF51" s="107"/>
      <c r="BG51" s="108"/>
      <c r="BH51" s="108"/>
      <c r="BI51" s="108"/>
      <c r="BJ51" s="108"/>
      <c r="BK51" s="108"/>
      <c r="BL51" s="108"/>
      <c r="BM51" s="108"/>
      <c r="BN51" s="5">
        <f t="shared" si="4"/>
        <v>0</v>
      </c>
      <c r="BO51" s="5">
        <f t="shared" si="5"/>
        <v>0</v>
      </c>
    </row>
    <row r="52" spans="2:67">
      <c r="B52" s="128" t="str">
        <f ca="1">IF(C52="","",MAX($B$12:INDIRECT("R[-1]C",FALSE))+1)</f>
        <v/>
      </c>
      <c r="C52" s="109"/>
      <c r="D52" s="129" t="str">
        <f t="shared" si="1"/>
        <v/>
      </c>
      <c r="E52" s="42" t="str">
        <f t="shared" si="2"/>
        <v/>
      </c>
      <c r="F52" s="110"/>
      <c r="G52" s="42" t="str">
        <f ca="1">IF(C52="","",IF(F52="","0x03FF",IF(ISERROR(VLOOKUP(F52,C$12:INDIRECT("R[-1]C[-2]",FALSE),3,FALSE)),"ERROR",VLOOKUP(F52,C$12:INDIRECT("R[-1]C[-2]",FALSE),3,FALSE))))</f>
        <v/>
      </c>
      <c r="H52" s="110">
        <v>0</v>
      </c>
      <c r="I52" s="109">
        <v>0</v>
      </c>
      <c r="J52" s="109">
        <v>0</v>
      </c>
      <c r="K52" s="109">
        <v>0</v>
      </c>
      <c r="L52" s="109">
        <v>0</v>
      </c>
      <c r="M52" s="109">
        <v>0</v>
      </c>
      <c r="N52" s="109">
        <v>0</v>
      </c>
      <c r="O52" s="109">
        <v>0</v>
      </c>
      <c r="P52" s="109">
        <v>0</v>
      </c>
      <c r="Q52" s="109">
        <v>0</v>
      </c>
      <c r="R52" s="109">
        <v>0</v>
      </c>
      <c r="S52" s="109">
        <v>0</v>
      </c>
      <c r="T52" s="109">
        <v>0</v>
      </c>
      <c r="U52" s="109">
        <v>0</v>
      </c>
      <c r="V52" s="109">
        <v>0</v>
      </c>
      <c r="W52" s="109">
        <v>0</v>
      </c>
      <c r="X52" s="109">
        <v>0</v>
      </c>
      <c r="Y52" s="109">
        <v>0</v>
      </c>
      <c r="Z52" s="109">
        <v>0</v>
      </c>
      <c r="AA52" s="109">
        <v>0</v>
      </c>
      <c r="AB52" s="109">
        <v>0</v>
      </c>
      <c r="AC52" s="109">
        <v>0</v>
      </c>
      <c r="AD52" s="109">
        <v>0</v>
      </c>
      <c r="AE52" s="109">
        <v>0</v>
      </c>
      <c r="AF52" s="109">
        <v>0</v>
      </c>
      <c r="AG52" s="109">
        <v>0</v>
      </c>
      <c r="AH52" s="109">
        <v>0</v>
      </c>
      <c r="AI52" s="109">
        <v>0</v>
      </c>
      <c r="AJ52" s="109">
        <v>0</v>
      </c>
      <c r="AK52" s="109">
        <v>0</v>
      </c>
      <c r="AL52" s="109">
        <v>0</v>
      </c>
      <c r="AM52" s="114">
        <v>0</v>
      </c>
      <c r="AN52" s="115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73" t="str">
        <f t="shared" si="3"/>
        <v/>
      </c>
      <c r="BE52" s="164"/>
      <c r="BF52" s="107"/>
      <c r="BG52" s="108"/>
      <c r="BH52" s="108"/>
      <c r="BI52" s="108"/>
      <c r="BJ52" s="108"/>
      <c r="BK52" s="108"/>
      <c r="BL52" s="108"/>
      <c r="BM52" s="108"/>
      <c r="BN52" s="5">
        <f t="shared" si="4"/>
        <v>0</v>
      </c>
      <c r="BO52" s="5">
        <f t="shared" si="5"/>
        <v>0</v>
      </c>
    </row>
    <row r="53" spans="2:67">
      <c r="B53" s="128" t="str">
        <f ca="1">IF(C53="","",MAX($B$12:INDIRECT("R[-1]C",FALSE))+1)</f>
        <v/>
      </c>
      <c r="C53" s="109"/>
      <c r="D53" s="129" t="str">
        <f t="shared" si="1"/>
        <v/>
      </c>
      <c r="E53" s="42" t="str">
        <f t="shared" si="2"/>
        <v/>
      </c>
      <c r="F53" s="110"/>
      <c r="G53" s="42" t="str">
        <f ca="1">IF(C53="","",IF(F53="","0x03FF",IF(ISERROR(VLOOKUP(F53,C$12:INDIRECT("R[-1]C[-2]",FALSE),3,FALSE)),"ERROR",VLOOKUP(F53,C$12:INDIRECT("R[-1]C[-2]",FALSE),3,FALSE))))</f>
        <v/>
      </c>
      <c r="H53" s="110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14">
        <v>0</v>
      </c>
      <c r="AN53" s="115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73" t="str">
        <f t="shared" si="3"/>
        <v/>
      </c>
      <c r="BE53" s="164"/>
      <c r="BF53" s="107"/>
      <c r="BG53" s="108"/>
      <c r="BH53" s="108"/>
      <c r="BI53" s="108"/>
      <c r="BJ53" s="108"/>
      <c r="BK53" s="108"/>
      <c r="BL53" s="108"/>
      <c r="BM53" s="108"/>
      <c r="BN53" s="5">
        <f t="shared" si="4"/>
        <v>0</v>
      </c>
      <c r="BO53" s="5">
        <f t="shared" si="5"/>
        <v>0</v>
      </c>
    </row>
    <row r="54" spans="2:67">
      <c r="B54" s="128" t="str">
        <f ca="1">IF(C54="","",MAX($B$12:INDIRECT("R[-1]C",FALSE))+1)</f>
        <v/>
      </c>
      <c r="C54" s="109"/>
      <c r="D54" s="129" t="str">
        <f t="shared" si="1"/>
        <v/>
      </c>
      <c r="E54" s="42" t="str">
        <f t="shared" si="2"/>
        <v/>
      </c>
      <c r="F54" s="110"/>
      <c r="G54" s="42" t="str">
        <f ca="1">IF(C54="","",IF(F54="","0x03FF",IF(ISERROR(VLOOKUP(F54,C$12:INDIRECT("R[-1]C[-2]",FALSE),3,FALSE)),"ERROR",VLOOKUP(F54,C$12:INDIRECT("R[-1]C[-2]",FALSE),3,FALSE))))</f>
        <v/>
      </c>
      <c r="H54" s="110">
        <v>0</v>
      </c>
      <c r="I54" s="109">
        <v>0</v>
      </c>
      <c r="J54" s="109">
        <v>0</v>
      </c>
      <c r="K54" s="109">
        <v>0</v>
      </c>
      <c r="L54" s="109">
        <v>0</v>
      </c>
      <c r="M54" s="109">
        <v>0</v>
      </c>
      <c r="N54" s="109">
        <v>0</v>
      </c>
      <c r="O54" s="109">
        <v>0</v>
      </c>
      <c r="P54" s="109">
        <v>0</v>
      </c>
      <c r="Q54" s="109">
        <v>0</v>
      </c>
      <c r="R54" s="109">
        <v>0</v>
      </c>
      <c r="S54" s="109">
        <v>0</v>
      </c>
      <c r="T54" s="109">
        <v>0</v>
      </c>
      <c r="U54" s="109">
        <v>0</v>
      </c>
      <c r="V54" s="109">
        <v>0</v>
      </c>
      <c r="W54" s="109">
        <v>0</v>
      </c>
      <c r="X54" s="109">
        <v>0</v>
      </c>
      <c r="Y54" s="109">
        <v>0</v>
      </c>
      <c r="Z54" s="109">
        <v>0</v>
      </c>
      <c r="AA54" s="109">
        <v>0</v>
      </c>
      <c r="AB54" s="109">
        <v>0</v>
      </c>
      <c r="AC54" s="109">
        <v>0</v>
      </c>
      <c r="AD54" s="109">
        <v>0</v>
      </c>
      <c r="AE54" s="109">
        <v>0</v>
      </c>
      <c r="AF54" s="109">
        <v>0</v>
      </c>
      <c r="AG54" s="109">
        <v>0</v>
      </c>
      <c r="AH54" s="109">
        <v>0</v>
      </c>
      <c r="AI54" s="109">
        <v>0</v>
      </c>
      <c r="AJ54" s="109">
        <v>0</v>
      </c>
      <c r="AK54" s="109">
        <v>0</v>
      </c>
      <c r="AL54" s="109">
        <v>0</v>
      </c>
      <c r="AM54" s="114">
        <v>0</v>
      </c>
      <c r="AN54" s="115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73" t="str">
        <f t="shared" si="3"/>
        <v/>
      </c>
      <c r="BE54" s="164"/>
      <c r="BF54" s="107"/>
      <c r="BG54" s="108"/>
      <c r="BH54" s="108"/>
      <c r="BI54" s="108"/>
      <c r="BJ54" s="108"/>
      <c r="BK54" s="108"/>
      <c r="BL54" s="108"/>
      <c r="BM54" s="108"/>
      <c r="BN54" s="5">
        <f t="shared" si="4"/>
        <v>0</v>
      </c>
      <c r="BO54" s="5">
        <f t="shared" si="5"/>
        <v>0</v>
      </c>
    </row>
    <row r="55" spans="2:67">
      <c r="B55" s="128" t="str">
        <f ca="1">IF(C55="","",MAX($B$12:INDIRECT("R[-1]C",FALSE))+1)</f>
        <v/>
      </c>
      <c r="C55" s="109"/>
      <c r="D55" s="129" t="str">
        <f t="shared" si="1"/>
        <v/>
      </c>
      <c r="E55" s="42" t="str">
        <f t="shared" si="2"/>
        <v/>
      </c>
      <c r="F55" s="110"/>
      <c r="G55" s="42" t="str">
        <f ca="1">IF(C55="","",IF(F55="","0x03FF",IF(ISERROR(VLOOKUP(F55,C$12:INDIRECT("R[-1]C[-2]",FALSE),3,FALSE)),"ERROR",VLOOKUP(F55,C$12:INDIRECT("R[-1]C[-2]",FALSE),3,FALSE))))</f>
        <v/>
      </c>
      <c r="H55" s="110">
        <v>0</v>
      </c>
      <c r="I55" s="109">
        <v>0</v>
      </c>
      <c r="J55" s="109">
        <v>0</v>
      </c>
      <c r="K55" s="109">
        <v>0</v>
      </c>
      <c r="L55" s="109">
        <v>0</v>
      </c>
      <c r="M55" s="109">
        <v>0</v>
      </c>
      <c r="N55" s="109">
        <v>0</v>
      </c>
      <c r="O55" s="109">
        <v>0</v>
      </c>
      <c r="P55" s="109">
        <v>0</v>
      </c>
      <c r="Q55" s="109">
        <v>0</v>
      </c>
      <c r="R55" s="109">
        <v>0</v>
      </c>
      <c r="S55" s="109">
        <v>0</v>
      </c>
      <c r="T55" s="109">
        <v>0</v>
      </c>
      <c r="U55" s="109">
        <v>0</v>
      </c>
      <c r="V55" s="109">
        <v>0</v>
      </c>
      <c r="W55" s="109">
        <v>0</v>
      </c>
      <c r="X55" s="109">
        <v>0</v>
      </c>
      <c r="Y55" s="109">
        <v>0</v>
      </c>
      <c r="Z55" s="109">
        <v>0</v>
      </c>
      <c r="AA55" s="109">
        <v>0</v>
      </c>
      <c r="AB55" s="109">
        <v>0</v>
      </c>
      <c r="AC55" s="109">
        <v>0</v>
      </c>
      <c r="AD55" s="109">
        <v>0</v>
      </c>
      <c r="AE55" s="109">
        <v>0</v>
      </c>
      <c r="AF55" s="109">
        <v>0</v>
      </c>
      <c r="AG55" s="109">
        <v>0</v>
      </c>
      <c r="AH55" s="109">
        <v>0</v>
      </c>
      <c r="AI55" s="109">
        <v>0</v>
      </c>
      <c r="AJ55" s="109">
        <v>0</v>
      </c>
      <c r="AK55" s="109">
        <v>0</v>
      </c>
      <c r="AL55" s="109">
        <v>0</v>
      </c>
      <c r="AM55" s="114">
        <v>0</v>
      </c>
      <c r="AN55" s="115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73" t="str">
        <f t="shared" si="3"/>
        <v/>
      </c>
      <c r="BE55" s="164"/>
      <c r="BF55" s="107"/>
      <c r="BG55" s="108"/>
      <c r="BH55" s="108"/>
      <c r="BI55" s="108"/>
      <c r="BJ55" s="108"/>
      <c r="BK55" s="108"/>
      <c r="BL55" s="108"/>
      <c r="BM55" s="108"/>
      <c r="BN55" s="5">
        <f t="shared" si="4"/>
        <v>0</v>
      </c>
      <c r="BO55" s="5">
        <f t="shared" si="5"/>
        <v>0</v>
      </c>
    </row>
    <row r="56" spans="2:67">
      <c r="B56" s="128" t="str">
        <f ca="1">IF(C56="","",MAX($B$12:INDIRECT("R[-1]C",FALSE))+1)</f>
        <v/>
      </c>
      <c r="C56" s="109"/>
      <c r="D56" s="129" t="str">
        <f t="shared" si="1"/>
        <v/>
      </c>
      <c r="E56" s="42" t="str">
        <f t="shared" si="2"/>
        <v/>
      </c>
      <c r="F56" s="110"/>
      <c r="G56" s="42" t="str">
        <f ca="1">IF(C56="","",IF(F56="","0x03FF",IF(ISERROR(VLOOKUP(F56,C$12:INDIRECT("R[-1]C[-2]",FALSE),3,FALSE)),"ERROR",VLOOKUP(F56,C$12:INDIRECT("R[-1]C[-2]",FALSE),3,FALSE))))</f>
        <v/>
      </c>
      <c r="H56" s="110">
        <v>0</v>
      </c>
      <c r="I56" s="109">
        <v>0</v>
      </c>
      <c r="J56" s="109">
        <v>0</v>
      </c>
      <c r="K56" s="109">
        <v>0</v>
      </c>
      <c r="L56" s="109">
        <v>0</v>
      </c>
      <c r="M56" s="109">
        <v>0</v>
      </c>
      <c r="N56" s="109">
        <v>0</v>
      </c>
      <c r="O56" s="109">
        <v>0</v>
      </c>
      <c r="P56" s="109">
        <v>0</v>
      </c>
      <c r="Q56" s="109">
        <v>0</v>
      </c>
      <c r="R56" s="109">
        <v>0</v>
      </c>
      <c r="S56" s="109">
        <v>0</v>
      </c>
      <c r="T56" s="109">
        <v>0</v>
      </c>
      <c r="U56" s="109">
        <v>0</v>
      </c>
      <c r="V56" s="109">
        <v>0</v>
      </c>
      <c r="W56" s="109">
        <v>0</v>
      </c>
      <c r="X56" s="109">
        <v>0</v>
      </c>
      <c r="Y56" s="109">
        <v>0</v>
      </c>
      <c r="Z56" s="109">
        <v>0</v>
      </c>
      <c r="AA56" s="109">
        <v>0</v>
      </c>
      <c r="AB56" s="109">
        <v>0</v>
      </c>
      <c r="AC56" s="109">
        <v>0</v>
      </c>
      <c r="AD56" s="109">
        <v>0</v>
      </c>
      <c r="AE56" s="109">
        <v>0</v>
      </c>
      <c r="AF56" s="109">
        <v>0</v>
      </c>
      <c r="AG56" s="109">
        <v>0</v>
      </c>
      <c r="AH56" s="109">
        <v>0</v>
      </c>
      <c r="AI56" s="109">
        <v>0</v>
      </c>
      <c r="AJ56" s="109">
        <v>0</v>
      </c>
      <c r="AK56" s="109">
        <v>0</v>
      </c>
      <c r="AL56" s="109">
        <v>0</v>
      </c>
      <c r="AM56" s="114">
        <v>0</v>
      </c>
      <c r="AN56" s="115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73" t="str">
        <f t="shared" si="3"/>
        <v/>
      </c>
      <c r="BE56" s="164"/>
      <c r="BF56" s="107"/>
      <c r="BG56" s="108"/>
      <c r="BH56" s="108"/>
      <c r="BI56" s="108"/>
      <c r="BJ56" s="108"/>
      <c r="BK56" s="108"/>
      <c r="BL56" s="108"/>
      <c r="BM56" s="108"/>
      <c r="BN56" s="5">
        <f t="shared" si="4"/>
        <v>0</v>
      </c>
      <c r="BO56" s="5">
        <f t="shared" si="5"/>
        <v>0</v>
      </c>
    </row>
    <row r="57" spans="2:67">
      <c r="B57" s="128" t="str">
        <f ca="1">IF(C57="","",MAX($B$12:INDIRECT("R[-1]C",FALSE))+1)</f>
        <v/>
      </c>
      <c r="C57" s="109"/>
      <c r="D57" s="129" t="str">
        <f t="shared" si="1"/>
        <v/>
      </c>
      <c r="E57" s="42" t="str">
        <f t="shared" si="2"/>
        <v/>
      </c>
      <c r="F57" s="110"/>
      <c r="G57" s="42" t="str">
        <f ca="1">IF(C57="","",IF(F57="","0x03FF",IF(ISERROR(VLOOKUP(F57,C$12:INDIRECT("R[-1]C[-2]",FALSE),3,FALSE)),"ERROR",VLOOKUP(F57,C$12:INDIRECT("R[-1]C[-2]",FALSE),3,FALSE))))</f>
        <v/>
      </c>
      <c r="H57" s="110">
        <v>0</v>
      </c>
      <c r="I57" s="109">
        <v>0</v>
      </c>
      <c r="J57" s="109">
        <v>0</v>
      </c>
      <c r="K57" s="109">
        <v>0</v>
      </c>
      <c r="L57" s="109">
        <v>0</v>
      </c>
      <c r="M57" s="109">
        <v>0</v>
      </c>
      <c r="N57" s="109">
        <v>0</v>
      </c>
      <c r="O57" s="109">
        <v>0</v>
      </c>
      <c r="P57" s="109">
        <v>0</v>
      </c>
      <c r="Q57" s="109">
        <v>0</v>
      </c>
      <c r="R57" s="109">
        <v>0</v>
      </c>
      <c r="S57" s="109">
        <v>0</v>
      </c>
      <c r="T57" s="109">
        <v>0</v>
      </c>
      <c r="U57" s="109">
        <v>0</v>
      </c>
      <c r="V57" s="109">
        <v>0</v>
      </c>
      <c r="W57" s="109">
        <v>0</v>
      </c>
      <c r="X57" s="109">
        <v>0</v>
      </c>
      <c r="Y57" s="109">
        <v>0</v>
      </c>
      <c r="Z57" s="109">
        <v>0</v>
      </c>
      <c r="AA57" s="109">
        <v>0</v>
      </c>
      <c r="AB57" s="109">
        <v>0</v>
      </c>
      <c r="AC57" s="109">
        <v>0</v>
      </c>
      <c r="AD57" s="109">
        <v>0</v>
      </c>
      <c r="AE57" s="109">
        <v>0</v>
      </c>
      <c r="AF57" s="109">
        <v>0</v>
      </c>
      <c r="AG57" s="109">
        <v>0</v>
      </c>
      <c r="AH57" s="109">
        <v>0</v>
      </c>
      <c r="AI57" s="109">
        <v>0</v>
      </c>
      <c r="AJ57" s="109">
        <v>0</v>
      </c>
      <c r="AK57" s="109">
        <v>0</v>
      </c>
      <c r="AL57" s="109">
        <v>0</v>
      </c>
      <c r="AM57" s="114">
        <v>0</v>
      </c>
      <c r="AN57" s="115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73" t="str">
        <f t="shared" si="3"/>
        <v/>
      </c>
      <c r="BE57" s="164"/>
      <c r="BF57" s="107"/>
      <c r="BG57" s="108"/>
      <c r="BH57" s="108"/>
      <c r="BI57" s="108"/>
      <c r="BJ57" s="108"/>
      <c r="BK57" s="108"/>
      <c r="BL57" s="108"/>
      <c r="BM57" s="108"/>
      <c r="BN57" s="5">
        <f t="shared" si="4"/>
        <v>0</v>
      </c>
      <c r="BO57" s="5">
        <f t="shared" si="5"/>
        <v>0</v>
      </c>
    </row>
    <row r="58" spans="2:67">
      <c r="B58" s="128" t="str">
        <f ca="1">IF(C58="","",MAX($B$12:INDIRECT("R[-1]C",FALSE))+1)</f>
        <v/>
      </c>
      <c r="C58" s="109"/>
      <c r="D58" s="129" t="str">
        <f t="shared" si="1"/>
        <v/>
      </c>
      <c r="E58" s="42" t="str">
        <f t="shared" si="2"/>
        <v/>
      </c>
      <c r="F58" s="110"/>
      <c r="G58" s="42" t="str">
        <f ca="1">IF(C58="","",IF(F58="","0x03FF",IF(ISERROR(VLOOKUP(F58,C$12:INDIRECT("R[-1]C[-2]",FALSE),3,FALSE)),"ERROR",VLOOKUP(F58,C$12:INDIRECT("R[-1]C[-2]",FALSE),3,FALSE))))</f>
        <v/>
      </c>
      <c r="H58" s="110">
        <v>0</v>
      </c>
      <c r="I58" s="109">
        <v>0</v>
      </c>
      <c r="J58" s="109">
        <v>0</v>
      </c>
      <c r="K58" s="109">
        <v>0</v>
      </c>
      <c r="L58" s="109">
        <v>0</v>
      </c>
      <c r="M58" s="109">
        <v>0</v>
      </c>
      <c r="N58" s="109">
        <v>0</v>
      </c>
      <c r="O58" s="109">
        <v>0</v>
      </c>
      <c r="P58" s="109">
        <v>0</v>
      </c>
      <c r="Q58" s="109">
        <v>0</v>
      </c>
      <c r="R58" s="109">
        <v>0</v>
      </c>
      <c r="S58" s="109">
        <v>0</v>
      </c>
      <c r="T58" s="109">
        <v>0</v>
      </c>
      <c r="U58" s="109">
        <v>0</v>
      </c>
      <c r="V58" s="109">
        <v>0</v>
      </c>
      <c r="W58" s="109">
        <v>0</v>
      </c>
      <c r="X58" s="109">
        <v>0</v>
      </c>
      <c r="Y58" s="109">
        <v>0</v>
      </c>
      <c r="Z58" s="109">
        <v>0</v>
      </c>
      <c r="AA58" s="109">
        <v>0</v>
      </c>
      <c r="AB58" s="109">
        <v>0</v>
      </c>
      <c r="AC58" s="109">
        <v>0</v>
      </c>
      <c r="AD58" s="109">
        <v>0</v>
      </c>
      <c r="AE58" s="109">
        <v>0</v>
      </c>
      <c r="AF58" s="109">
        <v>0</v>
      </c>
      <c r="AG58" s="109">
        <v>0</v>
      </c>
      <c r="AH58" s="109">
        <v>0</v>
      </c>
      <c r="AI58" s="109">
        <v>0</v>
      </c>
      <c r="AJ58" s="109">
        <v>0</v>
      </c>
      <c r="AK58" s="109">
        <v>0</v>
      </c>
      <c r="AL58" s="109">
        <v>0</v>
      </c>
      <c r="AM58" s="114">
        <v>0</v>
      </c>
      <c r="AN58" s="115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73" t="str">
        <f t="shared" si="3"/>
        <v/>
      </c>
      <c r="BE58" s="164"/>
      <c r="BF58" s="107"/>
      <c r="BG58" s="108"/>
      <c r="BH58" s="108"/>
      <c r="BI58" s="108"/>
      <c r="BJ58" s="108"/>
      <c r="BK58" s="108"/>
      <c r="BL58" s="108"/>
      <c r="BM58" s="108"/>
      <c r="BN58" s="5">
        <f t="shared" si="4"/>
        <v>0</v>
      </c>
      <c r="BO58" s="5">
        <f t="shared" si="5"/>
        <v>0</v>
      </c>
    </row>
    <row r="59" spans="2:67">
      <c r="B59" s="128" t="str">
        <f ca="1">IF(C59="","",MAX($B$12:INDIRECT("R[-1]C",FALSE))+1)</f>
        <v/>
      </c>
      <c r="C59" s="109"/>
      <c r="D59" s="129" t="str">
        <f t="shared" si="1"/>
        <v/>
      </c>
      <c r="E59" s="42" t="str">
        <f t="shared" si="2"/>
        <v/>
      </c>
      <c r="F59" s="110"/>
      <c r="G59" s="42" t="str">
        <f ca="1">IF(C59="","",IF(F59="","0x03FF",IF(ISERROR(VLOOKUP(F59,C$12:INDIRECT("R[-1]C[-2]",FALSE),3,FALSE)),"ERROR",VLOOKUP(F59,C$12:INDIRECT("R[-1]C[-2]",FALSE),3,FALSE))))</f>
        <v/>
      </c>
      <c r="H59" s="110">
        <v>0</v>
      </c>
      <c r="I59" s="109">
        <v>0</v>
      </c>
      <c r="J59" s="109">
        <v>0</v>
      </c>
      <c r="K59" s="109">
        <v>0</v>
      </c>
      <c r="L59" s="109">
        <v>0</v>
      </c>
      <c r="M59" s="109">
        <v>0</v>
      </c>
      <c r="N59" s="109">
        <v>0</v>
      </c>
      <c r="O59" s="109">
        <v>0</v>
      </c>
      <c r="P59" s="109">
        <v>0</v>
      </c>
      <c r="Q59" s="109">
        <v>0</v>
      </c>
      <c r="R59" s="109">
        <v>0</v>
      </c>
      <c r="S59" s="109">
        <v>0</v>
      </c>
      <c r="T59" s="109">
        <v>0</v>
      </c>
      <c r="U59" s="109">
        <v>0</v>
      </c>
      <c r="V59" s="109">
        <v>0</v>
      </c>
      <c r="W59" s="109">
        <v>0</v>
      </c>
      <c r="X59" s="109">
        <v>0</v>
      </c>
      <c r="Y59" s="109">
        <v>0</v>
      </c>
      <c r="Z59" s="109">
        <v>0</v>
      </c>
      <c r="AA59" s="109">
        <v>0</v>
      </c>
      <c r="AB59" s="109">
        <v>0</v>
      </c>
      <c r="AC59" s="109">
        <v>0</v>
      </c>
      <c r="AD59" s="109">
        <v>0</v>
      </c>
      <c r="AE59" s="109">
        <v>0</v>
      </c>
      <c r="AF59" s="109">
        <v>0</v>
      </c>
      <c r="AG59" s="109">
        <v>0</v>
      </c>
      <c r="AH59" s="109">
        <v>0</v>
      </c>
      <c r="AI59" s="109">
        <v>0</v>
      </c>
      <c r="AJ59" s="109">
        <v>0</v>
      </c>
      <c r="AK59" s="109">
        <v>0</v>
      </c>
      <c r="AL59" s="109">
        <v>0</v>
      </c>
      <c r="AM59" s="114">
        <v>0</v>
      </c>
      <c r="AN59" s="115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73" t="str">
        <f t="shared" si="3"/>
        <v/>
      </c>
      <c r="BE59" s="164"/>
      <c r="BF59" s="107"/>
      <c r="BG59" s="108"/>
      <c r="BH59" s="108"/>
      <c r="BI59" s="108"/>
      <c r="BJ59" s="108"/>
      <c r="BK59" s="108"/>
      <c r="BL59" s="108"/>
      <c r="BM59" s="108"/>
      <c r="BN59" s="5">
        <f t="shared" si="4"/>
        <v>0</v>
      </c>
      <c r="BO59" s="5">
        <f t="shared" si="5"/>
        <v>0</v>
      </c>
    </row>
    <row r="60" spans="2:67">
      <c r="B60" s="128" t="str">
        <f ca="1">IF(C60="","",MAX($B$12:INDIRECT("R[-1]C",FALSE))+1)</f>
        <v/>
      </c>
      <c r="C60" s="109"/>
      <c r="D60" s="129" t="str">
        <f t="shared" si="1"/>
        <v/>
      </c>
      <c r="E60" s="42" t="str">
        <f t="shared" si="2"/>
        <v/>
      </c>
      <c r="F60" s="110"/>
      <c r="G60" s="42" t="str">
        <f ca="1">IF(C60="","",IF(F60="","0x03FF",IF(ISERROR(VLOOKUP(F60,C$12:INDIRECT("R[-1]C[-2]",FALSE),3,FALSE)),"ERROR",VLOOKUP(F60,C$12:INDIRECT("R[-1]C[-2]",FALSE),3,FALSE))))</f>
        <v/>
      </c>
      <c r="H60" s="110">
        <v>0</v>
      </c>
      <c r="I60" s="109">
        <v>0</v>
      </c>
      <c r="J60" s="109">
        <v>0</v>
      </c>
      <c r="K60" s="109">
        <v>0</v>
      </c>
      <c r="L60" s="109">
        <v>0</v>
      </c>
      <c r="M60" s="109">
        <v>0</v>
      </c>
      <c r="N60" s="109">
        <v>0</v>
      </c>
      <c r="O60" s="109">
        <v>0</v>
      </c>
      <c r="P60" s="109">
        <v>0</v>
      </c>
      <c r="Q60" s="109">
        <v>0</v>
      </c>
      <c r="R60" s="109">
        <v>0</v>
      </c>
      <c r="S60" s="109">
        <v>0</v>
      </c>
      <c r="T60" s="109">
        <v>0</v>
      </c>
      <c r="U60" s="109">
        <v>0</v>
      </c>
      <c r="V60" s="109">
        <v>0</v>
      </c>
      <c r="W60" s="109">
        <v>0</v>
      </c>
      <c r="X60" s="109">
        <v>0</v>
      </c>
      <c r="Y60" s="109">
        <v>0</v>
      </c>
      <c r="Z60" s="109">
        <v>0</v>
      </c>
      <c r="AA60" s="109">
        <v>0</v>
      </c>
      <c r="AB60" s="109">
        <v>0</v>
      </c>
      <c r="AC60" s="109">
        <v>0</v>
      </c>
      <c r="AD60" s="109">
        <v>0</v>
      </c>
      <c r="AE60" s="109">
        <v>0</v>
      </c>
      <c r="AF60" s="109">
        <v>0</v>
      </c>
      <c r="AG60" s="109">
        <v>0</v>
      </c>
      <c r="AH60" s="109">
        <v>0</v>
      </c>
      <c r="AI60" s="109">
        <v>0</v>
      </c>
      <c r="AJ60" s="109">
        <v>0</v>
      </c>
      <c r="AK60" s="109">
        <v>0</v>
      </c>
      <c r="AL60" s="109">
        <v>0</v>
      </c>
      <c r="AM60" s="114">
        <v>0</v>
      </c>
      <c r="AN60" s="115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73" t="str">
        <f t="shared" si="3"/>
        <v/>
      </c>
      <c r="BE60" s="164"/>
      <c r="BF60" s="107"/>
      <c r="BG60" s="108"/>
      <c r="BH60" s="108"/>
      <c r="BI60" s="108"/>
      <c r="BJ60" s="108"/>
      <c r="BK60" s="108"/>
      <c r="BL60" s="108"/>
      <c r="BM60" s="108"/>
      <c r="BN60" s="5">
        <f t="shared" si="4"/>
        <v>0</v>
      </c>
      <c r="BO60" s="5">
        <f t="shared" si="5"/>
        <v>0</v>
      </c>
    </row>
    <row r="61" spans="2:67">
      <c r="B61" s="128" t="str">
        <f ca="1">IF(C61="","",MAX($B$12:INDIRECT("R[-1]C",FALSE))+1)</f>
        <v/>
      </c>
      <c r="C61" s="109"/>
      <c r="D61" s="129" t="str">
        <f t="shared" si="1"/>
        <v/>
      </c>
      <c r="E61" s="42" t="str">
        <f t="shared" si="2"/>
        <v/>
      </c>
      <c r="F61" s="110"/>
      <c r="G61" s="42" t="str">
        <f ca="1">IF(C61="","",IF(F61="","0x03FF",IF(ISERROR(VLOOKUP(F61,C$12:INDIRECT("R[-1]C[-2]",FALSE),3,FALSE)),"ERROR",VLOOKUP(F61,C$12:INDIRECT("R[-1]C[-2]",FALSE),3,FALSE))))</f>
        <v/>
      </c>
      <c r="H61" s="110">
        <v>0</v>
      </c>
      <c r="I61" s="109">
        <v>0</v>
      </c>
      <c r="J61" s="109">
        <v>0</v>
      </c>
      <c r="K61" s="109">
        <v>0</v>
      </c>
      <c r="L61" s="109">
        <v>0</v>
      </c>
      <c r="M61" s="109">
        <v>0</v>
      </c>
      <c r="N61" s="109">
        <v>0</v>
      </c>
      <c r="O61" s="109">
        <v>0</v>
      </c>
      <c r="P61" s="109">
        <v>0</v>
      </c>
      <c r="Q61" s="109">
        <v>0</v>
      </c>
      <c r="R61" s="109">
        <v>0</v>
      </c>
      <c r="S61" s="109">
        <v>0</v>
      </c>
      <c r="T61" s="109">
        <v>0</v>
      </c>
      <c r="U61" s="109">
        <v>0</v>
      </c>
      <c r="V61" s="109">
        <v>0</v>
      </c>
      <c r="W61" s="109">
        <v>0</v>
      </c>
      <c r="X61" s="109">
        <v>0</v>
      </c>
      <c r="Y61" s="109">
        <v>0</v>
      </c>
      <c r="Z61" s="109">
        <v>0</v>
      </c>
      <c r="AA61" s="109">
        <v>0</v>
      </c>
      <c r="AB61" s="109">
        <v>0</v>
      </c>
      <c r="AC61" s="109">
        <v>0</v>
      </c>
      <c r="AD61" s="109">
        <v>0</v>
      </c>
      <c r="AE61" s="109">
        <v>0</v>
      </c>
      <c r="AF61" s="109">
        <v>0</v>
      </c>
      <c r="AG61" s="109">
        <v>0</v>
      </c>
      <c r="AH61" s="109">
        <v>0</v>
      </c>
      <c r="AI61" s="109">
        <v>0</v>
      </c>
      <c r="AJ61" s="109">
        <v>0</v>
      </c>
      <c r="AK61" s="109">
        <v>0</v>
      </c>
      <c r="AL61" s="109">
        <v>0</v>
      </c>
      <c r="AM61" s="114">
        <v>0</v>
      </c>
      <c r="AN61" s="115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73" t="str">
        <f t="shared" si="3"/>
        <v/>
      </c>
      <c r="BE61" s="164"/>
      <c r="BF61" s="107"/>
      <c r="BG61" s="108"/>
      <c r="BH61" s="108"/>
      <c r="BI61" s="108"/>
      <c r="BJ61" s="108"/>
      <c r="BK61" s="108"/>
      <c r="BL61" s="108"/>
      <c r="BM61" s="108"/>
      <c r="BN61" s="5">
        <f t="shared" si="4"/>
        <v>0</v>
      </c>
      <c r="BO61" s="5">
        <f t="shared" si="5"/>
        <v>0</v>
      </c>
    </row>
    <row r="62" spans="2:67">
      <c r="B62" s="128" t="str">
        <f ca="1">IF(C62="","",MAX($B$12:INDIRECT("R[-1]C",FALSE))+1)</f>
        <v/>
      </c>
      <c r="C62" s="109"/>
      <c r="D62" s="129" t="str">
        <f t="shared" si="1"/>
        <v/>
      </c>
      <c r="E62" s="42" t="str">
        <f t="shared" si="2"/>
        <v/>
      </c>
      <c r="F62" s="110"/>
      <c r="G62" s="42" t="str">
        <f ca="1">IF(C62="","",IF(F62="","0x03FF",IF(ISERROR(VLOOKUP(F62,C$12:INDIRECT("R[-1]C[-2]",FALSE),3,FALSE)),"ERROR",VLOOKUP(F62,C$12:INDIRECT("R[-1]C[-2]",FALSE),3,FALSE))))</f>
        <v/>
      </c>
      <c r="H62" s="110">
        <v>0</v>
      </c>
      <c r="I62" s="109">
        <v>0</v>
      </c>
      <c r="J62" s="109">
        <v>0</v>
      </c>
      <c r="K62" s="109">
        <v>0</v>
      </c>
      <c r="L62" s="109">
        <v>0</v>
      </c>
      <c r="M62" s="109">
        <v>0</v>
      </c>
      <c r="N62" s="109">
        <v>0</v>
      </c>
      <c r="O62" s="109">
        <v>0</v>
      </c>
      <c r="P62" s="109">
        <v>0</v>
      </c>
      <c r="Q62" s="109">
        <v>0</v>
      </c>
      <c r="R62" s="109">
        <v>0</v>
      </c>
      <c r="S62" s="109">
        <v>0</v>
      </c>
      <c r="T62" s="109">
        <v>0</v>
      </c>
      <c r="U62" s="109">
        <v>0</v>
      </c>
      <c r="V62" s="109">
        <v>0</v>
      </c>
      <c r="W62" s="109">
        <v>0</v>
      </c>
      <c r="X62" s="109">
        <v>0</v>
      </c>
      <c r="Y62" s="109">
        <v>0</v>
      </c>
      <c r="Z62" s="109">
        <v>0</v>
      </c>
      <c r="AA62" s="109">
        <v>0</v>
      </c>
      <c r="AB62" s="109">
        <v>0</v>
      </c>
      <c r="AC62" s="109">
        <v>0</v>
      </c>
      <c r="AD62" s="109">
        <v>0</v>
      </c>
      <c r="AE62" s="109">
        <v>0</v>
      </c>
      <c r="AF62" s="109">
        <v>0</v>
      </c>
      <c r="AG62" s="109">
        <v>0</v>
      </c>
      <c r="AH62" s="109">
        <v>0</v>
      </c>
      <c r="AI62" s="109">
        <v>0</v>
      </c>
      <c r="AJ62" s="109">
        <v>0</v>
      </c>
      <c r="AK62" s="109">
        <v>0</v>
      </c>
      <c r="AL62" s="109">
        <v>0</v>
      </c>
      <c r="AM62" s="114">
        <v>0</v>
      </c>
      <c r="AN62" s="115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73" t="str">
        <f t="shared" si="3"/>
        <v/>
      </c>
      <c r="BE62" s="164"/>
      <c r="BF62" s="107"/>
      <c r="BG62" s="108"/>
      <c r="BH62" s="108"/>
      <c r="BI62" s="108"/>
      <c r="BJ62" s="108"/>
      <c r="BK62" s="108"/>
      <c r="BL62" s="108"/>
      <c r="BM62" s="108"/>
      <c r="BN62" s="5">
        <f t="shared" si="4"/>
        <v>0</v>
      </c>
      <c r="BO62" s="5">
        <f t="shared" si="5"/>
        <v>0</v>
      </c>
    </row>
    <row r="63" spans="2:67">
      <c r="B63" s="128" t="str">
        <f ca="1">IF(C63="","",MAX($B$12:INDIRECT("R[-1]C",FALSE))+1)</f>
        <v/>
      </c>
      <c r="C63" s="109"/>
      <c r="D63" s="129" t="str">
        <f t="shared" si="1"/>
        <v/>
      </c>
      <c r="E63" s="42" t="str">
        <f t="shared" si="2"/>
        <v/>
      </c>
      <c r="F63" s="110"/>
      <c r="G63" s="42" t="str">
        <f ca="1">IF(C63="","",IF(F63="","0x03FF",IF(ISERROR(VLOOKUP(F63,C$12:INDIRECT("R[-1]C[-2]",FALSE),3,FALSE)),"ERROR",VLOOKUP(F63,C$12:INDIRECT("R[-1]C[-2]",FALSE),3,FALSE))))</f>
        <v/>
      </c>
      <c r="H63" s="110">
        <v>0</v>
      </c>
      <c r="I63" s="109">
        <v>0</v>
      </c>
      <c r="J63" s="109">
        <v>0</v>
      </c>
      <c r="K63" s="109">
        <v>0</v>
      </c>
      <c r="L63" s="109">
        <v>0</v>
      </c>
      <c r="M63" s="109">
        <v>0</v>
      </c>
      <c r="N63" s="109">
        <v>0</v>
      </c>
      <c r="O63" s="109">
        <v>0</v>
      </c>
      <c r="P63" s="109">
        <v>0</v>
      </c>
      <c r="Q63" s="109">
        <v>0</v>
      </c>
      <c r="R63" s="109">
        <v>0</v>
      </c>
      <c r="S63" s="109">
        <v>0</v>
      </c>
      <c r="T63" s="109">
        <v>0</v>
      </c>
      <c r="U63" s="109">
        <v>0</v>
      </c>
      <c r="V63" s="109">
        <v>0</v>
      </c>
      <c r="W63" s="109">
        <v>0</v>
      </c>
      <c r="X63" s="109">
        <v>0</v>
      </c>
      <c r="Y63" s="109">
        <v>0</v>
      </c>
      <c r="Z63" s="109">
        <v>0</v>
      </c>
      <c r="AA63" s="109">
        <v>0</v>
      </c>
      <c r="AB63" s="109">
        <v>0</v>
      </c>
      <c r="AC63" s="109">
        <v>0</v>
      </c>
      <c r="AD63" s="109">
        <v>0</v>
      </c>
      <c r="AE63" s="109">
        <v>0</v>
      </c>
      <c r="AF63" s="109">
        <v>0</v>
      </c>
      <c r="AG63" s="109">
        <v>0</v>
      </c>
      <c r="AH63" s="109">
        <v>0</v>
      </c>
      <c r="AI63" s="109">
        <v>0</v>
      </c>
      <c r="AJ63" s="109">
        <v>0</v>
      </c>
      <c r="AK63" s="109">
        <v>0</v>
      </c>
      <c r="AL63" s="109">
        <v>0</v>
      </c>
      <c r="AM63" s="114">
        <v>0</v>
      </c>
      <c r="AN63" s="115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73" t="str">
        <f t="shared" si="3"/>
        <v/>
      </c>
      <c r="BE63" s="164"/>
      <c r="BF63" s="107"/>
      <c r="BG63" s="108"/>
      <c r="BH63" s="108"/>
      <c r="BI63" s="108"/>
      <c r="BJ63" s="108"/>
      <c r="BK63" s="108"/>
      <c r="BL63" s="108"/>
      <c r="BM63" s="108"/>
      <c r="BN63" s="5">
        <f t="shared" si="4"/>
        <v>0</v>
      </c>
      <c r="BO63" s="5">
        <f t="shared" si="5"/>
        <v>0</v>
      </c>
    </row>
    <row r="64" spans="2:67">
      <c r="B64" s="128" t="str">
        <f ca="1">IF(C64="","",MAX($B$12:INDIRECT("R[-1]C",FALSE))+1)</f>
        <v/>
      </c>
      <c r="C64" s="109"/>
      <c r="D64" s="129" t="str">
        <f t="shared" si="1"/>
        <v/>
      </c>
      <c r="E64" s="42" t="str">
        <f t="shared" si="2"/>
        <v/>
      </c>
      <c r="F64" s="110"/>
      <c r="G64" s="42" t="str">
        <f ca="1">IF(C64="","",IF(F64="","0x03FF",IF(ISERROR(VLOOKUP(F64,C$12:INDIRECT("R[-1]C[-2]",FALSE),3,FALSE)),"ERROR",VLOOKUP(F64,C$12:INDIRECT("R[-1]C[-2]",FALSE),3,FALSE))))</f>
        <v/>
      </c>
      <c r="H64" s="110">
        <v>0</v>
      </c>
      <c r="I64" s="109">
        <v>0</v>
      </c>
      <c r="J64" s="109">
        <v>0</v>
      </c>
      <c r="K64" s="109">
        <v>0</v>
      </c>
      <c r="L64" s="109">
        <v>0</v>
      </c>
      <c r="M64" s="109">
        <v>0</v>
      </c>
      <c r="N64" s="109">
        <v>0</v>
      </c>
      <c r="O64" s="109">
        <v>0</v>
      </c>
      <c r="P64" s="109">
        <v>0</v>
      </c>
      <c r="Q64" s="109">
        <v>0</v>
      </c>
      <c r="R64" s="109">
        <v>0</v>
      </c>
      <c r="S64" s="109">
        <v>0</v>
      </c>
      <c r="T64" s="109">
        <v>0</v>
      </c>
      <c r="U64" s="109">
        <v>0</v>
      </c>
      <c r="V64" s="109">
        <v>0</v>
      </c>
      <c r="W64" s="109">
        <v>0</v>
      </c>
      <c r="X64" s="109">
        <v>0</v>
      </c>
      <c r="Y64" s="109">
        <v>0</v>
      </c>
      <c r="Z64" s="109">
        <v>0</v>
      </c>
      <c r="AA64" s="109">
        <v>0</v>
      </c>
      <c r="AB64" s="109">
        <v>0</v>
      </c>
      <c r="AC64" s="109">
        <v>0</v>
      </c>
      <c r="AD64" s="109">
        <v>0</v>
      </c>
      <c r="AE64" s="109">
        <v>0</v>
      </c>
      <c r="AF64" s="109">
        <v>0</v>
      </c>
      <c r="AG64" s="109">
        <v>0</v>
      </c>
      <c r="AH64" s="109">
        <v>0</v>
      </c>
      <c r="AI64" s="109">
        <v>0</v>
      </c>
      <c r="AJ64" s="109">
        <v>0</v>
      </c>
      <c r="AK64" s="109">
        <v>0</v>
      </c>
      <c r="AL64" s="109">
        <v>0</v>
      </c>
      <c r="AM64" s="114">
        <v>0</v>
      </c>
      <c r="AN64" s="115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73" t="str">
        <f t="shared" si="3"/>
        <v/>
      </c>
      <c r="BE64" s="164"/>
      <c r="BF64" s="107"/>
      <c r="BG64" s="108"/>
      <c r="BH64" s="108"/>
      <c r="BI64" s="108"/>
      <c r="BJ64" s="108"/>
      <c r="BK64" s="108"/>
      <c r="BL64" s="108"/>
      <c r="BM64" s="108"/>
      <c r="BN64" s="5">
        <f t="shared" si="4"/>
        <v>0</v>
      </c>
      <c r="BO64" s="5">
        <f t="shared" si="5"/>
        <v>0</v>
      </c>
    </row>
    <row r="65" spans="2:67">
      <c r="B65" s="128" t="str">
        <f ca="1">IF(C65="","",MAX($B$12:INDIRECT("R[-1]C",FALSE))+1)</f>
        <v/>
      </c>
      <c r="C65" s="109"/>
      <c r="D65" s="129" t="str">
        <f t="shared" si="1"/>
        <v/>
      </c>
      <c r="E65" s="42" t="str">
        <f t="shared" si="2"/>
        <v/>
      </c>
      <c r="F65" s="110"/>
      <c r="G65" s="42" t="str">
        <f ca="1">IF(C65="","",IF(F65="","0x03FF",IF(ISERROR(VLOOKUP(F65,C$12:INDIRECT("R[-1]C[-2]",FALSE),3,FALSE)),"ERROR",VLOOKUP(F65,C$12:INDIRECT("R[-1]C[-2]",FALSE),3,FALSE))))</f>
        <v/>
      </c>
      <c r="H65" s="110">
        <v>0</v>
      </c>
      <c r="I65" s="109">
        <v>0</v>
      </c>
      <c r="J65" s="109">
        <v>0</v>
      </c>
      <c r="K65" s="109">
        <v>0</v>
      </c>
      <c r="L65" s="109">
        <v>0</v>
      </c>
      <c r="M65" s="109">
        <v>0</v>
      </c>
      <c r="N65" s="109">
        <v>0</v>
      </c>
      <c r="O65" s="109">
        <v>0</v>
      </c>
      <c r="P65" s="109">
        <v>0</v>
      </c>
      <c r="Q65" s="109">
        <v>0</v>
      </c>
      <c r="R65" s="109">
        <v>0</v>
      </c>
      <c r="S65" s="109">
        <v>0</v>
      </c>
      <c r="T65" s="109">
        <v>0</v>
      </c>
      <c r="U65" s="109">
        <v>0</v>
      </c>
      <c r="V65" s="109">
        <v>0</v>
      </c>
      <c r="W65" s="109">
        <v>0</v>
      </c>
      <c r="X65" s="109">
        <v>0</v>
      </c>
      <c r="Y65" s="109">
        <v>0</v>
      </c>
      <c r="Z65" s="109">
        <v>0</v>
      </c>
      <c r="AA65" s="109">
        <v>0</v>
      </c>
      <c r="AB65" s="109">
        <v>0</v>
      </c>
      <c r="AC65" s="109">
        <v>0</v>
      </c>
      <c r="AD65" s="109">
        <v>0</v>
      </c>
      <c r="AE65" s="109">
        <v>0</v>
      </c>
      <c r="AF65" s="109">
        <v>0</v>
      </c>
      <c r="AG65" s="109">
        <v>0</v>
      </c>
      <c r="AH65" s="109">
        <v>0</v>
      </c>
      <c r="AI65" s="109">
        <v>0</v>
      </c>
      <c r="AJ65" s="109">
        <v>0</v>
      </c>
      <c r="AK65" s="109">
        <v>0</v>
      </c>
      <c r="AL65" s="109">
        <v>0</v>
      </c>
      <c r="AM65" s="114">
        <v>0</v>
      </c>
      <c r="AN65" s="115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73" t="str">
        <f t="shared" si="3"/>
        <v/>
      </c>
      <c r="BE65" s="164"/>
      <c r="BF65" s="107"/>
      <c r="BG65" s="108"/>
      <c r="BH65" s="108"/>
      <c r="BI65" s="108"/>
      <c r="BJ65" s="108"/>
      <c r="BK65" s="108"/>
      <c r="BL65" s="108"/>
      <c r="BM65" s="108"/>
      <c r="BN65" s="5">
        <f t="shared" si="4"/>
        <v>0</v>
      </c>
      <c r="BO65" s="5">
        <f t="shared" si="5"/>
        <v>0</v>
      </c>
    </row>
    <row r="66" spans="2:67">
      <c r="B66" s="128" t="str">
        <f ca="1">IF(C66="","",MAX($B$12:INDIRECT("R[-1]C",FALSE))+1)</f>
        <v/>
      </c>
      <c r="C66" s="109"/>
      <c r="D66" s="129" t="str">
        <f t="shared" si="1"/>
        <v/>
      </c>
      <c r="E66" s="42" t="str">
        <f t="shared" si="2"/>
        <v/>
      </c>
      <c r="F66" s="110"/>
      <c r="G66" s="42" t="str">
        <f ca="1">IF(C66="","",IF(F66="","0x03FF",IF(ISERROR(VLOOKUP(F66,C$12:INDIRECT("R[-1]C[-2]",FALSE),3,FALSE)),"ERROR",VLOOKUP(F66,C$12:INDIRECT("R[-1]C[-2]",FALSE),3,FALSE))))</f>
        <v/>
      </c>
      <c r="H66" s="110">
        <v>0</v>
      </c>
      <c r="I66" s="109">
        <v>0</v>
      </c>
      <c r="J66" s="109">
        <v>0</v>
      </c>
      <c r="K66" s="109">
        <v>0</v>
      </c>
      <c r="L66" s="109">
        <v>0</v>
      </c>
      <c r="M66" s="109">
        <v>0</v>
      </c>
      <c r="N66" s="109">
        <v>0</v>
      </c>
      <c r="O66" s="109">
        <v>0</v>
      </c>
      <c r="P66" s="109">
        <v>0</v>
      </c>
      <c r="Q66" s="109">
        <v>0</v>
      </c>
      <c r="R66" s="109">
        <v>0</v>
      </c>
      <c r="S66" s="109">
        <v>0</v>
      </c>
      <c r="T66" s="109">
        <v>0</v>
      </c>
      <c r="U66" s="109">
        <v>0</v>
      </c>
      <c r="V66" s="109">
        <v>0</v>
      </c>
      <c r="W66" s="109">
        <v>0</v>
      </c>
      <c r="X66" s="109">
        <v>0</v>
      </c>
      <c r="Y66" s="109">
        <v>0</v>
      </c>
      <c r="Z66" s="109">
        <v>0</v>
      </c>
      <c r="AA66" s="109">
        <v>0</v>
      </c>
      <c r="AB66" s="109">
        <v>0</v>
      </c>
      <c r="AC66" s="109">
        <v>0</v>
      </c>
      <c r="AD66" s="109">
        <v>0</v>
      </c>
      <c r="AE66" s="109">
        <v>0</v>
      </c>
      <c r="AF66" s="109">
        <v>0</v>
      </c>
      <c r="AG66" s="109">
        <v>0</v>
      </c>
      <c r="AH66" s="109">
        <v>0</v>
      </c>
      <c r="AI66" s="109">
        <v>0</v>
      </c>
      <c r="AJ66" s="109">
        <v>0</v>
      </c>
      <c r="AK66" s="109">
        <v>0</v>
      </c>
      <c r="AL66" s="109">
        <v>0</v>
      </c>
      <c r="AM66" s="114">
        <v>0</v>
      </c>
      <c r="AN66" s="115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73" t="str">
        <f t="shared" si="3"/>
        <v/>
      </c>
      <c r="BE66" s="164"/>
      <c r="BF66" s="107"/>
      <c r="BG66" s="108"/>
      <c r="BH66" s="108"/>
      <c r="BI66" s="108"/>
      <c r="BJ66" s="108"/>
      <c r="BK66" s="108"/>
      <c r="BL66" s="108"/>
      <c r="BM66" s="108"/>
      <c r="BN66" s="5">
        <f t="shared" si="4"/>
        <v>0</v>
      </c>
      <c r="BO66" s="5">
        <f t="shared" si="5"/>
        <v>0</v>
      </c>
    </row>
    <row r="67" spans="2:67">
      <c r="B67" s="128" t="str">
        <f ca="1">IF(C67="","",MAX($B$12:INDIRECT("R[-1]C",FALSE))+1)</f>
        <v/>
      </c>
      <c r="C67" s="109"/>
      <c r="D67" s="129" t="str">
        <f t="shared" si="1"/>
        <v/>
      </c>
      <c r="E67" s="42" t="str">
        <f t="shared" si="2"/>
        <v/>
      </c>
      <c r="F67" s="110"/>
      <c r="G67" s="42" t="str">
        <f ca="1">IF(C67="","",IF(F67="","0x03FF",IF(ISERROR(VLOOKUP(F67,C$12:INDIRECT("R[-1]C[-2]",FALSE),3,FALSE)),"ERROR",VLOOKUP(F67,C$12:INDIRECT("R[-1]C[-2]",FALSE),3,FALSE))))</f>
        <v/>
      </c>
      <c r="H67" s="110">
        <v>0</v>
      </c>
      <c r="I67" s="109">
        <v>0</v>
      </c>
      <c r="J67" s="109">
        <v>0</v>
      </c>
      <c r="K67" s="109">
        <v>0</v>
      </c>
      <c r="L67" s="109">
        <v>0</v>
      </c>
      <c r="M67" s="109">
        <v>0</v>
      </c>
      <c r="N67" s="109">
        <v>0</v>
      </c>
      <c r="O67" s="109">
        <v>0</v>
      </c>
      <c r="P67" s="109">
        <v>0</v>
      </c>
      <c r="Q67" s="109">
        <v>0</v>
      </c>
      <c r="R67" s="109">
        <v>0</v>
      </c>
      <c r="S67" s="109">
        <v>0</v>
      </c>
      <c r="T67" s="109">
        <v>0</v>
      </c>
      <c r="U67" s="109">
        <v>0</v>
      </c>
      <c r="V67" s="109">
        <v>0</v>
      </c>
      <c r="W67" s="109">
        <v>0</v>
      </c>
      <c r="X67" s="109">
        <v>0</v>
      </c>
      <c r="Y67" s="109">
        <v>0</v>
      </c>
      <c r="Z67" s="109">
        <v>0</v>
      </c>
      <c r="AA67" s="109">
        <v>0</v>
      </c>
      <c r="AB67" s="109">
        <v>0</v>
      </c>
      <c r="AC67" s="109">
        <v>0</v>
      </c>
      <c r="AD67" s="109">
        <v>0</v>
      </c>
      <c r="AE67" s="109">
        <v>0</v>
      </c>
      <c r="AF67" s="109">
        <v>0</v>
      </c>
      <c r="AG67" s="109">
        <v>0</v>
      </c>
      <c r="AH67" s="109">
        <v>0</v>
      </c>
      <c r="AI67" s="109">
        <v>0</v>
      </c>
      <c r="AJ67" s="109">
        <v>0</v>
      </c>
      <c r="AK67" s="109">
        <v>0</v>
      </c>
      <c r="AL67" s="109">
        <v>0</v>
      </c>
      <c r="AM67" s="114">
        <v>0</v>
      </c>
      <c r="AN67" s="115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73" t="str">
        <f t="shared" si="3"/>
        <v/>
      </c>
      <c r="BE67" s="164"/>
      <c r="BF67" s="107"/>
      <c r="BG67" s="108"/>
      <c r="BH67" s="108"/>
      <c r="BI67" s="108"/>
      <c r="BJ67" s="108"/>
      <c r="BK67" s="108"/>
      <c r="BL67" s="108"/>
      <c r="BM67" s="108"/>
      <c r="BN67" s="5">
        <f t="shared" si="4"/>
        <v>0</v>
      </c>
      <c r="BO67" s="5">
        <f t="shared" si="5"/>
        <v>0</v>
      </c>
    </row>
    <row r="68" spans="2:67">
      <c r="B68" s="128" t="str">
        <f ca="1">IF(C68="","",MAX($B$12:INDIRECT("R[-1]C",FALSE))+1)</f>
        <v/>
      </c>
      <c r="C68" s="109"/>
      <c r="D68" s="129" t="str">
        <f t="shared" si="1"/>
        <v/>
      </c>
      <c r="E68" s="42" t="str">
        <f t="shared" si="2"/>
        <v/>
      </c>
      <c r="F68" s="110"/>
      <c r="G68" s="42" t="str">
        <f ca="1">IF(C68="","",IF(F68="","0x03FF",IF(ISERROR(VLOOKUP(F68,C$12:INDIRECT("R[-1]C[-2]",FALSE),3,FALSE)),"ERROR",VLOOKUP(F68,C$12:INDIRECT("R[-1]C[-2]",FALSE),3,FALSE))))</f>
        <v/>
      </c>
      <c r="H68" s="110">
        <v>0</v>
      </c>
      <c r="I68" s="109">
        <v>0</v>
      </c>
      <c r="J68" s="109">
        <v>0</v>
      </c>
      <c r="K68" s="109">
        <v>0</v>
      </c>
      <c r="L68" s="109">
        <v>0</v>
      </c>
      <c r="M68" s="109">
        <v>0</v>
      </c>
      <c r="N68" s="109">
        <v>0</v>
      </c>
      <c r="O68" s="109">
        <v>0</v>
      </c>
      <c r="P68" s="109">
        <v>0</v>
      </c>
      <c r="Q68" s="109">
        <v>0</v>
      </c>
      <c r="R68" s="109">
        <v>0</v>
      </c>
      <c r="S68" s="109">
        <v>0</v>
      </c>
      <c r="T68" s="109">
        <v>0</v>
      </c>
      <c r="U68" s="109">
        <v>0</v>
      </c>
      <c r="V68" s="109">
        <v>0</v>
      </c>
      <c r="W68" s="109">
        <v>0</v>
      </c>
      <c r="X68" s="109">
        <v>0</v>
      </c>
      <c r="Y68" s="109">
        <v>0</v>
      </c>
      <c r="Z68" s="109">
        <v>0</v>
      </c>
      <c r="AA68" s="109">
        <v>0</v>
      </c>
      <c r="AB68" s="109">
        <v>0</v>
      </c>
      <c r="AC68" s="109">
        <v>0</v>
      </c>
      <c r="AD68" s="109">
        <v>0</v>
      </c>
      <c r="AE68" s="109">
        <v>0</v>
      </c>
      <c r="AF68" s="109">
        <v>0</v>
      </c>
      <c r="AG68" s="109">
        <v>0</v>
      </c>
      <c r="AH68" s="109">
        <v>0</v>
      </c>
      <c r="AI68" s="109">
        <v>0</v>
      </c>
      <c r="AJ68" s="109">
        <v>0</v>
      </c>
      <c r="AK68" s="109">
        <v>0</v>
      </c>
      <c r="AL68" s="109">
        <v>0</v>
      </c>
      <c r="AM68" s="114">
        <v>0</v>
      </c>
      <c r="AN68" s="115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73" t="str">
        <f t="shared" si="3"/>
        <v/>
      </c>
      <c r="BE68" s="164"/>
      <c r="BF68" s="107"/>
      <c r="BG68" s="108"/>
      <c r="BH68" s="108"/>
      <c r="BI68" s="108"/>
      <c r="BJ68" s="108"/>
      <c r="BK68" s="108"/>
      <c r="BL68" s="108"/>
      <c r="BM68" s="108"/>
      <c r="BN68" s="5">
        <f t="shared" si="4"/>
        <v>0</v>
      </c>
      <c r="BO68" s="5">
        <f t="shared" si="5"/>
        <v>0</v>
      </c>
    </row>
    <row r="69" spans="2:67">
      <c r="B69" s="128" t="str">
        <f ca="1">IF(C69="","",MAX($B$12:INDIRECT("R[-1]C",FALSE))+1)</f>
        <v/>
      </c>
      <c r="C69" s="109"/>
      <c r="D69" s="129" t="str">
        <f t="shared" si="1"/>
        <v/>
      </c>
      <c r="E69" s="42" t="str">
        <f t="shared" si="2"/>
        <v/>
      </c>
      <c r="F69" s="110"/>
      <c r="G69" s="42" t="str">
        <f ca="1">IF(C69="","",IF(F69="","0x03FF",IF(ISERROR(VLOOKUP(F69,C$12:INDIRECT("R[-1]C[-2]",FALSE),3,FALSE)),"ERROR",VLOOKUP(F69,C$12:INDIRECT("R[-1]C[-2]",FALSE),3,FALSE))))</f>
        <v/>
      </c>
      <c r="H69" s="110">
        <v>0</v>
      </c>
      <c r="I69" s="109">
        <v>0</v>
      </c>
      <c r="J69" s="109">
        <v>0</v>
      </c>
      <c r="K69" s="109">
        <v>0</v>
      </c>
      <c r="L69" s="109">
        <v>0</v>
      </c>
      <c r="M69" s="109">
        <v>0</v>
      </c>
      <c r="N69" s="109">
        <v>0</v>
      </c>
      <c r="O69" s="109">
        <v>0</v>
      </c>
      <c r="P69" s="109">
        <v>0</v>
      </c>
      <c r="Q69" s="109">
        <v>0</v>
      </c>
      <c r="R69" s="109">
        <v>0</v>
      </c>
      <c r="S69" s="109">
        <v>0</v>
      </c>
      <c r="T69" s="109">
        <v>0</v>
      </c>
      <c r="U69" s="109">
        <v>0</v>
      </c>
      <c r="V69" s="109">
        <v>0</v>
      </c>
      <c r="W69" s="109">
        <v>0</v>
      </c>
      <c r="X69" s="109">
        <v>0</v>
      </c>
      <c r="Y69" s="109">
        <v>0</v>
      </c>
      <c r="Z69" s="109">
        <v>0</v>
      </c>
      <c r="AA69" s="109">
        <v>0</v>
      </c>
      <c r="AB69" s="109">
        <v>0</v>
      </c>
      <c r="AC69" s="109">
        <v>0</v>
      </c>
      <c r="AD69" s="109">
        <v>0</v>
      </c>
      <c r="AE69" s="109">
        <v>0</v>
      </c>
      <c r="AF69" s="109">
        <v>0</v>
      </c>
      <c r="AG69" s="109">
        <v>0</v>
      </c>
      <c r="AH69" s="109">
        <v>0</v>
      </c>
      <c r="AI69" s="109">
        <v>0</v>
      </c>
      <c r="AJ69" s="109">
        <v>0</v>
      </c>
      <c r="AK69" s="109">
        <v>0</v>
      </c>
      <c r="AL69" s="109">
        <v>0</v>
      </c>
      <c r="AM69" s="114">
        <v>0</v>
      </c>
      <c r="AN69" s="115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73" t="str">
        <f t="shared" si="3"/>
        <v/>
      </c>
      <c r="BE69" s="164"/>
      <c r="BF69" s="107"/>
      <c r="BG69" s="108"/>
      <c r="BH69" s="108"/>
      <c r="BI69" s="108"/>
      <c r="BJ69" s="108"/>
      <c r="BK69" s="108"/>
      <c r="BL69" s="108"/>
      <c r="BM69" s="108"/>
      <c r="BN69" s="5">
        <f t="shared" si="4"/>
        <v>0</v>
      </c>
      <c r="BO69" s="5">
        <f t="shared" si="5"/>
        <v>0</v>
      </c>
    </row>
    <row r="70" spans="2:67">
      <c r="B70" s="128" t="str">
        <f ca="1">IF(C70="","",MAX($B$12:INDIRECT("R[-1]C",FALSE))+1)</f>
        <v/>
      </c>
      <c r="C70" s="109"/>
      <c r="D70" s="129" t="str">
        <f t="shared" si="1"/>
        <v/>
      </c>
      <c r="E70" s="42" t="str">
        <f t="shared" si="2"/>
        <v/>
      </c>
      <c r="F70" s="110"/>
      <c r="G70" s="42" t="str">
        <f ca="1">IF(C70="","",IF(F70="","0x03FF",IF(ISERROR(VLOOKUP(F70,C$12:INDIRECT("R[-1]C[-2]",FALSE),3,FALSE)),"ERROR",VLOOKUP(F70,C$12:INDIRECT("R[-1]C[-2]",FALSE),3,FALSE))))</f>
        <v/>
      </c>
      <c r="H70" s="110">
        <v>0</v>
      </c>
      <c r="I70" s="109">
        <v>0</v>
      </c>
      <c r="J70" s="109">
        <v>0</v>
      </c>
      <c r="K70" s="109">
        <v>0</v>
      </c>
      <c r="L70" s="109">
        <v>0</v>
      </c>
      <c r="M70" s="109">
        <v>0</v>
      </c>
      <c r="N70" s="109">
        <v>0</v>
      </c>
      <c r="O70" s="109">
        <v>0</v>
      </c>
      <c r="P70" s="109">
        <v>0</v>
      </c>
      <c r="Q70" s="109">
        <v>0</v>
      </c>
      <c r="R70" s="109">
        <v>0</v>
      </c>
      <c r="S70" s="109">
        <v>0</v>
      </c>
      <c r="T70" s="109">
        <v>0</v>
      </c>
      <c r="U70" s="109">
        <v>0</v>
      </c>
      <c r="V70" s="109">
        <v>0</v>
      </c>
      <c r="W70" s="109">
        <v>0</v>
      </c>
      <c r="X70" s="109">
        <v>0</v>
      </c>
      <c r="Y70" s="109">
        <v>0</v>
      </c>
      <c r="Z70" s="109">
        <v>0</v>
      </c>
      <c r="AA70" s="109">
        <v>0</v>
      </c>
      <c r="AB70" s="109">
        <v>0</v>
      </c>
      <c r="AC70" s="109">
        <v>0</v>
      </c>
      <c r="AD70" s="109">
        <v>0</v>
      </c>
      <c r="AE70" s="109">
        <v>0</v>
      </c>
      <c r="AF70" s="109">
        <v>0</v>
      </c>
      <c r="AG70" s="109">
        <v>0</v>
      </c>
      <c r="AH70" s="109">
        <v>0</v>
      </c>
      <c r="AI70" s="109">
        <v>0</v>
      </c>
      <c r="AJ70" s="109">
        <v>0</v>
      </c>
      <c r="AK70" s="109">
        <v>0</v>
      </c>
      <c r="AL70" s="109">
        <v>0</v>
      </c>
      <c r="AM70" s="114">
        <v>0</v>
      </c>
      <c r="AN70" s="115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73" t="str">
        <f t="shared" si="3"/>
        <v/>
      </c>
      <c r="BE70" s="164"/>
      <c r="BF70" s="107"/>
      <c r="BG70" s="108"/>
      <c r="BH70" s="108"/>
      <c r="BI70" s="108"/>
      <c r="BJ70" s="108"/>
      <c r="BK70" s="108"/>
      <c r="BL70" s="108"/>
      <c r="BM70" s="108"/>
      <c r="BN70" s="5">
        <f t="shared" si="4"/>
        <v>0</v>
      </c>
      <c r="BO70" s="5">
        <f t="shared" si="5"/>
        <v>0</v>
      </c>
    </row>
    <row r="71" spans="2:67">
      <c r="B71" s="128" t="str">
        <f ca="1">IF(C71="","",MAX($B$12:INDIRECT("R[-1]C",FALSE))+1)</f>
        <v/>
      </c>
      <c r="C71" s="109"/>
      <c r="D71" s="129" t="str">
        <f t="shared" si="1"/>
        <v/>
      </c>
      <c r="E71" s="42" t="str">
        <f t="shared" si="2"/>
        <v/>
      </c>
      <c r="F71" s="110"/>
      <c r="G71" s="42" t="str">
        <f ca="1">IF(C71="","",IF(F71="","0x03FF",IF(ISERROR(VLOOKUP(F71,C$12:INDIRECT("R[-1]C[-2]",FALSE),3,FALSE)),"ERROR",VLOOKUP(F71,C$12:INDIRECT("R[-1]C[-2]",FALSE),3,FALSE))))</f>
        <v/>
      </c>
      <c r="H71" s="110">
        <v>0</v>
      </c>
      <c r="I71" s="109">
        <v>0</v>
      </c>
      <c r="J71" s="109">
        <v>0</v>
      </c>
      <c r="K71" s="109">
        <v>0</v>
      </c>
      <c r="L71" s="109">
        <v>0</v>
      </c>
      <c r="M71" s="109">
        <v>0</v>
      </c>
      <c r="N71" s="109">
        <v>0</v>
      </c>
      <c r="O71" s="109">
        <v>0</v>
      </c>
      <c r="P71" s="109">
        <v>0</v>
      </c>
      <c r="Q71" s="109">
        <v>0</v>
      </c>
      <c r="R71" s="109">
        <v>0</v>
      </c>
      <c r="S71" s="109">
        <v>0</v>
      </c>
      <c r="T71" s="109">
        <v>0</v>
      </c>
      <c r="U71" s="109">
        <v>0</v>
      </c>
      <c r="V71" s="109">
        <v>0</v>
      </c>
      <c r="W71" s="109">
        <v>0</v>
      </c>
      <c r="X71" s="109">
        <v>0</v>
      </c>
      <c r="Y71" s="109">
        <v>0</v>
      </c>
      <c r="Z71" s="109">
        <v>0</v>
      </c>
      <c r="AA71" s="109">
        <v>0</v>
      </c>
      <c r="AB71" s="109">
        <v>0</v>
      </c>
      <c r="AC71" s="109">
        <v>0</v>
      </c>
      <c r="AD71" s="109">
        <v>0</v>
      </c>
      <c r="AE71" s="109">
        <v>0</v>
      </c>
      <c r="AF71" s="109">
        <v>0</v>
      </c>
      <c r="AG71" s="109">
        <v>0</v>
      </c>
      <c r="AH71" s="109">
        <v>0</v>
      </c>
      <c r="AI71" s="109">
        <v>0</v>
      </c>
      <c r="AJ71" s="109">
        <v>0</v>
      </c>
      <c r="AK71" s="109">
        <v>0</v>
      </c>
      <c r="AL71" s="109">
        <v>0</v>
      </c>
      <c r="AM71" s="114">
        <v>0</v>
      </c>
      <c r="AN71" s="115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73" t="str">
        <f t="shared" si="3"/>
        <v/>
      </c>
      <c r="BE71" s="164"/>
      <c r="BF71" s="107"/>
      <c r="BG71" s="108"/>
      <c r="BH71" s="108"/>
      <c r="BI71" s="108"/>
      <c r="BJ71" s="108"/>
      <c r="BK71" s="108"/>
      <c r="BL71" s="108"/>
      <c r="BM71" s="108"/>
      <c r="BN71" s="5">
        <f t="shared" si="4"/>
        <v>0</v>
      </c>
      <c r="BO71" s="5">
        <f t="shared" si="5"/>
        <v>0</v>
      </c>
    </row>
    <row r="72" spans="2:67">
      <c r="B72" s="128" t="str">
        <f ca="1">IF(C72="","",MAX($B$12:INDIRECT("R[-1]C",FALSE))+1)</f>
        <v/>
      </c>
      <c r="C72" s="109"/>
      <c r="D72" s="129" t="str">
        <f t="shared" si="1"/>
        <v/>
      </c>
      <c r="E72" s="42" t="str">
        <f t="shared" si="2"/>
        <v/>
      </c>
      <c r="F72" s="110"/>
      <c r="G72" s="42" t="str">
        <f ca="1">IF(C72="","",IF(F72="","0x03FF",IF(ISERROR(VLOOKUP(F72,C$12:INDIRECT("R[-1]C[-2]",FALSE),3,FALSE)),"ERROR",VLOOKUP(F72,C$12:INDIRECT("R[-1]C[-2]",FALSE),3,FALSE))))</f>
        <v/>
      </c>
      <c r="H72" s="110">
        <v>0</v>
      </c>
      <c r="I72" s="109">
        <v>0</v>
      </c>
      <c r="J72" s="109">
        <v>0</v>
      </c>
      <c r="K72" s="109">
        <v>0</v>
      </c>
      <c r="L72" s="109">
        <v>0</v>
      </c>
      <c r="M72" s="109">
        <v>0</v>
      </c>
      <c r="N72" s="109">
        <v>0</v>
      </c>
      <c r="O72" s="109">
        <v>0</v>
      </c>
      <c r="P72" s="109">
        <v>0</v>
      </c>
      <c r="Q72" s="109">
        <v>0</v>
      </c>
      <c r="R72" s="109">
        <v>0</v>
      </c>
      <c r="S72" s="109">
        <v>0</v>
      </c>
      <c r="T72" s="109">
        <v>0</v>
      </c>
      <c r="U72" s="109">
        <v>0</v>
      </c>
      <c r="V72" s="109">
        <v>0</v>
      </c>
      <c r="W72" s="109">
        <v>0</v>
      </c>
      <c r="X72" s="109">
        <v>0</v>
      </c>
      <c r="Y72" s="109">
        <v>0</v>
      </c>
      <c r="Z72" s="109">
        <v>0</v>
      </c>
      <c r="AA72" s="109">
        <v>0</v>
      </c>
      <c r="AB72" s="109">
        <v>0</v>
      </c>
      <c r="AC72" s="109">
        <v>0</v>
      </c>
      <c r="AD72" s="109">
        <v>0</v>
      </c>
      <c r="AE72" s="109">
        <v>0</v>
      </c>
      <c r="AF72" s="109">
        <v>0</v>
      </c>
      <c r="AG72" s="109">
        <v>0</v>
      </c>
      <c r="AH72" s="109">
        <v>0</v>
      </c>
      <c r="AI72" s="109">
        <v>0</v>
      </c>
      <c r="AJ72" s="109">
        <v>0</v>
      </c>
      <c r="AK72" s="109">
        <v>0</v>
      </c>
      <c r="AL72" s="109">
        <v>0</v>
      </c>
      <c r="AM72" s="114">
        <v>0</v>
      </c>
      <c r="AN72" s="115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73" t="str">
        <f t="shared" si="3"/>
        <v/>
      </c>
      <c r="BE72" s="164"/>
      <c r="BF72" s="107"/>
      <c r="BG72" s="108"/>
      <c r="BH72" s="108"/>
      <c r="BI72" s="108"/>
      <c r="BJ72" s="108"/>
      <c r="BK72" s="108"/>
      <c r="BL72" s="108"/>
      <c r="BM72" s="108"/>
      <c r="BN72" s="5">
        <f t="shared" si="4"/>
        <v>0</v>
      </c>
      <c r="BO72" s="5">
        <f t="shared" si="5"/>
        <v>0</v>
      </c>
    </row>
    <row r="73" spans="2:67">
      <c r="B73" s="128" t="str">
        <f ca="1">IF(C73="","",MAX($B$12:INDIRECT("R[-1]C",FALSE))+1)</f>
        <v/>
      </c>
      <c r="C73" s="109"/>
      <c r="D73" s="129" t="str">
        <f t="shared" si="1"/>
        <v/>
      </c>
      <c r="E73" s="42" t="str">
        <f t="shared" si="2"/>
        <v/>
      </c>
      <c r="F73" s="110"/>
      <c r="G73" s="42" t="str">
        <f ca="1">IF(C73="","",IF(F73="","0x03FF",IF(ISERROR(VLOOKUP(F73,C$12:INDIRECT("R[-1]C[-2]",FALSE),3,FALSE)),"ERROR",VLOOKUP(F73,C$12:INDIRECT("R[-1]C[-2]",FALSE),3,FALSE))))</f>
        <v/>
      </c>
      <c r="H73" s="110">
        <v>0</v>
      </c>
      <c r="I73" s="109">
        <v>0</v>
      </c>
      <c r="J73" s="109">
        <v>0</v>
      </c>
      <c r="K73" s="109">
        <v>0</v>
      </c>
      <c r="L73" s="109">
        <v>0</v>
      </c>
      <c r="M73" s="109">
        <v>0</v>
      </c>
      <c r="N73" s="109">
        <v>0</v>
      </c>
      <c r="O73" s="109">
        <v>0</v>
      </c>
      <c r="P73" s="109">
        <v>0</v>
      </c>
      <c r="Q73" s="109">
        <v>0</v>
      </c>
      <c r="R73" s="109">
        <v>0</v>
      </c>
      <c r="S73" s="109">
        <v>0</v>
      </c>
      <c r="T73" s="109">
        <v>0</v>
      </c>
      <c r="U73" s="109">
        <v>0</v>
      </c>
      <c r="V73" s="109">
        <v>0</v>
      </c>
      <c r="W73" s="109">
        <v>0</v>
      </c>
      <c r="X73" s="109">
        <v>0</v>
      </c>
      <c r="Y73" s="109">
        <v>0</v>
      </c>
      <c r="Z73" s="109">
        <v>0</v>
      </c>
      <c r="AA73" s="109">
        <v>0</v>
      </c>
      <c r="AB73" s="109">
        <v>0</v>
      </c>
      <c r="AC73" s="109">
        <v>0</v>
      </c>
      <c r="AD73" s="109">
        <v>0</v>
      </c>
      <c r="AE73" s="109">
        <v>0</v>
      </c>
      <c r="AF73" s="109">
        <v>0</v>
      </c>
      <c r="AG73" s="109">
        <v>0</v>
      </c>
      <c r="AH73" s="109">
        <v>0</v>
      </c>
      <c r="AI73" s="109">
        <v>0</v>
      </c>
      <c r="AJ73" s="109">
        <v>0</v>
      </c>
      <c r="AK73" s="109">
        <v>0</v>
      </c>
      <c r="AL73" s="109">
        <v>0</v>
      </c>
      <c r="AM73" s="114">
        <v>0</v>
      </c>
      <c r="AN73" s="115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73" t="str">
        <f t="shared" si="3"/>
        <v/>
      </c>
      <c r="BE73" s="164"/>
      <c r="BF73" s="107"/>
      <c r="BG73" s="108"/>
      <c r="BH73" s="108"/>
      <c r="BI73" s="108"/>
      <c r="BJ73" s="108"/>
      <c r="BK73" s="108"/>
      <c r="BL73" s="108"/>
      <c r="BM73" s="108"/>
      <c r="BN73" s="5">
        <f t="shared" si="4"/>
        <v>0</v>
      </c>
      <c r="BO73" s="5">
        <f t="shared" si="5"/>
        <v>0</v>
      </c>
    </row>
    <row r="74" spans="2:67">
      <c r="B74" s="128" t="str">
        <f ca="1">IF(C74="","",MAX($B$12:INDIRECT("R[-1]C",FALSE))+1)</f>
        <v/>
      </c>
      <c r="C74" s="109"/>
      <c r="D74" s="129" t="str">
        <f t="shared" si="1"/>
        <v/>
      </c>
      <c r="E74" s="42" t="str">
        <f t="shared" si="2"/>
        <v/>
      </c>
      <c r="F74" s="110"/>
      <c r="G74" s="42" t="str">
        <f ca="1">IF(C74="","",IF(F74="","0x03FF",IF(ISERROR(VLOOKUP(F74,C$12:INDIRECT("R[-1]C[-2]",FALSE),3,FALSE)),"ERROR",VLOOKUP(F74,C$12:INDIRECT("R[-1]C[-2]",FALSE),3,FALSE))))</f>
        <v/>
      </c>
      <c r="H74" s="110">
        <v>0</v>
      </c>
      <c r="I74" s="109">
        <v>0</v>
      </c>
      <c r="J74" s="109">
        <v>0</v>
      </c>
      <c r="K74" s="109">
        <v>0</v>
      </c>
      <c r="L74" s="109">
        <v>0</v>
      </c>
      <c r="M74" s="109">
        <v>0</v>
      </c>
      <c r="N74" s="109">
        <v>0</v>
      </c>
      <c r="O74" s="109">
        <v>0</v>
      </c>
      <c r="P74" s="109">
        <v>0</v>
      </c>
      <c r="Q74" s="109">
        <v>0</v>
      </c>
      <c r="R74" s="109">
        <v>0</v>
      </c>
      <c r="S74" s="109">
        <v>0</v>
      </c>
      <c r="T74" s="109">
        <v>0</v>
      </c>
      <c r="U74" s="109">
        <v>0</v>
      </c>
      <c r="V74" s="109">
        <v>0</v>
      </c>
      <c r="W74" s="109">
        <v>0</v>
      </c>
      <c r="X74" s="109">
        <v>0</v>
      </c>
      <c r="Y74" s="109">
        <v>0</v>
      </c>
      <c r="Z74" s="109">
        <v>0</v>
      </c>
      <c r="AA74" s="109">
        <v>0</v>
      </c>
      <c r="AB74" s="109">
        <v>0</v>
      </c>
      <c r="AC74" s="109">
        <v>0</v>
      </c>
      <c r="AD74" s="109">
        <v>0</v>
      </c>
      <c r="AE74" s="109">
        <v>0</v>
      </c>
      <c r="AF74" s="109">
        <v>0</v>
      </c>
      <c r="AG74" s="109">
        <v>0</v>
      </c>
      <c r="AH74" s="109">
        <v>0</v>
      </c>
      <c r="AI74" s="109">
        <v>0</v>
      </c>
      <c r="AJ74" s="109">
        <v>0</v>
      </c>
      <c r="AK74" s="109">
        <v>0</v>
      </c>
      <c r="AL74" s="109">
        <v>0</v>
      </c>
      <c r="AM74" s="114">
        <v>0</v>
      </c>
      <c r="AN74" s="115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73" t="str">
        <f t="shared" si="3"/>
        <v/>
      </c>
      <c r="BE74" s="164"/>
      <c r="BF74" s="107"/>
      <c r="BG74" s="108"/>
      <c r="BH74" s="108"/>
      <c r="BI74" s="108"/>
      <c r="BJ74" s="108"/>
      <c r="BK74" s="108"/>
      <c r="BL74" s="108"/>
      <c r="BM74" s="108"/>
      <c r="BN74" s="5">
        <f t="shared" si="4"/>
        <v>0</v>
      </c>
      <c r="BO74" s="5">
        <f t="shared" si="5"/>
        <v>0</v>
      </c>
    </row>
    <row r="75" spans="2:67">
      <c r="B75" s="128" t="str">
        <f ca="1">IF(C75="","",MAX($B$12:INDIRECT("R[-1]C",FALSE))+1)</f>
        <v/>
      </c>
      <c r="C75" s="109"/>
      <c r="D75" s="129" t="str">
        <f t="shared" si="1"/>
        <v/>
      </c>
      <c r="E75" s="42" t="str">
        <f t="shared" si="2"/>
        <v/>
      </c>
      <c r="F75" s="110"/>
      <c r="G75" s="42" t="str">
        <f ca="1">IF(C75="","",IF(F75="","0x03FF",IF(ISERROR(VLOOKUP(F75,C$12:INDIRECT("R[-1]C[-2]",FALSE),3,FALSE)),"ERROR",VLOOKUP(F75,C$12:INDIRECT("R[-1]C[-2]",FALSE),3,FALSE))))</f>
        <v/>
      </c>
      <c r="H75" s="110">
        <v>0</v>
      </c>
      <c r="I75" s="109">
        <v>0</v>
      </c>
      <c r="J75" s="109">
        <v>0</v>
      </c>
      <c r="K75" s="109">
        <v>0</v>
      </c>
      <c r="L75" s="109">
        <v>0</v>
      </c>
      <c r="M75" s="109">
        <v>0</v>
      </c>
      <c r="N75" s="109">
        <v>0</v>
      </c>
      <c r="O75" s="109">
        <v>0</v>
      </c>
      <c r="P75" s="109">
        <v>0</v>
      </c>
      <c r="Q75" s="109">
        <v>0</v>
      </c>
      <c r="R75" s="109">
        <v>0</v>
      </c>
      <c r="S75" s="109">
        <v>0</v>
      </c>
      <c r="T75" s="109">
        <v>0</v>
      </c>
      <c r="U75" s="109">
        <v>0</v>
      </c>
      <c r="V75" s="109">
        <v>0</v>
      </c>
      <c r="W75" s="109">
        <v>0</v>
      </c>
      <c r="X75" s="109">
        <v>0</v>
      </c>
      <c r="Y75" s="109">
        <v>0</v>
      </c>
      <c r="Z75" s="109">
        <v>0</v>
      </c>
      <c r="AA75" s="109">
        <v>0</v>
      </c>
      <c r="AB75" s="109">
        <v>0</v>
      </c>
      <c r="AC75" s="109">
        <v>0</v>
      </c>
      <c r="AD75" s="109">
        <v>0</v>
      </c>
      <c r="AE75" s="109">
        <v>0</v>
      </c>
      <c r="AF75" s="109">
        <v>0</v>
      </c>
      <c r="AG75" s="109">
        <v>0</v>
      </c>
      <c r="AH75" s="109">
        <v>0</v>
      </c>
      <c r="AI75" s="109">
        <v>0</v>
      </c>
      <c r="AJ75" s="109">
        <v>0</v>
      </c>
      <c r="AK75" s="109">
        <v>0</v>
      </c>
      <c r="AL75" s="109">
        <v>0</v>
      </c>
      <c r="AM75" s="114">
        <v>0</v>
      </c>
      <c r="AN75" s="115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73" t="str">
        <f t="shared" si="3"/>
        <v/>
      </c>
      <c r="BE75" s="164"/>
      <c r="BF75" s="107"/>
      <c r="BG75" s="108"/>
      <c r="BH75" s="108"/>
      <c r="BI75" s="108"/>
      <c r="BJ75" s="108"/>
      <c r="BK75" s="108"/>
      <c r="BL75" s="108"/>
      <c r="BM75" s="108"/>
      <c r="BN75" s="5">
        <f t="shared" si="4"/>
        <v>0</v>
      </c>
      <c r="BO75" s="5">
        <f t="shared" si="5"/>
        <v>0</v>
      </c>
    </row>
    <row r="76" spans="2:67">
      <c r="B76" s="128" t="str">
        <f ca="1">IF(C76="","",MAX($B$12:INDIRECT("R[-1]C",FALSE))+1)</f>
        <v/>
      </c>
      <c r="C76" s="109"/>
      <c r="D76" s="129" t="str">
        <f t="shared" si="1"/>
        <v/>
      </c>
      <c r="E76" s="42" t="str">
        <f t="shared" si="2"/>
        <v/>
      </c>
      <c r="F76" s="110"/>
      <c r="G76" s="42" t="str">
        <f ca="1">IF(C76="","",IF(F76="","0x03FF",IF(ISERROR(VLOOKUP(F76,C$12:INDIRECT("R[-1]C[-2]",FALSE),3,FALSE)),"ERROR",VLOOKUP(F76,C$12:INDIRECT("R[-1]C[-2]",FALSE),3,FALSE))))</f>
        <v/>
      </c>
      <c r="H76" s="110">
        <v>0</v>
      </c>
      <c r="I76" s="109">
        <v>0</v>
      </c>
      <c r="J76" s="109">
        <v>0</v>
      </c>
      <c r="K76" s="109">
        <v>0</v>
      </c>
      <c r="L76" s="109">
        <v>0</v>
      </c>
      <c r="M76" s="109">
        <v>0</v>
      </c>
      <c r="N76" s="109">
        <v>0</v>
      </c>
      <c r="O76" s="109">
        <v>0</v>
      </c>
      <c r="P76" s="109">
        <v>0</v>
      </c>
      <c r="Q76" s="109">
        <v>0</v>
      </c>
      <c r="R76" s="109">
        <v>0</v>
      </c>
      <c r="S76" s="109">
        <v>0</v>
      </c>
      <c r="T76" s="109">
        <v>0</v>
      </c>
      <c r="U76" s="109">
        <v>0</v>
      </c>
      <c r="V76" s="109">
        <v>0</v>
      </c>
      <c r="W76" s="109">
        <v>0</v>
      </c>
      <c r="X76" s="109">
        <v>0</v>
      </c>
      <c r="Y76" s="109">
        <v>0</v>
      </c>
      <c r="Z76" s="109">
        <v>0</v>
      </c>
      <c r="AA76" s="109">
        <v>0</v>
      </c>
      <c r="AB76" s="109">
        <v>0</v>
      </c>
      <c r="AC76" s="109">
        <v>0</v>
      </c>
      <c r="AD76" s="109">
        <v>0</v>
      </c>
      <c r="AE76" s="109">
        <v>0</v>
      </c>
      <c r="AF76" s="109">
        <v>0</v>
      </c>
      <c r="AG76" s="109">
        <v>0</v>
      </c>
      <c r="AH76" s="109">
        <v>0</v>
      </c>
      <c r="AI76" s="109">
        <v>0</v>
      </c>
      <c r="AJ76" s="109">
        <v>0</v>
      </c>
      <c r="AK76" s="109">
        <v>0</v>
      </c>
      <c r="AL76" s="109">
        <v>0</v>
      </c>
      <c r="AM76" s="114">
        <v>0</v>
      </c>
      <c r="AN76" s="115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73" t="str">
        <f t="shared" si="3"/>
        <v/>
      </c>
      <c r="BE76" s="164"/>
      <c r="BF76" s="107"/>
      <c r="BG76" s="108"/>
      <c r="BH76" s="108"/>
      <c r="BI76" s="108"/>
      <c r="BJ76" s="108"/>
      <c r="BK76" s="108"/>
      <c r="BL76" s="108"/>
      <c r="BM76" s="108"/>
      <c r="BN76" s="5">
        <f t="shared" si="4"/>
        <v>0</v>
      </c>
      <c r="BO76" s="5">
        <f t="shared" si="5"/>
        <v>0</v>
      </c>
    </row>
    <row r="77" spans="2:67">
      <c r="B77" s="128" t="str">
        <f ca="1">IF(C77="","",MAX($B$12:INDIRECT("R[-1]C",FALSE))+1)</f>
        <v/>
      </c>
      <c r="C77" s="109"/>
      <c r="D77" s="129" t="str">
        <f t="shared" ref="D77:D140" si="6">IF(C77="","",D$8&amp;UPPER(SUBSTITUTE(C77," ","_")))</f>
        <v/>
      </c>
      <c r="E77" s="42" t="str">
        <f t="shared" ref="E77:E140" si="7">IF(C77="","","0x"&amp;DEC2HEX(F$2*2^10+B77,4))</f>
        <v/>
      </c>
      <c r="F77" s="110"/>
      <c r="G77" s="42" t="str">
        <f ca="1">IF(C77="","",IF(F77="","0x03FF",IF(ISERROR(VLOOKUP(F77,C$12:INDIRECT("R[-1]C[-2]",FALSE),3,FALSE)),"ERROR",VLOOKUP(F77,C$12:INDIRECT("R[-1]C[-2]",FALSE),3,FALSE))))</f>
        <v/>
      </c>
      <c r="H77" s="110">
        <v>0</v>
      </c>
      <c r="I77" s="109">
        <v>0</v>
      </c>
      <c r="J77" s="109">
        <v>0</v>
      </c>
      <c r="K77" s="109">
        <v>0</v>
      </c>
      <c r="L77" s="109">
        <v>0</v>
      </c>
      <c r="M77" s="109">
        <v>0</v>
      </c>
      <c r="N77" s="109">
        <v>0</v>
      </c>
      <c r="O77" s="109">
        <v>0</v>
      </c>
      <c r="P77" s="109">
        <v>0</v>
      </c>
      <c r="Q77" s="109">
        <v>0</v>
      </c>
      <c r="R77" s="109">
        <v>0</v>
      </c>
      <c r="S77" s="109">
        <v>0</v>
      </c>
      <c r="T77" s="109">
        <v>0</v>
      </c>
      <c r="U77" s="109">
        <v>0</v>
      </c>
      <c r="V77" s="109">
        <v>0</v>
      </c>
      <c r="W77" s="109">
        <v>0</v>
      </c>
      <c r="X77" s="109">
        <v>0</v>
      </c>
      <c r="Y77" s="109">
        <v>0</v>
      </c>
      <c r="Z77" s="109">
        <v>0</v>
      </c>
      <c r="AA77" s="109">
        <v>0</v>
      </c>
      <c r="AB77" s="109">
        <v>0</v>
      </c>
      <c r="AC77" s="109">
        <v>0</v>
      </c>
      <c r="AD77" s="109">
        <v>0</v>
      </c>
      <c r="AE77" s="109">
        <v>0</v>
      </c>
      <c r="AF77" s="109">
        <v>0</v>
      </c>
      <c r="AG77" s="109">
        <v>0</v>
      </c>
      <c r="AH77" s="109">
        <v>0</v>
      </c>
      <c r="AI77" s="109">
        <v>0</v>
      </c>
      <c r="AJ77" s="109">
        <v>0</v>
      </c>
      <c r="AK77" s="109">
        <v>0</v>
      </c>
      <c r="AL77" s="109">
        <v>0</v>
      </c>
      <c r="AM77" s="114">
        <v>0</v>
      </c>
      <c r="AN77" s="115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73" t="str">
        <f t="shared" ref="BD77:BD140" si="8">IF(C77="","","0x"&amp;DEC2HEX(H$12*H77+I$12*I77+J$12*J77+K$12*K77+L$12*L77+M$12*M77+N$12*N77+O$12*O77+P$12*P77+Q$12*Q77+R$12*R77+S$12*S77+T$12*T77+U$12*U77+V$12*V77+W$12*W77+X$12*X77+Y$12*Y77+Z$12*Z77+AA$12*AA77+AB$12*AB77+AC$12*AC77+AD$12*AD77+AE$12*AE77+AF$12*AF77+AG$12*AG77+AH$12*AH77+AI$12*AI77+AJ$12*AJ77+AK$12*AK77+AL$12*AL77+AM$12*AM77,8))</f>
        <v/>
      </c>
      <c r="BE77" s="164"/>
      <c r="BF77" s="107"/>
      <c r="BG77" s="108"/>
      <c r="BH77" s="108"/>
      <c r="BI77" s="108"/>
      <c r="BJ77" s="108"/>
      <c r="BK77" s="108"/>
      <c r="BL77" s="108"/>
      <c r="BM77" s="108"/>
      <c r="BN77" s="5">
        <f t="shared" si="4"/>
        <v>0</v>
      </c>
      <c r="BO77" s="5">
        <f t="shared" si="5"/>
        <v>0</v>
      </c>
    </row>
    <row r="78" spans="2:67">
      <c r="B78" s="128" t="str">
        <f ca="1">IF(C78="","",MAX($B$12:INDIRECT("R[-1]C",FALSE))+1)</f>
        <v/>
      </c>
      <c r="C78" s="109"/>
      <c r="D78" s="129" t="str">
        <f t="shared" si="6"/>
        <v/>
      </c>
      <c r="E78" s="42" t="str">
        <f t="shared" si="7"/>
        <v/>
      </c>
      <c r="F78" s="110"/>
      <c r="G78" s="42" t="str">
        <f ca="1">IF(C78="","",IF(F78="","0x03FF",IF(ISERROR(VLOOKUP(F78,C$12:INDIRECT("R[-1]C[-2]",FALSE),3,FALSE)),"ERROR",VLOOKUP(F78,C$12:INDIRECT("R[-1]C[-2]",FALSE),3,FALSE))))</f>
        <v/>
      </c>
      <c r="H78" s="110">
        <v>0</v>
      </c>
      <c r="I78" s="109">
        <v>0</v>
      </c>
      <c r="J78" s="109">
        <v>0</v>
      </c>
      <c r="K78" s="109">
        <v>0</v>
      </c>
      <c r="L78" s="109">
        <v>0</v>
      </c>
      <c r="M78" s="109">
        <v>0</v>
      </c>
      <c r="N78" s="109">
        <v>0</v>
      </c>
      <c r="O78" s="109">
        <v>0</v>
      </c>
      <c r="P78" s="109">
        <v>0</v>
      </c>
      <c r="Q78" s="109">
        <v>0</v>
      </c>
      <c r="R78" s="109">
        <v>0</v>
      </c>
      <c r="S78" s="109">
        <v>0</v>
      </c>
      <c r="T78" s="109">
        <v>0</v>
      </c>
      <c r="U78" s="109">
        <v>0</v>
      </c>
      <c r="V78" s="109">
        <v>0</v>
      </c>
      <c r="W78" s="109">
        <v>0</v>
      </c>
      <c r="X78" s="109">
        <v>0</v>
      </c>
      <c r="Y78" s="109">
        <v>0</v>
      </c>
      <c r="Z78" s="109">
        <v>0</v>
      </c>
      <c r="AA78" s="109">
        <v>0</v>
      </c>
      <c r="AB78" s="109">
        <v>0</v>
      </c>
      <c r="AC78" s="109">
        <v>0</v>
      </c>
      <c r="AD78" s="109">
        <v>0</v>
      </c>
      <c r="AE78" s="109">
        <v>0</v>
      </c>
      <c r="AF78" s="109">
        <v>0</v>
      </c>
      <c r="AG78" s="109">
        <v>0</v>
      </c>
      <c r="AH78" s="109">
        <v>0</v>
      </c>
      <c r="AI78" s="109">
        <v>0</v>
      </c>
      <c r="AJ78" s="109">
        <v>0</v>
      </c>
      <c r="AK78" s="109">
        <v>0</v>
      </c>
      <c r="AL78" s="109">
        <v>0</v>
      </c>
      <c r="AM78" s="114">
        <v>0</v>
      </c>
      <c r="AN78" s="115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73" t="str">
        <f t="shared" si="8"/>
        <v/>
      </c>
      <c r="BE78" s="164"/>
      <c r="BF78" s="107"/>
      <c r="BG78" s="108"/>
      <c r="BH78" s="108"/>
      <c r="BI78" s="108"/>
      <c r="BJ78" s="108"/>
      <c r="BK78" s="108"/>
      <c r="BL78" s="108"/>
      <c r="BM78" s="108"/>
      <c r="BN78" s="5">
        <f t="shared" ref="BN78:BN141" si="9">COUNTA(BF78:BM78)</f>
        <v>0</v>
      </c>
      <c r="BO78" s="5">
        <f t="shared" ref="BO78:BO141" si="10">LEN(D78)</f>
        <v>0</v>
      </c>
    </row>
    <row r="79" spans="2:67">
      <c r="B79" s="128" t="str">
        <f ca="1">IF(C79="","",MAX($B$12:INDIRECT("R[-1]C",FALSE))+1)</f>
        <v/>
      </c>
      <c r="C79" s="109"/>
      <c r="D79" s="129" t="str">
        <f t="shared" si="6"/>
        <v/>
      </c>
      <c r="E79" s="42" t="str">
        <f t="shared" si="7"/>
        <v/>
      </c>
      <c r="F79" s="110"/>
      <c r="G79" s="42" t="str">
        <f ca="1">IF(C79="","",IF(F79="","0x03FF",IF(ISERROR(VLOOKUP(F79,C$12:INDIRECT("R[-1]C[-2]",FALSE),3,FALSE)),"ERROR",VLOOKUP(F79,C$12:INDIRECT("R[-1]C[-2]",FALSE),3,FALSE))))</f>
        <v/>
      </c>
      <c r="H79" s="110">
        <v>0</v>
      </c>
      <c r="I79" s="109">
        <v>0</v>
      </c>
      <c r="J79" s="109">
        <v>0</v>
      </c>
      <c r="K79" s="109">
        <v>0</v>
      </c>
      <c r="L79" s="109">
        <v>0</v>
      </c>
      <c r="M79" s="109">
        <v>0</v>
      </c>
      <c r="N79" s="109">
        <v>0</v>
      </c>
      <c r="O79" s="109">
        <v>0</v>
      </c>
      <c r="P79" s="109">
        <v>0</v>
      </c>
      <c r="Q79" s="109">
        <v>0</v>
      </c>
      <c r="R79" s="109">
        <v>0</v>
      </c>
      <c r="S79" s="109">
        <v>0</v>
      </c>
      <c r="T79" s="109">
        <v>0</v>
      </c>
      <c r="U79" s="109">
        <v>0</v>
      </c>
      <c r="V79" s="109">
        <v>0</v>
      </c>
      <c r="W79" s="109">
        <v>0</v>
      </c>
      <c r="X79" s="109">
        <v>0</v>
      </c>
      <c r="Y79" s="109">
        <v>0</v>
      </c>
      <c r="Z79" s="109">
        <v>0</v>
      </c>
      <c r="AA79" s="109">
        <v>0</v>
      </c>
      <c r="AB79" s="109">
        <v>0</v>
      </c>
      <c r="AC79" s="109">
        <v>0</v>
      </c>
      <c r="AD79" s="109">
        <v>0</v>
      </c>
      <c r="AE79" s="109">
        <v>0</v>
      </c>
      <c r="AF79" s="109">
        <v>0</v>
      </c>
      <c r="AG79" s="109">
        <v>0</v>
      </c>
      <c r="AH79" s="109">
        <v>0</v>
      </c>
      <c r="AI79" s="109">
        <v>0</v>
      </c>
      <c r="AJ79" s="109">
        <v>0</v>
      </c>
      <c r="AK79" s="109">
        <v>0</v>
      </c>
      <c r="AL79" s="109">
        <v>0</v>
      </c>
      <c r="AM79" s="114">
        <v>0</v>
      </c>
      <c r="AN79" s="115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73" t="str">
        <f t="shared" si="8"/>
        <v/>
      </c>
      <c r="BE79" s="164"/>
      <c r="BF79" s="107"/>
      <c r="BG79" s="108"/>
      <c r="BH79" s="108"/>
      <c r="BI79" s="108"/>
      <c r="BJ79" s="108"/>
      <c r="BK79" s="108"/>
      <c r="BL79" s="108"/>
      <c r="BM79" s="108"/>
      <c r="BN79" s="5">
        <f t="shared" si="9"/>
        <v>0</v>
      </c>
      <c r="BO79" s="5">
        <f t="shared" si="10"/>
        <v>0</v>
      </c>
    </row>
    <row r="80" spans="2:67">
      <c r="B80" s="128" t="str">
        <f ca="1">IF(C80="","",MAX($B$12:INDIRECT("R[-1]C",FALSE))+1)</f>
        <v/>
      </c>
      <c r="C80" s="109"/>
      <c r="D80" s="129" t="str">
        <f t="shared" si="6"/>
        <v/>
      </c>
      <c r="E80" s="42" t="str">
        <f t="shared" si="7"/>
        <v/>
      </c>
      <c r="F80" s="110"/>
      <c r="G80" s="42" t="str">
        <f ca="1">IF(C80="","",IF(F80="","0x03FF",IF(ISERROR(VLOOKUP(F80,C$12:INDIRECT("R[-1]C[-2]",FALSE),3,FALSE)),"ERROR",VLOOKUP(F80,C$12:INDIRECT("R[-1]C[-2]",FALSE),3,FALSE))))</f>
        <v/>
      </c>
      <c r="H80" s="110">
        <v>0</v>
      </c>
      <c r="I80" s="109">
        <v>0</v>
      </c>
      <c r="J80" s="109">
        <v>0</v>
      </c>
      <c r="K80" s="109">
        <v>0</v>
      </c>
      <c r="L80" s="109">
        <v>0</v>
      </c>
      <c r="M80" s="109">
        <v>0</v>
      </c>
      <c r="N80" s="109">
        <v>0</v>
      </c>
      <c r="O80" s="109">
        <v>0</v>
      </c>
      <c r="P80" s="109">
        <v>0</v>
      </c>
      <c r="Q80" s="109">
        <v>0</v>
      </c>
      <c r="R80" s="109">
        <v>0</v>
      </c>
      <c r="S80" s="109">
        <v>0</v>
      </c>
      <c r="T80" s="109">
        <v>0</v>
      </c>
      <c r="U80" s="109">
        <v>0</v>
      </c>
      <c r="V80" s="109">
        <v>0</v>
      </c>
      <c r="W80" s="109">
        <v>0</v>
      </c>
      <c r="X80" s="109">
        <v>0</v>
      </c>
      <c r="Y80" s="109">
        <v>0</v>
      </c>
      <c r="Z80" s="109">
        <v>0</v>
      </c>
      <c r="AA80" s="109">
        <v>0</v>
      </c>
      <c r="AB80" s="109">
        <v>0</v>
      </c>
      <c r="AC80" s="109">
        <v>0</v>
      </c>
      <c r="AD80" s="109">
        <v>0</v>
      </c>
      <c r="AE80" s="109">
        <v>0</v>
      </c>
      <c r="AF80" s="109">
        <v>0</v>
      </c>
      <c r="AG80" s="109">
        <v>0</v>
      </c>
      <c r="AH80" s="109">
        <v>0</v>
      </c>
      <c r="AI80" s="109">
        <v>0</v>
      </c>
      <c r="AJ80" s="109">
        <v>0</v>
      </c>
      <c r="AK80" s="109">
        <v>0</v>
      </c>
      <c r="AL80" s="109">
        <v>0</v>
      </c>
      <c r="AM80" s="114">
        <v>0</v>
      </c>
      <c r="AN80" s="115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73" t="str">
        <f t="shared" si="8"/>
        <v/>
      </c>
      <c r="BE80" s="164"/>
      <c r="BF80" s="107"/>
      <c r="BG80" s="108"/>
      <c r="BH80" s="108"/>
      <c r="BI80" s="108"/>
      <c r="BJ80" s="108"/>
      <c r="BK80" s="108"/>
      <c r="BL80" s="108"/>
      <c r="BM80" s="108"/>
      <c r="BN80" s="5">
        <f t="shared" si="9"/>
        <v>0</v>
      </c>
      <c r="BO80" s="5">
        <f t="shared" si="10"/>
        <v>0</v>
      </c>
    </row>
    <row r="81" spans="2:67">
      <c r="B81" s="128" t="str">
        <f ca="1">IF(C81="","",MAX($B$12:INDIRECT("R[-1]C",FALSE))+1)</f>
        <v/>
      </c>
      <c r="C81" s="109"/>
      <c r="D81" s="129" t="str">
        <f t="shared" si="6"/>
        <v/>
      </c>
      <c r="E81" s="42" t="str">
        <f t="shared" si="7"/>
        <v/>
      </c>
      <c r="F81" s="110"/>
      <c r="G81" s="42" t="str">
        <f ca="1">IF(C81="","",IF(F81="","0x03FF",IF(ISERROR(VLOOKUP(F81,C$12:INDIRECT("R[-1]C[-2]",FALSE),3,FALSE)),"ERROR",VLOOKUP(F81,C$12:INDIRECT("R[-1]C[-2]",FALSE),3,FALSE))))</f>
        <v/>
      </c>
      <c r="H81" s="110">
        <v>0</v>
      </c>
      <c r="I81" s="109">
        <v>0</v>
      </c>
      <c r="J81" s="109">
        <v>0</v>
      </c>
      <c r="K81" s="109">
        <v>0</v>
      </c>
      <c r="L81" s="109">
        <v>0</v>
      </c>
      <c r="M81" s="109">
        <v>0</v>
      </c>
      <c r="N81" s="109">
        <v>0</v>
      </c>
      <c r="O81" s="109">
        <v>0</v>
      </c>
      <c r="P81" s="109">
        <v>0</v>
      </c>
      <c r="Q81" s="109">
        <v>0</v>
      </c>
      <c r="R81" s="109">
        <v>0</v>
      </c>
      <c r="S81" s="109">
        <v>0</v>
      </c>
      <c r="T81" s="109">
        <v>0</v>
      </c>
      <c r="U81" s="109">
        <v>0</v>
      </c>
      <c r="V81" s="109">
        <v>0</v>
      </c>
      <c r="W81" s="109">
        <v>0</v>
      </c>
      <c r="X81" s="109">
        <v>0</v>
      </c>
      <c r="Y81" s="109">
        <v>0</v>
      </c>
      <c r="Z81" s="109">
        <v>0</v>
      </c>
      <c r="AA81" s="109">
        <v>0</v>
      </c>
      <c r="AB81" s="109">
        <v>0</v>
      </c>
      <c r="AC81" s="109">
        <v>0</v>
      </c>
      <c r="AD81" s="109">
        <v>0</v>
      </c>
      <c r="AE81" s="109">
        <v>0</v>
      </c>
      <c r="AF81" s="109">
        <v>0</v>
      </c>
      <c r="AG81" s="109">
        <v>0</v>
      </c>
      <c r="AH81" s="109">
        <v>0</v>
      </c>
      <c r="AI81" s="109">
        <v>0</v>
      </c>
      <c r="AJ81" s="109">
        <v>0</v>
      </c>
      <c r="AK81" s="109">
        <v>0</v>
      </c>
      <c r="AL81" s="109">
        <v>0</v>
      </c>
      <c r="AM81" s="114">
        <v>0</v>
      </c>
      <c r="AN81" s="115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73" t="str">
        <f t="shared" si="8"/>
        <v/>
      </c>
      <c r="BE81" s="164"/>
      <c r="BF81" s="107"/>
      <c r="BG81" s="108"/>
      <c r="BH81" s="108"/>
      <c r="BI81" s="108"/>
      <c r="BJ81" s="108"/>
      <c r="BK81" s="108"/>
      <c r="BL81" s="108"/>
      <c r="BM81" s="108"/>
      <c r="BN81" s="5">
        <f t="shared" si="9"/>
        <v>0</v>
      </c>
      <c r="BO81" s="5">
        <f t="shared" si="10"/>
        <v>0</v>
      </c>
    </row>
    <row r="82" spans="2:67">
      <c r="B82" s="128" t="str">
        <f ca="1">IF(C82="","",MAX($B$12:INDIRECT("R[-1]C",FALSE))+1)</f>
        <v/>
      </c>
      <c r="C82" s="109"/>
      <c r="D82" s="129" t="str">
        <f t="shared" si="6"/>
        <v/>
      </c>
      <c r="E82" s="42" t="str">
        <f t="shared" si="7"/>
        <v/>
      </c>
      <c r="F82" s="110"/>
      <c r="G82" s="42" t="str">
        <f ca="1">IF(C82="","",IF(F82="","0x03FF",IF(ISERROR(VLOOKUP(F82,C$12:INDIRECT("R[-1]C[-2]",FALSE),3,FALSE)),"ERROR",VLOOKUP(F82,C$12:INDIRECT("R[-1]C[-2]",FALSE),3,FALSE))))</f>
        <v/>
      </c>
      <c r="H82" s="110">
        <v>0</v>
      </c>
      <c r="I82" s="109">
        <v>0</v>
      </c>
      <c r="J82" s="109">
        <v>0</v>
      </c>
      <c r="K82" s="109">
        <v>0</v>
      </c>
      <c r="L82" s="109">
        <v>0</v>
      </c>
      <c r="M82" s="109">
        <v>0</v>
      </c>
      <c r="N82" s="109">
        <v>0</v>
      </c>
      <c r="O82" s="109">
        <v>0</v>
      </c>
      <c r="P82" s="109">
        <v>0</v>
      </c>
      <c r="Q82" s="109">
        <v>0</v>
      </c>
      <c r="R82" s="109">
        <v>0</v>
      </c>
      <c r="S82" s="109">
        <v>0</v>
      </c>
      <c r="T82" s="109">
        <v>0</v>
      </c>
      <c r="U82" s="109">
        <v>0</v>
      </c>
      <c r="V82" s="109">
        <v>0</v>
      </c>
      <c r="W82" s="109">
        <v>0</v>
      </c>
      <c r="X82" s="109">
        <v>0</v>
      </c>
      <c r="Y82" s="109">
        <v>0</v>
      </c>
      <c r="Z82" s="109">
        <v>0</v>
      </c>
      <c r="AA82" s="109">
        <v>0</v>
      </c>
      <c r="AB82" s="109">
        <v>0</v>
      </c>
      <c r="AC82" s="109">
        <v>0</v>
      </c>
      <c r="AD82" s="109">
        <v>0</v>
      </c>
      <c r="AE82" s="109">
        <v>0</v>
      </c>
      <c r="AF82" s="109">
        <v>0</v>
      </c>
      <c r="AG82" s="109">
        <v>0</v>
      </c>
      <c r="AH82" s="109">
        <v>0</v>
      </c>
      <c r="AI82" s="109">
        <v>0</v>
      </c>
      <c r="AJ82" s="109">
        <v>0</v>
      </c>
      <c r="AK82" s="109">
        <v>0</v>
      </c>
      <c r="AL82" s="109">
        <v>0</v>
      </c>
      <c r="AM82" s="114">
        <v>0</v>
      </c>
      <c r="AN82" s="115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73" t="str">
        <f t="shared" si="8"/>
        <v/>
      </c>
      <c r="BE82" s="164"/>
      <c r="BF82" s="107"/>
      <c r="BG82" s="108"/>
      <c r="BH82" s="108"/>
      <c r="BI82" s="108"/>
      <c r="BJ82" s="108"/>
      <c r="BK82" s="108"/>
      <c r="BL82" s="108"/>
      <c r="BM82" s="108"/>
      <c r="BN82" s="5">
        <f t="shared" si="9"/>
        <v>0</v>
      </c>
      <c r="BO82" s="5">
        <f t="shared" si="10"/>
        <v>0</v>
      </c>
    </row>
    <row r="83" spans="2:67">
      <c r="B83" s="128" t="str">
        <f ca="1">IF(C83="","",MAX($B$12:INDIRECT("R[-1]C",FALSE))+1)</f>
        <v/>
      </c>
      <c r="C83" s="109"/>
      <c r="D83" s="129" t="str">
        <f t="shared" si="6"/>
        <v/>
      </c>
      <c r="E83" s="42" t="str">
        <f t="shared" si="7"/>
        <v/>
      </c>
      <c r="F83" s="110"/>
      <c r="G83" s="42" t="str">
        <f ca="1">IF(C83="","",IF(F83="","0x03FF",IF(ISERROR(VLOOKUP(F83,C$12:INDIRECT("R[-1]C[-2]",FALSE),3,FALSE)),"ERROR",VLOOKUP(F83,C$12:INDIRECT("R[-1]C[-2]",FALSE),3,FALSE))))</f>
        <v/>
      </c>
      <c r="H83" s="110">
        <v>0</v>
      </c>
      <c r="I83" s="109">
        <v>0</v>
      </c>
      <c r="J83" s="109">
        <v>0</v>
      </c>
      <c r="K83" s="109">
        <v>0</v>
      </c>
      <c r="L83" s="109">
        <v>0</v>
      </c>
      <c r="M83" s="109">
        <v>0</v>
      </c>
      <c r="N83" s="109">
        <v>0</v>
      </c>
      <c r="O83" s="109">
        <v>0</v>
      </c>
      <c r="P83" s="109">
        <v>0</v>
      </c>
      <c r="Q83" s="109">
        <v>0</v>
      </c>
      <c r="R83" s="109">
        <v>0</v>
      </c>
      <c r="S83" s="109">
        <v>0</v>
      </c>
      <c r="T83" s="109">
        <v>0</v>
      </c>
      <c r="U83" s="109">
        <v>0</v>
      </c>
      <c r="V83" s="109">
        <v>0</v>
      </c>
      <c r="W83" s="109">
        <v>0</v>
      </c>
      <c r="X83" s="109">
        <v>0</v>
      </c>
      <c r="Y83" s="109">
        <v>0</v>
      </c>
      <c r="Z83" s="109">
        <v>0</v>
      </c>
      <c r="AA83" s="109">
        <v>0</v>
      </c>
      <c r="AB83" s="109">
        <v>0</v>
      </c>
      <c r="AC83" s="109">
        <v>0</v>
      </c>
      <c r="AD83" s="109">
        <v>0</v>
      </c>
      <c r="AE83" s="109">
        <v>0</v>
      </c>
      <c r="AF83" s="109">
        <v>0</v>
      </c>
      <c r="AG83" s="109">
        <v>0</v>
      </c>
      <c r="AH83" s="109">
        <v>0</v>
      </c>
      <c r="AI83" s="109">
        <v>0</v>
      </c>
      <c r="AJ83" s="109">
        <v>0</v>
      </c>
      <c r="AK83" s="109">
        <v>0</v>
      </c>
      <c r="AL83" s="109">
        <v>0</v>
      </c>
      <c r="AM83" s="114">
        <v>0</v>
      </c>
      <c r="AN83" s="115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73" t="str">
        <f t="shared" si="8"/>
        <v/>
      </c>
      <c r="BE83" s="164"/>
      <c r="BF83" s="107"/>
      <c r="BG83" s="108"/>
      <c r="BH83" s="108"/>
      <c r="BI83" s="108"/>
      <c r="BJ83" s="108"/>
      <c r="BK83" s="108"/>
      <c r="BL83" s="108"/>
      <c r="BM83" s="108"/>
      <c r="BN83" s="5">
        <f t="shared" si="9"/>
        <v>0</v>
      </c>
      <c r="BO83" s="5">
        <f t="shared" si="10"/>
        <v>0</v>
      </c>
    </row>
    <row r="84" spans="2:67">
      <c r="B84" s="128" t="str">
        <f ca="1">IF(C84="","",MAX($B$12:INDIRECT("R[-1]C",FALSE))+1)</f>
        <v/>
      </c>
      <c r="C84" s="109"/>
      <c r="D84" s="129" t="str">
        <f t="shared" si="6"/>
        <v/>
      </c>
      <c r="E84" s="42" t="str">
        <f t="shared" si="7"/>
        <v/>
      </c>
      <c r="F84" s="110"/>
      <c r="G84" s="42" t="str">
        <f ca="1">IF(C84="","",IF(F84="","0x03FF",IF(ISERROR(VLOOKUP(F84,C$12:INDIRECT("R[-1]C[-2]",FALSE),3,FALSE)),"ERROR",VLOOKUP(F84,C$12:INDIRECT("R[-1]C[-2]",FALSE),3,FALSE))))</f>
        <v/>
      </c>
      <c r="H84" s="110">
        <v>0</v>
      </c>
      <c r="I84" s="109">
        <v>0</v>
      </c>
      <c r="J84" s="109">
        <v>0</v>
      </c>
      <c r="K84" s="109">
        <v>0</v>
      </c>
      <c r="L84" s="109">
        <v>0</v>
      </c>
      <c r="M84" s="109">
        <v>0</v>
      </c>
      <c r="N84" s="109">
        <v>0</v>
      </c>
      <c r="O84" s="109">
        <v>0</v>
      </c>
      <c r="P84" s="109">
        <v>0</v>
      </c>
      <c r="Q84" s="109">
        <v>0</v>
      </c>
      <c r="R84" s="109">
        <v>0</v>
      </c>
      <c r="S84" s="109">
        <v>0</v>
      </c>
      <c r="T84" s="109">
        <v>0</v>
      </c>
      <c r="U84" s="109">
        <v>0</v>
      </c>
      <c r="V84" s="109">
        <v>0</v>
      </c>
      <c r="W84" s="109">
        <v>0</v>
      </c>
      <c r="X84" s="109">
        <v>0</v>
      </c>
      <c r="Y84" s="109">
        <v>0</v>
      </c>
      <c r="Z84" s="109">
        <v>0</v>
      </c>
      <c r="AA84" s="109">
        <v>0</v>
      </c>
      <c r="AB84" s="109">
        <v>0</v>
      </c>
      <c r="AC84" s="109">
        <v>0</v>
      </c>
      <c r="AD84" s="109">
        <v>0</v>
      </c>
      <c r="AE84" s="109">
        <v>0</v>
      </c>
      <c r="AF84" s="109">
        <v>0</v>
      </c>
      <c r="AG84" s="109">
        <v>0</v>
      </c>
      <c r="AH84" s="109">
        <v>0</v>
      </c>
      <c r="AI84" s="109">
        <v>0</v>
      </c>
      <c r="AJ84" s="109">
        <v>0</v>
      </c>
      <c r="AK84" s="109">
        <v>0</v>
      </c>
      <c r="AL84" s="109">
        <v>0</v>
      </c>
      <c r="AM84" s="114">
        <v>0</v>
      </c>
      <c r="AN84" s="115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73" t="str">
        <f t="shared" si="8"/>
        <v/>
      </c>
      <c r="BE84" s="164"/>
      <c r="BF84" s="107"/>
      <c r="BG84" s="108"/>
      <c r="BH84" s="108"/>
      <c r="BI84" s="108"/>
      <c r="BJ84" s="108"/>
      <c r="BK84" s="108"/>
      <c r="BL84" s="108"/>
      <c r="BM84" s="108"/>
      <c r="BN84" s="5">
        <f t="shared" si="9"/>
        <v>0</v>
      </c>
      <c r="BO84" s="5">
        <f t="shared" si="10"/>
        <v>0</v>
      </c>
    </row>
    <row r="85" spans="2:67">
      <c r="B85" s="128" t="str">
        <f ca="1">IF(C85="","",MAX($B$12:INDIRECT("R[-1]C",FALSE))+1)</f>
        <v/>
      </c>
      <c r="C85" s="109"/>
      <c r="D85" s="129" t="str">
        <f t="shared" si="6"/>
        <v/>
      </c>
      <c r="E85" s="42" t="str">
        <f t="shared" si="7"/>
        <v/>
      </c>
      <c r="F85" s="110"/>
      <c r="G85" s="42" t="str">
        <f ca="1">IF(C85="","",IF(F85="","0x03FF",IF(ISERROR(VLOOKUP(F85,C$12:INDIRECT("R[-1]C[-2]",FALSE),3,FALSE)),"ERROR",VLOOKUP(F85,C$12:INDIRECT("R[-1]C[-2]",FALSE),3,FALSE))))</f>
        <v/>
      </c>
      <c r="H85" s="110">
        <v>0</v>
      </c>
      <c r="I85" s="109">
        <v>0</v>
      </c>
      <c r="J85" s="109">
        <v>0</v>
      </c>
      <c r="K85" s="109">
        <v>0</v>
      </c>
      <c r="L85" s="109">
        <v>0</v>
      </c>
      <c r="M85" s="109">
        <v>0</v>
      </c>
      <c r="N85" s="109">
        <v>0</v>
      </c>
      <c r="O85" s="109">
        <v>0</v>
      </c>
      <c r="P85" s="109">
        <v>0</v>
      </c>
      <c r="Q85" s="109">
        <v>0</v>
      </c>
      <c r="R85" s="109">
        <v>0</v>
      </c>
      <c r="S85" s="109">
        <v>0</v>
      </c>
      <c r="T85" s="109">
        <v>0</v>
      </c>
      <c r="U85" s="109">
        <v>0</v>
      </c>
      <c r="V85" s="109">
        <v>0</v>
      </c>
      <c r="W85" s="109">
        <v>0</v>
      </c>
      <c r="X85" s="109">
        <v>0</v>
      </c>
      <c r="Y85" s="109">
        <v>0</v>
      </c>
      <c r="Z85" s="109">
        <v>0</v>
      </c>
      <c r="AA85" s="109">
        <v>0</v>
      </c>
      <c r="AB85" s="109">
        <v>0</v>
      </c>
      <c r="AC85" s="109">
        <v>0</v>
      </c>
      <c r="AD85" s="109">
        <v>0</v>
      </c>
      <c r="AE85" s="109">
        <v>0</v>
      </c>
      <c r="AF85" s="109">
        <v>0</v>
      </c>
      <c r="AG85" s="109">
        <v>0</v>
      </c>
      <c r="AH85" s="109">
        <v>0</v>
      </c>
      <c r="AI85" s="109">
        <v>0</v>
      </c>
      <c r="AJ85" s="109">
        <v>0</v>
      </c>
      <c r="AK85" s="109">
        <v>0</v>
      </c>
      <c r="AL85" s="109">
        <v>0</v>
      </c>
      <c r="AM85" s="114">
        <v>0</v>
      </c>
      <c r="AN85" s="115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73" t="str">
        <f t="shared" si="8"/>
        <v/>
      </c>
      <c r="BE85" s="164"/>
      <c r="BF85" s="107"/>
      <c r="BG85" s="108"/>
      <c r="BH85" s="108"/>
      <c r="BI85" s="108"/>
      <c r="BJ85" s="108"/>
      <c r="BK85" s="108"/>
      <c r="BL85" s="108"/>
      <c r="BM85" s="108"/>
      <c r="BN85" s="5">
        <f t="shared" si="9"/>
        <v>0</v>
      </c>
      <c r="BO85" s="5">
        <f t="shared" si="10"/>
        <v>0</v>
      </c>
    </row>
    <row r="86" spans="2:67">
      <c r="B86" s="128" t="str">
        <f ca="1">IF(C86="","",MAX($B$12:INDIRECT("R[-1]C",FALSE))+1)</f>
        <v/>
      </c>
      <c r="C86" s="109"/>
      <c r="D86" s="129" t="str">
        <f t="shared" si="6"/>
        <v/>
      </c>
      <c r="E86" s="42" t="str">
        <f t="shared" si="7"/>
        <v/>
      </c>
      <c r="F86" s="110"/>
      <c r="G86" s="42" t="str">
        <f ca="1">IF(C86="","",IF(F86="","0x03FF",IF(ISERROR(VLOOKUP(F86,C$12:INDIRECT("R[-1]C[-2]",FALSE),3,FALSE)),"ERROR",VLOOKUP(F86,C$12:INDIRECT("R[-1]C[-2]",FALSE),3,FALSE))))</f>
        <v/>
      </c>
      <c r="H86" s="110">
        <v>0</v>
      </c>
      <c r="I86" s="109">
        <v>0</v>
      </c>
      <c r="J86" s="109">
        <v>0</v>
      </c>
      <c r="K86" s="109">
        <v>0</v>
      </c>
      <c r="L86" s="109">
        <v>0</v>
      </c>
      <c r="M86" s="109">
        <v>0</v>
      </c>
      <c r="N86" s="109">
        <v>0</v>
      </c>
      <c r="O86" s="109">
        <v>0</v>
      </c>
      <c r="P86" s="109">
        <v>0</v>
      </c>
      <c r="Q86" s="109">
        <v>0</v>
      </c>
      <c r="R86" s="109">
        <v>0</v>
      </c>
      <c r="S86" s="109">
        <v>0</v>
      </c>
      <c r="T86" s="109">
        <v>0</v>
      </c>
      <c r="U86" s="109">
        <v>0</v>
      </c>
      <c r="V86" s="109">
        <v>0</v>
      </c>
      <c r="W86" s="109">
        <v>0</v>
      </c>
      <c r="X86" s="109">
        <v>0</v>
      </c>
      <c r="Y86" s="109">
        <v>0</v>
      </c>
      <c r="Z86" s="109">
        <v>0</v>
      </c>
      <c r="AA86" s="109">
        <v>0</v>
      </c>
      <c r="AB86" s="109">
        <v>0</v>
      </c>
      <c r="AC86" s="109">
        <v>0</v>
      </c>
      <c r="AD86" s="109">
        <v>0</v>
      </c>
      <c r="AE86" s="109">
        <v>0</v>
      </c>
      <c r="AF86" s="109">
        <v>0</v>
      </c>
      <c r="AG86" s="109">
        <v>0</v>
      </c>
      <c r="AH86" s="109">
        <v>0</v>
      </c>
      <c r="AI86" s="109">
        <v>0</v>
      </c>
      <c r="AJ86" s="109">
        <v>0</v>
      </c>
      <c r="AK86" s="109">
        <v>0</v>
      </c>
      <c r="AL86" s="109">
        <v>0</v>
      </c>
      <c r="AM86" s="114">
        <v>0</v>
      </c>
      <c r="AN86" s="115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73" t="str">
        <f t="shared" si="8"/>
        <v/>
      </c>
      <c r="BE86" s="164"/>
      <c r="BF86" s="107"/>
      <c r="BG86" s="108"/>
      <c r="BH86" s="108"/>
      <c r="BI86" s="108"/>
      <c r="BJ86" s="108"/>
      <c r="BK86" s="108"/>
      <c r="BL86" s="108"/>
      <c r="BM86" s="108"/>
      <c r="BN86" s="5">
        <f t="shared" si="9"/>
        <v>0</v>
      </c>
      <c r="BO86" s="5">
        <f t="shared" si="10"/>
        <v>0</v>
      </c>
    </row>
    <row r="87" spans="2:67">
      <c r="B87" s="128" t="str">
        <f ca="1">IF(C87="","",MAX($B$12:INDIRECT("R[-1]C",FALSE))+1)</f>
        <v/>
      </c>
      <c r="C87" s="109"/>
      <c r="D87" s="129" t="str">
        <f t="shared" si="6"/>
        <v/>
      </c>
      <c r="E87" s="42" t="str">
        <f t="shared" si="7"/>
        <v/>
      </c>
      <c r="F87" s="110"/>
      <c r="G87" s="42" t="str">
        <f ca="1">IF(C87="","",IF(F87="","0x03FF",IF(ISERROR(VLOOKUP(F87,C$12:INDIRECT("R[-1]C[-2]",FALSE),3,FALSE)),"ERROR",VLOOKUP(F87,C$12:INDIRECT("R[-1]C[-2]",FALSE),3,FALSE))))</f>
        <v/>
      </c>
      <c r="H87" s="110">
        <v>0</v>
      </c>
      <c r="I87" s="109">
        <v>0</v>
      </c>
      <c r="J87" s="109">
        <v>0</v>
      </c>
      <c r="K87" s="109">
        <v>0</v>
      </c>
      <c r="L87" s="109">
        <v>0</v>
      </c>
      <c r="M87" s="109">
        <v>0</v>
      </c>
      <c r="N87" s="109">
        <v>0</v>
      </c>
      <c r="O87" s="109">
        <v>0</v>
      </c>
      <c r="P87" s="109">
        <v>0</v>
      </c>
      <c r="Q87" s="109">
        <v>0</v>
      </c>
      <c r="R87" s="109">
        <v>0</v>
      </c>
      <c r="S87" s="109">
        <v>0</v>
      </c>
      <c r="T87" s="109">
        <v>0</v>
      </c>
      <c r="U87" s="109">
        <v>0</v>
      </c>
      <c r="V87" s="109">
        <v>0</v>
      </c>
      <c r="W87" s="109">
        <v>0</v>
      </c>
      <c r="X87" s="109">
        <v>0</v>
      </c>
      <c r="Y87" s="109">
        <v>0</v>
      </c>
      <c r="Z87" s="109">
        <v>0</v>
      </c>
      <c r="AA87" s="109">
        <v>0</v>
      </c>
      <c r="AB87" s="109">
        <v>0</v>
      </c>
      <c r="AC87" s="109">
        <v>0</v>
      </c>
      <c r="AD87" s="109">
        <v>0</v>
      </c>
      <c r="AE87" s="109">
        <v>0</v>
      </c>
      <c r="AF87" s="109">
        <v>0</v>
      </c>
      <c r="AG87" s="109">
        <v>0</v>
      </c>
      <c r="AH87" s="109">
        <v>0</v>
      </c>
      <c r="AI87" s="109">
        <v>0</v>
      </c>
      <c r="AJ87" s="109">
        <v>0</v>
      </c>
      <c r="AK87" s="109">
        <v>0</v>
      </c>
      <c r="AL87" s="109">
        <v>0</v>
      </c>
      <c r="AM87" s="114">
        <v>0</v>
      </c>
      <c r="AN87" s="115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73" t="str">
        <f t="shared" si="8"/>
        <v/>
      </c>
      <c r="BE87" s="164"/>
      <c r="BF87" s="107"/>
      <c r="BG87" s="108"/>
      <c r="BH87" s="108"/>
      <c r="BI87" s="108"/>
      <c r="BJ87" s="108"/>
      <c r="BK87" s="108"/>
      <c r="BL87" s="108"/>
      <c r="BM87" s="108"/>
      <c r="BN87" s="5">
        <f t="shared" si="9"/>
        <v>0</v>
      </c>
      <c r="BO87" s="5">
        <f t="shared" si="10"/>
        <v>0</v>
      </c>
    </row>
    <row r="88" spans="2:67">
      <c r="B88" s="128" t="str">
        <f ca="1">IF(C88="","",MAX($B$12:INDIRECT("R[-1]C",FALSE))+1)</f>
        <v/>
      </c>
      <c r="C88" s="109"/>
      <c r="D88" s="129" t="str">
        <f t="shared" si="6"/>
        <v/>
      </c>
      <c r="E88" s="42" t="str">
        <f t="shared" si="7"/>
        <v/>
      </c>
      <c r="F88" s="110"/>
      <c r="G88" s="42" t="str">
        <f ca="1">IF(C88="","",IF(F88="","0x03FF",IF(ISERROR(VLOOKUP(F88,C$12:INDIRECT("R[-1]C[-2]",FALSE),3,FALSE)),"ERROR",VLOOKUP(F88,C$12:INDIRECT("R[-1]C[-2]",FALSE),3,FALSE))))</f>
        <v/>
      </c>
      <c r="H88" s="110">
        <v>0</v>
      </c>
      <c r="I88" s="109">
        <v>0</v>
      </c>
      <c r="J88" s="109">
        <v>0</v>
      </c>
      <c r="K88" s="109">
        <v>0</v>
      </c>
      <c r="L88" s="109">
        <v>0</v>
      </c>
      <c r="M88" s="109">
        <v>0</v>
      </c>
      <c r="N88" s="109">
        <v>0</v>
      </c>
      <c r="O88" s="109">
        <v>0</v>
      </c>
      <c r="P88" s="109">
        <v>0</v>
      </c>
      <c r="Q88" s="109">
        <v>0</v>
      </c>
      <c r="R88" s="109">
        <v>0</v>
      </c>
      <c r="S88" s="109">
        <v>0</v>
      </c>
      <c r="T88" s="109">
        <v>0</v>
      </c>
      <c r="U88" s="109">
        <v>0</v>
      </c>
      <c r="V88" s="109">
        <v>0</v>
      </c>
      <c r="W88" s="109">
        <v>0</v>
      </c>
      <c r="X88" s="109">
        <v>0</v>
      </c>
      <c r="Y88" s="109">
        <v>0</v>
      </c>
      <c r="Z88" s="109">
        <v>0</v>
      </c>
      <c r="AA88" s="109">
        <v>0</v>
      </c>
      <c r="AB88" s="109">
        <v>0</v>
      </c>
      <c r="AC88" s="109">
        <v>0</v>
      </c>
      <c r="AD88" s="109">
        <v>0</v>
      </c>
      <c r="AE88" s="109">
        <v>0</v>
      </c>
      <c r="AF88" s="109">
        <v>0</v>
      </c>
      <c r="AG88" s="109">
        <v>0</v>
      </c>
      <c r="AH88" s="109">
        <v>0</v>
      </c>
      <c r="AI88" s="109">
        <v>0</v>
      </c>
      <c r="AJ88" s="109">
        <v>0</v>
      </c>
      <c r="AK88" s="109">
        <v>0</v>
      </c>
      <c r="AL88" s="109">
        <v>0</v>
      </c>
      <c r="AM88" s="114">
        <v>0</v>
      </c>
      <c r="AN88" s="115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73" t="str">
        <f t="shared" si="8"/>
        <v/>
      </c>
      <c r="BE88" s="164"/>
      <c r="BF88" s="107"/>
      <c r="BG88" s="108"/>
      <c r="BH88" s="108"/>
      <c r="BI88" s="108"/>
      <c r="BJ88" s="108"/>
      <c r="BK88" s="108"/>
      <c r="BL88" s="108"/>
      <c r="BM88" s="108"/>
      <c r="BN88" s="5">
        <f t="shared" si="9"/>
        <v>0</v>
      </c>
      <c r="BO88" s="5">
        <f t="shared" si="10"/>
        <v>0</v>
      </c>
    </row>
    <row r="89" spans="2:67">
      <c r="B89" s="128" t="str">
        <f ca="1">IF(C89="","",MAX($B$12:INDIRECT("R[-1]C",FALSE))+1)</f>
        <v/>
      </c>
      <c r="C89" s="109"/>
      <c r="D89" s="129" t="str">
        <f t="shared" si="6"/>
        <v/>
      </c>
      <c r="E89" s="42" t="str">
        <f t="shared" si="7"/>
        <v/>
      </c>
      <c r="F89" s="110"/>
      <c r="G89" s="42" t="str">
        <f ca="1">IF(C89="","",IF(F89="","0x03FF",IF(ISERROR(VLOOKUP(F89,C$12:INDIRECT("R[-1]C[-2]",FALSE),3,FALSE)),"ERROR",VLOOKUP(F89,C$12:INDIRECT("R[-1]C[-2]",FALSE),3,FALSE))))</f>
        <v/>
      </c>
      <c r="H89" s="110">
        <v>0</v>
      </c>
      <c r="I89" s="109">
        <v>0</v>
      </c>
      <c r="J89" s="109">
        <v>0</v>
      </c>
      <c r="K89" s="109">
        <v>0</v>
      </c>
      <c r="L89" s="109">
        <v>0</v>
      </c>
      <c r="M89" s="109">
        <v>0</v>
      </c>
      <c r="N89" s="109">
        <v>0</v>
      </c>
      <c r="O89" s="109">
        <v>0</v>
      </c>
      <c r="P89" s="109">
        <v>0</v>
      </c>
      <c r="Q89" s="109">
        <v>0</v>
      </c>
      <c r="R89" s="109">
        <v>0</v>
      </c>
      <c r="S89" s="109">
        <v>0</v>
      </c>
      <c r="T89" s="109">
        <v>0</v>
      </c>
      <c r="U89" s="109">
        <v>0</v>
      </c>
      <c r="V89" s="109">
        <v>0</v>
      </c>
      <c r="W89" s="109">
        <v>0</v>
      </c>
      <c r="X89" s="109">
        <v>0</v>
      </c>
      <c r="Y89" s="109">
        <v>0</v>
      </c>
      <c r="Z89" s="109">
        <v>0</v>
      </c>
      <c r="AA89" s="109">
        <v>0</v>
      </c>
      <c r="AB89" s="109">
        <v>0</v>
      </c>
      <c r="AC89" s="109">
        <v>0</v>
      </c>
      <c r="AD89" s="109">
        <v>0</v>
      </c>
      <c r="AE89" s="109">
        <v>0</v>
      </c>
      <c r="AF89" s="109">
        <v>0</v>
      </c>
      <c r="AG89" s="109">
        <v>0</v>
      </c>
      <c r="AH89" s="109">
        <v>0</v>
      </c>
      <c r="AI89" s="109">
        <v>0</v>
      </c>
      <c r="AJ89" s="109">
        <v>0</v>
      </c>
      <c r="AK89" s="109">
        <v>0</v>
      </c>
      <c r="AL89" s="109">
        <v>0</v>
      </c>
      <c r="AM89" s="114">
        <v>0</v>
      </c>
      <c r="AN89" s="115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73" t="str">
        <f t="shared" si="8"/>
        <v/>
      </c>
      <c r="BE89" s="164"/>
      <c r="BF89" s="107"/>
      <c r="BG89" s="108"/>
      <c r="BH89" s="108"/>
      <c r="BI89" s="108"/>
      <c r="BJ89" s="108"/>
      <c r="BK89" s="108"/>
      <c r="BL89" s="108"/>
      <c r="BM89" s="108"/>
      <c r="BN89" s="5">
        <f t="shared" si="9"/>
        <v>0</v>
      </c>
      <c r="BO89" s="5">
        <f t="shared" si="10"/>
        <v>0</v>
      </c>
    </row>
    <row r="90" spans="2:67">
      <c r="B90" s="128" t="str">
        <f ca="1">IF(C90="","",MAX($B$12:INDIRECT("R[-1]C",FALSE))+1)</f>
        <v/>
      </c>
      <c r="C90" s="109"/>
      <c r="D90" s="129" t="str">
        <f t="shared" si="6"/>
        <v/>
      </c>
      <c r="E90" s="42" t="str">
        <f t="shared" si="7"/>
        <v/>
      </c>
      <c r="F90" s="110"/>
      <c r="G90" s="42" t="str">
        <f ca="1">IF(C90="","",IF(F90="","0x03FF",IF(ISERROR(VLOOKUP(F90,C$12:INDIRECT("R[-1]C[-2]",FALSE),3,FALSE)),"ERROR",VLOOKUP(F90,C$12:INDIRECT("R[-1]C[-2]",FALSE),3,FALSE))))</f>
        <v/>
      </c>
      <c r="H90" s="110">
        <v>0</v>
      </c>
      <c r="I90" s="109">
        <v>0</v>
      </c>
      <c r="J90" s="109">
        <v>0</v>
      </c>
      <c r="K90" s="109">
        <v>0</v>
      </c>
      <c r="L90" s="109">
        <v>0</v>
      </c>
      <c r="M90" s="109">
        <v>0</v>
      </c>
      <c r="N90" s="109">
        <v>0</v>
      </c>
      <c r="O90" s="109">
        <v>0</v>
      </c>
      <c r="P90" s="109">
        <v>0</v>
      </c>
      <c r="Q90" s="109">
        <v>0</v>
      </c>
      <c r="R90" s="109">
        <v>0</v>
      </c>
      <c r="S90" s="109">
        <v>0</v>
      </c>
      <c r="T90" s="109">
        <v>0</v>
      </c>
      <c r="U90" s="109">
        <v>0</v>
      </c>
      <c r="V90" s="109">
        <v>0</v>
      </c>
      <c r="W90" s="109">
        <v>0</v>
      </c>
      <c r="X90" s="109">
        <v>0</v>
      </c>
      <c r="Y90" s="109">
        <v>0</v>
      </c>
      <c r="Z90" s="109">
        <v>0</v>
      </c>
      <c r="AA90" s="109">
        <v>0</v>
      </c>
      <c r="AB90" s="109">
        <v>0</v>
      </c>
      <c r="AC90" s="109">
        <v>0</v>
      </c>
      <c r="AD90" s="109">
        <v>0</v>
      </c>
      <c r="AE90" s="109">
        <v>0</v>
      </c>
      <c r="AF90" s="109">
        <v>0</v>
      </c>
      <c r="AG90" s="109">
        <v>0</v>
      </c>
      <c r="AH90" s="109">
        <v>0</v>
      </c>
      <c r="AI90" s="109">
        <v>0</v>
      </c>
      <c r="AJ90" s="109">
        <v>0</v>
      </c>
      <c r="AK90" s="109">
        <v>0</v>
      </c>
      <c r="AL90" s="109">
        <v>0</v>
      </c>
      <c r="AM90" s="114">
        <v>0</v>
      </c>
      <c r="AN90" s="115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73" t="str">
        <f t="shared" si="8"/>
        <v/>
      </c>
      <c r="BE90" s="164"/>
      <c r="BF90" s="107"/>
      <c r="BG90" s="108"/>
      <c r="BH90" s="108"/>
      <c r="BI90" s="108"/>
      <c r="BJ90" s="108"/>
      <c r="BK90" s="108"/>
      <c r="BL90" s="108"/>
      <c r="BM90" s="108"/>
      <c r="BN90" s="5">
        <f t="shared" si="9"/>
        <v>0</v>
      </c>
      <c r="BO90" s="5">
        <f t="shared" si="10"/>
        <v>0</v>
      </c>
    </row>
    <row r="91" spans="2:67">
      <c r="B91" s="128" t="str">
        <f ca="1">IF(C91="","",MAX($B$12:INDIRECT("R[-1]C",FALSE))+1)</f>
        <v/>
      </c>
      <c r="C91" s="109"/>
      <c r="D91" s="129" t="str">
        <f t="shared" si="6"/>
        <v/>
      </c>
      <c r="E91" s="42" t="str">
        <f t="shared" si="7"/>
        <v/>
      </c>
      <c r="F91" s="110"/>
      <c r="G91" s="42" t="str">
        <f ca="1">IF(C91="","",IF(F91="","0x03FF",IF(ISERROR(VLOOKUP(F91,C$12:INDIRECT("R[-1]C[-2]",FALSE),3,FALSE)),"ERROR",VLOOKUP(F91,C$12:INDIRECT("R[-1]C[-2]",FALSE),3,FALSE))))</f>
        <v/>
      </c>
      <c r="H91" s="110">
        <v>0</v>
      </c>
      <c r="I91" s="109">
        <v>0</v>
      </c>
      <c r="J91" s="109">
        <v>0</v>
      </c>
      <c r="K91" s="109">
        <v>0</v>
      </c>
      <c r="L91" s="109">
        <v>0</v>
      </c>
      <c r="M91" s="109">
        <v>0</v>
      </c>
      <c r="N91" s="109">
        <v>0</v>
      </c>
      <c r="O91" s="109">
        <v>0</v>
      </c>
      <c r="P91" s="109">
        <v>0</v>
      </c>
      <c r="Q91" s="109">
        <v>0</v>
      </c>
      <c r="R91" s="109">
        <v>0</v>
      </c>
      <c r="S91" s="109">
        <v>0</v>
      </c>
      <c r="T91" s="109">
        <v>0</v>
      </c>
      <c r="U91" s="109">
        <v>0</v>
      </c>
      <c r="V91" s="109">
        <v>0</v>
      </c>
      <c r="W91" s="109">
        <v>0</v>
      </c>
      <c r="X91" s="109">
        <v>0</v>
      </c>
      <c r="Y91" s="109">
        <v>0</v>
      </c>
      <c r="Z91" s="109">
        <v>0</v>
      </c>
      <c r="AA91" s="109">
        <v>0</v>
      </c>
      <c r="AB91" s="109">
        <v>0</v>
      </c>
      <c r="AC91" s="109">
        <v>0</v>
      </c>
      <c r="AD91" s="109">
        <v>0</v>
      </c>
      <c r="AE91" s="109">
        <v>0</v>
      </c>
      <c r="AF91" s="109">
        <v>0</v>
      </c>
      <c r="AG91" s="109">
        <v>0</v>
      </c>
      <c r="AH91" s="109">
        <v>0</v>
      </c>
      <c r="AI91" s="109">
        <v>0</v>
      </c>
      <c r="AJ91" s="109">
        <v>0</v>
      </c>
      <c r="AK91" s="109">
        <v>0</v>
      </c>
      <c r="AL91" s="109">
        <v>0</v>
      </c>
      <c r="AM91" s="114">
        <v>0</v>
      </c>
      <c r="AN91" s="115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73" t="str">
        <f t="shared" si="8"/>
        <v/>
      </c>
      <c r="BE91" s="164"/>
      <c r="BF91" s="107"/>
      <c r="BG91" s="108"/>
      <c r="BH91" s="108"/>
      <c r="BI91" s="108"/>
      <c r="BJ91" s="108"/>
      <c r="BK91" s="108"/>
      <c r="BL91" s="108"/>
      <c r="BM91" s="108"/>
      <c r="BN91" s="5">
        <f t="shared" si="9"/>
        <v>0</v>
      </c>
      <c r="BO91" s="5">
        <f t="shared" si="10"/>
        <v>0</v>
      </c>
    </row>
    <row r="92" spans="2:67">
      <c r="B92" s="128" t="str">
        <f ca="1">IF(C92="","",MAX($B$12:INDIRECT("R[-1]C",FALSE))+1)</f>
        <v/>
      </c>
      <c r="C92" s="109"/>
      <c r="D92" s="129" t="str">
        <f t="shared" si="6"/>
        <v/>
      </c>
      <c r="E92" s="42" t="str">
        <f t="shared" si="7"/>
        <v/>
      </c>
      <c r="F92" s="110"/>
      <c r="G92" s="42" t="str">
        <f ca="1">IF(C92="","",IF(F92="","0x03FF",IF(ISERROR(VLOOKUP(F92,C$12:INDIRECT("R[-1]C[-2]",FALSE),3,FALSE)),"ERROR",VLOOKUP(F92,C$12:INDIRECT("R[-1]C[-2]",FALSE),3,FALSE))))</f>
        <v/>
      </c>
      <c r="H92" s="110">
        <v>0</v>
      </c>
      <c r="I92" s="109">
        <v>0</v>
      </c>
      <c r="J92" s="109">
        <v>0</v>
      </c>
      <c r="K92" s="109">
        <v>0</v>
      </c>
      <c r="L92" s="109">
        <v>0</v>
      </c>
      <c r="M92" s="109">
        <v>0</v>
      </c>
      <c r="N92" s="109">
        <v>0</v>
      </c>
      <c r="O92" s="109">
        <v>0</v>
      </c>
      <c r="P92" s="109">
        <v>0</v>
      </c>
      <c r="Q92" s="109">
        <v>0</v>
      </c>
      <c r="R92" s="109">
        <v>0</v>
      </c>
      <c r="S92" s="109">
        <v>0</v>
      </c>
      <c r="T92" s="109">
        <v>0</v>
      </c>
      <c r="U92" s="109">
        <v>0</v>
      </c>
      <c r="V92" s="109">
        <v>0</v>
      </c>
      <c r="W92" s="109">
        <v>0</v>
      </c>
      <c r="X92" s="109">
        <v>0</v>
      </c>
      <c r="Y92" s="109">
        <v>0</v>
      </c>
      <c r="Z92" s="109">
        <v>0</v>
      </c>
      <c r="AA92" s="109">
        <v>0</v>
      </c>
      <c r="AB92" s="109">
        <v>0</v>
      </c>
      <c r="AC92" s="109">
        <v>0</v>
      </c>
      <c r="AD92" s="109">
        <v>0</v>
      </c>
      <c r="AE92" s="109">
        <v>0</v>
      </c>
      <c r="AF92" s="109">
        <v>0</v>
      </c>
      <c r="AG92" s="109">
        <v>0</v>
      </c>
      <c r="AH92" s="109">
        <v>0</v>
      </c>
      <c r="AI92" s="109">
        <v>0</v>
      </c>
      <c r="AJ92" s="109">
        <v>0</v>
      </c>
      <c r="AK92" s="109">
        <v>0</v>
      </c>
      <c r="AL92" s="109">
        <v>0</v>
      </c>
      <c r="AM92" s="114">
        <v>0</v>
      </c>
      <c r="AN92" s="115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73" t="str">
        <f t="shared" si="8"/>
        <v/>
      </c>
      <c r="BE92" s="164"/>
      <c r="BF92" s="107"/>
      <c r="BG92" s="108"/>
      <c r="BH92" s="108"/>
      <c r="BI92" s="108"/>
      <c r="BJ92" s="108"/>
      <c r="BK92" s="108"/>
      <c r="BL92" s="108"/>
      <c r="BM92" s="108"/>
      <c r="BN92" s="5">
        <f t="shared" si="9"/>
        <v>0</v>
      </c>
      <c r="BO92" s="5">
        <f t="shared" si="10"/>
        <v>0</v>
      </c>
    </row>
    <row r="93" spans="2:67">
      <c r="B93" s="128" t="str">
        <f ca="1">IF(C93="","",MAX($B$12:INDIRECT("R[-1]C",FALSE))+1)</f>
        <v/>
      </c>
      <c r="C93" s="109"/>
      <c r="D93" s="129" t="str">
        <f t="shared" si="6"/>
        <v/>
      </c>
      <c r="E93" s="42" t="str">
        <f t="shared" si="7"/>
        <v/>
      </c>
      <c r="F93" s="110"/>
      <c r="G93" s="42" t="str">
        <f ca="1">IF(C93="","",IF(F93="","0x03FF",IF(ISERROR(VLOOKUP(F93,C$12:INDIRECT("R[-1]C[-2]",FALSE),3,FALSE)),"ERROR",VLOOKUP(F93,C$12:INDIRECT("R[-1]C[-2]",FALSE),3,FALSE))))</f>
        <v/>
      </c>
      <c r="H93" s="110">
        <v>0</v>
      </c>
      <c r="I93" s="109">
        <v>0</v>
      </c>
      <c r="J93" s="109">
        <v>0</v>
      </c>
      <c r="K93" s="109">
        <v>0</v>
      </c>
      <c r="L93" s="109">
        <v>0</v>
      </c>
      <c r="M93" s="109">
        <v>0</v>
      </c>
      <c r="N93" s="109">
        <v>0</v>
      </c>
      <c r="O93" s="109">
        <v>0</v>
      </c>
      <c r="P93" s="109">
        <v>0</v>
      </c>
      <c r="Q93" s="109">
        <v>0</v>
      </c>
      <c r="R93" s="109">
        <v>0</v>
      </c>
      <c r="S93" s="109">
        <v>0</v>
      </c>
      <c r="T93" s="109">
        <v>0</v>
      </c>
      <c r="U93" s="109">
        <v>0</v>
      </c>
      <c r="V93" s="109">
        <v>0</v>
      </c>
      <c r="W93" s="109">
        <v>0</v>
      </c>
      <c r="X93" s="109">
        <v>0</v>
      </c>
      <c r="Y93" s="109">
        <v>0</v>
      </c>
      <c r="Z93" s="109">
        <v>0</v>
      </c>
      <c r="AA93" s="109">
        <v>0</v>
      </c>
      <c r="AB93" s="109">
        <v>0</v>
      </c>
      <c r="AC93" s="109">
        <v>0</v>
      </c>
      <c r="AD93" s="109">
        <v>0</v>
      </c>
      <c r="AE93" s="109">
        <v>0</v>
      </c>
      <c r="AF93" s="109">
        <v>0</v>
      </c>
      <c r="AG93" s="109">
        <v>0</v>
      </c>
      <c r="AH93" s="109">
        <v>0</v>
      </c>
      <c r="AI93" s="109">
        <v>0</v>
      </c>
      <c r="AJ93" s="109">
        <v>0</v>
      </c>
      <c r="AK93" s="109">
        <v>0</v>
      </c>
      <c r="AL93" s="109">
        <v>0</v>
      </c>
      <c r="AM93" s="114">
        <v>0</v>
      </c>
      <c r="AN93" s="115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73" t="str">
        <f t="shared" si="8"/>
        <v/>
      </c>
      <c r="BE93" s="164"/>
      <c r="BF93" s="107"/>
      <c r="BG93" s="108"/>
      <c r="BH93" s="108"/>
      <c r="BI93" s="108"/>
      <c r="BJ93" s="108"/>
      <c r="BK93" s="108"/>
      <c r="BL93" s="108"/>
      <c r="BM93" s="108"/>
      <c r="BN93" s="5">
        <f t="shared" si="9"/>
        <v>0</v>
      </c>
      <c r="BO93" s="5">
        <f t="shared" si="10"/>
        <v>0</v>
      </c>
    </row>
    <row r="94" spans="2:67">
      <c r="B94" s="128" t="str">
        <f ca="1">IF(C94="","",MAX($B$12:INDIRECT("R[-1]C",FALSE))+1)</f>
        <v/>
      </c>
      <c r="C94" s="109"/>
      <c r="D94" s="129" t="str">
        <f t="shared" si="6"/>
        <v/>
      </c>
      <c r="E94" s="42" t="str">
        <f t="shared" si="7"/>
        <v/>
      </c>
      <c r="F94" s="110"/>
      <c r="G94" s="42" t="str">
        <f ca="1">IF(C94="","",IF(F94="","0x03FF",IF(ISERROR(VLOOKUP(F94,C$12:INDIRECT("R[-1]C[-2]",FALSE),3,FALSE)),"ERROR",VLOOKUP(F94,C$12:INDIRECT("R[-1]C[-2]",FALSE),3,FALSE))))</f>
        <v/>
      </c>
      <c r="H94" s="110">
        <v>0</v>
      </c>
      <c r="I94" s="109">
        <v>0</v>
      </c>
      <c r="J94" s="109">
        <v>0</v>
      </c>
      <c r="K94" s="109">
        <v>0</v>
      </c>
      <c r="L94" s="109">
        <v>0</v>
      </c>
      <c r="M94" s="109">
        <v>0</v>
      </c>
      <c r="N94" s="109">
        <v>0</v>
      </c>
      <c r="O94" s="109">
        <v>0</v>
      </c>
      <c r="P94" s="109">
        <v>0</v>
      </c>
      <c r="Q94" s="109">
        <v>0</v>
      </c>
      <c r="R94" s="109">
        <v>0</v>
      </c>
      <c r="S94" s="109">
        <v>0</v>
      </c>
      <c r="T94" s="109">
        <v>0</v>
      </c>
      <c r="U94" s="109">
        <v>0</v>
      </c>
      <c r="V94" s="109">
        <v>0</v>
      </c>
      <c r="W94" s="109">
        <v>0</v>
      </c>
      <c r="X94" s="109">
        <v>0</v>
      </c>
      <c r="Y94" s="109">
        <v>0</v>
      </c>
      <c r="Z94" s="109">
        <v>0</v>
      </c>
      <c r="AA94" s="109">
        <v>0</v>
      </c>
      <c r="AB94" s="109">
        <v>0</v>
      </c>
      <c r="AC94" s="109">
        <v>0</v>
      </c>
      <c r="AD94" s="109">
        <v>0</v>
      </c>
      <c r="AE94" s="109">
        <v>0</v>
      </c>
      <c r="AF94" s="109">
        <v>0</v>
      </c>
      <c r="AG94" s="109">
        <v>0</v>
      </c>
      <c r="AH94" s="109">
        <v>0</v>
      </c>
      <c r="AI94" s="109">
        <v>0</v>
      </c>
      <c r="AJ94" s="109">
        <v>0</v>
      </c>
      <c r="AK94" s="109">
        <v>0</v>
      </c>
      <c r="AL94" s="109">
        <v>0</v>
      </c>
      <c r="AM94" s="114">
        <v>0</v>
      </c>
      <c r="AN94" s="115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73" t="str">
        <f t="shared" si="8"/>
        <v/>
      </c>
      <c r="BE94" s="164"/>
      <c r="BF94" s="107"/>
      <c r="BG94" s="108"/>
      <c r="BH94" s="108"/>
      <c r="BI94" s="108"/>
      <c r="BJ94" s="108"/>
      <c r="BK94" s="108"/>
      <c r="BL94" s="108"/>
      <c r="BM94" s="108"/>
      <c r="BN94" s="5">
        <f t="shared" si="9"/>
        <v>0</v>
      </c>
      <c r="BO94" s="5">
        <f t="shared" si="10"/>
        <v>0</v>
      </c>
    </row>
    <row r="95" spans="2:67">
      <c r="B95" s="128" t="str">
        <f ca="1">IF(C95="","",MAX($B$12:INDIRECT("R[-1]C",FALSE))+1)</f>
        <v/>
      </c>
      <c r="C95" s="109"/>
      <c r="D95" s="129" t="str">
        <f t="shared" si="6"/>
        <v/>
      </c>
      <c r="E95" s="42" t="str">
        <f t="shared" si="7"/>
        <v/>
      </c>
      <c r="F95" s="110"/>
      <c r="G95" s="42" t="str">
        <f ca="1">IF(C95="","",IF(F95="","0x03FF",IF(ISERROR(VLOOKUP(F95,C$12:INDIRECT("R[-1]C[-2]",FALSE),3,FALSE)),"ERROR",VLOOKUP(F95,C$12:INDIRECT("R[-1]C[-2]",FALSE),3,FALSE))))</f>
        <v/>
      </c>
      <c r="H95" s="110">
        <v>0</v>
      </c>
      <c r="I95" s="109">
        <v>0</v>
      </c>
      <c r="J95" s="109">
        <v>0</v>
      </c>
      <c r="K95" s="109">
        <v>0</v>
      </c>
      <c r="L95" s="109">
        <v>0</v>
      </c>
      <c r="M95" s="109">
        <v>0</v>
      </c>
      <c r="N95" s="109">
        <v>0</v>
      </c>
      <c r="O95" s="109">
        <v>0</v>
      </c>
      <c r="P95" s="109">
        <v>0</v>
      </c>
      <c r="Q95" s="109">
        <v>0</v>
      </c>
      <c r="R95" s="109">
        <v>0</v>
      </c>
      <c r="S95" s="109">
        <v>0</v>
      </c>
      <c r="T95" s="109">
        <v>0</v>
      </c>
      <c r="U95" s="109">
        <v>0</v>
      </c>
      <c r="V95" s="109">
        <v>0</v>
      </c>
      <c r="W95" s="109">
        <v>0</v>
      </c>
      <c r="X95" s="109">
        <v>0</v>
      </c>
      <c r="Y95" s="109">
        <v>0</v>
      </c>
      <c r="Z95" s="109">
        <v>0</v>
      </c>
      <c r="AA95" s="109">
        <v>0</v>
      </c>
      <c r="AB95" s="109">
        <v>0</v>
      </c>
      <c r="AC95" s="109">
        <v>0</v>
      </c>
      <c r="AD95" s="109">
        <v>0</v>
      </c>
      <c r="AE95" s="109">
        <v>0</v>
      </c>
      <c r="AF95" s="109">
        <v>0</v>
      </c>
      <c r="AG95" s="109">
        <v>0</v>
      </c>
      <c r="AH95" s="109">
        <v>0</v>
      </c>
      <c r="AI95" s="109">
        <v>0</v>
      </c>
      <c r="AJ95" s="109">
        <v>0</v>
      </c>
      <c r="AK95" s="109">
        <v>0</v>
      </c>
      <c r="AL95" s="109">
        <v>0</v>
      </c>
      <c r="AM95" s="114">
        <v>0</v>
      </c>
      <c r="AN95" s="115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73" t="str">
        <f t="shared" si="8"/>
        <v/>
      </c>
      <c r="BE95" s="164"/>
      <c r="BF95" s="107"/>
      <c r="BG95" s="108"/>
      <c r="BH95" s="108"/>
      <c r="BI95" s="108"/>
      <c r="BJ95" s="108"/>
      <c r="BK95" s="108"/>
      <c r="BL95" s="108"/>
      <c r="BM95" s="108"/>
      <c r="BN95" s="5">
        <f t="shared" si="9"/>
        <v>0</v>
      </c>
      <c r="BO95" s="5">
        <f t="shared" si="10"/>
        <v>0</v>
      </c>
    </row>
    <row r="96" spans="2:67">
      <c r="B96" s="128" t="str">
        <f ca="1">IF(C96="","",MAX($B$12:INDIRECT("R[-1]C",FALSE))+1)</f>
        <v/>
      </c>
      <c r="C96" s="109"/>
      <c r="D96" s="129" t="str">
        <f t="shared" si="6"/>
        <v/>
      </c>
      <c r="E96" s="42" t="str">
        <f t="shared" si="7"/>
        <v/>
      </c>
      <c r="F96" s="110"/>
      <c r="G96" s="42" t="str">
        <f ca="1">IF(C96="","",IF(F96="","0x03FF",IF(ISERROR(VLOOKUP(F96,C$12:INDIRECT("R[-1]C[-2]",FALSE),3,FALSE)),"ERROR",VLOOKUP(F96,C$12:INDIRECT("R[-1]C[-2]",FALSE),3,FALSE))))</f>
        <v/>
      </c>
      <c r="H96" s="110">
        <v>0</v>
      </c>
      <c r="I96" s="109">
        <v>0</v>
      </c>
      <c r="J96" s="109">
        <v>0</v>
      </c>
      <c r="K96" s="109">
        <v>0</v>
      </c>
      <c r="L96" s="109">
        <v>0</v>
      </c>
      <c r="M96" s="109">
        <v>0</v>
      </c>
      <c r="N96" s="109">
        <v>0</v>
      </c>
      <c r="O96" s="109">
        <v>0</v>
      </c>
      <c r="P96" s="109">
        <v>0</v>
      </c>
      <c r="Q96" s="109">
        <v>0</v>
      </c>
      <c r="R96" s="109">
        <v>0</v>
      </c>
      <c r="S96" s="109">
        <v>0</v>
      </c>
      <c r="T96" s="109">
        <v>0</v>
      </c>
      <c r="U96" s="109">
        <v>0</v>
      </c>
      <c r="V96" s="109">
        <v>0</v>
      </c>
      <c r="W96" s="109">
        <v>0</v>
      </c>
      <c r="X96" s="109">
        <v>0</v>
      </c>
      <c r="Y96" s="109">
        <v>0</v>
      </c>
      <c r="Z96" s="109">
        <v>0</v>
      </c>
      <c r="AA96" s="109">
        <v>0</v>
      </c>
      <c r="AB96" s="109">
        <v>0</v>
      </c>
      <c r="AC96" s="109">
        <v>0</v>
      </c>
      <c r="AD96" s="109">
        <v>0</v>
      </c>
      <c r="AE96" s="109">
        <v>0</v>
      </c>
      <c r="AF96" s="109">
        <v>0</v>
      </c>
      <c r="AG96" s="109">
        <v>0</v>
      </c>
      <c r="AH96" s="109">
        <v>0</v>
      </c>
      <c r="AI96" s="109">
        <v>0</v>
      </c>
      <c r="AJ96" s="109">
        <v>0</v>
      </c>
      <c r="AK96" s="109">
        <v>0</v>
      </c>
      <c r="AL96" s="109">
        <v>0</v>
      </c>
      <c r="AM96" s="114">
        <v>0</v>
      </c>
      <c r="AN96" s="115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73" t="str">
        <f t="shared" si="8"/>
        <v/>
      </c>
      <c r="BE96" s="164"/>
      <c r="BF96" s="107"/>
      <c r="BG96" s="108"/>
      <c r="BH96" s="108"/>
      <c r="BI96" s="108"/>
      <c r="BJ96" s="108"/>
      <c r="BK96" s="108"/>
      <c r="BL96" s="108"/>
      <c r="BM96" s="108"/>
      <c r="BN96" s="5">
        <f t="shared" si="9"/>
        <v>0</v>
      </c>
      <c r="BO96" s="5">
        <f t="shared" si="10"/>
        <v>0</v>
      </c>
    </row>
    <row r="97" spans="2:67">
      <c r="B97" s="128" t="str">
        <f ca="1">IF(C97="","",MAX($B$12:INDIRECT("R[-1]C",FALSE))+1)</f>
        <v/>
      </c>
      <c r="C97" s="109"/>
      <c r="D97" s="129" t="str">
        <f t="shared" si="6"/>
        <v/>
      </c>
      <c r="E97" s="42" t="str">
        <f t="shared" si="7"/>
        <v/>
      </c>
      <c r="F97" s="110"/>
      <c r="G97" s="42" t="str">
        <f ca="1">IF(C97="","",IF(F97="","0x03FF",IF(ISERROR(VLOOKUP(F97,C$12:INDIRECT("R[-1]C[-2]",FALSE),3,FALSE)),"ERROR",VLOOKUP(F97,C$12:INDIRECT("R[-1]C[-2]",FALSE),3,FALSE))))</f>
        <v/>
      </c>
      <c r="H97" s="110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14">
        <v>0</v>
      </c>
      <c r="AN97" s="115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73" t="str">
        <f t="shared" si="8"/>
        <v/>
      </c>
      <c r="BE97" s="164"/>
      <c r="BF97" s="107"/>
      <c r="BG97" s="108"/>
      <c r="BH97" s="108"/>
      <c r="BI97" s="108"/>
      <c r="BJ97" s="108"/>
      <c r="BK97" s="108"/>
      <c r="BL97" s="108"/>
      <c r="BM97" s="108"/>
      <c r="BN97" s="5">
        <f t="shared" si="9"/>
        <v>0</v>
      </c>
      <c r="BO97" s="5">
        <f t="shared" si="10"/>
        <v>0</v>
      </c>
    </row>
    <row r="98" spans="2:67">
      <c r="B98" s="128" t="str">
        <f ca="1">IF(C98="","",MAX($B$12:INDIRECT("R[-1]C",FALSE))+1)</f>
        <v/>
      </c>
      <c r="C98" s="109"/>
      <c r="D98" s="129" t="str">
        <f t="shared" si="6"/>
        <v/>
      </c>
      <c r="E98" s="42" t="str">
        <f t="shared" si="7"/>
        <v/>
      </c>
      <c r="F98" s="110"/>
      <c r="G98" s="42" t="str">
        <f ca="1">IF(C98="","",IF(F98="","0x03FF",IF(ISERROR(VLOOKUP(F98,C$12:INDIRECT("R[-1]C[-2]",FALSE),3,FALSE)),"ERROR",VLOOKUP(F98,C$12:INDIRECT("R[-1]C[-2]",FALSE),3,FALSE))))</f>
        <v/>
      </c>
      <c r="H98" s="110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14">
        <v>0</v>
      </c>
      <c r="AN98" s="115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73" t="str">
        <f t="shared" si="8"/>
        <v/>
      </c>
      <c r="BE98" s="164"/>
      <c r="BF98" s="107"/>
      <c r="BG98" s="108"/>
      <c r="BH98" s="108"/>
      <c r="BI98" s="108"/>
      <c r="BJ98" s="108"/>
      <c r="BK98" s="108"/>
      <c r="BL98" s="108"/>
      <c r="BM98" s="108"/>
      <c r="BN98" s="5">
        <f t="shared" si="9"/>
        <v>0</v>
      </c>
      <c r="BO98" s="5">
        <f t="shared" si="10"/>
        <v>0</v>
      </c>
    </row>
    <row r="99" spans="2:67">
      <c r="B99" s="128" t="str">
        <f ca="1">IF(C99="","",MAX($B$12:INDIRECT("R[-1]C",FALSE))+1)</f>
        <v/>
      </c>
      <c r="C99" s="109"/>
      <c r="D99" s="129" t="str">
        <f t="shared" si="6"/>
        <v/>
      </c>
      <c r="E99" s="42" t="str">
        <f t="shared" si="7"/>
        <v/>
      </c>
      <c r="F99" s="110"/>
      <c r="G99" s="42" t="str">
        <f ca="1">IF(C99="","",IF(F99="","0x03FF",IF(ISERROR(VLOOKUP(F99,C$12:INDIRECT("R[-1]C[-2]",FALSE),3,FALSE)),"ERROR",VLOOKUP(F99,C$12:INDIRECT("R[-1]C[-2]",FALSE),3,FALSE))))</f>
        <v/>
      </c>
      <c r="H99" s="110">
        <v>0</v>
      </c>
      <c r="I99" s="109">
        <v>0</v>
      </c>
      <c r="J99" s="109">
        <v>0</v>
      </c>
      <c r="K99" s="109">
        <v>0</v>
      </c>
      <c r="L99" s="109">
        <v>0</v>
      </c>
      <c r="M99" s="109">
        <v>0</v>
      </c>
      <c r="N99" s="109">
        <v>0</v>
      </c>
      <c r="O99" s="109">
        <v>0</v>
      </c>
      <c r="P99" s="109">
        <v>0</v>
      </c>
      <c r="Q99" s="109">
        <v>0</v>
      </c>
      <c r="R99" s="109">
        <v>0</v>
      </c>
      <c r="S99" s="109">
        <v>0</v>
      </c>
      <c r="T99" s="109">
        <v>0</v>
      </c>
      <c r="U99" s="109">
        <v>0</v>
      </c>
      <c r="V99" s="109">
        <v>0</v>
      </c>
      <c r="W99" s="109">
        <v>0</v>
      </c>
      <c r="X99" s="109">
        <v>0</v>
      </c>
      <c r="Y99" s="109">
        <v>0</v>
      </c>
      <c r="Z99" s="109">
        <v>0</v>
      </c>
      <c r="AA99" s="109">
        <v>0</v>
      </c>
      <c r="AB99" s="109">
        <v>0</v>
      </c>
      <c r="AC99" s="109">
        <v>0</v>
      </c>
      <c r="AD99" s="109">
        <v>0</v>
      </c>
      <c r="AE99" s="109">
        <v>0</v>
      </c>
      <c r="AF99" s="109">
        <v>0</v>
      </c>
      <c r="AG99" s="109">
        <v>0</v>
      </c>
      <c r="AH99" s="109">
        <v>0</v>
      </c>
      <c r="AI99" s="109">
        <v>0</v>
      </c>
      <c r="AJ99" s="109">
        <v>0</v>
      </c>
      <c r="AK99" s="109">
        <v>0</v>
      </c>
      <c r="AL99" s="109">
        <v>0</v>
      </c>
      <c r="AM99" s="114">
        <v>0</v>
      </c>
      <c r="AN99" s="115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73" t="str">
        <f t="shared" si="8"/>
        <v/>
      </c>
      <c r="BE99" s="164"/>
      <c r="BF99" s="107"/>
      <c r="BG99" s="108"/>
      <c r="BH99" s="108"/>
      <c r="BI99" s="108"/>
      <c r="BJ99" s="108"/>
      <c r="BK99" s="108"/>
      <c r="BL99" s="108"/>
      <c r="BM99" s="108"/>
      <c r="BN99" s="5">
        <f t="shared" si="9"/>
        <v>0</v>
      </c>
      <c r="BO99" s="5">
        <f t="shared" si="10"/>
        <v>0</v>
      </c>
    </row>
    <row r="100" spans="2:67">
      <c r="B100" s="128" t="str">
        <f ca="1">IF(C100="","",MAX($B$12:INDIRECT("R[-1]C",FALSE))+1)</f>
        <v/>
      </c>
      <c r="C100" s="109"/>
      <c r="D100" s="129" t="str">
        <f t="shared" si="6"/>
        <v/>
      </c>
      <c r="E100" s="42" t="str">
        <f t="shared" si="7"/>
        <v/>
      </c>
      <c r="F100" s="110"/>
      <c r="G100" s="42" t="str">
        <f ca="1">IF(C100="","",IF(F100="","0x03FF",IF(ISERROR(VLOOKUP(F100,C$12:INDIRECT("R[-1]C[-2]",FALSE),3,FALSE)),"ERROR",VLOOKUP(F100,C$12:INDIRECT("R[-1]C[-2]",FALSE),3,FALSE))))</f>
        <v/>
      </c>
      <c r="H100" s="110">
        <v>0</v>
      </c>
      <c r="I100" s="109">
        <v>0</v>
      </c>
      <c r="J100" s="109">
        <v>0</v>
      </c>
      <c r="K100" s="109">
        <v>0</v>
      </c>
      <c r="L100" s="109">
        <v>0</v>
      </c>
      <c r="M100" s="109">
        <v>0</v>
      </c>
      <c r="N100" s="109">
        <v>0</v>
      </c>
      <c r="O100" s="109">
        <v>0</v>
      </c>
      <c r="P100" s="109">
        <v>0</v>
      </c>
      <c r="Q100" s="109">
        <v>0</v>
      </c>
      <c r="R100" s="109">
        <v>0</v>
      </c>
      <c r="S100" s="109">
        <v>0</v>
      </c>
      <c r="T100" s="109">
        <v>0</v>
      </c>
      <c r="U100" s="109">
        <v>0</v>
      </c>
      <c r="V100" s="109">
        <v>0</v>
      </c>
      <c r="W100" s="109">
        <v>0</v>
      </c>
      <c r="X100" s="109">
        <v>0</v>
      </c>
      <c r="Y100" s="109">
        <v>0</v>
      </c>
      <c r="Z100" s="109">
        <v>0</v>
      </c>
      <c r="AA100" s="109">
        <v>0</v>
      </c>
      <c r="AB100" s="109">
        <v>0</v>
      </c>
      <c r="AC100" s="109">
        <v>0</v>
      </c>
      <c r="AD100" s="109">
        <v>0</v>
      </c>
      <c r="AE100" s="109">
        <v>0</v>
      </c>
      <c r="AF100" s="109">
        <v>0</v>
      </c>
      <c r="AG100" s="109">
        <v>0</v>
      </c>
      <c r="AH100" s="109">
        <v>0</v>
      </c>
      <c r="AI100" s="109">
        <v>0</v>
      </c>
      <c r="AJ100" s="109">
        <v>0</v>
      </c>
      <c r="AK100" s="109">
        <v>0</v>
      </c>
      <c r="AL100" s="109">
        <v>0</v>
      </c>
      <c r="AM100" s="114">
        <v>0</v>
      </c>
      <c r="AN100" s="115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73" t="str">
        <f t="shared" si="8"/>
        <v/>
      </c>
      <c r="BE100" s="164"/>
      <c r="BF100" s="107"/>
      <c r="BG100" s="108"/>
      <c r="BH100" s="108"/>
      <c r="BI100" s="108"/>
      <c r="BJ100" s="108"/>
      <c r="BK100" s="108"/>
      <c r="BL100" s="108"/>
      <c r="BM100" s="108"/>
      <c r="BN100" s="5">
        <f t="shared" si="9"/>
        <v>0</v>
      </c>
      <c r="BO100" s="5">
        <f t="shared" si="10"/>
        <v>0</v>
      </c>
    </row>
    <row r="101" spans="2:67">
      <c r="B101" s="128" t="str">
        <f ca="1">IF(C101="","",MAX($B$12:INDIRECT("R[-1]C",FALSE))+1)</f>
        <v/>
      </c>
      <c r="C101" s="109"/>
      <c r="D101" s="129" t="str">
        <f t="shared" si="6"/>
        <v/>
      </c>
      <c r="E101" s="42" t="str">
        <f t="shared" si="7"/>
        <v/>
      </c>
      <c r="F101" s="110"/>
      <c r="G101" s="42" t="str">
        <f ca="1">IF(C101="","",IF(F101="","0x03FF",IF(ISERROR(VLOOKUP(F101,C$12:INDIRECT("R[-1]C[-2]",FALSE),3,FALSE)),"ERROR",VLOOKUP(F101,C$12:INDIRECT("R[-1]C[-2]",FALSE),3,FALSE))))</f>
        <v/>
      </c>
      <c r="H101" s="110">
        <v>0</v>
      </c>
      <c r="I101" s="109">
        <v>0</v>
      </c>
      <c r="J101" s="109">
        <v>0</v>
      </c>
      <c r="K101" s="109">
        <v>0</v>
      </c>
      <c r="L101" s="109">
        <v>0</v>
      </c>
      <c r="M101" s="109">
        <v>0</v>
      </c>
      <c r="N101" s="109">
        <v>0</v>
      </c>
      <c r="O101" s="109">
        <v>0</v>
      </c>
      <c r="P101" s="109">
        <v>0</v>
      </c>
      <c r="Q101" s="109">
        <v>0</v>
      </c>
      <c r="R101" s="109">
        <v>0</v>
      </c>
      <c r="S101" s="109">
        <v>0</v>
      </c>
      <c r="T101" s="109">
        <v>0</v>
      </c>
      <c r="U101" s="109">
        <v>0</v>
      </c>
      <c r="V101" s="109">
        <v>0</v>
      </c>
      <c r="W101" s="109">
        <v>0</v>
      </c>
      <c r="X101" s="109">
        <v>0</v>
      </c>
      <c r="Y101" s="109">
        <v>0</v>
      </c>
      <c r="Z101" s="109">
        <v>0</v>
      </c>
      <c r="AA101" s="109">
        <v>0</v>
      </c>
      <c r="AB101" s="109">
        <v>0</v>
      </c>
      <c r="AC101" s="109">
        <v>0</v>
      </c>
      <c r="AD101" s="109">
        <v>0</v>
      </c>
      <c r="AE101" s="109">
        <v>0</v>
      </c>
      <c r="AF101" s="109">
        <v>0</v>
      </c>
      <c r="AG101" s="109">
        <v>0</v>
      </c>
      <c r="AH101" s="109">
        <v>0</v>
      </c>
      <c r="AI101" s="109">
        <v>0</v>
      </c>
      <c r="AJ101" s="109">
        <v>0</v>
      </c>
      <c r="AK101" s="109">
        <v>0</v>
      </c>
      <c r="AL101" s="109">
        <v>0</v>
      </c>
      <c r="AM101" s="114">
        <v>0</v>
      </c>
      <c r="AN101" s="115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73" t="str">
        <f t="shared" si="8"/>
        <v/>
      </c>
      <c r="BE101" s="164"/>
      <c r="BF101" s="107"/>
      <c r="BG101" s="108"/>
      <c r="BH101" s="108"/>
      <c r="BI101" s="108"/>
      <c r="BJ101" s="108"/>
      <c r="BK101" s="108"/>
      <c r="BL101" s="108"/>
      <c r="BM101" s="108"/>
      <c r="BN101" s="5">
        <f t="shared" si="9"/>
        <v>0</v>
      </c>
      <c r="BO101" s="5">
        <f t="shared" si="10"/>
        <v>0</v>
      </c>
    </row>
    <row r="102" spans="2:67">
      <c r="B102" s="128" t="str">
        <f ca="1">IF(C102="","",MAX($B$12:INDIRECT("R[-1]C",FALSE))+1)</f>
        <v/>
      </c>
      <c r="C102" s="109"/>
      <c r="D102" s="129" t="str">
        <f t="shared" si="6"/>
        <v/>
      </c>
      <c r="E102" s="42" t="str">
        <f t="shared" si="7"/>
        <v/>
      </c>
      <c r="F102" s="110"/>
      <c r="G102" s="42" t="str">
        <f ca="1">IF(C102="","",IF(F102="","0x03FF",IF(ISERROR(VLOOKUP(F102,C$12:INDIRECT("R[-1]C[-2]",FALSE),3,FALSE)),"ERROR",VLOOKUP(F102,C$12:INDIRECT("R[-1]C[-2]",FALSE),3,FALSE))))</f>
        <v/>
      </c>
      <c r="H102" s="110">
        <v>0</v>
      </c>
      <c r="I102" s="109">
        <v>0</v>
      </c>
      <c r="J102" s="109">
        <v>0</v>
      </c>
      <c r="K102" s="109">
        <v>0</v>
      </c>
      <c r="L102" s="109">
        <v>0</v>
      </c>
      <c r="M102" s="109">
        <v>0</v>
      </c>
      <c r="N102" s="109">
        <v>0</v>
      </c>
      <c r="O102" s="109">
        <v>0</v>
      </c>
      <c r="P102" s="109">
        <v>0</v>
      </c>
      <c r="Q102" s="109">
        <v>0</v>
      </c>
      <c r="R102" s="109">
        <v>0</v>
      </c>
      <c r="S102" s="109">
        <v>0</v>
      </c>
      <c r="T102" s="109">
        <v>0</v>
      </c>
      <c r="U102" s="109">
        <v>0</v>
      </c>
      <c r="V102" s="109">
        <v>0</v>
      </c>
      <c r="W102" s="109">
        <v>0</v>
      </c>
      <c r="X102" s="109">
        <v>0</v>
      </c>
      <c r="Y102" s="109">
        <v>0</v>
      </c>
      <c r="Z102" s="109">
        <v>0</v>
      </c>
      <c r="AA102" s="109">
        <v>0</v>
      </c>
      <c r="AB102" s="109">
        <v>0</v>
      </c>
      <c r="AC102" s="109">
        <v>0</v>
      </c>
      <c r="AD102" s="109">
        <v>0</v>
      </c>
      <c r="AE102" s="109">
        <v>0</v>
      </c>
      <c r="AF102" s="109">
        <v>0</v>
      </c>
      <c r="AG102" s="109">
        <v>0</v>
      </c>
      <c r="AH102" s="109">
        <v>0</v>
      </c>
      <c r="AI102" s="109">
        <v>0</v>
      </c>
      <c r="AJ102" s="109">
        <v>0</v>
      </c>
      <c r="AK102" s="109">
        <v>0</v>
      </c>
      <c r="AL102" s="109">
        <v>0</v>
      </c>
      <c r="AM102" s="114">
        <v>0</v>
      </c>
      <c r="AN102" s="115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73" t="str">
        <f t="shared" si="8"/>
        <v/>
      </c>
      <c r="BE102" s="164"/>
      <c r="BF102" s="107"/>
      <c r="BG102" s="108"/>
      <c r="BH102" s="108"/>
      <c r="BI102" s="108"/>
      <c r="BJ102" s="108"/>
      <c r="BK102" s="108"/>
      <c r="BL102" s="108"/>
      <c r="BM102" s="108"/>
      <c r="BN102" s="5">
        <f t="shared" si="9"/>
        <v>0</v>
      </c>
      <c r="BO102" s="5">
        <f t="shared" si="10"/>
        <v>0</v>
      </c>
    </row>
    <row r="103" spans="2:67">
      <c r="B103" s="128" t="str">
        <f ca="1">IF(C103="","",MAX($B$12:INDIRECT("R[-1]C",FALSE))+1)</f>
        <v/>
      </c>
      <c r="C103" s="109"/>
      <c r="D103" s="129" t="str">
        <f t="shared" si="6"/>
        <v/>
      </c>
      <c r="E103" s="42" t="str">
        <f t="shared" si="7"/>
        <v/>
      </c>
      <c r="F103" s="110"/>
      <c r="G103" s="42" t="str">
        <f ca="1">IF(C103="","",IF(F103="","0x03FF",IF(ISERROR(VLOOKUP(F103,C$12:INDIRECT("R[-1]C[-2]",FALSE),3,FALSE)),"ERROR",VLOOKUP(F103,C$12:INDIRECT("R[-1]C[-2]",FALSE),3,FALSE))))</f>
        <v/>
      </c>
      <c r="H103" s="110">
        <v>0</v>
      </c>
      <c r="I103" s="109">
        <v>0</v>
      </c>
      <c r="J103" s="109">
        <v>0</v>
      </c>
      <c r="K103" s="109">
        <v>0</v>
      </c>
      <c r="L103" s="109">
        <v>0</v>
      </c>
      <c r="M103" s="109">
        <v>0</v>
      </c>
      <c r="N103" s="109">
        <v>0</v>
      </c>
      <c r="O103" s="109">
        <v>0</v>
      </c>
      <c r="P103" s="109">
        <v>0</v>
      </c>
      <c r="Q103" s="109">
        <v>0</v>
      </c>
      <c r="R103" s="109">
        <v>0</v>
      </c>
      <c r="S103" s="109">
        <v>0</v>
      </c>
      <c r="T103" s="109">
        <v>0</v>
      </c>
      <c r="U103" s="109">
        <v>0</v>
      </c>
      <c r="V103" s="109">
        <v>0</v>
      </c>
      <c r="W103" s="109">
        <v>0</v>
      </c>
      <c r="X103" s="109">
        <v>0</v>
      </c>
      <c r="Y103" s="109">
        <v>0</v>
      </c>
      <c r="Z103" s="109">
        <v>0</v>
      </c>
      <c r="AA103" s="109">
        <v>0</v>
      </c>
      <c r="AB103" s="109">
        <v>0</v>
      </c>
      <c r="AC103" s="109">
        <v>0</v>
      </c>
      <c r="AD103" s="109">
        <v>0</v>
      </c>
      <c r="AE103" s="109">
        <v>0</v>
      </c>
      <c r="AF103" s="109">
        <v>0</v>
      </c>
      <c r="AG103" s="109">
        <v>0</v>
      </c>
      <c r="AH103" s="109">
        <v>0</v>
      </c>
      <c r="AI103" s="109">
        <v>0</v>
      </c>
      <c r="AJ103" s="109">
        <v>0</v>
      </c>
      <c r="AK103" s="109">
        <v>0</v>
      </c>
      <c r="AL103" s="109">
        <v>0</v>
      </c>
      <c r="AM103" s="114">
        <v>0</v>
      </c>
      <c r="AN103" s="115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73" t="str">
        <f t="shared" si="8"/>
        <v/>
      </c>
      <c r="BE103" s="164"/>
      <c r="BF103" s="107"/>
      <c r="BG103" s="108"/>
      <c r="BH103" s="108"/>
      <c r="BI103" s="108"/>
      <c r="BJ103" s="108"/>
      <c r="BK103" s="108"/>
      <c r="BL103" s="108"/>
      <c r="BM103" s="108"/>
      <c r="BN103" s="5">
        <f t="shared" si="9"/>
        <v>0</v>
      </c>
      <c r="BO103" s="5">
        <f t="shared" si="10"/>
        <v>0</v>
      </c>
    </row>
    <row r="104" spans="2:67">
      <c r="B104" s="128" t="str">
        <f ca="1">IF(C104="","",MAX($B$12:INDIRECT("R[-1]C",FALSE))+1)</f>
        <v/>
      </c>
      <c r="C104" s="109"/>
      <c r="D104" s="129" t="str">
        <f t="shared" si="6"/>
        <v/>
      </c>
      <c r="E104" s="42" t="str">
        <f t="shared" si="7"/>
        <v/>
      </c>
      <c r="F104" s="110"/>
      <c r="G104" s="42" t="str">
        <f ca="1">IF(C104="","",IF(F104="","0x03FF",IF(ISERROR(VLOOKUP(F104,C$12:INDIRECT("R[-1]C[-2]",FALSE),3,FALSE)),"ERROR",VLOOKUP(F104,C$12:INDIRECT("R[-1]C[-2]",FALSE),3,FALSE))))</f>
        <v/>
      </c>
      <c r="H104" s="110">
        <v>0</v>
      </c>
      <c r="I104" s="109">
        <v>0</v>
      </c>
      <c r="J104" s="109">
        <v>0</v>
      </c>
      <c r="K104" s="109">
        <v>0</v>
      </c>
      <c r="L104" s="109">
        <v>0</v>
      </c>
      <c r="M104" s="109">
        <v>0</v>
      </c>
      <c r="N104" s="109">
        <v>0</v>
      </c>
      <c r="O104" s="109">
        <v>0</v>
      </c>
      <c r="P104" s="109">
        <v>0</v>
      </c>
      <c r="Q104" s="109">
        <v>0</v>
      </c>
      <c r="R104" s="109">
        <v>0</v>
      </c>
      <c r="S104" s="109">
        <v>0</v>
      </c>
      <c r="T104" s="109">
        <v>0</v>
      </c>
      <c r="U104" s="109">
        <v>0</v>
      </c>
      <c r="V104" s="109">
        <v>0</v>
      </c>
      <c r="W104" s="109">
        <v>0</v>
      </c>
      <c r="X104" s="109">
        <v>0</v>
      </c>
      <c r="Y104" s="109">
        <v>0</v>
      </c>
      <c r="Z104" s="109">
        <v>0</v>
      </c>
      <c r="AA104" s="109">
        <v>0</v>
      </c>
      <c r="AB104" s="109">
        <v>0</v>
      </c>
      <c r="AC104" s="109">
        <v>0</v>
      </c>
      <c r="AD104" s="109">
        <v>0</v>
      </c>
      <c r="AE104" s="109">
        <v>0</v>
      </c>
      <c r="AF104" s="109">
        <v>0</v>
      </c>
      <c r="AG104" s="109">
        <v>0</v>
      </c>
      <c r="AH104" s="109">
        <v>0</v>
      </c>
      <c r="AI104" s="109">
        <v>0</v>
      </c>
      <c r="AJ104" s="109">
        <v>0</v>
      </c>
      <c r="AK104" s="109">
        <v>0</v>
      </c>
      <c r="AL104" s="109">
        <v>0</v>
      </c>
      <c r="AM104" s="114">
        <v>0</v>
      </c>
      <c r="AN104" s="115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73" t="str">
        <f t="shared" si="8"/>
        <v/>
      </c>
      <c r="BE104" s="164"/>
      <c r="BF104" s="107"/>
      <c r="BG104" s="108"/>
      <c r="BH104" s="108"/>
      <c r="BI104" s="108"/>
      <c r="BJ104" s="108"/>
      <c r="BK104" s="108"/>
      <c r="BL104" s="108"/>
      <c r="BM104" s="108"/>
      <c r="BN104" s="5">
        <f t="shared" si="9"/>
        <v>0</v>
      </c>
      <c r="BO104" s="5">
        <f t="shared" si="10"/>
        <v>0</v>
      </c>
    </row>
    <row r="105" spans="2:67">
      <c r="B105" s="128" t="str">
        <f ca="1">IF(C105="","",MAX($B$12:INDIRECT("R[-1]C",FALSE))+1)</f>
        <v/>
      </c>
      <c r="C105" s="109"/>
      <c r="D105" s="129" t="str">
        <f t="shared" si="6"/>
        <v/>
      </c>
      <c r="E105" s="42" t="str">
        <f t="shared" si="7"/>
        <v/>
      </c>
      <c r="F105" s="110"/>
      <c r="G105" s="42" t="str">
        <f ca="1">IF(C105="","",IF(F105="","0x03FF",IF(ISERROR(VLOOKUP(F105,C$12:INDIRECT("R[-1]C[-2]",FALSE),3,FALSE)),"ERROR",VLOOKUP(F105,C$12:INDIRECT("R[-1]C[-2]",FALSE),3,FALSE))))</f>
        <v/>
      </c>
      <c r="H105" s="110">
        <v>0</v>
      </c>
      <c r="I105" s="109">
        <v>0</v>
      </c>
      <c r="J105" s="109">
        <v>0</v>
      </c>
      <c r="K105" s="109">
        <v>0</v>
      </c>
      <c r="L105" s="109">
        <v>0</v>
      </c>
      <c r="M105" s="109">
        <v>0</v>
      </c>
      <c r="N105" s="109">
        <v>0</v>
      </c>
      <c r="O105" s="109">
        <v>0</v>
      </c>
      <c r="P105" s="109">
        <v>0</v>
      </c>
      <c r="Q105" s="109">
        <v>0</v>
      </c>
      <c r="R105" s="109">
        <v>0</v>
      </c>
      <c r="S105" s="109">
        <v>0</v>
      </c>
      <c r="T105" s="109">
        <v>0</v>
      </c>
      <c r="U105" s="109">
        <v>0</v>
      </c>
      <c r="V105" s="109">
        <v>0</v>
      </c>
      <c r="W105" s="109">
        <v>0</v>
      </c>
      <c r="X105" s="109">
        <v>0</v>
      </c>
      <c r="Y105" s="109">
        <v>0</v>
      </c>
      <c r="Z105" s="109">
        <v>0</v>
      </c>
      <c r="AA105" s="109">
        <v>0</v>
      </c>
      <c r="AB105" s="109">
        <v>0</v>
      </c>
      <c r="AC105" s="109">
        <v>0</v>
      </c>
      <c r="AD105" s="109">
        <v>0</v>
      </c>
      <c r="AE105" s="109">
        <v>0</v>
      </c>
      <c r="AF105" s="109">
        <v>0</v>
      </c>
      <c r="AG105" s="109">
        <v>0</v>
      </c>
      <c r="AH105" s="109">
        <v>0</v>
      </c>
      <c r="AI105" s="109">
        <v>0</v>
      </c>
      <c r="AJ105" s="109">
        <v>0</v>
      </c>
      <c r="AK105" s="109">
        <v>0</v>
      </c>
      <c r="AL105" s="109">
        <v>0</v>
      </c>
      <c r="AM105" s="114">
        <v>0</v>
      </c>
      <c r="AN105" s="115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73" t="str">
        <f t="shared" si="8"/>
        <v/>
      </c>
      <c r="BE105" s="164"/>
      <c r="BF105" s="107"/>
      <c r="BG105" s="108"/>
      <c r="BH105" s="108"/>
      <c r="BI105" s="108"/>
      <c r="BJ105" s="108"/>
      <c r="BK105" s="108"/>
      <c r="BL105" s="108"/>
      <c r="BM105" s="108"/>
      <c r="BN105" s="5">
        <f t="shared" si="9"/>
        <v>0</v>
      </c>
      <c r="BO105" s="5">
        <f t="shared" si="10"/>
        <v>0</v>
      </c>
    </row>
    <row r="106" spans="2:67">
      <c r="B106" s="128" t="str">
        <f ca="1">IF(C106="","",MAX($B$12:INDIRECT("R[-1]C",FALSE))+1)</f>
        <v/>
      </c>
      <c r="C106" s="109"/>
      <c r="D106" s="129" t="str">
        <f t="shared" si="6"/>
        <v/>
      </c>
      <c r="E106" s="42" t="str">
        <f t="shared" si="7"/>
        <v/>
      </c>
      <c r="F106" s="110"/>
      <c r="G106" s="42" t="str">
        <f ca="1">IF(C106="","",IF(F106="","0x03FF",IF(ISERROR(VLOOKUP(F106,C$12:INDIRECT("R[-1]C[-2]",FALSE),3,FALSE)),"ERROR",VLOOKUP(F106,C$12:INDIRECT("R[-1]C[-2]",FALSE),3,FALSE))))</f>
        <v/>
      </c>
      <c r="H106" s="110">
        <v>0</v>
      </c>
      <c r="I106" s="109">
        <v>0</v>
      </c>
      <c r="J106" s="109">
        <v>0</v>
      </c>
      <c r="K106" s="109">
        <v>0</v>
      </c>
      <c r="L106" s="109">
        <v>0</v>
      </c>
      <c r="M106" s="109">
        <v>0</v>
      </c>
      <c r="N106" s="109">
        <v>0</v>
      </c>
      <c r="O106" s="109">
        <v>0</v>
      </c>
      <c r="P106" s="109">
        <v>0</v>
      </c>
      <c r="Q106" s="109">
        <v>0</v>
      </c>
      <c r="R106" s="109">
        <v>0</v>
      </c>
      <c r="S106" s="109">
        <v>0</v>
      </c>
      <c r="T106" s="109">
        <v>0</v>
      </c>
      <c r="U106" s="109">
        <v>0</v>
      </c>
      <c r="V106" s="109">
        <v>0</v>
      </c>
      <c r="W106" s="109">
        <v>0</v>
      </c>
      <c r="X106" s="109">
        <v>0</v>
      </c>
      <c r="Y106" s="109">
        <v>0</v>
      </c>
      <c r="Z106" s="109">
        <v>0</v>
      </c>
      <c r="AA106" s="109">
        <v>0</v>
      </c>
      <c r="AB106" s="109">
        <v>0</v>
      </c>
      <c r="AC106" s="109">
        <v>0</v>
      </c>
      <c r="AD106" s="109">
        <v>0</v>
      </c>
      <c r="AE106" s="109">
        <v>0</v>
      </c>
      <c r="AF106" s="109">
        <v>0</v>
      </c>
      <c r="AG106" s="109">
        <v>0</v>
      </c>
      <c r="AH106" s="109">
        <v>0</v>
      </c>
      <c r="AI106" s="109">
        <v>0</v>
      </c>
      <c r="AJ106" s="109">
        <v>0</v>
      </c>
      <c r="AK106" s="109">
        <v>0</v>
      </c>
      <c r="AL106" s="109">
        <v>0</v>
      </c>
      <c r="AM106" s="114">
        <v>0</v>
      </c>
      <c r="AN106" s="115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73" t="str">
        <f t="shared" si="8"/>
        <v/>
      </c>
      <c r="BE106" s="164"/>
      <c r="BF106" s="107"/>
      <c r="BG106" s="108"/>
      <c r="BH106" s="108"/>
      <c r="BI106" s="108"/>
      <c r="BJ106" s="108"/>
      <c r="BK106" s="108"/>
      <c r="BL106" s="108"/>
      <c r="BM106" s="108"/>
      <c r="BN106" s="5">
        <f t="shared" si="9"/>
        <v>0</v>
      </c>
      <c r="BO106" s="5">
        <f t="shared" si="10"/>
        <v>0</v>
      </c>
    </row>
    <row r="107" spans="2:67">
      <c r="B107" s="128" t="str">
        <f ca="1">IF(C107="","",MAX($B$12:INDIRECT("R[-1]C",FALSE))+1)</f>
        <v/>
      </c>
      <c r="C107" s="109"/>
      <c r="D107" s="129" t="str">
        <f t="shared" si="6"/>
        <v/>
      </c>
      <c r="E107" s="42" t="str">
        <f t="shared" si="7"/>
        <v/>
      </c>
      <c r="F107" s="110"/>
      <c r="G107" s="42" t="str">
        <f ca="1">IF(C107="","",IF(F107="","0x03FF",IF(ISERROR(VLOOKUP(F107,C$12:INDIRECT("R[-1]C[-2]",FALSE),3,FALSE)),"ERROR",VLOOKUP(F107,C$12:INDIRECT("R[-1]C[-2]",FALSE),3,FALSE))))</f>
        <v/>
      </c>
      <c r="H107" s="110">
        <v>0</v>
      </c>
      <c r="I107" s="109">
        <v>0</v>
      </c>
      <c r="J107" s="109">
        <v>0</v>
      </c>
      <c r="K107" s="109">
        <v>0</v>
      </c>
      <c r="L107" s="109">
        <v>0</v>
      </c>
      <c r="M107" s="109">
        <v>0</v>
      </c>
      <c r="N107" s="109">
        <v>0</v>
      </c>
      <c r="O107" s="109">
        <v>0</v>
      </c>
      <c r="P107" s="109">
        <v>0</v>
      </c>
      <c r="Q107" s="109">
        <v>0</v>
      </c>
      <c r="R107" s="109">
        <v>0</v>
      </c>
      <c r="S107" s="109">
        <v>0</v>
      </c>
      <c r="T107" s="109">
        <v>0</v>
      </c>
      <c r="U107" s="109">
        <v>0</v>
      </c>
      <c r="V107" s="109">
        <v>0</v>
      </c>
      <c r="W107" s="109">
        <v>0</v>
      </c>
      <c r="X107" s="109">
        <v>0</v>
      </c>
      <c r="Y107" s="109">
        <v>0</v>
      </c>
      <c r="Z107" s="109">
        <v>0</v>
      </c>
      <c r="AA107" s="109">
        <v>0</v>
      </c>
      <c r="AB107" s="109">
        <v>0</v>
      </c>
      <c r="AC107" s="109">
        <v>0</v>
      </c>
      <c r="AD107" s="109">
        <v>0</v>
      </c>
      <c r="AE107" s="109">
        <v>0</v>
      </c>
      <c r="AF107" s="109">
        <v>0</v>
      </c>
      <c r="AG107" s="109">
        <v>0</v>
      </c>
      <c r="AH107" s="109">
        <v>0</v>
      </c>
      <c r="AI107" s="109">
        <v>0</v>
      </c>
      <c r="AJ107" s="109">
        <v>0</v>
      </c>
      <c r="AK107" s="109">
        <v>0</v>
      </c>
      <c r="AL107" s="109">
        <v>0</v>
      </c>
      <c r="AM107" s="114">
        <v>0</v>
      </c>
      <c r="AN107" s="115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73" t="str">
        <f t="shared" si="8"/>
        <v/>
      </c>
      <c r="BE107" s="164"/>
      <c r="BF107" s="107"/>
      <c r="BG107" s="108"/>
      <c r="BH107" s="108"/>
      <c r="BI107" s="108"/>
      <c r="BJ107" s="108"/>
      <c r="BK107" s="108"/>
      <c r="BL107" s="108"/>
      <c r="BM107" s="108"/>
      <c r="BN107" s="5">
        <f t="shared" si="9"/>
        <v>0</v>
      </c>
      <c r="BO107" s="5">
        <f t="shared" si="10"/>
        <v>0</v>
      </c>
    </row>
    <row r="108" spans="2:67">
      <c r="B108" s="128" t="str">
        <f ca="1">IF(C108="","",MAX($B$12:INDIRECT("R[-1]C",FALSE))+1)</f>
        <v/>
      </c>
      <c r="C108" s="109"/>
      <c r="D108" s="129" t="str">
        <f t="shared" si="6"/>
        <v/>
      </c>
      <c r="E108" s="42" t="str">
        <f t="shared" si="7"/>
        <v/>
      </c>
      <c r="F108" s="110"/>
      <c r="G108" s="42" t="str">
        <f ca="1">IF(C108="","",IF(F108="","0x03FF",IF(ISERROR(VLOOKUP(F108,C$12:INDIRECT("R[-1]C[-2]",FALSE),3,FALSE)),"ERROR",VLOOKUP(F108,C$12:INDIRECT("R[-1]C[-2]",FALSE),3,FALSE))))</f>
        <v/>
      </c>
      <c r="H108" s="110">
        <v>0</v>
      </c>
      <c r="I108" s="109">
        <v>0</v>
      </c>
      <c r="J108" s="109">
        <v>0</v>
      </c>
      <c r="K108" s="109">
        <v>0</v>
      </c>
      <c r="L108" s="109">
        <v>0</v>
      </c>
      <c r="M108" s="109">
        <v>0</v>
      </c>
      <c r="N108" s="109">
        <v>0</v>
      </c>
      <c r="O108" s="109">
        <v>0</v>
      </c>
      <c r="P108" s="109">
        <v>0</v>
      </c>
      <c r="Q108" s="109">
        <v>0</v>
      </c>
      <c r="R108" s="109">
        <v>0</v>
      </c>
      <c r="S108" s="109">
        <v>0</v>
      </c>
      <c r="T108" s="109">
        <v>0</v>
      </c>
      <c r="U108" s="109">
        <v>0</v>
      </c>
      <c r="V108" s="109">
        <v>0</v>
      </c>
      <c r="W108" s="109">
        <v>0</v>
      </c>
      <c r="X108" s="109">
        <v>0</v>
      </c>
      <c r="Y108" s="109">
        <v>0</v>
      </c>
      <c r="Z108" s="109">
        <v>0</v>
      </c>
      <c r="AA108" s="109">
        <v>0</v>
      </c>
      <c r="AB108" s="109">
        <v>0</v>
      </c>
      <c r="AC108" s="109">
        <v>0</v>
      </c>
      <c r="AD108" s="109">
        <v>0</v>
      </c>
      <c r="AE108" s="109">
        <v>0</v>
      </c>
      <c r="AF108" s="109">
        <v>0</v>
      </c>
      <c r="AG108" s="109">
        <v>0</v>
      </c>
      <c r="AH108" s="109">
        <v>0</v>
      </c>
      <c r="AI108" s="109">
        <v>0</v>
      </c>
      <c r="AJ108" s="109">
        <v>0</v>
      </c>
      <c r="AK108" s="109">
        <v>0</v>
      </c>
      <c r="AL108" s="109">
        <v>0</v>
      </c>
      <c r="AM108" s="114">
        <v>0</v>
      </c>
      <c r="AN108" s="115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73" t="str">
        <f t="shared" si="8"/>
        <v/>
      </c>
      <c r="BE108" s="164"/>
      <c r="BF108" s="107"/>
      <c r="BG108" s="108"/>
      <c r="BH108" s="108"/>
      <c r="BI108" s="108"/>
      <c r="BJ108" s="108"/>
      <c r="BK108" s="108"/>
      <c r="BL108" s="108"/>
      <c r="BM108" s="108"/>
      <c r="BN108" s="5">
        <f t="shared" si="9"/>
        <v>0</v>
      </c>
      <c r="BO108" s="5">
        <f t="shared" si="10"/>
        <v>0</v>
      </c>
    </row>
    <row r="109" spans="2:67">
      <c r="B109" s="128" t="str">
        <f ca="1">IF(C109="","",MAX($B$12:INDIRECT("R[-1]C",FALSE))+1)</f>
        <v/>
      </c>
      <c r="C109" s="109"/>
      <c r="D109" s="129" t="str">
        <f t="shared" si="6"/>
        <v/>
      </c>
      <c r="E109" s="42" t="str">
        <f t="shared" si="7"/>
        <v/>
      </c>
      <c r="F109" s="110"/>
      <c r="G109" s="42" t="str">
        <f ca="1">IF(C109="","",IF(F109="","0x03FF",IF(ISERROR(VLOOKUP(F109,C$12:INDIRECT("R[-1]C[-2]",FALSE),3,FALSE)),"ERROR",VLOOKUP(F109,C$12:INDIRECT("R[-1]C[-2]",FALSE),3,FALSE))))</f>
        <v/>
      </c>
      <c r="H109" s="110">
        <v>0</v>
      </c>
      <c r="I109" s="109">
        <v>0</v>
      </c>
      <c r="J109" s="109">
        <v>0</v>
      </c>
      <c r="K109" s="109">
        <v>0</v>
      </c>
      <c r="L109" s="109">
        <v>0</v>
      </c>
      <c r="M109" s="109">
        <v>0</v>
      </c>
      <c r="N109" s="109">
        <v>0</v>
      </c>
      <c r="O109" s="109">
        <v>0</v>
      </c>
      <c r="P109" s="109">
        <v>0</v>
      </c>
      <c r="Q109" s="109">
        <v>0</v>
      </c>
      <c r="R109" s="109">
        <v>0</v>
      </c>
      <c r="S109" s="109">
        <v>0</v>
      </c>
      <c r="T109" s="109">
        <v>0</v>
      </c>
      <c r="U109" s="109">
        <v>0</v>
      </c>
      <c r="V109" s="109">
        <v>0</v>
      </c>
      <c r="W109" s="109">
        <v>0</v>
      </c>
      <c r="X109" s="109">
        <v>0</v>
      </c>
      <c r="Y109" s="109">
        <v>0</v>
      </c>
      <c r="Z109" s="109">
        <v>0</v>
      </c>
      <c r="AA109" s="109">
        <v>0</v>
      </c>
      <c r="AB109" s="109">
        <v>0</v>
      </c>
      <c r="AC109" s="109">
        <v>0</v>
      </c>
      <c r="AD109" s="109">
        <v>0</v>
      </c>
      <c r="AE109" s="109">
        <v>0</v>
      </c>
      <c r="AF109" s="109">
        <v>0</v>
      </c>
      <c r="AG109" s="109">
        <v>0</v>
      </c>
      <c r="AH109" s="109">
        <v>0</v>
      </c>
      <c r="AI109" s="109">
        <v>0</v>
      </c>
      <c r="AJ109" s="109">
        <v>0</v>
      </c>
      <c r="AK109" s="109">
        <v>0</v>
      </c>
      <c r="AL109" s="109">
        <v>0</v>
      </c>
      <c r="AM109" s="114">
        <v>0</v>
      </c>
      <c r="AN109" s="115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73" t="str">
        <f t="shared" si="8"/>
        <v/>
      </c>
      <c r="BE109" s="164"/>
      <c r="BF109" s="107"/>
      <c r="BG109" s="108"/>
      <c r="BH109" s="108"/>
      <c r="BI109" s="108"/>
      <c r="BJ109" s="108"/>
      <c r="BK109" s="108"/>
      <c r="BL109" s="108"/>
      <c r="BM109" s="108"/>
      <c r="BN109" s="5">
        <f t="shared" si="9"/>
        <v>0</v>
      </c>
      <c r="BO109" s="5">
        <f t="shared" si="10"/>
        <v>0</v>
      </c>
    </row>
    <row r="110" spans="2:67">
      <c r="B110" s="128" t="str">
        <f ca="1">IF(C110="","",MAX($B$12:INDIRECT("R[-1]C",FALSE))+1)</f>
        <v/>
      </c>
      <c r="C110" s="109"/>
      <c r="D110" s="129" t="str">
        <f t="shared" si="6"/>
        <v/>
      </c>
      <c r="E110" s="42" t="str">
        <f t="shared" si="7"/>
        <v/>
      </c>
      <c r="F110" s="110"/>
      <c r="G110" s="42" t="str">
        <f ca="1">IF(C110="","",IF(F110="","0x03FF",IF(ISERROR(VLOOKUP(F110,C$12:INDIRECT("R[-1]C[-2]",FALSE),3,FALSE)),"ERROR",VLOOKUP(F110,C$12:INDIRECT("R[-1]C[-2]",FALSE),3,FALSE))))</f>
        <v/>
      </c>
      <c r="H110" s="110">
        <v>0</v>
      </c>
      <c r="I110" s="109">
        <v>0</v>
      </c>
      <c r="J110" s="109">
        <v>0</v>
      </c>
      <c r="K110" s="109">
        <v>0</v>
      </c>
      <c r="L110" s="109">
        <v>0</v>
      </c>
      <c r="M110" s="109">
        <v>0</v>
      </c>
      <c r="N110" s="109">
        <v>0</v>
      </c>
      <c r="O110" s="109">
        <v>0</v>
      </c>
      <c r="P110" s="109">
        <v>0</v>
      </c>
      <c r="Q110" s="109">
        <v>0</v>
      </c>
      <c r="R110" s="109">
        <v>0</v>
      </c>
      <c r="S110" s="109">
        <v>0</v>
      </c>
      <c r="T110" s="109">
        <v>0</v>
      </c>
      <c r="U110" s="109">
        <v>0</v>
      </c>
      <c r="V110" s="109">
        <v>0</v>
      </c>
      <c r="W110" s="109">
        <v>0</v>
      </c>
      <c r="X110" s="109">
        <v>0</v>
      </c>
      <c r="Y110" s="109">
        <v>0</v>
      </c>
      <c r="Z110" s="109">
        <v>0</v>
      </c>
      <c r="AA110" s="109">
        <v>0</v>
      </c>
      <c r="AB110" s="109">
        <v>0</v>
      </c>
      <c r="AC110" s="109">
        <v>0</v>
      </c>
      <c r="AD110" s="109">
        <v>0</v>
      </c>
      <c r="AE110" s="109">
        <v>0</v>
      </c>
      <c r="AF110" s="109">
        <v>0</v>
      </c>
      <c r="AG110" s="109">
        <v>0</v>
      </c>
      <c r="AH110" s="109">
        <v>0</v>
      </c>
      <c r="AI110" s="109">
        <v>0</v>
      </c>
      <c r="AJ110" s="109">
        <v>0</v>
      </c>
      <c r="AK110" s="109">
        <v>0</v>
      </c>
      <c r="AL110" s="109">
        <v>0</v>
      </c>
      <c r="AM110" s="114">
        <v>0</v>
      </c>
      <c r="AN110" s="115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73" t="str">
        <f t="shared" si="8"/>
        <v/>
      </c>
      <c r="BE110" s="164"/>
      <c r="BF110" s="107"/>
      <c r="BG110" s="108"/>
      <c r="BH110" s="108"/>
      <c r="BI110" s="108"/>
      <c r="BJ110" s="108"/>
      <c r="BK110" s="108"/>
      <c r="BL110" s="108"/>
      <c r="BM110" s="108"/>
      <c r="BN110" s="5">
        <f t="shared" si="9"/>
        <v>0</v>
      </c>
      <c r="BO110" s="5">
        <f t="shared" si="10"/>
        <v>0</v>
      </c>
    </row>
    <row r="111" spans="2:67">
      <c r="B111" s="128" t="str">
        <f ca="1">IF(C111="","",MAX($B$12:INDIRECT("R[-1]C",FALSE))+1)</f>
        <v/>
      </c>
      <c r="C111" s="109"/>
      <c r="D111" s="129" t="str">
        <f t="shared" si="6"/>
        <v/>
      </c>
      <c r="E111" s="42" t="str">
        <f t="shared" si="7"/>
        <v/>
      </c>
      <c r="F111" s="110"/>
      <c r="G111" s="42" t="str">
        <f ca="1">IF(C111="","",IF(F111="","0x03FF",IF(ISERROR(VLOOKUP(F111,C$12:INDIRECT("R[-1]C[-2]",FALSE),3,FALSE)),"ERROR",VLOOKUP(F111,C$12:INDIRECT("R[-1]C[-2]",FALSE),3,FALSE))))</f>
        <v/>
      </c>
      <c r="H111" s="110">
        <v>0</v>
      </c>
      <c r="I111" s="109">
        <v>0</v>
      </c>
      <c r="J111" s="109">
        <v>0</v>
      </c>
      <c r="K111" s="109">
        <v>0</v>
      </c>
      <c r="L111" s="109">
        <v>0</v>
      </c>
      <c r="M111" s="109">
        <v>0</v>
      </c>
      <c r="N111" s="109">
        <v>0</v>
      </c>
      <c r="O111" s="109">
        <v>0</v>
      </c>
      <c r="P111" s="109">
        <v>0</v>
      </c>
      <c r="Q111" s="109">
        <v>0</v>
      </c>
      <c r="R111" s="109">
        <v>0</v>
      </c>
      <c r="S111" s="109">
        <v>0</v>
      </c>
      <c r="T111" s="109">
        <v>0</v>
      </c>
      <c r="U111" s="109">
        <v>0</v>
      </c>
      <c r="V111" s="109">
        <v>0</v>
      </c>
      <c r="W111" s="109">
        <v>0</v>
      </c>
      <c r="X111" s="109">
        <v>0</v>
      </c>
      <c r="Y111" s="109">
        <v>0</v>
      </c>
      <c r="Z111" s="109">
        <v>0</v>
      </c>
      <c r="AA111" s="109">
        <v>0</v>
      </c>
      <c r="AB111" s="109">
        <v>0</v>
      </c>
      <c r="AC111" s="109">
        <v>0</v>
      </c>
      <c r="AD111" s="109">
        <v>0</v>
      </c>
      <c r="AE111" s="109">
        <v>0</v>
      </c>
      <c r="AF111" s="109">
        <v>0</v>
      </c>
      <c r="AG111" s="109">
        <v>0</v>
      </c>
      <c r="AH111" s="109">
        <v>0</v>
      </c>
      <c r="AI111" s="109">
        <v>0</v>
      </c>
      <c r="AJ111" s="109">
        <v>0</v>
      </c>
      <c r="AK111" s="109">
        <v>0</v>
      </c>
      <c r="AL111" s="109">
        <v>0</v>
      </c>
      <c r="AM111" s="114">
        <v>0</v>
      </c>
      <c r="AN111" s="115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73" t="str">
        <f t="shared" si="8"/>
        <v/>
      </c>
      <c r="BE111" s="164"/>
      <c r="BF111" s="107"/>
      <c r="BG111" s="108"/>
      <c r="BH111" s="108"/>
      <c r="BI111" s="108"/>
      <c r="BJ111" s="108"/>
      <c r="BK111" s="108"/>
      <c r="BL111" s="108"/>
      <c r="BM111" s="108"/>
      <c r="BN111" s="5">
        <f t="shared" si="9"/>
        <v>0</v>
      </c>
      <c r="BO111" s="5">
        <f t="shared" si="10"/>
        <v>0</v>
      </c>
    </row>
    <row r="112" spans="2:67">
      <c r="B112" s="128" t="str">
        <f ca="1">IF(C112="","",MAX($B$12:INDIRECT("R[-1]C",FALSE))+1)</f>
        <v/>
      </c>
      <c r="C112" s="109"/>
      <c r="D112" s="129" t="str">
        <f t="shared" si="6"/>
        <v/>
      </c>
      <c r="E112" s="42" t="str">
        <f t="shared" si="7"/>
        <v/>
      </c>
      <c r="F112" s="110"/>
      <c r="G112" s="42" t="str">
        <f ca="1">IF(C112="","",IF(F112="","0x03FF",IF(ISERROR(VLOOKUP(F112,C$12:INDIRECT("R[-1]C[-2]",FALSE),3,FALSE)),"ERROR",VLOOKUP(F112,C$12:INDIRECT("R[-1]C[-2]",FALSE),3,FALSE))))</f>
        <v/>
      </c>
      <c r="H112" s="110">
        <v>0</v>
      </c>
      <c r="I112" s="109">
        <v>0</v>
      </c>
      <c r="J112" s="109">
        <v>0</v>
      </c>
      <c r="K112" s="109">
        <v>0</v>
      </c>
      <c r="L112" s="109">
        <v>0</v>
      </c>
      <c r="M112" s="109">
        <v>0</v>
      </c>
      <c r="N112" s="109">
        <v>0</v>
      </c>
      <c r="O112" s="109">
        <v>0</v>
      </c>
      <c r="P112" s="109">
        <v>0</v>
      </c>
      <c r="Q112" s="109">
        <v>0</v>
      </c>
      <c r="R112" s="109">
        <v>0</v>
      </c>
      <c r="S112" s="109">
        <v>0</v>
      </c>
      <c r="T112" s="109">
        <v>0</v>
      </c>
      <c r="U112" s="109">
        <v>0</v>
      </c>
      <c r="V112" s="109">
        <v>0</v>
      </c>
      <c r="W112" s="109">
        <v>0</v>
      </c>
      <c r="X112" s="109">
        <v>0</v>
      </c>
      <c r="Y112" s="109">
        <v>0</v>
      </c>
      <c r="Z112" s="109">
        <v>0</v>
      </c>
      <c r="AA112" s="109">
        <v>0</v>
      </c>
      <c r="AB112" s="109">
        <v>0</v>
      </c>
      <c r="AC112" s="109">
        <v>0</v>
      </c>
      <c r="AD112" s="109">
        <v>0</v>
      </c>
      <c r="AE112" s="109">
        <v>0</v>
      </c>
      <c r="AF112" s="109">
        <v>0</v>
      </c>
      <c r="AG112" s="109">
        <v>0</v>
      </c>
      <c r="AH112" s="109">
        <v>0</v>
      </c>
      <c r="AI112" s="109">
        <v>0</v>
      </c>
      <c r="AJ112" s="109">
        <v>0</v>
      </c>
      <c r="AK112" s="109">
        <v>0</v>
      </c>
      <c r="AL112" s="109">
        <v>0</v>
      </c>
      <c r="AM112" s="114">
        <v>0</v>
      </c>
      <c r="AN112" s="115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73" t="str">
        <f t="shared" si="8"/>
        <v/>
      </c>
      <c r="BE112" s="164"/>
      <c r="BF112" s="107"/>
      <c r="BG112" s="108"/>
      <c r="BH112" s="108"/>
      <c r="BI112" s="108"/>
      <c r="BJ112" s="108"/>
      <c r="BK112" s="108"/>
      <c r="BL112" s="108"/>
      <c r="BM112" s="108"/>
      <c r="BN112" s="5">
        <f t="shared" si="9"/>
        <v>0</v>
      </c>
      <c r="BO112" s="5">
        <f t="shared" si="10"/>
        <v>0</v>
      </c>
    </row>
    <row r="113" spans="2:67">
      <c r="B113" s="128" t="str">
        <f ca="1">IF(C113="","",MAX($B$12:INDIRECT("R[-1]C",FALSE))+1)</f>
        <v/>
      </c>
      <c r="C113" s="109"/>
      <c r="D113" s="129" t="str">
        <f t="shared" si="6"/>
        <v/>
      </c>
      <c r="E113" s="42" t="str">
        <f t="shared" si="7"/>
        <v/>
      </c>
      <c r="F113" s="110"/>
      <c r="G113" s="42" t="str">
        <f ca="1">IF(C113="","",IF(F113="","0x03FF",IF(ISERROR(VLOOKUP(F113,C$12:INDIRECT("R[-1]C[-2]",FALSE),3,FALSE)),"ERROR",VLOOKUP(F113,C$12:INDIRECT("R[-1]C[-2]",FALSE),3,FALSE))))</f>
        <v/>
      </c>
      <c r="H113" s="110">
        <v>0</v>
      </c>
      <c r="I113" s="109">
        <v>0</v>
      </c>
      <c r="J113" s="109">
        <v>0</v>
      </c>
      <c r="K113" s="109">
        <v>0</v>
      </c>
      <c r="L113" s="109">
        <v>0</v>
      </c>
      <c r="M113" s="109">
        <v>0</v>
      </c>
      <c r="N113" s="109">
        <v>0</v>
      </c>
      <c r="O113" s="109">
        <v>0</v>
      </c>
      <c r="P113" s="109">
        <v>0</v>
      </c>
      <c r="Q113" s="109">
        <v>0</v>
      </c>
      <c r="R113" s="109">
        <v>0</v>
      </c>
      <c r="S113" s="109">
        <v>0</v>
      </c>
      <c r="T113" s="109">
        <v>0</v>
      </c>
      <c r="U113" s="109">
        <v>0</v>
      </c>
      <c r="V113" s="109">
        <v>0</v>
      </c>
      <c r="W113" s="109">
        <v>0</v>
      </c>
      <c r="X113" s="109">
        <v>0</v>
      </c>
      <c r="Y113" s="109">
        <v>0</v>
      </c>
      <c r="Z113" s="109">
        <v>0</v>
      </c>
      <c r="AA113" s="109">
        <v>0</v>
      </c>
      <c r="AB113" s="109">
        <v>0</v>
      </c>
      <c r="AC113" s="109">
        <v>0</v>
      </c>
      <c r="AD113" s="109">
        <v>0</v>
      </c>
      <c r="AE113" s="109">
        <v>0</v>
      </c>
      <c r="AF113" s="109">
        <v>0</v>
      </c>
      <c r="AG113" s="109">
        <v>0</v>
      </c>
      <c r="AH113" s="109">
        <v>0</v>
      </c>
      <c r="AI113" s="109">
        <v>0</v>
      </c>
      <c r="AJ113" s="109">
        <v>0</v>
      </c>
      <c r="AK113" s="109">
        <v>0</v>
      </c>
      <c r="AL113" s="109">
        <v>0</v>
      </c>
      <c r="AM113" s="114">
        <v>0</v>
      </c>
      <c r="AN113" s="115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73" t="str">
        <f t="shared" si="8"/>
        <v/>
      </c>
      <c r="BE113" s="164"/>
      <c r="BF113" s="107"/>
      <c r="BG113" s="108"/>
      <c r="BH113" s="108"/>
      <c r="BI113" s="108"/>
      <c r="BJ113" s="108"/>
      <c r="BK113" s="108"/>
      <c r="BL113" s="108"/>
      <c r="BM113" s="108"/>
      <c r="BN113" s="5">
        <f t="shared" si="9"/>
        <v>0</v>
      </c>
      <c r="BO113" s="5">
        <f t="shared" si="10"/>
        <v>0</v>
      </c>
    </row>
    <row r="114" spans="2:67">
      <c r="B114" s="128" t="str">
        <f ca="1">IF(C114="","",MAX($B$12:INDIRECT("R[-1]C",FALSE))+1)</f>
        <v/>
      </c>
      <c r="C114" s="109"/>
      <c r="D114" s="129" t="str">
        <f t="shared" si="6"/>
        <v/>
      </c>
      <c r="E114" s="42" t="str">
        <f t="shared" si="7"/>
        <v/>
      </c>
      <c r="F114" s="110"/>
      <c r="G114" s="42" t="str">
        <f ca="1">IF(C114="","",IF(F114="","0x03FF",IF(ISERROR(VLOOKUP(F114,C$12:INDIRECT("R[-1]C[-2]",FALSE),3,FALSE)),"ERROR",VLOOKUP(F114,C$12:INDIRECT("R[-1]C[-2]",FALSE),3,FALSE))))</f>
        <v/>
      </c>
      <c r="H114" s="110">
        <v>0</v>
      </c>
      <c r="I114" s="109">
        <v>0</v>
      </c>
      <c r="J114" s="109">
        <v>0</v>
      </c>
      <c r="K114" s="109">
        <v>0</v>
      </c>
      <c r="L114" s="109">
        <v>0</v>
      </c>
      <c r="M114" s="109">
        <v>0</v>
      </c>
      <c r="N114" s="109">
        <v>0</v>
      </c>
      <c r="O114" s="109">
        <v>0</v>
      </c>
      <c r="P114" s="109">
        <v>0</v>
      </c>
      <c r="Q114" s="109">
        <v>0</v>
      </c>
      <c r="R114" s="109">
        <v>0</v>
      </c>
      <c r="S114" s="109">
        <v>0</v>
      </c>
      <c r="T114" s="109">
        <v>0</v>
      </c>
      <c r="U114" s="109">
        <v>0</v>
      </c>
      <c r="V114" s="109">
        <v>0</v>
      </c>
      <c r="W114" s="109">
        <v>0</v>
      </c>
      <c r="X114" s="109">
        <v>0</v>
      </c>
      <c r="Y114" s="109">
        <v>0</v>
      </c>
      <c r="Z114" s="109">
        <v>0</v>
      </c>
      <c r="AA114" s="109">
        <v>0</v>
      </c>
      <c r="AB114" s="109">
        <v>0</v>
      </c>
      <c r="AC114" s="109">
        <v>0</v>
      </c>
      <c r="AD114" s="109">
        <v>0</v>
      </c>
      <c r="AE114" s="109">
        <v>0</v>
      </c>
      <c r="AF114" s="109">
        <v>0</v>
      </c>
      <c r="AG114" s="109">
        <v>0</v>
      </c>
      <c r="AH114" s="109">
        <v>0</v>
      </c>
      <c r="AI114" s="109">
        <v>0</v>
      </c>
      <c r="AJ114" s="109">
        <v>0</v>
      </c>
      <c r="AK114" s="109">
        <v>0</v>
      </c>
      <c r="AL114" s="109">
        <v>0</v>
      </c>
      <c r="AM114" s="114">
        <v>0</v>
      </c>
      <c r="AN114" s="115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73" t="str">
        <f t="shared" si="8"/>
        <v/>
      </c>
      <c r="BE114" s="164"/>
      <c r="BF114" s="107"/>
      <c r="BG114" s="108"/>
      <c r="BH114" s="108"/>
      <c r="BI114" s="108"/>
      <c r="BJ114" s="108"/>
      <c r="BK114" s="108"/>
      <c r="BL114" s="108"/>
      <c r="BM114" s="108"/>
      <c r="BN114" s="5">
        <f t="shared" si="9"/>
        <v>0</v>
      </c>
      <c r="BO114" s="5">
        <f t="shared" si="10"/>
        <v>0</v>
      </c>
    </row>
    <row r="115" spans="2:67">
      <c r="B115" s="128" t="str">
        <f ca="1">IF(C115="","",MAX($B$12:INDIRECT("R[-1]C",FALSE))+1)</f>
        <v/>
      </c>
      <c r="C115" s="109"/>
      <c r="D115" s="129" t="str">
        <f t="shared" si="6"/>
        <v/>
      </c>
      <c r="E115" s="42" t="str">
        <f t="shared" si="7"/>
        <v/>
      </c>
      <c r="F115" s="110"/>
      <c r="G115" s="42" t="str">
        <f ca="1">IF(C115="","",IF(F115="","0x03FF",IF(ISERROR(VLOOKUP(F115,C$12:INDIRECT("R[-1]C[-2]",FALSE),3,FALSE)),"ERROR",VLOOKUP(F115,C$12:INDIRECT("R[-1]C[-2]",FALSE),3,FALSE))))</f>
        <v/>
      </c>
      <c r="H115" s="110">
        <v>0</v>
      </c>
      <c r="I115" s="109">
        <v>0</v>
      </c>
      <c r="J115" s="109">
        <v>0</v>
      </c>
      <c r="K115" s="109">
        <v>0</v>
      </c>
      <c r="L115" s="109">
        <v>0</v>
      </c>
      <c r="M115" s="109">
        <v>0</v>
      </c>
      <c r="N115" s="109">
        <v>0</v>
      </c>
      <c r="O115" s="109">
        <v>0</v>
      </c>
      <c r="P115" s="109">
        <v>0</v>
      </c>
      <c r="Q115" s="109">
        <v>0</v>
      </c>
      <c r="R115" s="109">
        <v>0</v>
      </c>
      <c r="S115" s="109">
        <v>0</v>
      </c>
      <c r="T115" s="109">
        <v>0</v>
      </c>
      <c r="U115" s="109">
        <v>0</v>
      </c>
      <c r="V115" s="109">
        <v>0</v>
      </c>
      <c r="W115" s="109">
        <v>0</v>
      </c>
      <c r="X115" s="109">
        <v>0</v>
      </c>
      <c r="Y115" s="109">
        <v>0</v>
      </c>
      <c r="Z115" s="109">
        <v>0</v>
      </c>
      <c r="AA115" s="109">
        <v>0</v>
      </c>
      <c r="AB115" s="109">
        <v>0</v>
      </c>
      <c r="AC115" s="109">
        <v>0</v>
      </c>
      <c r="AD115" s="109">
        <v>0</v>
      </c>
      <c r="AE115" s="109">
        <v>0</v>
      </c>
      <c r="AF115" s="109">
        <v>0</v>
      </c>
      <c r="AG115" s="109">
        <v>0</v>
      </c>
      <c r="AH115" s="109">
        <v>0</v>
      </c>
      <c r="AI115" s="109">
        <v>0</v>
      </c>
      <c r="AJ115" s="109">
        <v>0</v>
      </c>
      <c r="AK115" s="109">
        <v>0</v>
      </c>
      <c r="AL115" s="109">
        <v>0</v>
      </c>
      <c r="AM115" s="114">
        <v>0</v>
      </c>
      <c r="AN115" s="115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73" t="str">
        <f t="shared" si="8"/>
        <v/>
      </c>
      <c r="BE115" s="164"/>
      <c r="BF115" s="107"/>
      <c r="BG115" s="108"/>
      <c r="BH115" s="108"/>
      <c r="BI115" s="108"/>
      <c r="BJ115" s="108"/>
      <c r="BK115" s="108"/>
      <c r="BL115" s="108"/>
      <c r="BM115" s="108"/>
      <c r="BN115" s="5">
        <f t="shared" si="9"/>
        <v>0</v>
      </c>
      <c r="BO115" s="5">
        <f t="shared" si="10"/>
        <v>0</v>
      </c>
    </row>
    <row r="116" spans="2:67">
      <c r="B116" s="128" t="str">
        <f ca="1">IF(C116="","",MAX($B$12:INDIRECT("R[-1]C",FALSE))+1)</f>
        <v/>
      </c>
      <c r="C116" s="109"/>
      <c r="D116" s="129" t="str">
        <f t="shared" si="6"/>
        <v/>
      </c>
      <c r="E116" s="42" t="str">
        <f t="shared" si="7"/>
        <v/>
      </c>
      <c r="F116" s="110"/>
      <c r="G116" s="42" t="str">
        <f ca="1">IF(C116="","",IF(F116="","0x03FF",IF(ISERROR(VLOOKUP(F116,C$12:INDIRECT("R[-1]C[-2]",FALSE),3,FALSE)),"ERROR",VLOOKUP(F116,C$12:INDIRECT("R[-1]C[-2]",FALSE),3,FALSE))))</f>
        <v/>
      </c>
      <c r="H116" s="110">
        <v>0</v>
      </c>
      <c r="I116" s="109">
        <v>0</v>
      </c>
      <c r="J116" s="109">
        <v>0</v>
      </c>
      <c r="K116" s="109">
        <v>0</v>
      </c>
      <c r="L116" s="109">
        <v>0</v>
      </c>
      <c r="M116" s="109">
        <v>0</v>
      </c>
      <c r="N116" s="109">
        <v>0</v>
      </c>
      <c r="O116" s="109">
        <v>0</v>
      </c>
      <c r="P116" s="109">
        <v>0</v>
      </c>
      <c r="Q116" s="109">
        <v>0</v>
      </c>
      <c r="R116" s="109">
        <v>0</v>
      </c>
      <c r="S116" s="109">
        <v>0</v>
      </c>
      <c r="T116" s="109">
        <v>0</v>
      </c>
      <c r="U116" s="109">
        <v>0</v>
      </c>
      <c r="V116" s="109">
        <v>0</v>
      </c>
      <c r="W116" s="109">
        <v>0</v>
      </c>
      <c r="X116" s="109">
        <v>0</v>
      </c>
      <c r="Y116" s="109">
        <v>0</v>
      </c>
      <c r="Z116" s="109">
        <v>0</v>
      </c>
      <c r="AA116" s="109">
        <v>0</v>
      </c>
      <c r="AB116" s="109">
        <v>0</v>
      </c>
      <c r="AC116" s="109">
        <v>0</v>
      </c>
      <c r="AD116" s="109">
        <v>0</v>
      </c>
      <c r="AE116" s="109">
        <v>0</v>
      </c>
      <c r="AF116" s="109">
        <v>0</v>
      </c>
      <c r="AG116" s="109">
        <v>0</v>
      </c>
      <c r="AH116" s="109">
        <v>0</v>
      </c>
      <c r="AI116" s="109">
        <v>0</v>
      </c>
      <c r="AJ116" s="109">
        <v>0</v>
      </c>
      <c r="AK116" s="109">
        <v>0</v>
      </c>
      <c r="AL116" s="109">
        <v>0</v>
      </c>
      <c r="AM116" s="114">
        <v>0</v>
      </c>
      <c r="AN116" s="115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73" t="str">
        <f t="shared" si="8"/>
        <v/>
      </c>
      <c r="BE116" s="164"/>
      <c r="BF116" s="107"/>
      <c r="BG116" s="108"/>
      <c r="BH116" s="108"/>
      <c r="BI116" s="108"/>
      <c r="BJ116" s="108"/>
      <c r="BK116" s="108"/>
      <c r="BL116" s="108"/>
      <c r="BM116" s="108"/>
      <c r="BN116" s="5">
        <f t="shared" si="9"/>
        <v>0</v>
      </c>
      <c r="BO116" s="5">
        <f t="shared" si="10"/>
        <v>0</v>
      </c>
    </row>
    <row r="117" spans="2:67">
      <c r="B117" s="128" t="str">
        <f ca="1">IF(C117="","",MAX($B$12:INDIRECT("R[-1]C",FALSE))+1)</f>
        <v/>
      </c>
      <c r="C117" s="109"/>
      <c r="D117" s="129" t="str">
        <f t="shared" si="6"/>
        <v/>
      </c>
      <c r="E117" s="42" t="str">
        <f t="shared" si="7"/>
        <v/>
      </c>
      <c r="F117" s="110"/>
      <c r="G117" s="42" t="str">
        <f ca="1">IF(C117="","",IF(F117="","0x03FF",IF(ISERROR(VLOOKUP(F117,C$12:INDIRECT("R[-1]C[-2]",FALSE),3,FALSE)),"ERROR",VLOOKUP(F117,C$12:INDIRECT("R[-1]C[-2]",FALSE),3,FALSE))))</f>
        <v/>
      </c>
      <c r="H117" s="110">
        <v>0</v>
      </c>
      <c r="I117" s="109">
        <v>0</v>
      </c>
      <c r="J117" s="109">
        <v>0</v>
      </c>
      <c r="K117" s="109">
        <v>0</v>
      </c>
      <c r="L117" s="109">
        <v>0</v>
      </c>
      <c r="M117" s="109">
        <v>0</v>
      </c>
      <c r="N117" s="109">
        <v>0</v>
      </c>
      <c r="O117" s="109">
        <v>0</v>
      </c>
      <c r="P117" s="109">
        <v>0</v>
      </c>
      <c r="Q117" s="109">
        <v>0</v>
      </c>
      <c r="R117" s="109">
        <v>0</v>
      </c>
      <c r="S117" s="109">
        <v>0</v>
      </c>
      <c r="T117" s="109">
        <v>0</v>
      </c>
      <c r="U117" s="109">
        <v>0</v>
      </c>
      <c r="V117" s="109">
        <v>0</v>
      </c>
      <c r="W117" s="109">
        <v>0</v>
      </c>
      <c r="X117" s="109">
        <v>0</v>
      </c>
      <c r="Y117" s="109">
        <v>0</v>
      </c>
      <c r="Z117" s="109">
        <v>0</v>
      </c>
      <c r="AA117" s="109">
        <v>0</v>
      </c>
      <c r="AB117" s="109">
        <v>0</v>
      </c>
      <c r="AC117" s="109">
        <v>0</v>
      </c>
      <c r="AD117" s="109">
        <v>0</v>
      </c>
      <c r="AE117" s="109">
        <v>0</v>
      </c>
      <c r="AF117" s="109">
        <v>0</v>
      </c>
      <c r="AG117" s="109">
        <v>0</v>
      </c>
      <c r="AH117" s="109">
        <v>0</v>
      </c>
      <c r="AI117" s="109">
        <v>0</v>
      </c>
      <c r="AJ117" s="109">
        <v>0</v>
      </c>
      <c r="AK117" s="109">
        <v>0</v>
      </c>
      <c r="AL117" s="109">
        <v>0</v>
      </c>
      <c r="AM117" s="114">
        <v>0</v>
      </c>
      <c r="AN117" s="115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73" t="str">
        <f t="shared" si="8"/>
        <v/>
      </c>
      <c r="BE117" s="164"/>
      <c r="BF117" s="107"/>
      <c r="BG117" s="108"/>
      <c r="BH117" s="108"/>
      <c r="BI117" s="108"/>
      <c r="BJ117" s="108"/>
      <c r="BK117" s="108"/>
      <c r="BL117" s="108"/>
      <c r="BM117" s="108"/>
      <c r="BN117" s="5">
        <f t="shared" si="9"/>
        <v>0</v>
      </c>
      <c r="BO117" s="5">
        <f t="shared" si="10"/>
        <v>0</v>
      </c>
    </row>
    <row r="118" spans="2:67">
      <c r="B118" s="128" t="str">
        <f ca="1">IF(C118="","",MAX($B$12:INDIRECT("R[-1]C",FALSE))+1)</f>
        <v/>
      </c>
      <c r="C118" s="109"/>
      <c r="D118" s="129" t="str">
        <f t="shared" si="6"/>
        <v/>
      </c>
      <c r="E118" s="42" t="str">
        <f t="shared" si="7"/>
        <v/>
      </c>
      <c r="F118" s="110"/>
      <c r="G118" s="42" t="str">
        <f ca="1">IF(C118="","",IF(F118="","0x03FF",IF(ISERROR(VLOOKUP(F118,C$12:INDIRECT("R[-1]C[-2]",FALSE),3,FALSE)),"ERROR",VLOOKUP(F118,C$12:INDIRECT("R[-1]C[-2]",FALSE),3,FALSE))))</f>
        <v/>
      </c>
      <c r="H118" s="110">
        <v>0</v>
      </c>
      <c r="I118" s="109">
        <v>0</v>
      </c>
      <c r="J118" s="109">
        <v>0</v>
      </c>
      <c r="K118" s="109">
        <v>0</v>
      </c>
      <c r="L118" s="109">
        <v>0</v>
      </c>
      <c r="M118" s="109">
        <v>0</v>
      </c>
      <c r="N118" s="109">
        <v>0</v>
      </c>
      <c r="O118" s="109">
        <v>0</v>
      </c>
      <c r="P118" s="109">
        <v>0</v>
      </c>
      <c r="Q118" s="109">
        <v>0</v>
      </c>
      <c r="R118" s="109">
        <v>0</v>
      </c>
      <c r="S118" s="109">
        <v>0</v>
      </c>
      <c r="T118" s="109">
        <v>0</v>
      </c>
      <c r="U118" s="109">
        <v>0</v>
      </c>
      <c r="V118" s="109">
        <v>0</v>
      </c>
      <c r="W118" s="109">
        <v>0</v>
      </c>
      <c r="X118" s="109">
        <v>0</v>
      </c>
      <c r="Y118" s="109">
        <v>0</v>
      </c>
      <c r="Z118" s="109">
        <v>0</v>
      </c>
      <c r="AA118" s="109">
        <v>0</v>
      </c>
      <c r="AB118" s="109">
        <v>0</v>
      </c>
      <c r="AC118" s="109">
        <v>0</v>
      </c>
      <c r="AD118" s="109">
        <v>0</v>
      </c>
      <c r="AE118" s="109">
        <v>0</v>
      </c>
      <c r="AF118" s="109">
        <v>0</v>
      </c>
      <c r="AG118" s="109">
        <v>0</v>
      </c>
      <c r="AH118" s="109">
        <v>0</v>
      </c>
      <c r="AI118" s="109">
        <v>0</v>
      </c>
      <c r="AJ118" s="109">
        <v>0</v>
      </c>
      <c r="AK118" s="109">
        <v>0</v>
      </c>
      <c r="AL118" s="109">
        <v>0</v>
      </c>
      <c r="AM118" s="114">
        <v>0</v>
      </c>
      <c r="AN118" s="115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73" t="str">
        <f t="shared" si="8"/>
        <v/>
      </c>
      <c r="BE118" s="164"/>
      <c r="BF118" s="107"/>
      <c r="BG118" s="108"/>
      <c r="BH118" s="108"/>
      <c r="BI118" s="108"/>
      <c r="BJ118" s="108"/>
      <c r="BK118" s="108"/>
      <c r="BL118" s="108"/>
      <c r="BM118" s="108"/>
      <c r="BN118" s="5">
        <f t="shared" si="9"/>
        <v>0</v>
      </c>
      <c r="BO118" s="5">
        <f t="shared" si="10"/>
        <v>0</v>
      </c>
    </row>
    <row r="119" spans="2:67">
      <c r="B119" s="128" t="str">
        <f ca="1">IF(C119="","",MAX($B$12:INDIRECT("R[-1]C",FALSE))+1)</f>
        <v/>
      </c>
      <c r="C119" s="109"/>
      <c r="D119" s="129" t="str">
        <f t="shared" si="6"/>
        <v/>
      </c>
      <c r="E119" s="42" t="str">
        <f t="shared" si="7"/>
        <v/>
      </c>
      <c r="F119" s="110"/>
      <c r="G119" s="42" t="str">
        <f ca="1">IF(C119="","",IF(F119="","0x03FF",IF(ISERROR(VLOOKUP(F119,C$12:INDIRECT("R[-1]C[-2]",FALSE),3,FALSE)),"ERROR",VLOOKUP(F119,C$12:INDIRECT("R[-1]C[-2]",FALSE),3,FALSE))))</f>
        <v/>
      </c>
      <c r="H119" s="110">
        <v>0</v>
      </c>
      <c r="I119" s="109">
        <v>0</v>
      </c>
      <c r="J119" s="109">
        <v>0</v>
      </c>
      <c r="K119" s="109">
        <v>0</v>
      </c>
      <c r="L119" s="109">
        <v>0</v>
      </c>
      <c r="M119" s="109">
        <v>0</v>
      </c>
      <c r="N119" s="109">
        <v>0</v>
      </c>
      <c r="O119" s="109">
        <v>0</v>
      </c>
      <c r="P119" s="109">
        <v>0</v>
      </c>
      <c r="Q119" s="109">
        <v>0</v>
      </c>
      <c r="R119" s="109">
        <v>0</v>
      </c>
      <c r="S119" s="109">
        <v>0</v>
      </c>
      <c r="T119" s="109">
        <v>0</v>
      </c>
      <c r="U119" s="109">
        <v>0</v>
      </c>
      <c r="V119" s="109">
        <v>0</v>
      </c>
      <c r="W119" s="109">
        <v>0</v>
      </c>
      <c r="X119" s="109">
        <v>0</v>
      </c>
      <c r="Y119" s="109">
        <v>0</v>
      </c>
      <c r="Z119" s="109">
        <v>0</v>
      </c>
      <c r="AA119" s="109">
        <v>0</v>
      </c>
      <c r="AB119" s="109">
        <v>0</v>
      </c>
      <c r="AC119" s="109">
        <v>0</v>
      </c>
      <c r="AD119" s="109">
        <v>0</v>
      </c>
      <c r="AE119" s="109">
        <v>0</v>
      </c>
      <c r="AF119" s="109">
        <v>0</v>
      </c>
      <c r="AG119" s="109">
        <v>0</v>
      </c>
      <c r="AH119" s="109">
        <v>0</v>
      </c>
      <c r="AI119" s="109">
        <v>0</v>
      </c>
      <c r="AJ119" s="109">
        <v>0</v>
      </c>
      <c r="AK119" s="109">
        <v>0</v>
      </c>
      <c r="AL119" s="109">
        <v>0</v>
      </c>
      <c r="AM119" s="114">
        <v>0</v>
      </c>
      <c r="AN119" s="115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73" t="str">
        <f t="shared" si="8"/>
        <v/>
      </c>
      <c r="BE119" s="164"/>
      <c r="BF119" s="107"/>
      <c r="BG119" s="108"/>
      <c r="BH119" s="108"/>
      <c r="BI119" s="108"/>
      <c r="BJ119" s="108"/>
      <c r="BK119" s="108"/>
      <c r="BL119" s="108"/>
      <c r="BM119" s="108"/>
      <c r="BN119" s="5">
        <f t="shared" si="9"/>
        <v>0</v>
      </c>
      <c r="BO119" s="5">
        <f t="shared" si="10"/>
        <v>0</v>
      </c>
    </row>
    <row r="120" spans="2:67">
      <c r="B120" s="128" t="str">
        <f ca="1">IF(C120="","",MAX($B$12:INDIRECT("R[-1]C",FALSE))+1)</f>
        <v/>
      </c>
      <c r="C120" s="109"/>
      <c r="D120" s="129" t="str">
        <f t="shared" si="6"/>
        <v/>
      </c>
      <c r="E120" s="42" t="str">
        <f t="shared" si="7"/>
        <v/>
      </c>
      <c r="F120" s="110"/>
      <c r="G120" s="42" t="str">
        <f ca="1">IF(C120="","",IF(F120="","0x03FF",IF(ISERROR(VLOOKUP(F120,C$12:INDIRECT("R[-1]C[-2]",FALSE),3,FALSE)),"ERROR",VLOOKUP(F120,C$12:INDIRECT("R[-1]C[-2]",FALSE),3,FALSE))))</f>
        <v/>
      </c>
      <c r="H120" s="110">
        <v>0</v>
      </c>
      <c r="I120" s="109">
        <v>0</v>
      </c>
      <c r="J120" s="109">
        <v>0</v>
      </c>
      <c r="K120" s="109">
        <v>0</v>
      </c>
      <c r="L120" s="109">
        <v>0</v>
      </c>
      <c r="M120" s="109">
        <v>0</v>
      </c>
      <c r="N120" s="109">
        <v>0</v>
      </c>
      <c r="O120" s="109">
        <v>0</v>
      </c>
      <c r="P120" s="109">
        <v>0</v>
      </c>
      <c r="Q120" s="109">
        <v>0</v>
      </c>
      <c r="R120" s="109">
        <v>0</v>
      </c>
      <c r="S120" s="109">
        <v>0</v>
      </c>
      <c r="T120" s="109">
        <v>0</v>
      </c>
      <c r="U120" s="109">
        <v>0</v>
      </c>
      <c r="V120" s="109">
        <v>0</v>
      </c>
      <c r="W120" s="109">
        <v>0</v>
      </c>
      <c r="X120" s="109">
        <v>0</v>
      </c>
      <c r="Y120" s="109">
        <v>0</v>
      </c>
      <c r="Z120" s="109">
        <v>0</v>
      </c>
      <c r="AA120" s="109">
        <v>0</v>
      </c>
      <c r="AB120" s="109">
        <v>0</v>
      </c>
      <c r="AC120" s="109">
        <v>0</v>
      </c>
      <c r="AD120" s="109">
        <v>0</v>
      </c>
      <c r="AE120" s="109">
        <v>0</v>
      </c>
      <c r="AF120" s="109">
        <v>0</v>
      </c>
      <c r="AG120" s="109">
        <v>0</v>
      </c>
      <c r="AH120" s="109">
        <v>0</v>
      </c>
      <c r="AI120" s="109">
        <v>0</v>
      </c>
      <c r="AJ120" s="109">
        <v>0</v>
      </c>
      <c r="AK120" s="109">
        <v>0</v>
      </c>
      <c r="AL120" s="109">
        <v>0</v>
      </c>
      <c r="AM120" s="114">
        <v>0</v>
      </c>
      <c r="AN120" s="115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73" t="str">
        <f t="shared" si="8"/>
        <v/>
      </c>
      <c r="BE120" s="164"/>
      <c r="BF120" s="107"/>
      <c r="BG120" s="108"/>
      <c r="BH120" s="108"/>
      <c r="BI120" s="108"/>
      <c r="BJ120" s="108"/>
      <c r="BK120" s="108"/>
      <c r="BL120" s="108"/>
      <c r="BM120" s="108"/>
      <c r="BN120" s="5">
        <f t="shared" si="9"/>
        <v>0</v>
      </c>
      <c r="BO120" s="5">
        <f t="shared" si="10"/>
        <v>0</v>
      </c>
    </row>
    <row r="121" spans="2:67">
      <c r="B121" s="128" t="str">
        <f ca="1">IF(C121="","",MAX($B$12:INDIRECT("R[-1]C",FALSE))+1)</f>
        <v/>
      </c>
      <c r="C121" s="109"/>
      <c r="D121" s="129" t="str">
        <f t="shared" si="6"/>
        <v/>
      </c>
      <c r="E121" s="42" t="str">
        <f t="shared" si="7"/>
        <v/>
      </c>
      <c r="F121" s="110"/>
      <c r="G121" s="42" t="str">
        <f ca="1">IF(C121="","",IF(F121="","0x03FF",IF(ISERROR(VLOOKUP(F121,C$12:INDIRECT("R[-1]C[-2]",FALSE),3,FALSE)),"ERROR",VLOOKUP(F121,C$12:INDIRECT("R[-1]C[-2]",FALSE),3,FALSE))))</f>
        <v/>
      </c>
      <c r="H121" s="110">
        <v>0</v>
      </c>
      <c r="I121" s="109">
        <v>0</v>
      </c>
      <c r="J121" s="109">
        <v>0</v>
      </c>
      <c r="K121" s="109">
        <v>0</v>
      </c>
      <c r="L121" s="109">
        <v>0</v>
      </c>
      <c r="M121" s="109">
        <v>0</v>
      </c>
      <c r="N121" s="109">
        <v>0</v>
      </c>
      <c r="O121" s="109">
        <v>0</v>
      </c>
      <c r="P121" s="109">
        <v>0</v>
      </c>
      <c r="Q121" s="109">
        <v>0</v>
      </c>
      <c r="R121" s="109">
        <v>0</v>
      </c>
      <c r="S121" s="109">
        <v>0</v>
      </c>
      <c r="T121" s="109">
        <v>0</v>
      </c>
      <c r="U121" s="109">
        <v>0</v>
      </c>
      <c r="V121" s="109">
        <v>0</v>
      </c>
      <c r="W121" s="109">
        <v>0</v>
      </c>
      <c r="X121" s="109">
        <v>0</v>
      </c>
      <c r="Y121" s="109">
        <v>0</v>
      </c>
      <c r="Z121" s="109">
        <v>0</v>
      </c>
      <c r="AA121" s="109">
        <v>0</v>
      </c>
      <c r="AB121" s="109">
        <v>0</v>
      </c>
      <c r="AC121" s="109">
        <v>0</v>
      </c>
      <c r="AD121" s="109">
        <v>0</v>
      </c>
      <c r="AE121" s="109">
        <v>0</v>
      </c>
      <c r="AF121" s="109">
        <v>0</v>
      </c>
      <c r="AG121" s="109">
        <v>0</v>
      </c>
      <c r="AH121" s="109">
        <v>0</v>
      </c>
      <c r="AI121" s="109">
        <v>0</v>
      </c>
      <c r="AJ121" s="109">
        <v>0</v>
      </c>
      <c r="AK121" s="109">
        <v>0</v>
      </c>
      <c r="AL121" s="109">
        <v>0</v>
      </c>
      <c r="AM121" s="114">
        <v>0</v>
      </c>
      <c r="AN121" s="115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73" t="str">
        <f t="shared" si="8"/>
        <v/>
      </c>
      <c r="BE121" s="164"/>
      <c r="BF121" s="107"/>
      <c r="BG121" s="108"/>
      <c r="BH121" s="108"/>
      <c r="BI121" s="108"/>
      <c r="BJ121" s="108"/>
      <c r="BK121" s="108"/>
      <c r="BL121" s="108"/>
      <c r="BM121" s="108"/>
      <c r="BN121" s="5">
        <f t="shared" si="9"/>
        <v>0</v>
      </c>
      <c r="BO121" s="5">
        <f t="shared" si="10"/>
        <v>0</v>
      </c>
    </row>
    <row r="122" spans="2:67">
      <c r="B122" s="128" t="str">
        <f ca="1">IF(C122="","",MAX($B$12:INDIRECT("R[-1]C",FALSE))+1)</f>
        <v/>
      </c>
      <c r="C122" s="109"/>
      <c r="D122" s="129" t="str">
        <f t="shared" si="6"/>
        <v/>
      </c>
      <c r="E122" s="42" t="str">
        <f t="shared" si="7"/>
        <v/>
      </c>
      <c r="F122" s="110"/>
      <c r="G122" s="42" t="str">
        <f ca="1">IF(C122="","",IF(F122="","0x03FF",IF(ISERROR(VLOOKUP(F122,C$12:INDIRECT("R[-1]C[-2]",FALSE),3,FALSE)),"ERROR",VLOOKUP(F122,C$12:INDIRECT("R[-1]C[-2]",FALSE),3,FALSE))))</f>
        <v/>
      </c>
      <c r="H122" s="110">
        <v>0</v>
      </c>
      <c r="I122" s="109">
        <v>0</v>
      </c>
      <c r="J122" s="109">
        <v>0</v>
      </c>
      <c r="K122" s="109">
        <v>0</v>
      </c>
      <c r="L122" s="109">
        <v>0</v>
      </c>
      <c r="M122" s="109">
        <v>0</v>
      </c>
      <c r="N122" s="109">
        <v>0</v>
      </c>
      <c r="O122" s="109">
        <v>0</v>
      </c>
      <c r="P122" s="109">
        <v>0</v>
      </c>
      <c r="Q122" s="109">
        <v>0</v>
      </c>
      <c r="R122" s="109">
        <v>0</v>
      </c>
      <c r="S122" s="109">
        <v>0</v>
      </c>
      <c r="T122" s="109">
        <v>0</v>
      </c>
      <c r="U122" s="109">
        <v>0</v>
      </c>
      <c r="V122" s="109">
        <v>0</v>
      </c>
      <c r="W122" s="109">
        <v>0</v>
      </c>
      <c r="X122" s="109">
        <v>0</v>
      </c>
      <c r="Y122" s="109">
        <v>0</v>
      </c>
      <c r="Z122" s="109">
        <v>0</v>
      </c>
      <c r="AA122" s="109">
        <v>0</v>
      </c>
      <c r="AB122" s="109">
        <v>0</v>
      </c>
      <c r="AC122" s="109">
        <v>0</v>
      </c>
      <c r="AD122" s="109">
        <v>0</v>
      </c>
      <c r="AE122" s="109">
        <v>0</v>
      </c>
      <c r="AF122" s="109">
        <v>0</v>
      </c>
      <c r="AG122" s="109">
        <v>0</v>
      </c>
      <c r="AH122" s="109">
        <v>0</v>
      </c>
      <c r="AI122" s="109">
        <v>0</v>
      </c>
      <c r="AJ122" s="109">
        <v>0</v>
      </c>
      <c r="AK122" s="109">
        <v>0</v>
      </c>
      <c r="AL122" s="109">
        <v>0</v>
      </c>
      <c r="AM122" s="114">
        <v>0</v>
      </c>
      <c r="AN122" s="115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73" t="str">
        <f t="shared" si="8"/>
        <v/>
      </c>
      <c r="BE122" s="164"/>
      <c r="BF122" s="107"/>
      <c r="BG122" s="108"/>
      <c r="BH122" s="108"/>
      <c r="BI122" s="108"/>
      <c r="BJ122" s="108"/>
      <c r="BK122" s="108"/>
      <c r="BL122" s="108"/>
      <c r="BM122" s="108"/>
      <c r="BN122" s="5">
        <f t="shared" si="9"/>
        <v>0</v>
      </c>
      <c r="BO122" s="5">
        <f t="shared" si="10"/>
        <v>0</v>
      </c>
    </row>
    <row r="123" spans="2:67">
      <c r="B123" s="128" t="str">
        <f ca="1">IF(C123="","",MAX($B$12:INDIRECT("R[-1]C",FALSE))+1)</f>
        <v/>
      </c>
      <c r="C123" s="109"/>
      <c r="D123" s="129" t="str">
        <f t="shared" si="6"/>
        <v/>
      </c>
      <c r="E123" s="42" t="str">
        <f t="shared" si="7"/>
        <v/>
      </c>
      <c r="F123" s="110"/>
      <c r="G123" s="42" t="str">
        <f ca="1">IF(C123="","",IF(F123="","0x03FF",IF(ISERROR(VLOOKUP(F123,C$12:INDIRECT("R[-1]C[-2]",FALSE),3,FALSE)),"ERROR",VLOOKUP(F123,C$12:INDIRECT("R[-1]C[-2]",FALSE),3,FALSE))))</f>
        <v/>
      </c>
      <c r="H123" s="110">
        <v>0</v>
      </c>
      <c r="I123" s="109">
        <v>0</v>
      </c>
      <c r="J123" s="109">
        <v>0</v>
      </c>
      <c r="K123" s="109">
        <v>0</v>
      </c>
      <c r="L123" s="109">
        <v>0</v>
      </c>
      <c r="M123" s="109">
        <v>0</v>
      </c>
      <c r="N123" s="109">
        <v>0</v>
      </c>
      <c r="O123" s="109">
        <v>0</v>
      </c>
      <c r="P123" s="109">
        <v>0</v>
      </c>
      <c r="Q123" s="109">
        <v>0</v>
      </c>
      <c r="R123" s="109">
        <v>0</v>
      </c>
      <c r="S123" s="109">
        <v>0</v>
      </c>
      <c r="T123" s="109">
        <v>0</v>
      </c>
      <c r="U123" s="109">
        <v>0</v>
      </c>
      <c r="V123" s="109">
        <v>0</v>
      </c>
      <c r="W123" s="109">
        <v>0</v>
      </c>
      <c r="X123" s="109">
        <v>0</v>
      </c>
      <c r="Y123" s="109">
        <v>0</v>
      </c>
      <c r="Z123" s="109">
        <v>0</v>
      </c>
      <c r="AA123" s="109">
        <v>0</v>
      </c>
      <c r="AB123" s="109">
        <v>0</v>
      </c>
      <c r="AC123" s="109">
        <v>0</v>
      </c>
      <c r="AD123" s="109">
        <v>0</v>
      </c>
      <c r="AE123" s="109">
        <v>0</v>
      </c>
      <c r="AF123" s="109">
        <v>0</v>
      </c>
      <c r="AG123" s="109">
        <v>0</v>
      </c>
      <c r="AH123" s="109">
        <v>0</v>
      </c>
      <c r="AI123" s="109">
        <v>0</v>
      </c>
      <c r="AJ123" s="109">
        <v>0</v>
      </c>
      <c r="AK123" s="109">
        <v>0</v>
      </c>
      <c r="AL123" s="109">
        <v>0</v>
      </c>
      <c r="AM123" s="114">
        <v>0</v>
      </c>
      <c r="AN123" s="115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73" t="str">
        <f t="shared" si="8"/>
        <v/>
      </c>
      <c r="BE123" s="164"/>
      <c r="BF123" s="107"/>
      <c r="BG123" s="108"/>
      <c r="BH123" s="108"/>
      <c r="BI123" s="108"/>
      <c r="BJ123" s="108"/>
      <c r="BK123" s="108"/>
      <c r="BL123" s="108"/>
      <c r="BM123" s="108"/>
      <c r="BN123" s="5">
        <f t="shared" si="9"/>
        <v>0</v>
      </c>
      <c r="BO123" s="5">
        <f t="shared" si="10"/>
        <v>0</v>
      </c>
    </row>
    <row r="124" spans="2:67">
      <c r="B124" s="128" t="str">
        <f ca="1">IF(C124="","",MAX($B$12:INDIRECT("R[-1]C",FALSE))+1)</f>
        <v/>
      </c>
      <c r="C124" s="109"/>
      <c r="D124" s="129" t="str">
        <f t="shared" si="6"/>
        <v/>
      </c>
      <c r="E124" s="42" t="str">
        <f t="shared" si="7"/>
        <v/>
      </c>
      <c r="F124" s="110"/>
      <c r="G124" s="42" t="str">
        <f ca="1">IF(C124="","",IF(F124="","0x03FF",IF(ISERROR(VLOOKUP(F124,C$12:INDIRECT("R[-1]C[-2]",FALSE),3,FALSE)),"ERROR",VLOOKUP(F124,C$12:INDIRECT("R[-1]C[-2]",FALSE),3,FALSE))))</f>
        <v/>
      </c>
      <c r="H124" s="110">
        <v>0</v>
      </c>
      <c r="I124" s="109">
        <v>0</v>
      </c>
      <c r="J124" s="109">
        <v>0</v>
      </c>
      <c r="K124" s="109">
        <v>0</v>
      </c>
      <c r="L124" s="109">
        <v>0</v>
      </c>
      <c r="M124" s="109">
        <v>0</v>
      </c>
      <c r="N124" s="109">
        <v>0</v>
      </c>
      <c r="O124" s="109">
        <v>0</v>
      </c>
      <c r="P124" s="109">
        <v>0</v>
      </c>
      <c r="Q124" s="109">
        <v>0</v>
      </c>
      <c r="R124" s="109">
        <v>0</v>
      </c>
      <c r="S124" s="109">
        <v>0</v>
      </c>
      <c r="T124" s="109">
        <v>0</v>
      </c>
      <c r="U124" s="109">
        <v>0</v>
      </c>
      <c r="V124" s="109">
        <v>0</v>
      </c>
      <c r="W124" s="109">
        <v>0</v>
      </c>
      <c r="X124" s="109">
        <v>0</v>
      </c>
      <c r="Y124" s="109">
        <v>0</v>
      </c>
      <c r="Z124" s="109">
        <v>0</v>
      </c>
      <c r="AA124" s="109">
        <v>0</v>
      </c>
      <c r="AB124" s="109">
        <v>0</v>
      </c>
      <c r="AC124" s="109">
        <v>0</v>
      </c>
      <c r="AD124" s="109">
        <v>0</v>
      </c>
      <c r="AE124" s="109">
        <v>0</v>
      </c>
      <c r="AF124" s="109">
        <v>0</v>
      </c>
      <c r="AG124" s="109">
        <v>0</v>
      </c>
      <c r="AH124" s="109">
        <v>0</v>
      </c>
      <c r="AI124" s="109">
        <v>0</v>
      </c>
      <c r="AJ124" s="109">
        <v>0</v>
      </c>
      <c r="AK124" s="109">
        <v>0</v>
      </c>
      <c r="AL124" s="109">
        <v>0</v>
      </c>
      <c r="AM124" s="114">
        <v>0</v>
      </c>
      <c r="AN124" s="115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73" t="str">
        <f t="shared" si="8"/>
        <v/>
      </c>
      <c r="BE124" s="164"/>
      <c r="BF124" s="107"/>
      <c r="BG124" s="108"/>
      <c r="BH124" s="108"/>
      <c r="BI124" s="108"/>
      <c r="BJ124" s="108"/>
      <c r="BK124" s="108"/>
      <c r="BL124" s="108"/>
      <c r="BM124" s="108"/>
      <c r="BN124" s="5">
        <f t="shared" si="9"/>
        <v>0</v>
      </c>
      <c r="BO124" s="5">
        <f t="shared" si="10"/>
        <v>0</v>
      </c>
    </row>
    <row r="125" spans="2:67">
      <c r="B125" s="128" t="str">
        <f ca="1">IF(C125="","",MAX($B$12:INDIRECT("R[-1]C",FALSE))+1)</f>
        <v/>
      </c>
      <c r="C125" s="109"/>
      <c r="D125" s="129" t="str">
        <f t="shared" si="6"/>
        <v/>
      </c>
      <c r="E125" s="42" t="str">
        <f t="shared" si="7"/>
        <v/>
      </c>
      <c r="F125" s="110"/>
      <c r="G125" s="42" t="str">
        <f ca="1">IF(C125="","",IF(F125="","0x03FF",IF(ISERROR(VLOOKUP(F125,C$12:INDIRECT("R[-1]C[-2]",FALSE),3,FALSE)),"ERROR",VLOOKUP(F125,C$12:INDIRECT("R[-1]C[-2]",FALSE),3,FALSE))))</f>
        <v/>
      </c>
      <c r="H125" s="110">
        <v>0</v>
      </c>
      <c r="I125" s="109">
        <v>0</v>
      </c>
      <c r="J125" s="109">
        <v>0</v>
      </c>
      <c r="K125" s="109">
        <v>0</v>
      </c>
      <c r="L125" s="109">
        <v>0</v>
      </c>
      <c r="M125" s="109">
        <v>0</v>
      </c>
      <c r="N125" s="109">
        <v>0</v>
      </c>
      <c r="O125" s="109">
        <v>0</v>
      </c>
      <c r="P125" s="109">
        <v>0</v>
      </c>
      <c r="Q125" s="109">
        <v>0</v>
      </c>
      <c r="R125" s="109">
        <v>0</v>
      </c>
      <c r="S125" s="109">
        <v>0</v>
      </c>
      <c r="T125" s="109">
        <v>0</v>
      </c>
      <c r="U125" s="109">
        <v>0</v>
      </c>
      <c r="V125" s="109">
        <v>0</v>
      </c>
      <c r="W125" s="109">
        <v>0</v>
      </c>
      <c r="X125" s="109">
        <v>0</v>
      </c>
      <c r="Y125" s="109">
        <v>0</v>
      </c>
      <c r="Z125" s="109">
        <v>0</v>
      </c>
      <c r="AA125" s="109">
        <v>0</v>
      </c>
      <c r="AB125" s="109">
        <v>0</v>
      </c>
      <c r="AC125" s="109">
        <v>0</v>
      </c>
      <c r="AD125" s="109">
        <v>0</v>
      </c>
      <c r="AE125" s="109">
        <v>0</v>
      </c>
      <c r="AF125" s="109">
        <v>0</v>
      </c>
      <c r="AG125" s="109">
        <v>0</v>
      </c>
      <c r="AH125" s="109">
        <v>0</v>
      </c>
      <c r="AI125" s="109">
        <v>0</v>
      </c>
      <c r="AJ125" s="109">
        <v>0</v>
      </c>
      <c r="AK125" s="109">
        <v>0</v>
      </c>
      <c r="AL125" s="109">
        <v>0</v>
      </c>
      <c r="AM125" s="114">
        <v>0</v>
      </c>
      <c r="AN125" s="115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73" t="str">
        <f t="shared" si="8"/>
        <v/>
      </c>
      <c r="BE125" s="164"/>
      <c r="BF125" s="107"/>
      <c r="BG125" s="108"/>
      <c r="BH125" s="108"/>
      <c r="BI125" s="108"/>
      <c r="BJ125" s="108"/>
      <c r="BK125" s="108"/>
      <c r="BL125" s="108"/>
      <c r="BM125" s="108"/>
      <c r="BN125" s="5">
        <f t="shared" si="9"/>
        <v>0</v>
      </c>
      <c r="BO125" s="5">
        <f t="shared" si="10"/>
        <v>0</v>
      </c>
    </row>
    <row r="126" spans="2:67">
      <c r="B126" s="128" t="str">
        <f ca="1">IF(C126="","",MAX($B$12:INDIRECT("R[-1]C",FALSE))+1)</f>
        <v/>
      </c>
      <c r="C126" s="109"/>
      <c r="D126" s="129" t="str">
        <f t="shared" si="6"/>
        <v/>
      </c>
      <c r="E126" s="42" t="str">
        <f t="shared" si="7"/>
        <v/>
      </c>
      <c r="F126" s="110"/>
      <c r="G126" s="42" t="str">
        <f ca="1">IF(C126="","",IF(F126="","0x03FF",IF(ISERROR(VLOOKUP(F126,C$12:INDIRECT("R[-1]C[-2]",FALSE),3,FALSE)),"ERROR",VLOOKUP(F126,C$12:INDIRECT("R[-1]C[-2]",FALSE),3,FALSE))))</f>
        <v/>
      </c>
      <c r="H126" s="110">
        <v>0</v>
      </c>
      <c r="I126" s="109">
        <v>0</v>
      </c>
      <c r="J126" s="109">
        <v>0</v>
      </c>
      <c r="K126" s="109">
        <v>0</v>
      </c>
      <c r="L126" s="109">
        <v>0</v>
      </c>
      <c r="M126" s="109">
        <v>0</v>
      </c>
      <c r="N126" s="109">
        <v>0</v>
      </c>
      <c r="O126" s="109">
        <v>0</v>
      </c>
      <c r="P126" s="109">
        <v>0</v>
      </c>
      <c r="Q126" s="109">
        <v>0</v>
      </c>
      <c r="R126" s="109">
        <v>0</v>
      </c>
      <c r="S126" s="109">
        <v>0</v>
      </c>
      <c r="T126" s="109">
        <v>0</v>
      </c>
      <c r="U126" s="109">
        <v>0</v>
      </c>
      <c r="V126" s="109">
        <v>0</v>
      </c>
      <c r="W126" s="109">
        <v>0</v>
      </c>
      <c r="X126" s="109">
        <v>0</v>
      </c>
      <c r="Y126" s="109">
        <v>0</v>
      </c>
      <c r="Z126" s="109">
        <v>0</v>
      </c>
      <c r="AA126" s="109">
        <v>0</v>
      </c>
      <c r="AB126" s="109">
        <v>0</v>
      </c>
      <c r="AC126" s="109">
        <v>0</v>
      </c>
      <c r="AD126" s="109">
        <v>0</v>
      </c>
      <c r="AE126" s="109">
        <v>0</v>
      </c>
      <c r="AF126" s="109">
        <v>0</v>
      </c>
      <c r="AG126" s="109">
        <v>0</v>
      </c>
      <c r="AH126" s="109">
        <v>0</v>
      </c>
      <c r="AI126" s="109">
        <v>0</v>
      </c>
      <c r="AJ126" s="109">
        <v>0</v>
      </c>
      <c r="AK126" s="109">
        <v>0</v>
      </c>
      <c r="AL126" s="109">
        <v>0</v>
      </c>
      <c r="AM126" s="114">
        <v>0</v>
      </c>
      <c r="AN126" s="115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73" t="str">
        <f t="shared" si="8"/>
        <v/>
      </c>
      <c r="BE126" s="164"/>
      <c r="BF126" s="107"/>
      <c r="BG126" s="108"/>
      <c r="BH126" s="108"/>
      <c r="BI126" s="108"/>
      <c r="BJ126" s="108"/>
      <c r="BK126" s="108"/>
      <c r="BL126" s="108"/>
      <c r="BM126" s="108"/>
      <c r="BN126" s="5">
        <f t="shared" si="9"/>
        <v>0</v>
      </c>
      <c r="BO126" s="5">
        <f t="shared" si="10"/>
        <v>0</v>
      </c>
    </row>
    <row r="127" spans="2:67">
      <c r="B127" s="128" t="str">
        <f ca="1">IF(C127="","",MAX($B$12:INDIRECT("R[-1]C",FALSE))+1)</f>
        <v/>
      </c>
      <c r="C127" s="109"/>
      <c r="D127" s="129" t="str">
        <f t="shared" si="6"/>
        <v/>
      </c>
      <c r="E127" s="42" t="str">
        <f t="shared" si="7"/>
        <v/>
      </c>
      <c r="F127" s="110"/>
      <c r="G127" s="42" t="str">
        <f ca="1">IF(C127="","",IF(F127="","0x03FF",IF(ISERROR(VLOOKUP(F127,C$12:INDIRECT("R[-1]C[-2]",FALSE),3,FALSE)),"ERROR",VLOOKUP(F127,C$12:INDIRECT("R[-1]C[-2]",FALSE),3,FALSE))))</f>
        <v/>
      </c>
      <c r="H127" s="110">
        <v>0</v>
      </c>
      <c r="I127" s="109">
        <v>0</v>
      </c>
      <c r="J127" s="109">
        <v>0</v>
      </c>
      <c r="K127" s="109">
        <v>0</v>
      </c>
      <c r="L127" s="109">
        <v>0</v>
      </c>
      <c r="M127" s="109">
        <v>0</v>
      </c>
      <c r="N127" s="109">
        <v>0</v>
      </c>
      <c r="O127" s="109">
        <v>0</v>
      </c>
      <c r="P127" s="109">
        <v>0</v>
      </c>
      <c r="Q127" s="109">
        <v>0</v>
      </c>
      <c r="R127" s="109">
        <v>0</v>
      </c>
      <c r="S127" s="109">
        <v>0</v>
      </c>
      <c r="T127" s="109">
        <v>0</v>
      </c>
      <c r="U127" s="109">
        <v>0</v>
      </c>
      <c r="V127" s="109">
        <v>0</v>
      </c>
      <c r="W127" s="109">
        <v>0</v>
      </c>
      <c r="X127" s="109">
        <v>0</v>
      </c>
      <c r="Y127" s="109">
        <v>0</v>
      </c>
      <c r="Z127" s="109">
        <v>0</v>
      </c>
      <c r="AA127" s="109">
        <v>0</v>
      </c>
      <c r="AB127" s="109">
        <v>0</v>
      </c>
      <c r="AC127" s="109">
        <v>0</v>
      </c>
      <c r="AD127" s="109">
        <v>0</v>
      </c>
      <c r="AE127" s="109">
        <v>0</v>
      </c>
      <c r="AF127" s="109">
        <v>0</v>
      </c>
      <c r="AG127" s="109">
        <v>0</v>
      </c>
      <c r="AH127" s="109">
        <v>0</v>
      </c>
      <c r="AI127" s="109">
        <v>0</v>
      </c>
      <c r="AJ127" s="109">
        <v>0</v>
      </c>
      <c r="AK127" s="109">
        <v>0</v>
      </c>
      <c r="AL127" s="109">
        <v>0</v>
      </c>
      <c r="AM127" s="114">
        <v>0</v>
      </c>
      <c r="AN127" s="115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73" t="str">
        <f t="shared" si="8"/>
        <v/>
      </c>
      <c r="BE127" s="164"/>
      <c r="BF127" s="107"/>
      <c r="BG127" s="108"/>
      <c r="BH127" s="108"/>
      <c r="BI127" s="108"/>
      <c r="BJ127" s="108"/>
      <c r="BK127" s="108"/>
      <c r="BL127" s="108"/>
      <c r="BM127" s="108"/>
      <c r="BN127" s="5">
        <f t="shared" si="9"/>
        <v>0</v>
      </c>
      <c r="BO127" s="5">
        <f t="shared" si="10"/>
        <v>0</v>
      </c>
    </row>
    <row r="128" spans="2:67">
      <c r="B128" s="128" t="str">
        <f ca="1">IF(C128="","",MAX($B$12:INDIRECT("R[-1]C",FALSE))+1)</f>
        <v/>
      </c>
      <c r="C128" s="109"/>
      <c r="D128" s="129" t="str">
        <f t="shared" si="6"/>
        <v/>
      </c>
      <c r="E128" s="42" t="str">
        <f t="shared" si="7"/>
        <v/>
      </c>
      <c r="F128" s="110"/>
      <c r="G128" s="42" t="str">
        <f ca="1">IF(C128="","",IF(F128="","0x03FF",IF(ISERROR(VLOOKUP(F128,C$12:INDIRECT("R[-1]C[-2]",FALSE),3,FALSE)),"ERROR",VLOOKUP(F128,C$12:INDIRECT("R[-1]C[-2]",FALSE),3,FALSE))))</f>
        <v/>
      </c>
      <c r="H128" s="110">
        <v>0</v>
      </c>
      <c r="I128" s="109">
        <v>0</v>
      </c>
      <c r="J128" s="109">
        <v>0</v>
      </c>
      <c r="K128" s="109">
        <v>0</v>
      </c>
      <c r="L128" s="109">
        <v>0</v>
      </c>
      <c r="M128" s="109">
        <v>0</v>
      </c>
      <c r="N128" s="109">
        <v>0</v>
      </c>
      <c r="O128" s="109">
        <v>0</v>
      </c>
      <c r="P128" s="109">
        <v>0</v>
      </c>
      <c r="Q128" s="109">
        <v>0</v>
      </c>
      <c r="R128" s="109">
        <v>0</v>
      </c>
      <c r="S128" s="109">
        <v>0</v>
      </c>
      <c r="T128" s="109">
        <v>0</v>
      </c>
      <c r="U128" s="109">
        <v>0</v>
      </c>
      <c r="V128" s="109">
        <v>0</v>
      </c>
      <c r="W128" s="109">
        <v>0</v>
      </c>
      <c r="X128" s="109">
        <v>0</v>
      </c>
      <c r="Y128" s="109">
        <v>0</v>
      </c>
      <c r="Z128" s="109">
        <v>0</v>
      </c>
      <c r="AA128" s="109">
        <v>0</v>
      </c>
      <c r="AB128" s="109">
        <v>0</v>
      </c>
      <c r="AC128" s="109">
        <v>0</v>
      </c>
      <c r="AD128" s="109">
        <v>0</v>
      </c>
      <c r="AE128" s="109">
        <v>0</v>
      </c>
      <c r="AF128" s="109">
        <v>0</v>
      </c>
      <c r="AG128" s="109">
        <v>0</v>
      </c>
      <c r="AH128" s="109">
        <v>0</v>
      </c>
      <c r="AI128" s="109">
        <v>0</v>
      </c>
      <c r="AJ128" s="109">
        <v>0</v>
      </c>
      <c r="AK128" s="109">
        <v>0</v>
      </c>
      <c r="AL128" s="109">
        <v>0</v>
      </c>
      <c r="AM128" s="114">
        <v>0</v>
      </c>
      <c r="AN128" s="115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73" t="str">
        <f t="shared" si="8"/>
        <v/>
      </c>
      <c r="BE128" s="164"/>
      <c r="BF128" s="107"/>
      <c r="BG128" s="108"/>
      <c r="BH128" s="108"/>
      <c r="BI128" s="108"/>
      <c r="BJ128" s="108"/>
      <c r="BK128" s="108"/>
      <c r="BL128" s="108"/>
      <c r="BM128" s="108"/>
      <c r="BN128" s="5">
        <f t="shared" si="9"/>
        <v>0</v>
      </c>
      <c r="BO128" s="5">
        <f t="shared" si="10"/>
        <v>0</v>
      </c>
    </row>
    <row r="129" spans="2:67">
      <c r="B129" s="128" t="str">
        <f ca="1">IF(C129="","",MAX($B$12:INDIRECT("R[-1]C",FALSE))+1)</f>
        <v/>
      </c>
      <c r="C129" s="109"/>
      <c r="D129" s="129" t="str">
        <f t="shared" si="6"/>
        <v/>
      </c>
      <c r="E129" s="42" t="str">
        <f t="shared" si="7"/>
        <v/>
      </c>
      <c r="F129" s="110"/>
      <c r="G129" s="42" t="str">
        <f ca="1">IF(C129="","",IF(F129="","0x03FF",IF(ISERROR(VLOOKUP(F129,C$12:INDIRECT("R[-1]C[-2]",FALSE),3,FALSE)),"ERROR",VLOOKUP(F129,C$12:INDIRECT("R[-1]C[-2]",FALSE),3,FALSE))))</f>
        <v/>
      </c>
      <c r="H129" s="110">
        <v>0</v>
      </c>
      <c r="I129" s="109">
        <v>0</v>
      </c>
      <c r="J129" s="109">
        <v>0</v>
      </c>
      <c r="K129" s="109">
        <v>0</v>
      </c>
      <c r="L129" s="109">
        <v>0</v>
      </c>
      <c r="M129" s="109">
        <v>0</v>
      </c>
      <c r="N129" s="109">
        <v>0</v>
      </c>
      <c r="O129" s="109">
        <v>0</v>
      </c>
      <c r="P129" s="109">
        <v>0</v>
      </c>
      <c r="Q129" s="109">
        <v>0</v>
      </c>
      <c r="R129" s="109">
        <v>0</v>
      </c>
      <c r="S129" s="109">
        <v>0</v>
      </c>
      <c r="T129" s="109">
        <v>0</v>
      </c>
      <c r="U129" s="109">
        <v>0</v>
      </c>
      <c r="V129" s="109">
        <v>0</v>
      </c>
      <c r="W129" s="109">
        <v>0</v>
      </c>
      <c r="X129" s="109">
        <v>0</v>
      </c>
      <c r="Y129" s="109">
        <v>0</v>
      </c>
      <c r="Z129" s="109">
        <v>0</v>
      </c>
      <c r="AA129" s="109">
        <v>0</v>
      </c>
      <c r="AB129" s="109">
        <v>0</v>
      </c>
      <c r="AC129" s="109">
        <v>0</v>
      </c>
      <c r="AD129" s="109">
        <v>0</v>
      </c>
      <c r="AE129" s="109">
        <v>0</v>
      </c>
      <c r="AF129" s="109">
        <v>0</v>
      </c>
      <c r="AG129" s="109">
        <v>0</v>
      </c>
      <c r="AH129" s="109">
        <v>0</v>
      </c>
      <c r="AI129" s="109">
        <v>0</v>
      </c>
      <c r="AJ129" s="109">
        <v>0</v>
      </c>
      <c r="AK129" s="109">
        <v>0</v>
      </c>
      <c r="AL129" s="109">
        <v>0</v>
      </c>
      <c r="AM129" s="114">
        <v>0</v>
      </c>
      <c r="AN129" s="115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73" t="str">
        <f t="shared" si="8"/>
        <v/>
      </c>
      <c r="BE129" s="164"/>
      <c r="BF129" s="107"/>
      <c r="BG129" s="108"/>
      <c r="BH129" s="108"/>
      <c r="BI129" s="108"/>
      <c r="BJ129" s="108"/>
      <c r="BK129" s="108"/>
      <c r="BL129" s="108"/>
      <c r="BM129" s="108"/>
      <c r="BN129" s="5">
        <f t="shared" si="9"/>
        <v>0</v>
      </c>
      <c r="BO129" s="5">
        <f t="shared" si="10"/>
        <v>0</v>
      </c>
    </row>
    <row r="130" spans="2:67">
      <c r="B130" s="128" t="str">
        <f ca="1">IF(C130="","",MAX($B$12:INDIRECT("R[-1]C",FALSE))+1)</f>
        <v/>
      </c>
      <c r="C130" s="109"/>
      <c r="D130" s="129" t="str">
        <f t="shared" si="6"/>
        <v/>
      </c>
      <c r="E130" s="42" t="str">
        <f t="shared" si="7"/>
        <v/>
      </c>
      <c r="F130" s="110"/>
      <c r="G130" s="42" t="str">
        <f ca="1">IF(C130="","",IF(F130="","0x03FF",IF(ISERROR(VLOOKUP(F130,C$12:INDIRECT("R[-1]C[-2]",FALSE),3,FALSE)),"ERROR",VLOOKUP(F130,C$12:INDIRECT("R[-1]C[-2]",FALSE),3,FALSE))))</f>
        <v/>
      </c>
      <c r="H130" s="110">
        <v>0</v>
      </c>
      <c r="I130" s="109">
        <v>0</v>
      </c>
      <c r="J130" s="109">
        <v>0</v>
      </c>
      <c r="K130" s="109">
        <v>0</v>
      </c>
      <c r="L130" s="109">
        <v>0</v>
      </c>
      <c r="M130" s="109">
        <v>0</v>
      </c>
      <c r="N130" s="109">
        <v>0</v>
      </c>
      <c r="O130" s="109">
        <v>0</v>
      </c>
      <c r="P130" s="109">
        <v>0</v>
      </c>
      <c r="Q130" s="109">
        <v>0</v>
      </c>
      <c r="R130" s="109">
        <v>0</v>
      </c>
      <c r="S130" s="109">
        <v>0</v>
      </c>
      <c r="T130" s="109">
        <v>0</v>
      </c>
      <c r="U130" s="109">
        <v>0</v>
      </c>
      <c r="V130" s="109">
        <v>0</v>
      </c>
      <c r="W130" s="109">
        <v>0</v>
      </c>
      <c r="X130" s="109">
        <v>0</v>
      </c>
      <c r="Y130" s="109">
        <v>0</v>
      </c>
      <c r="Z130" s="109">
        <v>0</v>
      </c>
      <c r="AA130" s="109">
        <v>0</v>
      </c>
      <c r="AB130" s="109">
        <v>0</v>
      </c>
      <c r="AC130" s="109">
        <v>0</v>
      </c>
      <c r="AD130" s="109">
        <v>0</v>
      </c>
      <c r="AE130" s="109">
        <v>0</v>
      </c>
      <c r="AF130" s="109">
        <v>0</v>
      </c>
      <c r="AG130" s="109">
        <v>0</v>
      </c>
      <c r="AH130" s="109">
        <v>0</v>
      </c>
      <c r="AI130" s="109">
        <v>0</v>
      </c>
      <c r="AJ130" s="109">
        <v>0</v>
      </c>
      <c r="AK130" s="109">
        <v>0</v>
      </c>
      <c r="AL130" s="109">
        <v>0</v>
      </c>
      <c r="AM130" s="114">
        <v>0</v>
      </c>
      <c r="AN130" s="115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73" t="str">
        <f t="shared" si="8"/>
        <v/>
      </c>
      <c r="BE130" s="164"/>
      <c r="BF130" s="107"/>
      <c r="BG130" s="108"/>
      <c r="BH130" s="108"/>
      <c r="BI130" s="108"/>
      <c r="BJ130" s="108"/>
      <c r="BK130" s="108"/>
      <c r="BL130" s="108"/>
      <c r="BM130" s="108"/>
      <c r="BN130" s="5">
        <f t="shared" si="9"/>
        <v>0</v>
      </c>
      <c r="BO130" s="5">
        <f t="shared" si="10"/>
        <v>0</v>
      </c>
    </row>
    <row r="131" spans="2:67">
      <c r="B131" s="128" t="str">
        <f ca="1">IF(C131="","",MAX($B$12:INDIRECT("R[-1]C",FALSE))+1)</f>
        <v/>
      </c>
      <c r="C131" s="109"/>
      <c r="D131" s="129" t="str">
        <f t="shared" si="6"/>
        <v/>
      </c>
      <c r="E131" s="42" t="str">
        <f t="shared" si="7"/>
        <v/>
      </c>
      <c r="F131" s="110"/>
      <c r="G131" s="42" t="str">
        <f ca="1">IF(C131="","",IF(F131="","0x03FF",IF(ISERROR(VLOOKUP(F131,C$12:INDIRECT("R[-1]C[-2]",FALSE),3,FALSE)),"ERROR",VLOOKUP(F131,C$12:INDIRECT("R[-1]C[-2]",FALSE),3,FALSE))))</f>
        <v/>
      </c>
      <c r="H131" s="110">
        <v>0</v>
      </c>
      <c r="I131" s="109">
        <v>0</v>
      </c>
      <c r="J131" s="109">
        <v>0</v>
      </c>
      <c r="K131" s="109">
        <v>0</v>
      </c>
      <c r="L131" s="109">
        <v>0</v>
      </c>
      <c r="M131" s="109">
        <v>0</v>
      </c>
      <c r="N131" s="109">
        <v>0</v>
      </c>
      <c r="O131" s="109">
        <v>0</v>
      </c>
      <c r="P131" s="109">
        <v>0</v>
      </c>
      <c r="Q131" s="109">
        <v>0</v>
      </c>
      <c r="R131" s="109">
        <v>0</v>
      </c>
      <c r="S131" s="109">
        <v>0</v>
      </c>
      <c r="T131" s="109">
        <v>0</v>
      </c>
      <c r="U131" s="109">
        <v>0</v>
      </c>
      <c r="V131" s="109">
        <v>0</v>
      </c>
      <c r="W131" s="109">
        <v>0</v>
      </c>
      <c r="X131" s="109">
        <v>0</v>
      </c>
      <c r="Y131" s="109">
        <v>0</v>
      </c>
      <c r="Z131" s="109">
        <v>0</v>
      </c>
      <c r="AA131" s="109">
        <v>0</v>
      </c>
      <c r="AB131" s="109">
        <v>0</v>
      </c>
      <c r="AC131" s="109">
        <v>0</v>
      </c>
      <c r="AD131" s="109">
        <v>0</v>
      </c>
      <c r="AE131" s="109">
        <v>0</v>
      </c>
      <c r="AF131" s="109">
        <v>0</v>
      </c>
      <c r="AG131" s="109">
        <v>0</v>
      </c>
      <c r="AH131" s="109">
        <v>0</v>
      </c>
      <c r="AI131" s="109">
        <v>0</v>
      </c>
      <c r="AJ131" s="109">
        <v>0</v>
      </c>
      <c r="AK131" s="109">
        <v>0</v>
      </c>
      <c r="AL131" s="109">
        <v>0</v>
      </c>
      <c r="AM131" s="114">
        <v>0</v>
      </c>
      <c r="AN131" s="115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73" t="str">
        <f t="shared" si="8"/>
        <v/>
      </c>
      <c r="BE131" s="164"/>
      <c r="BF131" s="107"/>
      <c r="BG131" s="108"/>
      <c r="BH131" s="108"/>
      <c r="BI131" s="108"/>
      <c r="BJ131" s="108"/>
      <c r="BK131" s="108"/>
      <c r="BL131" s="108"/>
      <c r="BM131" s="108"/>
      <c r="BN131" s="5">
        <f t="shared" si="9"/>
        <v>0</v>
      </c>
      <c r="BO131" s="5">
        <f t="shared" si="10"/>
        <v>0</v>
      </c>
    </row>
    <row r="132" spans="2:67">
      <c r="B132" s="128" t="str">
        <f ca="1">IF(C132="","",MAX($B$12:INDIRECT("R[-1]C",FALSE))+1)</f>
        <v/>
      </c>
      <c r="C132" s="109"/>
      <c r="D132" s="129" t="str">
        <f t="shared" si="6"/>
        <v/>
      </c>
      <c r="E132" s="42" t="str">
        <f t="shared" si="7"/>
        <v/>
      </c>
      <c r="F132" s="110"/>
      <c r="G132" s="42" t="str">
        <f ca="1">IF(C132="","",IF(F132="","0x03FF",IF(ISERROR(VLOOKUP(F132,C$12:INDIRECT("R[-1]C[-2]",FALSE),3,FALSE)),"ERROR",VLOOKUP(F132,C$12:INDIRECT("R[-1]C[-2]",FALSE),3,FALSE))))</f>
        <v/>
      </c>
      <c r="H132" s="110">
        <v>0</v>
      </c>
      <c r="I132" s="109">
        <v>0</v>
      </c>
      <c r="J132" s="109">
        <v>0</v>
      </c>
      <c r="K132" s="109">
        <v>0</v>
      </c>
      <c r="L132" s="109">
        <v>0</v>
      </c>
      <c r="M132" s="109">
        <v>0</v>
      </c>
      <c r="N132" s="109">
        <v>0</v>
      </c>
      <c r="O132" s="109">
        <v>0</v>
      </c>
      <c r="P132" s="109">
        <v>0</v>
      </c>
      <c r="Q132" s="109">
        <v>0</v>
      </c>
      <c r="R132" s="109">
        <v>0</v>
      </c>
      <c r="S132" s="109">
        <v>0</v>
      </c>
      <c r="T132" s="109">
        <v>0</v>
      </c>
      <c r="U132" s="109">
        <v>0</v>
      </c>
      <c r="V132" s="109">
        <v>0</v>
      </c>
      <c r="W132" s="109">
        <v>0</v>
      </c>
      <c r="X132" s="109">
        <v>0</v>
      </c>
      <c r="Y132" s="109">
        <v>0</v>
      </c>
      <c r="Z132" s="109">
        <v>0</v>
      </c>
      <c r="AA132" s="109">
        <v>0</v>
      </c>
      <c r="AB132" s="109">
        <v>0</v>
      </c>
      <c r="AC132" s="109">
        <v>0</v>
      </c>
      <c r="AD132" s="109">
        <v>0</v>
      </c>
      <c r="AE132" s="109">
        <v>0</v>
      </c>
      <c r="AF132" s="109">
        <v>0</v>
      </c>
      <c r="AG132" s="109">
        <v>0</v>
      </c>
      <c r="AH132" s="109">
        <v>0</v>
      </c>
      <c r="AI132" s="109">
        <v>0</v>
      </c>
      <c r="AJ132" s="109">
        <v>0</v>
      </c>
      <c r="AK132" s="109">
        <v>0</v>
      </c>
      <c r="AL132" s="109">
        <v>0</v>
      </c>
      <c r="AM132" s="114">
        <v>0</v>
      </c>
      <c r="AN132" s="115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73" t="str">
        <f t="shared" si="8"/>
        <v/>
      </c>
      <c r="BE132" s="164"/>
      <c r="BF132" s="107"/>
      <c r="BG132" s="108"/>
      <c r="BH132" s="108"/>
      <c r="BI132" s="108"/>
      <c r="BJ132" s="108"/>
      <c r="BK132" s="108"/>
      <c r="BL132" s="108"/>
      <c r="BM132" s="108"/>
      <c r="BN132" s="5">
        <f t="shared" si="9"/>
        <v>0</v>
      </c>
      <c r="BO132" s="5">
        <f t="shared" si="10"/>
        <v>0</v>
      </c>
    </row>
    <row r="133" spans="2:67">
      <c r="B133" s="128" t="str">
        <f ca="1">IF(C133="","",MAX($B$12:INDIRECT("R[-1]C",FALSE))+1)</f>
        <v/>
      </c>
      <c r="C133" s="109"/>
      <c r="D133" s="129" t="str">
        <f t="shared" si="6"/>
        <v/>
      </c>
      <c r="E133" s="42" t="str">
        <f t="shared" si="7"/>
        <v/>
      </c>
      <c r="F133" s="110"/>
      <c r="G133" s="42" t="str">
        <f ca="1">IF(C133="","",IF(F133="","0x03FF",IF(ISERROR(VLOOKUP(F133,C$12:INDIRECT("R[-1]C[-2]",FALSE),3,FALSE)),"ERROR",VLOOKUP(F133,C$12:INDIRECT("R[-1]C[-2]",FALSE),3,FALSE))))</f>
        <v/>
      </c>
      <c r="H133" s="110">
        <v>0</v>
      </c>
      <c r="I133" s="109">
        <v>0</v>
      </c>
      <c r="J133" s="109">
        <v>0</v>
      </c>
      <c r="K133" s="109">
        <v>0</v>
      </c>
      <c r="L133" s="109">
        <v>0</v>
      </c>
      <c r="M133" s="109">
        <v>0</v>
      </c>
      <c r="N133" s="109">
        <v>0</v>
      </c>
      <c r="O133" s="109">
        <v>0</v>
      </c>
      <c r="P133" s="109">
        <v>0</v>
      </c>
      <c r="Q133" s="109">
        <v>0</v>
      </c>
      <c r="R133" s="109">
        <v>0</v>
      </c>
      <c r="S133" s="109">
        <v>0</v>
      </c>
      <c r="T133" s="109">
        <v>0</v>
      </c>
      <c r="U133" s="109">
        <v>0</v>
      </c>
      <c r="V133" s="109">
        <v>0</v>
      </c>
      <c r="W133" s="109">
        <v>0</v>
      </c>
      <c r="X133" s="109">
        <v>0</v>
      </c>
      <c r="Y133" s="109">
        <v>0</v>
      </c>
      <c r="Z133" s="109">
        <v>0</v>
      </c>
      <c r="AA133" s="109">
        <v>0</v>
      </c>
      <c r="AB133" s="109">
        <v>0</v>
      </c>
      <c r="AC133" s="109">
        <v>0</v>
      </c>
      <c r="AD133" s="109">
        <v>0</v>
      </c>
      <c r="AE133" s="109">
        <v>0</v>
      </c>
      <c r="AF133" s="109">
        <v>0</v>
      </c>
      <c r="AG133" s="109">
        <v>0</v>
      </c>
      <c r="AH133" s="109">
        <v>0</v>
      </c>
      <c r="AI133" s="109">
        <v>0</v>
      </c>
      <c r="AJ133" s="109">
        <v>0</v>
      </c>
      <c r="AK133" s="109">
        <v>0</v>
      </c>
      <c r="AL133" s="109">
        <v>0</v>
      </c>
      <c r="AM133" s="114">
        <v>0</v>
      </c>
      <c r="AN133" s="115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73" t="str">
        <f t="shared" si="8"/>
        <v/>
      </c>
      <c r="BE133" s="164"/>
      <c r="BF133" s="107"/>
      <c r="BG133" s="108"/>
      <c r="BH133" s="108"/>
      <c r="BI133" s="108"/>
      <c r="BJ133" s="108"/>
      <c r="BK133" s="108"/>
      <c r="BL133" s="108"/>
      <c r="BM133" s="108"/>
      <c r="BN133" s="5">
        <f t="shared" si="9"/>
        <v>0</v>
      </c>
      <c r="BO133" s="5">
        <f t="shared" si="10"/>
        <v>0</v>
      </c>
    </row>
    <row r="134" spans="2:67">
      <c r="B134" s="128" t="str">
        <f ca="1">IF(C134="","",MAX($B$12:INDIRECT("R[-1]C",FALSE))+1)</f>
        <v/>
      </c>
      <c r="C134" s="109"/>
      <c r="D134" s="129" t="str">
        <f t="shared" si="6"/>
        <v/>
      </c>
      <c r="E134" s="42" t="str">
        <f t="shared" si="7"/>
        <v/>
      </c>
      <c r="F134" s="110"/>
      <c r="G134" s="42" t="str">
        <f ca="1">IF(C134="","",IF(F134="","0x03FF",IF(ISERROR(VLOOKUP(F134,C$12:INDIRECT("R[-1]C[-2]",FALSE),3,FALSE)),"ERROR",VLOOKUP(F134,C$12:INDIRECT("R[-1]C[-2]",FALSE),3,FALSE))))</f>
        <v/>
      </c>
      <c r="H134" s="110">
        <v>0</v>
      </c>
      <c r="I134" s="109">
        <v>0</v>
      </c>
      <c r="J134" s="109">
        <v>0</v>
      </c>
      <c r="K134" s="109">
        <v>0</v>
      </c>
      <c r="L134" s="109">
        <v>0</v>
      </c>
      <c r="M134" s="109">
        <v>0</v>
      </c>
      <c r="N134" s="109">
        <v>0</v>
      </c>
      <c r="O134" s="109">
        <v>0</v>
      </c>
      <c r="P134" s="109">
        <v>0</v>
      </c>
      <c r="Q134" s="109">
        <v>0</v>
      </c>
      <c r="R134" s="109">
        <v>0</v>
      </c>
      <c r="S134" s="109">
        <v>0</v>
      </c>
      <c r="T134" s="109">
        <v>0</v>
      </c>
      <c r="U134" s="109">
        <v>0</v>
      </c>
      <c r="V134" s="109">
        <v>0</v>
      </c>
      <c r="W134" s="109">
        <v>0</v>
      </c>
      <c r="X134" s="109">
        <v>0</v>
      </c>
      <c r="Y134" s="109">
        <v>0</v>
      </c>
      <c r="Z134" s="109">
        <v>0</v>
      </c>
      <c r="AA134" s="109">
        <v>0</v>
      </c>
      <c r="AB134" s="109">
        <v>0</v>
      </c>
      <c r="AC134" s="109">
        <v>0</v>
      </c>
      <c r="AD134" s="109">
        <v>0</v>
      </c>
      <c r="AE134" s="109">
        <v>0</v>
      </c>
      <c r="AF134" s="109">
        <v>0</v>
      </c>
      <c r="AG134" s="109">
        <v>0</v>
      </c>
      <c r="AH134" s="109">
        <v>0</v>
      </c>
      <c r="AI134" s="109">
        <v>0</v>
      </c>
      <c r="AJ134" s="109">
        <v>0</v>
      </c>
      <c r="AK134" s="109">
        <v>0</v>
      </c>
      <c r="AL134" s="109">
        <v>0</v>
      </c>
      <c r="AM134" s="114">
        <v>0</v>
      </c>
      <c r="AN134" s="115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73" t="str">
        <f t="shared" si="8"/>
        <v/>
      </c>
      <c r="BE134" s="164"/>
      <c r="BF134" s="107"/>
      <c r="BG134" s="108"/>
      <c r="BH134" s="108"/>
      <c r="BI134" s="108"/>
      <c r="BJ134" s="108"/>
      <c r="BK134" s="108"/>
      <c r="BL134" s="108"/>
      <c r="BM134" s="108"/>
      <c r="BN134" s="5">
        <f t="shared" si="9"/>
        <v>0</v>
      </c>
      <c r="BO134" s="5">
        <f t="shared" si="10"/>
        <v>0</v>
      </c>
    </row>
    <row r="135" spans="2:67">
      <c r="B135" s="128" t="str">
        <f ca="1">IF(C135="","",MAX($B$12:INDIRECT("R[-1]C",FALSE))+1)</f>
        <v/>
      </c>
      <c r="C135" s="109"/>
      <c r="D135" s="129" t="str">
        <f t="shared" si="6"/>
        <v/>
      </c>
      <c r="E135" s="42" t="str">
        <f t="shared" si="7"/>
        <v/>
      </c>
      <c r="F135" s="110"/>
      <c r="G135" s="42" t="str">
        <f ca="1">IF(C135="","",IF(F135="","0x03FF",IF(ISERROR(VLOOKUP(F135,C$12:INDIRECT("R[-1]C[-2]",FALSE),3,FALSE)),"ERROR",VLOOKUP(F135,C$12:INDIRECT("R[-1]C[-2]",FALSE),3,FALSE))))</f>
        <v/>
      </c>
      <c r="H135" s="110">
        <v>0</v>
      </c>
      <c r="I135" s="109">
        <v>0</v>
      </c>
      <c r="J135" s="109">
        <v>0</v>
      </c>
      <c r="K135" s="109">
        <v>0</v>
      </c>
      <c r="L135" s="109">
        <v>0</v>
      </c>
      <c r="M135" s="109">
        <v>0</v>
      </c>
      <c r="N135" s="109">
        <v>0</v>
      </c>
      <c r="O135" s="109">
        <v>0</v>
      </c>
      <c r="P135" s="109">
        <v>0</v>
      </c>
      <c r="Q135" s="109">
        <v>0</v>
      </c>
      <c r="R135" s="109">
        <v>0</v>
      </c>
      <c r="S135" s="109">
        <v>0</v>
      </c>
      <c r="T135" s="109">
        <v>0</v>
      </c>
      <c r="U135" s="109">
        <v>0</v>
      </c>
      <c r="V135" s="109">
        <v>0</v>
      </c>
      <c r="W135" s="109">
        <v>0</v>
      </c>
      <c r="X135" s="109">
        <v>0</v>
      </c>
      <c r="Y135" s="109">
        <v>0</v>
      </c>
      <c r="Z135" s="109">
        <v>0</v>
      </c>
      <c r="AA135" s="109">
        <v>0</v>
      </c>
      <c r="AB135" s="109">
        <v>0</v>
      </c>
      <c r="AC135" s="109">
        <v>0</v>
      </c>
      <c r="AD135" s="109">
        <v>0</v>
      </c>
      <c r="AE135" s="109">
        <v>0</v>
      </c>
      <c r="AF135" s="109">
        <v>0</v>
      </c>
      <c r="AG135" s="109">
        <v>0</v>
      </c>
      <c r="AH135" s="109">
        <v>0</v>
      </c>
      <c r="AI135" s="109">
        <v>0</v>
      </c>
      <c r="AJ135" s="109">
        <v>0</v>
      </c>
      <c r="AK135" s="109">
        <v>0</v>
      </c>
      <c r="AL135" s="109">
        <v>0</v>
      </c>
      <c r="AM135" s="114">
        <v>0</v>
      </c>
      <c r="AN135" s="115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73" t="str">
        <f t="shared" si="8"/>
        <v/>
      </c>
      <c r="BE135" s="164"/>
      <c r="BF135" s="107"/>
      <c r="BG135" s="108"/>
      <c r="BH135" s="108"/>
      <c r="BI135" s="108"/>
      <c r="BJ135" s="108"/>
      <c r="BK135" s="108"/>
      <c r="BL135" s="108"/>
      <c r="BM135" s="108"/>
      <c r="BN135" s="5">
        <f t="shared" si="9"/>
        <v>0</v>
      </c>
      <c r="BO135" s="5">
        <f t="shared" si="10"/>
        <v>0</v>
      </c>
    </row>
    <row r="136" spans="2:67">
      <c r="B136" s="128" t="str">
        <f ca="1">IF(C136="","",MAX($B$12:INDIRECT("R[-1]C",FALSE))+1)</f>
        <v/>
      </c>
      <c r="C136" s="109"/>
      <c r="D136" s="129" t="str">
        <f t="shared" si="6"/>
        <v/>
      </c>
      <c r="E136" s="42" t="str">
        <f t="shared" si="7"/>
        <v/>
      </c>
      <c r="F136" s="110"/>
      <c r="G136" s="42" t="str">
        <f ca="1">IF(C136="","",IF(F136="","0x03FF",IF(ISERROR(VLOOKUP(F136,C$12:INDIRECT("R[-1]C[-2]",FALSE),3,FALSE)),"ERROR",VLOOKUP(F136,C$12:INDIRECT("R[-1]C[-2]",FALSE),3,FALSE))))</f>
        <v/>
      </c>
      <c r="H136" s="110">
        <v>0</v>
      </c>
      <c r="I136" s="109">
        <v>0</v>
      </c>
      <c r="J136" s="109">
        <v>0</v>
      </c>
      <c r="K136" s="109">
        <v>0</v>
      </c>
      <c r="L136" s="109">
        <v>0</v>
      </c>
      <c r="M136" s="109">
        <v>0</v>
      </c>
      <c r="N136" s="109">
        <v>0</v>
      </c>
      <c r="O136" s="109">
        <v>0</v>
      </c>
      <c r="P136" s="109">
        <v>0</v>
      </c>
      <c r="Q136" s="109">
        <v>0</v>
      </c>
      <c r="R136" s="109">
        <v>0</v>
      </c>
      <c r="S136" s="109">
        <v>0</v>
      </c>
      <c r="T136" s="109">
        <v>0</v>
      </c>
      <c r="U136" s="109">
        <v>0</v>
      </c>
      <c r="V136" s="109">
        <v>0</v>
      </c>
      <c r="W136" s="109">
        <v>0</v>
      </c>
      <c r="X136" s="109">
        <v>0</v>
      </c>
      <c r="Y136" s="109">
        <v>0</v>
      </c>
      <c r="Z136" s="109">
        <v>0</v>
      </c>
      <c r="AA136" s="109">
        <v>0</v>
      </c>
      <c r="AB136" s="109">
        <v>0</v>
      </c>
      <c r="AC136" s="109">
        <v>0</v>
      </c>
      <c r="AD136" s="109">
        <v>0</v>
      </c>
      <c r="AE136" s="109">
        <v>0</v>
      </c>
      <c r="AF136" s="109">
        <v>0</v>
      </c>
      <c r="AG136" s="109">
        <v>0</v>
      </c>
      <c r="AH136" s="109">
        <v>0</v>
      </c>
      <c r="AI136" s="109">
        <v>0</v>
      </c>
      <c r="AJ136" s="109">
        <v>0</v>
      </c>
      <c r="AK136" s="109">
        <v>0</v>
      </c>
      <c r="AL136" s="109">
        <v>0</v>
      </c>
      <c r="AM136" s="114">
        <v>0</v>
      </c>
      <c r="AN136" s="115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73" t="str">
        <f t="shared" si="8"/>
        <v/>
      </c>
      <c r="BE136" s="164"/>
      <c r="BF136" s="107"/>
      <c r="BG136" s="108"/>
      <c r="BH136" s="108"/>
      <c r="BI136" s="108"/>
      <c r="BJ136" s="108"/>
      <c r="BK136" s="108"/>
      <c r="BL136" s="108"/>
      <c r="BM136" s="108"/>
      <c r="BN136" s="5">
        <f t="shared" si="9"/>
        <v>0</v>
      </c>
      <c r="BO136" s="5">
        <f t="shared" si="10"/>
        <v>0</v>
      </c>
    </row>
    <row r="137" spans="2:67">
      <c r="B137" s="128" t="str">
        <f ca="1">IF(C137="","",MAX($B$12:INDIRECT("R[-1]C",FALSE))+1)</f>
        <v/>
      </c>
      <c r="C137" s="109"/>
      <c r="D137" s="129" t="str">
        <f t="shared" si="6"/>
        <v/>
      </c>
      <c r="E137" s="42" t="str">
        <f t="shared" si="7"/>
        <v/>
      </c>
      <c r="F137" s="110"/>
      <c r="G137" s="42" t="str">
        <f ca="1">IF(C137="","",IF(F137="","0x03FF",IF(ISERROR(VLOOKUP(F137,C$12:INDIRECT("R[-1]C[-2]",FALSE),3,FALSE)),"ERROR",VLOOKUP(F137,C$12:INDIRECT("R[-1]C[-2]",FALSE),3,FALSE))))</f>
        <v/>
      </c>
      <c r="H137" s="110">
        <v>0</v>
      </c>
      <c r="I137" s="109">
        <v>0</v>
      </c>
      <c r="J137" s="109">
        <v>0</v>
      </c>
      <c r="K137" s="109">
        <v>0</v>
      </c>
      <c r="L137" s="109">
        <v>0</v>
      </c>
      <c r="M137" s="109">
        <v>0</v>
      </c>
      <c r="N137" s="109">
        <v>0</v>
      </c>
      <c r="O137" s="109">
        <v>0</v>
      </c>
      <c r="P137" s="109">
        <v>0</v>
      </c>
      <c r="Q137" s="109">
        <v>0</v>
      </c>
      <c r="R137" s="109">
        <v>0</v>
      </c>
      <c r="S137" s="109">
        <v>0</v>
      </c>
      <c r="T137" s="109">
        <v>0</v>
      </c>
      <c r="U137" s="109">
        <v>0</v>
      </c>
      <c r="V137" s="109">
        <v>0</v>
      </c>
      <c r="W137" s="109">
        <v>0</v>
      </c>
      <c r="X137" s="109">
        <v>0</v>
      </c>
      <c r="Y137" s="109">
        <v>0</v>
      </c>
      <c r="Z137" s="109">
        <v>0</v>
      </c>
      <c r="AA137" s="109">
        <v>0</v>
      </c>
      <c r="AB137" s="109">
        <v>0</v>
      </c>
      <c r="AC137" s="109">
        <v>0</v>
      </c>
      <c r="AD137" s="109">
        <v>0</v>
      </c>
      <c r="AE137" s="109">
        <v>0</v>
      </c>
      <c r="AF137" s="109">
        <v>0</v>
      </c>
      <c r="AG137" s="109">
        <v>0</v>
      </c>
      <c r="AH137" s="109">
        <v>0</v>
      </c>
      <c r="AI137" s="109">
        <v>0</v>
      </c>
      <c r="AJ137" s="109">
        <v>0</v>
      </c>
      <c r="AK137" s="109">
        <v>0</v>
      </c>
      <c r="AL137" s="109">
        <v>0</v>
      </c>
      <c r="AM137" s="114">
        <v>0</v>
      </c>
      <c r="AN137" s="115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73" t="str">
        <f t="shared" si="8"/>
        <v/>
      </c>
      <c r="BE137" s="164"/>
      <c r="BF137" s="107"/>
      <c r="BG137" s="108"/>
      <c r="BH137" s="108"/>
      <c r="BI137" s="108"/>
      <c r="BJ137" s="108"/>
      <c r="BK137" s="108"/>
      <c r="BL137" s="108"/>
      <c r="BM137" s="108"/>
      <c r="BN137" s="5">
        <f t="shared" si="9"/>
        <v>0</v>
      </c>
      <c r="BO137" s="5">
        <f t="shared" si="10"/>
        <v>0</v>
      </c>
    </row>
    <row r="138" spans="2:67">
      <c r="B138" s="128" t="str">
        <f ca="1">IF(C138="","",MAX($B$12:INDIRECT("R[-1]C",FALSE))+1)</f>
        <v/>
      </c>
      <c r="C138" s="109"/>
      <c r="D138" s="129" t="str">
        <f t="shared" si="6"/>
        <v/>
      </c>
      <c r="E138" s="42" t="str">
        <f t="shared" si="7"/>
        <v/>
      </c>
      <c r="F138" s="110"/>
      <c r="G138" s="42" t="str">
        <f ca="1">IF(C138="","",IF(F138="","0x03FF",IF(ISERROR(VLOOKUP(F138,C$12:INDIRECT("R[-1]C[-2]",FALSE),3,FALSE)),"ERROR",VLOOKUP(F138,C$12:INDIRECT("R[-1]C[-2]",FALSE),3,FALSE))))</f>
        <v/>
      </c>
      <c r="H138" s="110">
        <v>0</v>
      </c>
      <c r="I138" s="109">
        <v>0</v>
      </c>
      <c r="J138" s="109">
        <v>0</v>
      </c>
      <c r="K138" s="109">
        <v>0</v>
      </c>
      <c r="L138" s="109">
        <v>0</v>
      </c>
      <c r="M138" s="109">
        <v>0</v>
      </c>
      <c r="N138" s="109">
        <v>0</v>
      </c>
      <c r="O138" s="109">
        <v>0</v>
      </c>
      <c r="P138" s="109">
        <v>0</v>
      </c>
      <c r="Q138" s="109">
        <v>0</v>
      </c>
      <c r="R138" s="109">
        <v>0</v>
      </c>
      <c r="S138" s="109">
        <v>0</v>
      </c>
      <c r="T138" s="109">
        <v>0</v>
      </c>
      <c r="U138" s="109">
        <v>0</v>
      </c>
      <c r="V138" s="109">
        <v>0</v>
      </c>
      <c r="W138" s="109">
        <v>0</v>
      </c>
      <c r="X138" s="109">
        <v>0</v>
      </c>
      <c r="Y138" s="109">
        <v>0</v>
      </c>
      <c r="Z138" s="109">
        <v>0</v>
      </c>
      <c r="AA138" s="109">
        <v>0</v>
      </c>
      <c r="AB138" s="109">
        <v>0</v>
      </c>
      <c r="AC138" s="109">
        <v>0</v>
      </c>
      <c r="AD138" s="109">
        <v>0</v>
      </c>
      <c r="AE138" s="109">
        <v>0</v>
      </c>
      <c r="AF138" s="109">
        <v>0</v>
      </c>
      <c r="AG138" s="109">
        <v>0</v>
      </c>
      <c r="AH138" s="109">
        <v>0</v>
      </c>
      <c r="AI138" s="109">
        <v>0</v>
      </c>
      <c r="AJ138" s="109">
        <v>0</v>
      </c>
      <c r="AK138" s="109">
        <v>0</v>
      </c>
      <c r="AL138" s="109">
        <v>0</v>
      </c>
      <c r="AM138" s="114">
        <v>0</v>
      </c>
      <c r="AN138" s="115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73" t="str">
        <f t="shared" si="8"/>
        <v/>
      </c>
      <c r="BE138" s="164"/>
      <c r="BF138" s="107"/>
      <c r="BG138" s="108"/>
      <c r="BH138" s="108"/>
      <c r="BI138" s="108"/>
      <c r="BJ138" s="108"/>
      <c r="BK138" s="108"/>
      <c r="BL138" s="108"/>
      <c r="BM138" s="108"/>
      <c r="BN138" s="5">
        <f t="shared" si="9"/>
        <v>0</v>
      </c>
      <c r="BO138" s="5">
        <f t="shared" si="10"/>
        <v>0</v>
      </c>
    </row>
    <row r="139" spans="2:67">
      <c r="B139" s="128" t="str">
        <f ca="1">IF(C139="","",MAX($B$12:INDIRECT("R[-1]C",FALSE))+1)</f>
        <v/>
      </c>
      <c r="C139" s="109"/>
      <c r="D139" s="129" t="str">
        <f t="shared" si="6"/>
        <v/>
      </c>
      <c r="E139" s="42" t="str">
        <f t="shared" si="7"/>
        <v/>
      </c>
      <c r="F139" s="110"/>
      <c r="G139" s="42" t="str">
        <f ca="1">IF(C139="","",IF(F139="","0x03FF",IF(ISERROR(VLOOKUP(F139,C$12:INDIRECT("R[-1]C[-2]",FALSE),3,FALSE)),"ERROR",VLOOKUP(F139,C$12:INDIRECT("R[-1]C[-2]",FALSE),3,FALSE))))</f>
        <v/>
      </c>
      <c r="H139" s="110">
        <v>0</v>
      </c>
      <c r="I139" s="109">
        <v>0</v>
      </c>
      <c r="J139" s="109">
        <v>0</v>
      </c>
      <c r="K139" s="109">
        <v>0</v>
      </c>
      <c r="L139" s="109">
        <v>0</v>
      </c>
      <c r="M139" s="109">
        <v>0</v>
      </c>
      <c r="N139" s="109">
        <v>0</v>
      </c>
      <c r="O139" s="109">
        <v>0</v>
      </c>
      <c r="P139" s="109">
        <v>0</v>
      </c>
      <c r="Q139" s="109">
        <v>0</v>
      </c>
      <c r="R139" s="109">
        <v>0</v>
      </c>
      <c r="S139" s="109">
        <v>0</v>
      </c>
      <c r="T139" s="109">
        <v>0</v>
      </c>
      <c r="U139" s="109">
        <v>0</v>
      </c>
      <c r="V139" s="109">
        <v>0</v>
      </c>
      <c r="W139" s="109">
        <v>0</v>
      </c>
      <c r="X139" s="109">
        <v>0</v>
      </c>
      <c r="Y139" s="109">
        <v>0</v>
      </c>
      <c r="Z139" s="109">
        <v>0</v>
      </c>
      <c r="AA139" s="109">
        <v>0</v>
      </c>
      <c r="AB139" s="109">
        <v>0</v>
      </c>
      <c r="AC139" s="109">
        <v>0</v>
      </c>
      <c r="AD139" s="109">
        <v>0</v>
      </c>
      <c r="AE139" s="109">
        <v>0</v>
      </c>
      <c r="AF139" s="109">
        <v>0</v>
      </c>
      <c r="AG139" s="109">
        <v>0</v>
      </c>
      <c r="AH139" s="109">
        <v>0</v>
      </c>
      <c r="AI139" s="109">
        <v>0</v>
      </c>
      <c r="AJ139" s="109">
        <v>0</v>
      </c>
      <c r="AK139" s="109">
        <v>0</v>
      </c>
      <c r="AL139" s="109">
        <v>0</v>
      </c>
      <c r="AM139" s="114">
        <v>0</v>
      </c>
      <c r="AN139" s="115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73" t="str">
        <f t="shared" si="8"/>
        <v/>
      </c>
      <c r="BE139" s="164"/>
      <c r="BF139" s="107"/>
      <c r="BG139" s="108"/>
      <c r="BH139" s="108"/>
      <c r="BI139" s="108"/>
      <c r="BJ139" s="108"/>
      <c r="BK139" s="108"/>
      <c r="BL139" s="108"/>
      <c r="BM139" s="108"/>
      <c r="BN139" s="5">
        <f t="shared" si="9"/>
        <v>0</v>
      </c>
      <c r="BO139" s="5">
        <f t="shared" si="10"/>
        <v>0</v>
      </c>
    </row>
    <row r="140" spans="2:67">
      <c r="B140" s="128" t="str">
        <f ca="1">IF(C140="","",MAX($B$12:INDIRECT("R[-1]C",FALSE))+1)</f>
        <v/>
      </c>
      <c r="C140" s="109"/>
      <c r="D140" s="129" t="str">
        <f t="shared" si="6"/>
        <v/>
      </c>
      <c r="E140" s="42" t="str">
        <f t="shared" si="7"/>
        <v/>
      </c>
      <c r="F140" s="110"/>
      <c r="G140" s="42" t="str">
        <f ca="1">IF(C140="","",IF(F140="","0x03FF",IF(ISERROR(VLOOKUP(F140,C$12:INDIRECT("R[-1]C[-2]",FALSE),3,FALSE)),"ERROR",VLOOKUP(F140,C$12:INDIRECT("R[-1]C[-2]",FALSE),3,FALSE))))</f>
        <v/>
      </c>
      <c r="H140" s="110">
        <v>0</v>
      </c>
      <c r="I140" s="109">
        <v>0</v>
      </c>
      <c r="J140" s="109">
        <v>0</v>
      </c>
      <c r="K140" s="109">
        <v>0</v>
      </c>
      <c r="L140" s="109">
        <v>0</v>
      </c>
      <c r="M140" s="109">
        <v>0</v>
      </c>
      <c r="N140" s="109">
        <v>0</v>
      </c>
      <c r="O140" s="109">
        <v>0</v>
      </c>
      <c r="P140" s="109">
        <v>0</v>
      </c>
      <c r="Q140" s="109">
        <v>0</v>
      </c>
      <c r="R140" s="109">
        <v>0</v>
      </c>
      <c r="S140" s="109">
        <v>0</v>
      </c>
      <c r="T140" s="109">
        <v>0</v>
      </c>
      <c r="U140" s="109">
        <v>0</v>
      </c>
      <c r="V140" s="109">
        <v>0</v>
      </c>
      <c r="W140" s="109">
        <v>0</v>
      </c>
      <c r="X140" s="109">
        <v>0</v>
      </c>
      <c r="Y140" s="109">
        <v>0</v>
      </c>
      <c r="Z140" s="109">
        <v>0</v>
      </c>
      <c r="AA140" s="109">
        <v>0</v>
      </c>
      <c r="AB140" s="109">
        <v>0</v>
      </c>
      <c r="AC140" s="109">
        <v>0</v>
      </c>
      <c r="AD140" s="109">
        <v>0</v>
      </c>
      <c r="AE140" s="109">
        <v>0</v>
      </c>
      <c r="AF140" s="109">
        <v>0</v>
      </c>
      <c r="AG140" s="109">
        <v>0</v>
      </c>
      <c r="AH140" s="109">
        <v>0</v>
      </c>
      <c r="AI140" s="109">
        <v>0</v>
      </c>
      <c r="AJ140" s="109">
        <v>0</v>
      </c>
      <c r="AK140" s="109">
        <v>0</v>
      </c>
      <c r="AL140" s="109">
        <v>0</v>
      </c>
      <c r="AM140" s="114">
        <v>0</v>
      </c>
      <c r="AN140" s="115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73" t="str">
        <f t="shared" si="8"/>
        <v/>
      </c>
      <c r="BE140" s="164"/>
      <c r="BF140" s="107"/>
      <c r="BG140" s="108"/>
      <c r="BH140" s="108"/>
      <c r="BI140" s="108"/>
      <c r="BJ140" s="108"/>
      <c r="BK140" s="108"/>
      <c r="BL140" s="108"/>
      <c r="BM140" s="108"/>
      <c r="BN140" s="5">
        <f t="shared" si="9"/>
        <v>0</v>
      </c>
      <c r="BO140" s="5">
        <f t="shared" si="10"/>
        <v>0</v>
      </c>
    </row>
    <row r="141" spans="2:67">
      <c r="B141" s="128" t="str">
        <f ca="1">IF(C141="","",MAX($B$12:INDIRECT("R[-1]C",FALSE))+1)</f>
        <v/>
      </c>
      <c r="C141" s="109"/>
      <c r="D141" s="129" t="str">
        <f t="shared" ref="D141:D204" si="11">IF(C141="","",D$8&amp;UPPER(SUBSTITUTE(C141," ","_")))</f>
        <v/>
      </c>
      <c r="E141" s="42" t="str">
        <f t="shared" ref="E141:E204" si="12">IF(C141="","","0x"&amp;DEC2HEX(F$2*2^10+B141,4))</f>
        <v/>
      </c>
      <c r="F141" s="110"/>
      <c r="G141" s="42" t="str">
        <f ca="1">IF(C141="","",IF(F141="","0x03FF",IF(ISERROR(VLOOKUP(F141,C$12:INDIRECT("R[-1]C[-2]",FALSE),3,FALSE)),"ERROR",VLOOKUP(F141,C$12:INDIRECT("R[-1]C[-2]",FALSE),3,FALSE))))</f>
        <v/>
      </c>
      <c r="H141" s="110">
        <v>0</v>
      </c>
      <c r="I141" s="109">
        <v>0</v>
      </c>
      <c r="J141" s="109">
        <v>0</v>
      </c>
      <c r="K141" s="109">
        <v>0</v>
      </c>
      <c r="L141" s="109">
        <v>0</v>
      </c>
      <c r="M141" s="109">
        <v>0</v>
      </c>
      <c r="N141" s="109">
        <v>0</v>
      </c>
      <c r="O141" s="109">
        <v>0</v>
      </c>
      <c r="P141" s="109">
        <v>0</v>
      </c>
      <c r="Q141" s="109">
        <v>0</v>
      </c>
      <c r="R141" s="109">
        <v>0</v>
      </c>
      <c r="S141" s="109">
        <v>0</v>
      </c>
      <c r="T141" s="109">
        <v>0</v>
      </c>
      <c r="U141" s="109">
        <v>0</v>
      </c>
      <c r="V141" s="109">
        <v>0</v>
      </c>
      <c r="W141" s="109">
        <v>0</v>
      </c>
      <c r="X141" s="109">
        <v>0</v>
      </c>
      <c r="Y141" s="109">
        <v>0</v>
      </c>
      <c r="Z141" s="109">
        <v>0</v>
      </c>
      <c r="AA141" s="109">
        <v>0</v>
      </c>
      <c r="AB141" s="109">
        <v>0</v>
      </c>
      <c r="AC141" s="109">
        <v>0</v>
      </c>
      <c r="AD141" s="109">
        <v>0</v>
      </c>
      <c r="AE141" s="109">
        <v>0</v>
      </c>
      <c r="AF141" s="109">
        <v>0</v>
      </c>
      <c r="AG141" s="109">
        <v>0</v>
      </c>
      <c r="AH141" s="109">
        <v>0</v>
      </c>
      <c r="AI141" s="109">
        <v>0</v>
      </c>
      <c r="AJ141" s="109">
        <v>0</v>
      </c>
      <c r="AK141" s="109">
        <v>0</v>
      </c>
      <c r="AL141" s="109">
        <v>0</v>
      </c>
      <c r="AM141" s="114">
        <v>0</v>
      </c>
      <c r="AN141" s="115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73" t="str">
        <f t="shared" ref="BD141:BD204" si="13">IF(C141="","","0x"&amp;DEC2HEX(H$12*H141+I$12*I141+J$12*J141+K$12*K141+L$12*L141+M$12*M141+N$12*N141+O$12*O141+P$12*P141+Q$12*Q141+R$12*R141+S$12*S141+T$12*T141+U$12*U141+V$12*V141+W$12*W141+X$12*X141+Y$12*Y141+Z$12*Z141+AA$12*AA141+AB$12*AB141+AC$12*AC141+AD$12*AD141+AE$12*AE141+AF$12*AF141+AG$12*AG141+AH$12*AH141+AI$12*AI141+AJ$12*AJ141+AK$12*AK141+AL$12*AL141+AM$12*AM141,8))</f>
        <v/>
      </c>
      <c r="BE141" s="164"/>
      <c r="BF141" s="107"/>
      <c r="BG141" s="108"/>
      <c r="BH141" s="108"/>
      <c r="BI141" s="108"/>
      <c r="BJ141" s="108"/>
      <c r="BK141" s="108"/>
      <c r="BL141" s="108"/>
      <c r="BM141" s="108"/>
      <c r="BN141" s="5">
        <f t="shared" si="9"/>
        <v>0</v>
      </c>
      <c r="BO141" s="5">
        <f t="shared" si="10"/>
        <v>0</v>
      </c>
    </row>
    <row r="142" spans="2:67">
      <c r="B142" s="128" t="str">
        <f ca="1">IF(C142="","",MAX($B$12:INDIRECT("R[-1]C",FALSE))+1)</f>
        <v/>
      </c>
      <c r="C142" s="109"/>
      <c r="D142" s="129" t="str">
        <f t="shared" si="11"/>
        <v/>
      </c>
      <c r="E142" s="42" t="str">
        <f t="shared" si="12"/>
        <v/>
      </c>
      <c r="F142" s="110"/>
      <c r="G142" s="42" t="str">
        <f ca="1">IF(C142="","",IF(F142="","0x03FF",IF(ISERROR(VLOOKUP(F142,C$12:INDIRECT("R[-1]C[-2]",FALSE),3,FALSE)),"ERROR",VLOOKUP(F142,C$12:INDIRECT("R[-1]C[-2]",FALSE),3,FALSE))))</f>
        <v/>
      </c>
      <c r="H142" s="110">
        <v>0</v>
      </c>
      <c r="I142" s="109">
        <v>0</v>
      </c>
      <c r="J142" s="109">
        <v>0</v>
      </c>
      <c r="K142" s="109">
        <v>0</v>
      </c>
      <c r="L142" s="109">
        <v>0</v>
      </c>
      <c r="M142" s="109">
        <v>0</v>
      </c>
      <c r="N142" s="109">
        <v>0</v>
      </c>
      <c r="O142" s="109">
        <v>0</v>
      </c>
      <c r="P142" s="109">
        <v>0</v>
      </c>
      <c r="Q142" s="109">
        <v>0</v>
      </c>
      <c r="R142" s="109">
        <v>0</v>
      </c>
      <c r="S142" s="109">
        <v>0</v>
      </c>
      <c r="T142" s="109">
        <v>0</v>
      </c>
      <c r="U142" s="109">
        <v>0</v>
      </c>
      <c r="V142" s="109">
        <v>0</v>
      </c>
      <c r="W142" s="109">
        <v>0</v>
      </c>
      <c r="X142" s="109">
        <v>0</v>
      </c>
      <c r="Y142" s="109">
        <v>0</v>
      </c>
      <c r="Z142" s="109">
        <v>0</v>
      </c>
      <c r="AA142" s="109">
        <v>0</v>
      </c>
      <c r="AB142" s="109">
        <v>0</v>
      </c>
      <c r="AC142" s="109">
        <v>0</v>
      </c>
      <c r="AD142" s="109">
        <v>0</v>
      </c>
      <c r="AE142" s="109">
        <v>0</v>
      </c>
      <c r="AF142" s="109">
        <v>0</v>
      </c>
      <c r="AG142" s="109">
        <v>0</v>
      </c>
      <c r="AH142" s="109">
        <v>0</v>
      </c>
      <c r="AI142" s="109">
        <v>0</v>
      </c>
      <c r="AJ142" s="109">
        <v>0</v>
      </c>
      <c r="AK142" s="109">
        <v>0</v>
      </c>
      <c r="AL142" s="109">
        <v>0</v>
      </c>
      <c r="AM142" s="114">
        <v>0</v>
      </c>
      <c r="AN142" s="115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73" t="str">
        <f t="shared" si="13"/>
        <v/>
      </c>
      <c r="BE142" s="164"/>
      <c r="BF142" s="107"/>
      <c r="BG142" s="108"/>
      <c r="BH142" s="108"/>
      <c r="BI142" s="108"/>
      <c r="BJ142" s="108"/>
      <c r="BK142" s="108"/>
      <c r="BL142" s="108"/>
      <c r="BM142" s="108"/>
      <c r="BN142" s="5">
        <f t="shared" ref="BN142:BN205" si="14">COUNTA(BF142:BM142)</f>
        <v>0</v>
      </c>
      <c r="BO142" s="5">
        <f t="shared" ref="BO142:BO205" si="15">LEN(D142)</f>
        <v>0</v>
      </c>
    </row>
    <row r="143" spans="2:67">
      <c r="B143" s="128" t="str">
        <f ca="1">IF(C143="","",MAX($B$12:INDIRECT("R[-1]C",FALSE))+1)</f>
        <v/>
      </c>
      <c r="C143" s="109"/>
      <c r="D143" s="129" t="str">
        <f t="shared" si="11"/>
        <v/>
      </c>
      <c r="E143" s="42" t="str">
        <f t="shared" si="12"/>
        <v/>
      </c>
      <c r="F143" s="110"/>
      <c r="G143" s="42" t="str">
        <f ca="1">IF(C143="","",IF(F143="","0x03FF",IF(ISERROR(VLOOKUP(F143,C$12:INDIRECT("R[-1]C[-2]",FALSE),3,FALSE)),"ERROR",VLOOKUP(F143,C$12:INDIRECT("R[-1]C[-2]",FALSE),3,FALSE))))</f>
        <v/>
      </c>
      <c r="H143" s="110">
        <v>0</v>
      </c>
      <c r="I143" s="109">
        <v>0</v>
      </c>
      <c r="J143" s="109">
        <v>0</v>
      </c>
      <c r="K143" s="109">
        <v>0</v>
      </c>
      <c r="L143" s="109">
        <v>0</v>
      </c>
      <c r="M143" s="109">
        <v>0</v>
      </c>
      <c r="N143" s="109">
        <v>0</v>
      </c>
      <c r="O143" s="109">
        <v>0</v>
      </c>
      <c r="P143" s="109">
        <v>0</v>
      </c>
      <c r="Q143" s="109">
        <v>0</v>
      </c>
      <c r="R143" s="109">
        <v>0</v>
      </c>
      <c r="S143" s="109">
        <v>0</v>
      </c>
      <c r="T143" s="109">
        <v>0</v>
      </c>
      <c r="U143" s="109">
        <v>0</v>
      </c>
      <c r="V143" s="109">
        <v>0</v>
      </c>
      <c r="W143" s="109">
        <v>0</v>
      </c>
      <c r="X143" s="109">
        <v>0</v>
      </c>
      <c r="Y143" s="109">
        <v>0</v>
      </c>
      <c r="Z143" s="109">
        <v>0</v>
      </c>
      <c r="AA143" s="109">
        <v>0</v>
      </c>
      <c r="AB143" s="109">
        <v>0</v>
      </c>
      <c r="AC143" s="109">
        <v>0</v>
      </c>
      <c r="AD143" s="109">
        <v>0</v>
      </c>
      <c r="AE143" s="109">
        <v>0</v>
      </c>
      <c r="AF143" s="109">
        <v>0</v>
      </c>
      <c r="AG143" s="109">
        <v>0</v>
      </c>
      <c r="AH143" s="109">
        <v>0</v>
      </c>
      <c r="AI143" s="109">
        <v>0</v>
      </c>
      <c r="AJ143" s="109">
        <v>0</v>
      </c>
      <c r="AK143" s="109">
        <v>0</v>
      </c>
      <c r="AL143" s="109">
        <v>0</v>
      </c>
      <c r="AM143" s="114">
        <v>0</v>
      </c>
      <c r="AN143" s="115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73" t="str">
        <f t="shared" si="13"/>
        <v/>
      </c>
      <c r="BE143" s="164"/>
      <c r="BF143" s="107"/>
      <c r="BG143" s="108"/>
      <c r="BH143" s="108"/>
      <c r="BI143" s="108"/>
      <c r="BJ143" s="108"/>
      <c r="BK143" s="108"/>
      <c r="BL143" s="108"/>
      <c r="BM143" s="108"/>
      <c r="BN143" s="5">
        <f t="shared" si="14"/>
        <v>0</v>
      </c>
      <c r="BO143" s="5">
        <f t="shared" si="15"/>
        <v>0</v>
      </c>
    </row>
    <row r="144" spans="2:67">
      <c r="B144" s="128" t="str">
        <f ca="1">IF(C144="","",MAX($B$12:INDIRECT("R[-1]C",FALSE))+1)</f>
        <v/>
      </c>
      <c r="C144" s="109"/>
      <c r="D144" s="129" t="str">
        <f t="shared" si="11"/>
        <v/>
      </c>
      <c r="E144" s="42" t="str">
        <f t="shared" si="12"/>
        <v/>
      </c>
      <c r="F144" s="110"/>
      <c r="G144" s="42" t="str">
        <f ca="1">IF(C144="","",IF(F144="","0x03FF",IF(ISERROR(VLOOKUP(F144,C$12:INDIRECT("R[-1]C[-2]",FALSE),3,FALSE)),"ERROR",VLOOKUP(F144,C$12:INDIRECT("R[-1]C[-2]",FALSE),3,FALSE))))</f>
        <v/>
      </c>
      <c r="H144" s="110">
        <v>0</v>
      </c>
      <c r="I144" s="109">
        <v>0</v>
      </c>
      <c r="J144" s="109">
        <v>0</v>
      </c>
      <c r="K144" s="109">
        <v>0</v>
      </c>
      <c r="L144" s="109">
        <v>0</v>
      </c>
      <c r="M144" s="109">
        <v>0</v>
      </c>
      <c r="N144" s="109">
        <v>0</v>
      </c>
      <c r="O144" s="109">
        <v>0</v>
      </c>
      <c r="P144" s="109">
        <v>0</v>
      </c>
      <c r="Q144" s="109">
        <v>0</v>
      </c>
      <c r="R144" s="109">
        <v>0</v>
      </c>
      <c r="S144" s="109">
        <v>0</v>
      </c>
      <c r="T144" s="109">
        <v>0</v>
      </c>
      <c r="U144" s="109">
        <v>0</v>
      </c>
      <c r="V144" s="109">
        <v>0</v>
      </c>
      <c r="W144" s="109">
        <v>0</v>
      </c>
      <c r="X144" s="109">
        <v>0</v>
      </c>
      <c r="Y144" s="109">
        <v>0</v>
      </c>
      <c r="Z144" s="109">
        <v>0</v>
      </c>
      <c r="AA144" s="109">
        <v>0</v>
      </c>
      <c r="AB144" s="109">
        <v>0</v>
      </c>
      <c r="AC144" s="109">
        <v>0</v>
      </c>
      <c r="AD144" s="109">
        <v>0</v>
      </c>
      <c r="AE144" s="109">
        <v>0</v>
      </c>
      <c r="AF144" s="109">
        <v>0</v>
      </c>
      <c r="AG144" s="109">
        <v>0</v>
      </c>
      <c r="AH144" s="109">
        <v>0</v>
      </c>
      <c r="AI144" s="109">
        <v>0</v>
      </c>
      <c r="AJ144" s="109">
        <v>0</v>
      </c>
      <c r="AK144" s="109">
        <v>0</v>
      </c>
      <c r="AL144" s="109">
        <v>0</v>
      </c>
      <c r="AM144" s="114">
        <v>0</v>
      </c>
      <c r="AN144" s="115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73" t="str">
        <f t="shared" si="13"/>
        <v/>
      </c>
      <c r="BE144" s="164"/>
      <c r="BF144" s="107"/>
      <c r="BG144" s="108"/>
      <c r="BH144" s="108"/>
      <c r="BI144" s="108"/>
      <c r="BJ144" s="108"/>
      <c r="BK144" s="108"/>
      <c r="BL144" s="108"/>
      <c r="BM144" s="108"/>
      <c r="BN144" s="5">
        <f t="shared" si="14"/>
        <v>0</v>
      </c>
      <c r="BO144" s="5">
        <f t="shared" si="15"/>
        <v>0</v>
      </c>
    </row>
    <row r="145" spans="2:67">
      <c r="B145" s="128" t="str">
        <f ca="1">IF(C145="","",MAX($B$12:INDIRECT("R[-1]C",FALSE))+1)</f>
        <v/>
      </c>
      <c r="C145" s="109"/>
      <c r="D145" s="129" t="str">
        <f t="shared" si="11"/>
        <v/>
      </c>
      <c r="E145" s="42" t="str">
        <f t="shared" si="12"/>
        <v/>
      </c>
      <c r="F145" s="110"/>
      <c r="G145" s="42" t="str">
        <f ca="1">IF(C145="","",IF(F145="","0x03FF",IF(ISERROR(VLOOKUP(F145,C$12:INDIRECT("R[-1]C[-2]",FALSE),3,FALSE)),"ERROR",VLOOKUP(F145,C$12:INDIRECT("R[-1]C[-2]",FALSE),3,FALSE))))</f>
        <v/>
      </c>
      <c r="H145" s="110">
        <v>0</v>
      </c>
      <c r="I145" s="109">
        <v>0</v>
      </c>
      <c r="J145" s="109">
        <v>0</v>
      </c>
      <c r="K145" s="109">
        <v>0</v>
      </c>
      <c r="L145" s="109">
        <v>0</v>
      </c>
      <c r="M145" s="109">
        <v>0</v>
      </c>
      <c r="N145" s="109">
        <v>0</v>
      </c>
      <c r="O145" s="109">
        <v>0</v>
      </c>
      <c r="P145" s="109">
        <v>0</v>
      </c>
      <c r="Q145" s="109">
        <v>0</v>
      </c>
      <c r="R145" s="109">
        <v>0</v>
      </c>
      <c r="S145" s="109">
        <v>0</v>
      </c>
      <c r="T145" s="109">
        <v>0</v>
      </c>
      <c r="U145" s="109">
        <v>0</v>
      </c>
      <c r="V145" s="109">
        <v>0</v>
      </c>
      <c r="W145" s="109">
        <v>0</v>
      </c>
      <c r="X145" s="109">
        <v>0</v>
      </c>
      <c r="Y145" s="109">
        <v>0</v>
      </c>
      <c r="Z145" s="109">
        <v>0</v>
      </c>
      <c r="AA145" s="109">
        <v>0</v>
      </c>
      <c r="AB145" s="109">
        <v>0</v>
      </c>
      <c r="AC145" s="109">
        <v>0</v>
      </c>
      <c r="AD145" s="109">
        <v>0</v>
      </c>
      <c r="AE145" s="109">
        <v>0</v>
      </c>
      <c r="AF145" s="109">
        <v>0</v>
      </c>
      <c r="AG145" s="109">
        <v>0</v>
      </c>
      <c r="AH145" s="109">
        <v>0</v>
      </c>
      <c r="AI145" s="109">
        <v>0</v>
      </c>
      <c r="AJ145" s="109">
        <v>0</v>
      </c>
      <c r="AK145" s="109">
        <v>0</v>
      </c>
      <c r="AL145" s="109">
        <v>0</v>
      </c>
      <c r="AM145" s="114">
        <v>0</v>
      </c>
      <c r="AN145" s="115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73" t="str">
        <f t="shared" si="13"/>
        <v/>
      </c>
      <c r="BE145" s="164"/>
      <c r="BF145" s="107"/>
      <c r="BG145" s="108"/>
      <c r="BH145" s="108"/>
      <c r="BI145" s="108"/>
      <c r="BJ145" s="108"/>
      <c r="BK145" s="108"/>
      <c r="BL145" s="108"/>
      <c r="BM145" s="108"/>
      <c r="BN145" s="5">
        <f t="shared" si="14"/>
        <v>0</v>
      </c>
      <c r="BO145" s="5">
        <f t="shared" si="15"/>
        <v>0</v>
      </c>
    </row>
    <row r="146" spans="2:67">
      <c r="B146" s="128" t="str">
        <f ca="1">IF(C146="","",MAX($B$12:INDIRECT("R[-1]C",FALSE))+1)</f>
        <v/>
      </c>
      <c r="C146" s="109"/>
      <c r="D146" s="129" t="str">
        <f t="shared" si="11"/>
        <v/>
      </c>
      <c r="E146" s="42" t="str">
        <f t="shared" si="12"/>
        <v/>
      </c>
      <c r="F146" s="110"/>
      <c r="G146" s="42" t="str">
        <f ca="1">IF(C146="","",IF(F146="","0x03FF",IF(ISERROR(VLOOKUP(F146,C$12:INDIRECT("R[-1]C[-2]",FALSE),3,FALSE)),"ERROR",VLOOKUP(F146,C$12:INDIRECT("R[-1]C[-2]",FALSE),3,FALSE))))</f>
        <v/>
      </c>
      <c r="H146" s="110">
        <v>0</v>
      </c>
      <c r="I146" s="109">
        <v>0</v>
      </c>
      <c r="J146" s="109">
        <v>0</v>
      </c>
      <c r="K146" s="109">
        <v>0</v>
      </c>
      <c r="L146" s="109">
        <v>0</v>
      </c>
      <c r="M146" s="109">
        <v>0</v>
      </c>
      <c r="N146" s="109">
        <v>0</v>
      </c>
      <c r="O146" s="109">
        <v>0</v>
      </c>
      <c r="P146" s="109">
        <v>0</v>
      </c>
      <c r="Q146" s="109">
        <v>0</v>
      </c>
      <c r="R146" s="109">
        <v>0</v>
      </c>
      <c r="S146" s="109">
        <v>0</v>
      </c>
      <c r="T146" s="109">
        <v>0</v>
      </c>
      <c r="U146" s="109">
        <v>0</v>
      </c>
      <c r="V146" s="109">
        <v>0</v>
      </c>
      <c r="W146" s="109">
        <v>0</v>
      </c>
      <c r="X146" s="109">
        <v>0</v>
      </c>
      <c r="Y146" s="109">
        <v>0</v>
      </c>
      <c r="Z146" s="109">
        <v>0</v>
      </c>
      <c r="AA146" s="109">
        <v>0</v>
      </c>
      <c r="AB146" s="109">
        <v>0</v>
      </c>
      <c r="AC146" s="109">
        <v>0</v>
      </c>
      <c r="AD146" s="109">
        <v>0</v>
      </c>
      <c r="AE146" s="109">
        <v>0</v>
      </c>
      <c r="AF146" s="109">
        <v>0</v>
      </c>
      <c r="AG146" s="109">
        <v>0</v>
      </c>
      <c r="AH146" s="109">
        <v>0</v>
      </c>
      <c r="AI146" s="109">
        <v>0</v>
      </c>
      <c r="AJ146" s="109">
        <v>0</v>
      </c>
      <c r="AK146" s="109">
        <v>0</v>
      </c>
      <c r="AL146" s="109">
        <v>0</v>
      </c>
      <c r="AM146" s="114">
        <v>0</v>
      </c>
      <c r="AN146" s="115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73" t="str">
        <f t="shared" si="13"/>
        <v/>
      </c>
      <c r="BE146" s="164"/>
      <c r="BF146" s="107"/>
      <c r="BG146" s="108"/>
      <c r="BH146" s="108"/>
      <c r="BI146" s="108"/>
      <c r="BJ146" s="108"/>
      <c r="BK146" s="108"/>
      <c r="BL146" s="108"/>
      <c r="BM146" s="108"/>
      <c r="BN146" s="5">
        <f t="shared" si="14"/>
        <v>0</v>
      </c>
      <c r="BO146" s="5">
        <f t="shared" si="15"/>
        <v>0</v>
      </c>
    </row>
    <row r="147" spans="2:67">
      <c r="B147" s="128" t="str">
        <f ca="1">IF(C147="","",MAX($B$12:INDIRECT("R[-1]C",FALSE))+1)</f>
        <v/>
      </c>
      <c r="C147" s="109"/>
      <c r="D147" s="129" t="str">
        <f t="shared" si="11"/>
        <v/>
      </c>
      <c r="E147" s="42" t="str">
        <f t="shared" si="12"/>
        <v/>
      </c>
      <c r="F147" s="110"/>
      <c r="G147" s="42" t="str">
        <f ca="1">IF(C147="","",IF(F147="","0x03FF",IF(ISERROR(VLOOKUP(F147,C$12:INDIRECT("R[-1]C[-2]",FALSE),3,FALSE)),"ERROR",VLOOKUP(F147,C$12:INDIRECT("R[-1]C[-2]",FALSE),3,FALSE))))</f>
        <v/>
      </c>
      <c r="H147" s="110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109">
        <v>0</v>
      </c>
      <c r="O147" s="109">
        <v>0</v>
      </c>
      <c r="P147" s="109">
        <v>0</v>
      </c>
      <c r="Q147" s="109">
        <v>0</v>
      </c>
      <c r="R147" s="109">
        <v>0</v>
      </c>
      <c r="S147" s="109">
        <v>0</v>
      </c>
      <c r="T147" s="109">
        <v>0</v>
      </c>
      <c r="U147" s="109">
        <v>0</v>
      </c>
      <c r="V147" s="109">
        <v>0</v>
      </c>
      <c r="W147" s="109">
        <v>0</v>
      </c>
      <c r="X147" s="109">
        <v>0</v>
      </c>
      <c r="Y147" s="109">
        <v>0</v>
      </c>
      <c r="Z147" s="109">
        <v>0</v>
      </c>
      <c r="AA147" s="109">
        <v>0</v>
      </c>
      <c r="AB147" s="109">
        <v>0</v>
      </c>
      <c r="AC147" s="109">
        <v>0</v>
      </c>
      <c r="AD147" s="109">
        <v>0</v>
      </c>
      <c r="AE147" s="109">
        <v>0</v>
      </c>
      <c r="AF147" s="109">
        <v>0</v>
      </c>
      <c r="AG147" s="109">
        <v>0</v>
      </c>
      <c r="AH147" s="109">
        <v>0</v>
      </c>
      <c r="AI147" s="109">
        <v>0</v>
      </c>
      <c r="AJ147" s="109">
        <v>0</v>
      </c>
      <c r="AK147" s="109">
        <v>0</v>
      </c>
      <c r="AL147" s="109">
        <v>0</v>
      </c>
      <c r="AM147" s="114">
        <v>0</v>
      </c>
      <c r="AN147" s="115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73" t="str">
        <f t="shared" si="13"/>
        <v/>
      </c>
      <c r="BE147" s="164"/>
      <c r="BF147" s="107"/>
      <c r="BG147" s="108"/>
      <c r="BH147" s="108"/>
      <c r="BI147" s="108"/>
      <c r="BJ147" s="108"/>
      <c r="BK147" s="108"/>
      <c r="BL147" s="108"/>
      <c r="BM147" s="108"/>
      <c r="BN147" s="5">
        <f t="shared" si="14"/>
        <v>0</v>
      </c>
      <c r="BO147" s="5">
        <f t="shared" si="15"/>
        <v>0</v>
      </c>
    </row>
    <row r="148" spans="2:67">
      <c r="B148" s="128" t="str">
        <f ca="1">IF(C148="","",MAX($B$12:INDIRECT("R[-1]C",FALSE))+1)</f>
        <v/>
      </c>
      <c r="C148" s="109"/>
      <c r="D148" s="129" t="str">
        <f t="shared" si="11"/>
        <v/>
      </c>
      <c r="E148" s="42" t="str">
        <f t="shared" si="12"/>
        <v/>
      </c>
      <c r="F148" s="110"/>
      <c r="G148" s="42" t="str">
        <f ca="1">IF(C148="","",IF(F148="","0x03FF",IF(ISERROR(VLOOKUP(F148,C$12:INDIRECT("R[-1]C[-2]",FALSE),3,FALSE)),"ERROR",VLOOKUP(F148,C$12:INDIRECT("R[-1]C[-2]",FALSE),3,FALSE))))</f>
        <v/>
      </c>
      <c r="H148" s="110">
        <v>0</v>
      </c>
      <c r="I148" s="109">
        <v>0</v>
      </c>
      <c r="J148" s="109">
        <v>0</v>
      </c>
      <c r="K148" s="109">
        <v>0</v>
      </c>
      <c r="L148" s="109">
        <v>0</v>
      </c>
      <c r="M148" s="109">
        <v>0</v>
      </c>
      <c r="N148" s="109">
        <v>0</v>
      </c>
      <c r="O148" s="109">
        <v>0</v>
      </c>
      <c r="P148" s="109">
        <v>0</v>
      </c>
      <c r="Q148" s="109">
        <v>0</v>
      </c>
      <c r="R148" s="109">
        <v>0</v>
      </c>
      <c r="S148" s="109">
        <v>0</v>
      </c>
      <c r="T148" s="109">
        <v>0</v>
      </c>
      <c r="U148" s="109">
        <v>0</v>
      </c>
      <c r="V148" s="109">
        <v>0</v>
      </c>
      <c r="W148" s="109">
        <v>0</v>
      </c>
      <c r="X148" s="109">
        <v>0</v>
      </c>
      <c r="Y148" s="109">
        <v>0</v>
      </c>
      <c r="Z148" s="109">
        <v>0</v>
      </c>
      <c r="AA148" s="109">
        <v>0</v>
      </c>
      <c r="AB148" s="109">
        <v>0</v>
      </c>
      <c r="AC148" s="109">
        <v>0</v>
      </c>
      <c r="AD148" s="109">
        <v>0</v>
      </c>
      <c r="AE148" s="109">
        <v>0</v>
      </c>
      <c r="AF148" s="109">
        <v>0</v>
      </c>
      <c r="AG148" s="109">
        <v>0</v>
      </c>
      <c r="AH148" s="109">
        <v>0</v>
      </c>
      <c r="AI148" s="109">
        <v>0</v>
      </c>
      <c r="AJ148" s="109">
        <v>0</v>
      </c>
      <c r="AK148" s="109">
        <v>0</v>
      </c>
      <c r="AL148" s="109">
        <v>0</v>
      </c>
      <c r="AM148" s="114">
        <v>0</v>
      </c>
      <c r="AN148" s="115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73" t="str">
        <f t="shared" si="13"/>
        <v/>
      </c>
      <c r="BE148" s="164"/>
      <c r="BF148" s="107"/>
      <c r="BG148" s="108"/>
      <c r="BH148" s="108"/>
      <c r="BI148" s="108"/>
      <c r="BJ148" s="108"/>
      <c r="BK148" s="108"/>
      <c r="BL148" s="108"/>
      <c r="BM148" s="108"/>
      <c r="BN148" s="5">
        <f t="shared" si="14"/>
        <v>0</v>
      </c>
      <c r="BO148" s="5">
        <f t="shared" si="15"/>
        <v>0</v>
      </c>
    </row>
    <row r="149" spans="2:67">
      <c r="B149" s="128" t="str">
        <f ca="1">IF(C149="","",MAX($B$12:INDIRECT("R[-1]C",FALSE))+1)</f>
        <v/>
      </c>
      <c r="C149" s="109"/>
      <c r="D149" s="129" t="str">
        <f t="shared" si="11"/>
        <v/>
      </c>
      <c r="E149" s="42" t="str">
        <f t="shared" si="12"/>
        <v/>
      </c>
      <c r="F149" s="110"/>
      <c r="G149" s="42" t="str">
        <f ca="1">IF(C149="","",IF(F149="","0x03FF",IF(ISERROR(VLOOKUP(F149,C$12:INDIRECT("R[-1]C[-2]",FALSE),3,FALSE)),"ERROR",VLOOKUP(F149,C$12:INDIRECT("R[-1]C[-2]",FALSE),3,FALSE))))</f>
        <v/>
      </c>
      <c r="H149" s="110">
        <v>0</v>
      </c>
      <c r="I149" s="109">
        <v>0</v>
      </c>
      <c r="J149" s="109">
        <v>0</v>
      </c>
      <c r="K149" s="109">
        <v>0</v>
      </c>
      <c r="L149" s="109">
        <v>0</v>
      </c>
      <c r="M149" s="109">
        <v>0</v>
      </c>
      <c r="N149" s="109">
        <v>0</v>
      </c>
      <c r="O149" s="109">
        <v>0</v>
      </c>
      <c r="P149" s="109">
        <v>0</v>
      </c>
      <c r="Q149" s="109">
        <v>0</v>
      </c>
      <c r="R149" s="109">
        <v>0</v>
      </c>
      <c r="S149" s="109">
        <v>0</v>
      </c>
      <c r="T149" s="109">
        <v>0</v>
      </c>
      <c r="U149" s="109">
        <v>0</v>
      </c>
      <c r="V149" s="109">
        <v>0</v>
      </c>
      <c r="W149" s="109">
        <v>0</v>
      </c>
      <c r="X149" s="109">
        <v>0</v>
      </c>
      <c r="Y149" s="109">
        <v>0</v>
      </c>
      <c r="Z149" s="109">
        <v>0</v>
      </c>
      <c r="AA149" s="109">
        <v>0</v>
      </c>
      <c r="AB149" s="109">
        <v>0</v>
      </c>
      <c r="AC149" s="109">
        <v>0</v>
      </c>
      <c r="AD149" s="109">
        <v>0</v>
      </c>
      <c r="AE149" s="109">
        <v>0</v>
      </c>
      <c r="AF149" s="109">
        <v>0</v>
      </c>
      <c r="AG149" s="109">
        <v>0</v>
      </c>
      <c r="AH149" s="109">
        <v>0</v>
      </c>
      <c r="AI149" s="109">
        <v>0</v>
      </c>
      <c r="AJ149" s="109">
        <v>0</v>
      </c>
      <c r="AK149" s="109">
        <v>0</v>
      </c>
      <c r="AL149" s="109">
        <v>0</v>
      </c>
      <c r="AM149" s="114">
        <v>0</v>
      </c>
      <c r="AN149" s="115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73" t="str">
        <f t="shared" si="13"/>
        <v/>
      </c>
      <c r="BE149" s="164"/>
      <c r="BF149" s="107"/>
      <c r="BG149" s="108"/>
      <c r="BH149" s="108"/>
      <c r="BI149" s="108"/>
      <c r="BJ149" s="108"/>
      <c r="BK149" s="108"/>
      <c r="BL149" s="108"/>
      <c r="BM149" s="108"/>
      <c r="BN149" s="5">
        <f t="shared" si="14"/>
        <v>0</v>
      </c>
      <c r="BO149" s="5">
        <f t="shared" si="15"/>
        <v>0</v>
      </c>
    </row>
    <row r="150" spans="2:67">
      <c r="B150" s="128" t="str">
        <f ca="1">IF(C150="","",MAX($B$12:INDIRECT("R[-1]C",FALSE))+1)</f>
        <v/>
      </c>
      <c r="C150" s="109"/>
      <c r="D150" s="129" t="str">
        <f t="shared" si="11"/>
        <v/>
      </c>
      <c r="E150" s="42" t="str">
        <f t="shared" si="12"/>
        <v/>
      </c>
      <c r="F150" s="110"/>
      <c r="G150" s="42" t="str">
        <f ca="1">IF(C150="","",IF(F150="","0x03FF",IF(ISERROR(VLOOKUP(F150,C$12:INDIRECT("R[-1]C[-2]",FALSE),3,FALSE)),"ERROR",VLOOKUP(F150,C$12:INDIRECT("R[-1]C[-2]",FALSE),3,FALSE))))</f>
        <v/>
      </c>
      <c r="H150" s="110">
        <v>0</v>
      </c>
      <c r="I150" s="109">
        <v>0</v>
      </c>
      <c r="J150" s="109">
        <v>0</v>
      </c>
      <c r="K150" s="109">
        <v>0</v>
      </c>
      <c r="L150" s="109">
        <v>0</v>
      </c>
      <c r="M150" s="109">
        <v>0</v>
      </c>
      <c r="N150" s="109">
        <v>0</v>
      </c>
      <c r="O150" s="109">
        <v>0</v>
      </c>
      <c r="P150" s="109">
        <v>0</v>
      </c>
      <c r="Q150" s="109">
        <v>0</v>
      </c>
      <c r="R150" s="109">
        <v>0</v>
      </c>
      <c r="S150" s="109">
        <v>0</v>
      </c>
      <c r="T150" s="109">
        <v>0</v>
      </c>
      <c r="U150" s="109">
        <v>0</v>
      </c>
      <c r="V150" s="109">
        <v>0</v>
      </c>
      <c r="W150" s="109">
        <v>0</v>
      </c>
      <c r="X150" s="109">
        <v>0</v>
      </c>
      <c r="Y150" s="109">
        <v>0</v>
      </c>
      <c r="Z150" s="109">
        <v>0</v>
      </c>
      <c r="AA150" s="109">
        <v>0</v>
      </c>
      <c r="AB150" s="109">
        <v>0</v>
      </c>
      <c r="AC150" s="109">
        <v>0</v>
      </c>
      <c r="AD150" s="109">
        <v>0</v>
      </c>
      <c r="AE150" s="109">
        <v>0</v>
      </c>
      <c r="AF150" s="109">
        <v>0</v>
      </c>
      <c r="AG150" s="109">
        <v>0</v>
      </c>
      <c r="AH150" s="109">
        <v>0</v>
      </c>
      <c r="AI150" s="109">
        <v>0</v>
      </c>
      <c r="AJ150" s="109">
        <v>0</v>
      </c>
      <c r="AK150" s="109">
        <v>0</v>
      </c>
      <c r="AL150" s="109">
        <v>0</v>
      </c>
      <c r="AM150" s="114">
        <v>0</v>
      </c>
      <c r="AN150" s="115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73" t="str">
        <f t="shared" si="13"/>
        <v/>
      </c>
      <c r="BE150" s="164"/>
      <c r="BF150" s="107"/>
      <c r="BG150" s="108"/>
      <c r="BH150" s="108"/>
      <c r="BI150" s="108"/>
      <c r="BJ150" s="108"/>
      <c r="BK150" s="108"/>
      <c r="BL150" s="108"/>
      <c r="BM150" s="108"/>
      <c r="BN150" s="5">
        <f t="shared" si="14"/>
        <v>0</v>
      </c>
      <c r="BO150" s="5">
        <f t="shared" si="15"/>
        <v>0</v>
      </c>
    </row>
    <row r="151" spans="2:67">
      <c r="B151" s="128" t="str">
        <f ca="1">IF(C151="","",MAX($B$12:INDIRECT("R[-1]C",FALSE))+1)</f>
        <v/>
      </c>
      <c r="C151" s="109"/>
      <c r="D151" s="129" t="str">
        <f t="shared" si="11"/>
        <v/>
      </c>
      <c r="E151" s="42" t="str">
        <f t="shared" si="12"/>
        <v/>
      </c>
      <c r="F151" s="110"/>
      <c r="G151" s="42" t="str">
        <f ca="1">IF(C151="","",IF(F151="","0x03FF",IF(ISERROR(VLOOKUP(F151,C$12:INDIRECT("R[-1]C[-2]",FALSE),3,FALSE)),"ERROR",VLOOKUP(F151,C$12:INDIRECT("R[-1]C[-2]",FALSE),3,FALSE))))</f>
        <v/>
      </c>
      <c r="H151" s="110">
        <v>0</v>
      </c>
      <c r="I151" s="109">
        <v>0</v>
      </c>
      <c r="J151" s="109">
        <v>0</v>
      </c>
      <c r="K151" s="109">
        <v>0</v>
      </c>
      <c r="L151" s="109">
        <v>0</v>
      </c>
      <c r="M151" s="109">
        <v>0</v>
      </c>
      <c r="N151" s="109">
        <v>0</v>
      </c>
      <c r="O151" s="109">
        <v>0</v>
      </c>
      <c r="P151" s="109">
        <v>0</v>
      </c>
      <c r="Q151" s="109">
        <v>0</v>
      </c>
      <c r="R151" s="109">
        <v>0</v>
      </c>
      <c r="S151" s="109">
        <v>0</v>
      </c>
      <c r="T151" s="109">
        <v>0</v>
      </c>
      <c r="U151" s="109">
        <v>0</v>
      </c>
      <c r="V151" s="109">
        <v>0</v>
      </c>
      <c r="W151" s="109">
        <v>0</v>
      </c>
      <c r="X151" s="109">
        <v>0</v>
      </c>
      <c r="Y151" s="109">
        <v>0</v>
      </c>
      <c r="Z151" s="109">
        <v>0</v>
      </c>
      <c r="AA151" s="109">
        <v>0</v>
      </c>
      <c r="AB151" s="109">
        <v>0</v>
      </c>
      <c r="AC151" s="109">
        <v>0</v>
      </c>
      <c r="AD151" s="109">
        <v>0</v>
      </c>
      <c r="AE151" s="109">
        <v>0</v>
      </c>
      <c r="AF151" s="109">
        <v>0</v>
      </c>
      <c r="AG151" s="109">
        <v>0</v>
      </c>
      <c r="AH151" s="109">
        <v>0</v>
      </c>
      <c r="AI151" s="109">
        <v>0</v>
      </c>
      <c r="AJ151" s="109">
        <v>0</v>
      </c>
      <c r="AK151" s="109">
        <v>0</v>
      </c>
      <c r="AL151" s="109">
        <v>0</v>
      </c>
      <c r="AM151" s="114">
        <v>0</v>
      </c>
      <c r="AN151" s="115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73" t="str">
        <f t="shared" si="13"/>
        <v/>
      </c>
      <c r="BE151" s="164"/>
      <c r="BF151" s="107"/>
      <c r="BG151" s="108"/>
      <c r="BH151" s="108"/>
      <c r="BI151" s="108"/>
      <c r="BJ151" s="108"/>
      <c r="BK151" s="108"/>
      <c r="BL151" s="108"/>
      <c r="BM151" s="108"/>
      <c r="BN151" s="5">
        <f t="shared" si="14"/>
        <v>0</v>
      </c>
      <c r="BO151" s="5">
        <f t="shared" si="15"/>
        <v>0</v>
      </c>
    </row>
    <row r="152" spans="2:67">
      <c r="B152" s="128" t="str">
        <f ca="1">IF(C152="","",MAX($B$12:INDIRECT("R[-1]C",FALSE))+1)</f>
        <v/>
      </c>
      <c r="C152" s="109"/>
      <c r="D152" s="129" t="str">
        <f t="shared" si="11"/>
        <v/>
      </c>
      <c r="E152" s="42" t="str">
        <f t="shared" si="12"/>
        <v/>
      </c>
      <c r="F152" s="110"/>
      <c r="G152" s="42" t="str">
        <f ca="1">IF(C152="","",IF(F152="","0x03FF",IF(ISERROR(VLOOKUP(F152,C$12:INDIRECT("R[-1]C[-2]",FALSE),3,FALSE)),"ERROR",VLOOKUP(F152,C$12:INDIRECT("R[-1]C[-2]",FALSE),3,FALSE))))</f>
        <v/>
      </c>
      <c r="H152" s="110">
        <v>0</v>
      </c>
      <c r="I152" s="109">
        <v>0</v>
      </c>
      <c r="J152" s="109">
        <v>0</v>
      </c>
      <c r="K152" s="109">
        <v>0</v>
      </c>
      <c r="L152" s="109">
        <v>0</v>
      </c>
      <c r="M152" s="109">
        <v>0</v>
      </c>
      <c r="N152" s="109">
        <v>0</v>
      </c>
      <c r="O152" s="109">
        <v>0</v>
      </c>
      <c r="P152" s="109">
        <v>0</v>
      </c>
      <c r="Q152" s="109">
        <v>0</v>
      </c>
      <c r="R152" s="109">
        <v>0</v>
      </c>
      <c r="S152" s="109">
        <v>0</v>
      </c>
      <c r="T152" s="109">
        <v>0</v>
      </c>
      <c r="U152" s="109">
        <v>0</v>
      </c>
      <c r="V152" s="109">
        <v>0</v>
      </c>
      <c r="W152" s="109">
        <v>0</v>
      </c>
      <c r="X152" s="109">
        <v>0</v>
      </c>
      <c r="Y152" s="109">
        <v>0</v>
      </c>
      <c r="Z152" s="109">
        <v>0</v>
      </c>
      <c r="AA152" s="109">
        <v>0</v>
      </c>
      <c r="AB152" s="109">
        <v>0</v>
      </c>
      <c r="AC152" s="109">
        <v>0</v>
      </c>
      <c r="AD152" s="109">
        <v>0</v>
      </c>
      <c r="AE152" s="109">
        <v>0</v>
      </c>
      <c r="AF152" s="109">
        <v>0</v>
      </c>
      <c r="AG152" s="109">
        <v>0</v>
      </c>
      <c r="AH152" s="109">
        <v>0</v>
      </c>
      <c r="AI152" s="109">
        <v>0</v>
      </c>
      <c r="AJ152" s="109">
        <v>0</v>
      </c>
      <c r="AK152" s="109">
        <v>0</v>
      </c>
      <c r="AL152" s="109">
        <v>0</v>
      </c>
      <c r="AM152" s="114">
        <v>0</v>
      </c>
      <c r="AN152" s="115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73" t="str">
        <f t="shared" si="13"/>
        <v/>
      </c>
      <c r="BE152" s="164"/>
      <c r="BF152" s="107"/>
      <c r="BG152" s="108"/>
      <c r="BH152" s="108"/>
      <c r="BI152" s="108"/>
      <c r="BJ152" s="108"/>
      <c r="BK152" s="108"/>
      <c r="BL152" s="108"/>
      <c r="BM152" s="108"/>
      <c r="BN152" s="5">
        <f t="shared" si="14"/>
        <v>0</v>
      </c>
      <c r="BO152" s="5">
        <f t="shared" si="15"/>
        <v>0</v>
      </c>
    </row>
    <row r="153" spans="2:67">
      <c r="B153" s="128" t="str">
        <f ca="1">IF(C153="","",MAX($B$12:INDIRECT("R[-1]C",FALSE))+1)</f>
        <v/>
      </c>
      <c r="C153" s="109"/>
      <c r="D153" s="129" t="str">
        <f t="shared" si="11"/>
        <v/>
      </c>
      <c r="E153" s="42" t="str">
        <f t="shared" si="12"/>
        <v/>
      </c>
      <c r="F153" s="110"/>
      <c r="G153" s="42" t="str">
        <f ca="1">IF(C153="","",IF(F153="","0x03FF",IF(ISERROR(VLOOKUP(F153,C$12:INDIRECT("R[-1]C[-2]",FALSE),3,FALSE)),"ERROR",VLOOKUP(F153,C$12:INDIRECT("R[-1]C[-2]",FALSE),3,FALSE))))</f>
        <v/>
      </c>
      <c r="H153" s="110">
        <v>0</v>
      </c>
      <c r="I153" s="109">
        <v>0</v>
      </c>
      <c r="J153" s="109">
        <v>0</v>
      </c>
      <c r="K153" s="109">
        <v>0</v>
      </c>
      <c r="L153" s="109">
        <v>0</v>
      </c>
      <c r="M153" s="109">
        <v>0</v>
      </c>
      <c r="N153" s="109">
        <v>0</v>
      </c>
      <c r="O153" s="109">
        <v>0</v>
      </c>
      <c r="P153" s="109">
        <v>0</v>
      </c>
      <c r="Q153" s="109">
        <v>0</v>
      </c>
      <c r="R153" s="109">
        <v>0</v>
      </c>
      <c r="S153" s="109">
        <v>0</v>
      </c>
      <c r="T153" s="109">
        <v>0</v>
      </c>
      <c r="U153" s="109">
        <v>0</v>
      </c>
      <c r="V153" s="109">
        <v>0</v>
      </c>
      <c r="W153" s="109">
        <v>0</v>
      </c>
      <c r="X153" s="109">
        <v>0</v>
      </c>
      <c r="Y153" s="109">
        <v>0</v>
      </c>
      <c r="Z153" s="109">
        <v>0</v>
      </c>
      <c r="AA153" s="109">
        <v>0</v>
      </c>
      <c r="AB153" s="109">
        <v>0</v>
      </c>
      <c r="AC153" s="109">
        <v>0</v>
      </c>
      <c r="AD153" s="109">
        <v>0</v>
      </c>
      <c r="AE153" s="109">
        <v>0</v>
      </c>
      <c r="AF153" s="109">
        <v>0</v>
      </c>
      <c r="AG153" s="109">
        <v>0</v>
      </c>
      <c r="AH153" s="109">
        <v>0</v>
      </c>
      <c r="AI153" s="109">
        <v>0</v>
      </c>
      <c r="AJ153" s="109">
        <v>0</v>
      </c>
      <c r="AK153" s="109">
        <v>0</v>
      </c>
      <c r="AL153" s="109">
        <v>0</v>
      </c>
      <c r="AM153" s="114">
        <v>0</v>
      </c>
      <c r="AN153" s="115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73" t="str">
        <f t="shared" si="13"/>
        <v/>
      </c>
      <c r="BE153" s="164"/>
      <c r="BF153" s="107"/>
      <c r="BG153" s="108"/>
      <c r="BH153" s="108"/>
      <c r="BI153" s="108"/>
      <c r="BJ153" s="108"/>
      <c r="BK153" s="108"/>
      <c r="BL153" s="108"/>
      <c r="BM153" s="108"/>
      <c r="BN153" s="5">
        <f t="shared" si="14"/>
        <v>0</v>
      </c>
      <c r="BO153" s="5">
        <f t="shared" si="15"/>
        <v>0</v>
      </c>
    </row>
    <row r="154" spans="2:67">
      <c r="B154" s="128" t="str">
        <f ca="1">IF(C154="","",MAX($B$12:INDIRECT("R[-1]C",FALSE))+1)</f>
        <v/>
      </c>
      <c r="C154" s="109"/>
      <c r="D154" s="129" t="str">
        <f t="shared" si="11"/>
        <v/>
      </c>
      <c r="E154" s="42" t="str">
        <f t="shared" si="12"/>
        <v/>
      </c>
      <c r="F154" s="110"/>
      <c r="G154" s="42" t="str">
        <f ca="1">IF(C154="","",IF(F154="","0x03FF",IF(ISERROR(VLOOKUP(F154,C$12:INDIRECT("R[-1]C[-2]",FALSE),3,FALSE)),"ERROR",VLOOKUP(F154,C$12:INDIRECT("R[-1]C[-2]",FALSE),3,FALSE))))</f>
        <v/>
      </c>
      <c r="H154" s="110">
        <v>0</v>
      </c>
      <c r="I154" s="109">
        <v>0</v>
      </c>
      <c r="J154" s="109">
        <v>0</v>
      </c>
      <c r="K154" s="109">
        <v>0</v>
      </c>
      <c r="L154" s="109">
        <v>0</v>
      </c>
      <c r="M154" s="109">
        <v>0</v>
      </c>
      <c r="N154" s="109">
        <v>0</v>
      </c>
      <c r="O154" s="109">
        <v>0</v>
      </c>
      <c r="P154" s="109">
        <v>0</v>
      </c>
      <c r="Q154" s="109">
        <v>0</v>
      </c>
      <c r="R154" s="109">
        <v>0</v>
      </c>
      <c r="S154" s="109">
        <v>0</v>
      </c>
      <c r="T154" s="109">
        <v>0</v>
      </c>
      <c r="U154" s="109">
        <v>0</v>
      </c>
      <c r="V154" s="109">
        <v>0</v>
      </c>
      <c r="W154" s="109">
        <v>0</v>
      </c>
      <c r="X154" s="109">
        <v>0</v>
      </c>
      <c r="Y154" s="109">
        <v>0</v>
      </c>
      <c r="Z154" s="109">
        <v>0</v>
      </c>
      <c r="AA154" s="109">
        <v>0</v>
      </c>
      <c r="AB154" s="109">
        <v>0</v>
      </c>
      <c r="AC154" s="109">
        <v>0</v>
      </c>
      <c r="AD154" s="109">
        <v>0</v>
      </c>
      <c r="AE154" s="109">
        <v>0</v>
      </c>
      <c r="AF154" s="109">
        <v>0</v>
      </c>
      <c r="AG154" s="109">
        <v>0</v>
      </c>
      <c r="AH154" s="109">
        <v>0</v>
      </c>
      <c r="AI154" s="109">
        <v>0</v>
      </c>
      <c r="AJ154" s="109">
        <v>0</v>
      </c>
      <c r="AK154" s="109">
        <v>0</v>
      </c>
      <c r="AL154" s="109">
        <v>0</v>
      </c>
      <c r="AM154" s="114">
        <v>0</v>
      </c>
      <c r="AN154" s="115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73" t="str">
        <f t="shared" si="13"/>
        <v/>
      </c>
      <c r="BE154" s="164"/>
      <c r="BF154" s="107"/>
      <c r="BG154" s="108"/>
      <c r="BH154" s="108"/>
      <c r="BI154" s="108"/>
      <c r="BJ154" s="108"/>
      <c r="BK154" s="108"/>
      <c r="BL154" s="108"/>
      <c r="BM154" s="108"/>
      <c r="BN154" s="5">
        <f t="shared" si="14"/>
        <v>0</v>
      </c>
      <c r="BO154" s="5">
        <f t="shared" si="15"/>
        <v>0</v>
      </c>
    </row>
    <row r="155" spans="2:67">
      <c r="B155" s="128" t="str">
        <f ca="1">IF(C155="","",MAX($B$12:INDIRECT("R[-1]C",FALSE))+1)</f>
        <v/>
      </c>
      <c r="C155" s="109"/>
      <c r="D155" s="129" t="str">
        <f t="shared" si="11"/>
        <v/>
      </c>
      <c r="E155" s="42" t="str">
        <f t="shared" si="12"/>
        <v/>
      </c>
      <c r="F155" s="110"/>
      <c r="G155" s="42" t="str">
        <f ca="1">IF(C155="","",IF(F155="","0x03FF",IF(ISERROR(VLOOKUP(F155,C$12:INDIRECT("R[-1]C[-2]",FALSE),3,FALSE)),"ERROR",VLOOKUP(F155,C$12:INDIRECT("R[-1]C[-2]",FALSE),3,FALSE))))</f>
        <v/>
      </c>
      <c r="H155" s="110">
        <v>0</v>
      </c>
      <c r="I155" s="109">
        <v>0</v>
      </c>
      <c r="J155" s="109">
        <v>0</v>
      </c>
      <c r="K155" s="109">
        <v>0</v>
      </c>
      <c r="L155" s="109">
        <v>0</v>
      </c>
      <c r="M155" s="109">
        <v>0</v>
      </c>
      <c r="N155" s="109">
        <v>0</v>
      </c>
      <c r="O155" s="109">
        <v>0</v>
      </c>
      <c r="P155" s="109">
        <v>0</v>
      </c>
      <c r="Q155" s="109">
        <v>0</v>
      </c>
      <c r="R155" s="109">
        <v>0</v>
      </c>
      <c r="S155" s="109">
        <v>0</v>
      </c>
      <c r="T155" s="109">
        <v>0</v>
      </c>
      <c r="U155" s="109">
        <v>0</v>
      </c>
      <c r="V155" s="109">
        <v>0</v>
      </c>
      <c r="W155" s="109">
        <v>0</v>
      </c>
      <c r="X155" s="109">
        <v>0</v>
      </c>
      <c r="Y155" s="109">
        <v>0</v>
      </c>
      <c r="Z155" s="109">
        <v>0</v>
      </c>
      <c r="AA155" s="109">
        <v>0</v>
      </c>
      <c r="AB155" s="109">
        <v>0</v>
      </c>
      <c r="AC155" s="109">
        <v>0</v>
      </c>
      <c r="AD155" s="109">
        <v>0</v>
      </c>
      <c r="AE155" s="109">
        <v>0</v>
      </c>
      <c r="AF155" s="109">
        <v>0</v>
      </c>
      <c r="AG155" s="109">
        <v>0</v>
      </c>
      <c r="AH155" s="109">
        <v>0</v>
      </c>
      <c r="AI155" s="109">
        <v>0</v>
      </c>
      <c r="AJ155" s="109">
        <v>0</v>
      </c>
      <c r="AK155" s="109">
        <v>0</v>
      </c>
      <c r="AL155" s="109">
        <v>0</v>
      </c>
      <c r="AM155" s="114">
        <v>0</v>
      </c>
      <c r="AN155" s="115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73" t="str">
        <f t="shared" si="13"/>
        <v/>
      </c>
      <c r="BE155" s="164"/>
      <c r="BF155" s="107"/>
      <c r="BG155" s="108"/>
      <c r="BH155" s="108"/>
      <c r="BI155" s="108"/>
      <c r="BJ155" s="108"/>
      <c r="BK155" s="108"/>
      <c r="BL155" s="108"/>
      <c r="BM155" s="108"/>
      <c r="BN155" s="5">
        <f t="shared" si="14"/>
        <v>0</v>
      </c>
      <c r="BO155" s="5">
        <f t="shared" si="15"/>
        <v>0</v>
      </c>
    </row>
    <row r="156" spans="2:67">
      <c r="B156" s="128" t="str">
        <f ca="1">IF(C156="","",MAX($B$12:INDIRECT("R[-1]C",FALSE))+1)</f>
        <v/>
      </c>
      <c r="C156" s="109"/>
      <c r="D156" s="129" t="str">
        <f t="shared" si="11"/>
        <v/>
      </c>
      <c r="E156" s="42" t="str">
        <f t="shared" si="12"/>
        <v/>
      </c>
      <c r="F156" s="110"/>
      <c r="G156" s="42" t="str">
        <f ca="1">IF(C156="","",IF(F156="","0x03FF",IF(ISERROR(VLOOKUP(F156,C$12:INDIRECT("R[-1]C[-2]",FALSE),3,FALSE)),"ERROR",VLOOKUP(F156,C$12:INDIRECT("R[-1]C[-2]",FALSE),3,FALSE))))</f>
        <v/>
      </c>
      <c r="H156" s="110">
        <v>0</v>
      </c>
      <c r="I156" s="109">
        <v>0</v>
      </c>
      <c r="J156" s="109">
        <v>0</v>
      </c>
      <c r="K156" s="109">
        <v>0</v>
      </c>
      <c r="L156" s="109">
        <v>0</v>
      </c>
      <c r="M156" s="109">
        <v>0</v>
      </c>
      <c r="N156" s="109">
        <v>0</v>
      </c>
      <c r="O156" s="109">
        <v>0</v>
      </c>
      <c r="P156" s="109">
        <v>0</v>
      </c>
      <c r="Q156" s="109">
        <v>0</v>
      </c>
      <c r="R156" s="109">
        <v>0</v>
      </c>
      <c r="S156" s="109">
        <v>0</v>
      </c>
      <c r="T156" s="109">
        <v>0</v>
      </c>
      <c r="U156" s="109">
        <v>0</v>
      </c>
      <c r="V156" s="109">
        <v>0</v>
      </c>
      <c r="W156" s="109">
        <v>0</v>
      </c>
      <c r="X156" s="109">
        <v>0</v>
      </c>
      <c r="Y156" s="109">
        <v>0</v>
      </c>
      <c r="Z156" s="109">
        <v>0</v>
      </c>
      <c r="AA156" s="109">
        <v>0</v>
      </c>
      <c r="AB156" s="109">
        <v>0</v>
      </c>
      <c r="AC156" s="109">
        <v>0</v>
      </c>
      <c r="AD156" s="109">
        <v>0</v>
      </c>
      <c r="AE156" s="109">
        <v>0</v>
      </c>
      <c r="AF156" s="109">
        <v>0</v>
      </c>
      <c r="AG156" s="109">
        <v>0</v>
      </c>
      <c r="AH156" s="109">
        <v>0</v>
      </c>
      <c r="AI156" s="109">
        <v>0</v>
      </c>
      <c r="AJ156" s="109">
        <v>0</v>
      </c>
      <c r="AK156" s="109">
        <v>0</v>
      </c>
      <c r="AL156" s="109">
        <v>0</v>
      </c>
      <c r="AM156" s="114">
        <v>0</v>
      </c>
      <c r="AN156" s="115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73" t="str">
        <f t="shared" si="13"/>
        <v/>
      </c>
      <c r="BE156" s="164"/>
      <c r="BF156" s="107"/>
      <c r="BG156" s="108"/>
      <c r="BH156" s="108"/>
      <c r="BI156" s="108"/>
      <c r="BJ156" s="108"/>
      <c r="BK156" s="108"/>
      <c r="BL156" s="108"/>
      <c r="BM156" s="108"/>
      <c r="BN156" s="5">
        <f t="shared" si="14"/>
        <v>0</v>
      </c>
      <c r="BO156" s="5">
        <f t="shared" si="15"/>
        <v>0</v>
      </c>
    </row>
    <row r="157" spans="2:67">
      <c r="B157" s="128" t="str">
        <f ca="1">IF(C157="","",MAX($B$12:INDIRECT("R[-1]C",FALSE))+1)</f>
        <v/>
      </c>
      <c r="C157" s="109"/>
      <c r="D157" s="129" t="str">
        <f t="shared" si="11"/>
        <v/>
      </c>
      <c r="E157" s="42" t="str">
        <f t="shared" si="12"/>
        <v/>
      </c>
      <c r="F157" s="110"/>
      <c r="G157" s="42" t="str">
        <f ca="1">IF(C157="","",IF(F157="","0x03FF",IF(ISERROR(VLOOKUP(F157,C$12:INDIRECT("R[-1]C[-2]",FALSE),3,FALSE)),"ERROR",VLOOKUP(F157,C$12:INDIRECT("R[-1]C[-2]",FALSE),3,FALSE))))</f>
        <v/>
      </c>
      <c r="H157" s="110">
        <v>0</v>
      </c>
      <c r="I157" s="109">
        <v>0</v>
      </c>
      <c r="J157" s="109">
        <v>0</v>
      </c>
      <c r="K157" s="109">
        <v>0</v>
      </c>
      <c r="L157" s="109">
        <v>0</v>
      </c>
      <c r="M157" s="109">
        <v>0</v>
      </c>
      <c r="N157" s="109">
        <v>0</v>
      </c>
      <c r="O157" s="109">
        <v>0</v>
      </c>
      <c r="P157" s="109">
        <v>0</v>
      </c>
      <c r="Q157" s="109">
        <v>0</v>
      </c>
      <c r="R157" s="109">
        <v>0</v>
      </c>
      <c r="S157" s="109">
        <v>0</v>
      </c>
      <c r="T157" s="109">
        <v>0</v>
      </c>
      <c r="U157" s="109">
        <v>0</v>
      </c>
      <c r="V157" s="109">
        <v>0</v>
      </c>
      <c r="W157" s="109">
        <v>0</v>
      </c>
      <c r="X157" s="109">
        <v>0</v>
      </c>
      <c r="Y157" s="109">
        <v>0</v>
      </c>
      <c r="Z157" s="109">
        <v>0</v>
      </c>
      <c r="AA157" s="109">
        <v>0</v>
      </c>
      <c r="AB157" s="109">
        <v>0</v>
      </c>
      <c r="AC157" s="109">
        <v>0</v>
      </c>
      <c r="AD157" s="109">
        <v>0</v>
      </c>
      <c r="AE157" s="109">
        <v>0</v>
      </c>
      <c r="AF157" s="109">
        <v>0</v>
      </c>
      <c r="AG157" s="109">
        <v>0</v>
      </c>
      <c r="AH157" s="109">
        <v>0</v>
      </c>
      <c r="AI157" s="109">
        <v>0</v>
      </c>
      <c r="AJ157" s="109">
        <v>0</v>
      </c>
      <c r="AK157" s="109">
        <v>0</v>
      </c>
      <c r="AL157" s="109">
        <v>0</v>
      </c>
      <c r="AM157" s="114">
        <v>0</v>
      </c>
      <c r="AN157" s="115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73" t="str">
        <f t="shared" si="13"/>
        <v/>
      </c>
      <c r="BE157" s="164"/>
      <c r="BF157" s="107"/>
      <c r="BG157" s="108"/>
      <c r="BH157" s="108"/>
      <c r="BI157" s="108"/>
      <c r="BJ157" s="108"/>
      <c r="BK157" s="108"/>
      <c r="BL157" s="108"/>
      <c r="BM157" s="108"/>
      <c r="BN157" s="5">
        <f t="shared" si="14"/>
        <v>0</v>
      </c>
      <c r="BO157" s="5">
        <f t="shared" si="15"/>
        <v>0</v>
      </c>
    </row>
    <row r="158" spans="2:67">
      <c r="B158" s="128" t="str">
        <f ca="1">IF(C158="","",MAX($B$12:INDIRECT("R[-1]C",FALSE))+1)</f>
        <v/>
      </c>
      <c r="C158" s="109"/>
      <c r="D158" s="129" t="str">
        <f t="shared" si="11"/>
        <v/>
      </c>
      <c r="E158" s="42" t="str">
        <f t="shared" si="12"/>
        <v/>
      </c>
      <c r="F158" s="110"/>
      <c r="G158" s="42" t="str">
        <f ca="1">IF(C158="","",IF(F158="","0x03FF",IF(ISERROR(VLOOKUP(F158,C$12:INDIRECT("R[-1]C[-2]",FALSE),3,FALSE)),"ERROR",VLOOKUP(F158,C$12:INDIRECT("R[-1]C[-2]",FALSE),3,FALSE))))</f>
        <v/>
      </c>
      <c r="H158" s="110">
        <v>0</v>
      </c>
      <c r="I158" s="109">
        <v>0</v>
      </c>
      <c r="J158" s="109">
        <v>0</v>
      </c>
      <c r="K158" s="109">
        <v>0</v>
      </c>
      <c r="L158" s="109">
        <v>0</v>
      </c>
      <c r="M158" s="109">
        <v>0</v>
      </c>
      <c r="N158" s="109">
        <v>0</v>
      </c>
      <c r="O158" s="109">
        <v>0</v>
      </c>
      <c r="P158" s="109">
        <v>0</v>
      </c>
      <c r="Q158" s="109">
        <v>0</v>
      </c>
      <c r="R158" s="109">
        <v>0</v>
      </c>
      <c r="S158" s="109">
        <v>0</v>
      </c>
      <c r="T158" s="109">
        <v>0</v>
      </c>
      <c r="U158" s="109">
        <v>0</v>
      </c>
      <c r="V158" s="109">
        <v>0</v>
      </c>
      <c r="W158" s="109">
        <v>0</v>
      </c>
      <c r="X158" s="109">
        <v>0</v>
      </c>
      <c r="Y158" s="109">
        <v>0</v>
      </c>
      <c r="Z158" s="109">
        <v>0</v>
      </c>
      <c r="AA158" s="109">
        <v>0</v>
      </c>
      <c r="AB158" s="109">
        <v>0</v>
      </c>
      <c r="AC158" s="109">
        <v>0</v>
      </c>
      <c r="AD158" s="109">
        <v>0</v>
      </c>
      <c r="AE158" s="109">
        <v>0</v>
      </c>
      <c r="AF158" s="109">
        <v>0</v>
      </c>
      <c r="AG158" s="109">
        <v>0</v>
      </c>
      <c r="AH158" s="109">
        <v>0</v>
      </c>
      <c r="AI158" s="109">
        <v>0</v>
      </c>
      <c r="AJ158" s="109">
        <v>0</v>
      </c>
      <c r="AK158" s="109">
        <v>0</v>
      </c>
      <c r="AL158" s="109">
        <v>0</v>
      </c>
      <c r="AM158" s="114">
        <v>0</v>
      </c>
      <c r="AN158" s="115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73" t="str">
        <f t="shared" si="13"/>
        <v/>
      </c>
      <c r="BE158" s="164"/>
      <c r="BF158" s="107"/>
      <c r="BG158" s="108"/>
      <c r="BH158" s="108"/>
      <c r="BI158" s="108"/>
      <c r="BJ158" s="108"/>
      <c r="BK158" s="108"/>
      <c r="BL158" s="108"/>
      <c r="BM158" s="108"/>
      <c r="BN158" s="5">
        <f t="shared" si="14"/>
        <v>0</v>
      </c>
      <c r="BO158" s="5">
        <f t="shared" si="15"/>
        <v>0</v>
      </c>
    </row>
    <row r="159" spans="2:67">
      <c r="B159" s="128" t="str">
        <f ca="1">IF(C159="","",MAX($B$12:INDIRECT("R[-1]C",FALSE))+1)</f>
        <v/>
      </c>
      <c r="C159" s="109"/>
      <c r="D159" s="129" t="str">
        <f t="shared" si="11"/>
        <v/>
      </c>
      <c r="E159" s="42" t="str">
        <f t="shared" si="12"/>
        <v/>
      </c>
      <c r="F159" s="110"/>
      <c r="G159" s="42" t="str">
        <f ca="1">IF(C159="","",IF(F159="","0x03FF",IF(ISERROR(VLOOKUP(F159,C$12:INDIRECT("R[-1]C[-2]",FALSE),3,FALSE)),"ERROR",VLOOKUP(F159,C$12:INDIRECT("R[-1]C[-2]",FALSE),3,FALSE))))</f>
        <v/>
      </c>
      <c r="H159" s="110">
        <v>0</v>
      </c>
      <c r="I159" s="109">
        <v>0</v>
      </c>
      <c r="J159" s="109">
        <v>0</v>
      </c>
      <c r="K159" s="109">
        <v>0</v>
      </c>
      <c r="L159" s="109">
        <v>0</v>
      </c>
      <c r="M159" s="109">
        <v>0</v>
      </c>
      <c r="N159" s="109">
        <v>0</v>
      </c>
      <c r="O159" s="109">
        <v>0</v>
      </c>
      <c r="P159" s="109">
        <v>0</v>
      </c>
      <c r="Q159" s="109">
        <v>0</v>
      </c>
      <c r="R159" s="109">
        <v>0</v>
      </c>
      <c r="S159" s="109">
        <v>0</v>
      </c>
      <c r="T159" s="109">
        <v>0</v>
      </c>
      <c r="U159" s="109">
        <v>0</v>
      </c>
      <c r="V159" s="109">
        <v>0</v>
      </c>
      <c r="W159" s="109">
        <v>0</v>
      </c>
      <c r="X159" s="109">
        <v>0</v>
      </c>
      <c r="Y159" s="109">
        <v>0</v>
      </c>
      <c r="Z159" s="109">
        <v>0</v>
      </c>
      <c r="AA159" s="109">
        <v>0</v>
      </c>
      <c r="AB159" s="109">
        <v>0</v>
      </c>
      <c r="AC159" s="109">
        <v>0</v>
      </c>
      <c r="AD159" s="109">
        <v>0</v>
      </c>
      <c r="AE159" s="109">
        <v>0</v>
      </c>
      <c r="AF159" s="109">
        <v>0</v>
      </c>
      <c r="AG159" s="109">
        <v>0</v>
      </c>
      <c r="AH159" s="109">
        <v>0</v>
      </c>
      <c r="AI159" s="109">
        <v>0</v>
      </c>
      <c r="AJ159" s="109">
        <v>0</v>
      </c>
      <c r="AK159" s="109">
        <v>0</v>
      </c>
      <c r="AL159" s="109">
        <v>0</v>
      </c>
      <c r="AM159" s="114">
        <v>0</v>
      </c>
      <c r="AN159" s="115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73" t="str">
        <f t="shared" si="13"/>
        <v/>
      </c>
      <c r="BE159" s="164"/>
      <c r="BF159" s="107"/>
      <c r="BG159" s="108"/>
      <c r="BH159" s="108"/>
      <c r="BI159" s="108"/>
      <c r="BJ159" s="108"/>
      <c r="BK159" s="108"/>
      <c r="BL159" s="108"/>
      <c r="BM159" s="108"/>
      <c r="BN159" s="5">
        <f t="shared" si="14"/>
        <v>0</v>
      </c>
      <c r="BO159" s="5">
        <f t="shared" si="15"/>
        <v>0</v>
      </c>
    </row>
    <row r="160" spans="2:67">
      <c r="B160" s="128" t="str">
        <f ca="1">IF(C160="","",MAX($B$12:INDIRECT("R[-1]C",FALSE))+1)</f>
        <v/>
      </c>
      <c r="C160" s="109"/>
      <c r="D160" s="129" t="str">
        <f t="shared" si="11"/>
        <v/>
      </c>
      <c r="E160" s="42" t="str">
        <f t="shared" si="12"/>
        <v/>
      </c>
      <c r="F160" s="110"/>
      <c r="G160" s="42" t="str">
        <f ca="1">IF(C160="","",IF(F160="","0x03FF",IF(ISERROR(VLOOKUP(F160,C$12:INDIRECT("R[-1]C[-2]",FALSE),3,FALSE)),"ERROR",VLOOKUP(F160,C$12:INDIRECT("R[-1]C[-2]",FALSE),3,FALSE))))</f>
        <v/>
      </c>
      <c r="H160" s="110">
        <v>0</v>
      </c>
      <c r="I160" s="109">
        <v>0</v>
      </c>
      <c r="J160" s="109">
        <v>0</v>
      </c>
      <c r="K160" s="109">
        <v>0</v>
      </c>
      <c r="L160" s="109">
        <v>0</v>
      </c>
      <c r="M160" s="109">
        <v>0</v>
      </c>
      <c r="N160" s="109">
        <v>0</v>
      </c>
      <c r="O160" s="109">
        <v>0</v>
      </c>
      <c r="P160" s="109">
        <v>0</v>
      </c>
      <c r="Q160" s="109">
        <v>0</v>
      </c>
      <c r="R160" s="109">
        <v>0</v>
      </c>
      <c r="S160" s="109">
        <v>0</v>
      </c>
      <c r="T160" s="109">
        <v>0</v>
      </c>
      <c r="U160" s="109">
        <v>0</v>
      </c>
      <c r="V160" s="109">
        <v>0</v>
      </c>
      <c r="W160" s="109">
        <v>0</v>
      </c>
      <c r="X160" s="109">
        <v>0</v>
      </c>
      <c r="Y160" s="109">
        <v>0</v>
      </c>
      <c r="Z160" s="109">
        <v>0</v>
      </c>
      <c r="AA160" s="109">
        <v>0</v>
      </c>
      <c r="AB160" s="109">
        <v>0</v>
      </c>
      <c r="AC160" s="109">
        <v>0</v>
      </c>
      <c r="AD160" s="109">
        <v>0</v>
      </c>
      <c r="AE160" s="109">
        <v>0</v>
      </c>
      <c r="AF160" s="109">
        <v>0</v>
      </c>
      <c r="AG160" s="109">
        <v>0</v>
      </c>
      <c r="AH160" s="109">
        <v>0</v>
      </c>
      <c r="AI160" s="109">
        <v>0</v>
      </c>
      <c r="AJ160" s="109">
        <v>0</v>
      </c>
      <c r="AK160" s="109">
        <v>0</v>
      </c>
      <c r="AL160" s="109">
        <v>0</v>
      </c>
      <c r="AM160" s="114">
        <v>0</v>
      </c>
      <c r="AN160" s="115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73" t="str">
        <f t="shared" si="13"/>
        <v/>
      </c>
      <c r="BE160" s="164"/>
      <c r="BF160" s="107"/>
      <c r="BG160" s="108"/>
      <c r="BH160" s="108"/>
      <c r="BI160" s="108"/>
      <c r="BJ160" s="108"/>
      <c r="BK160" s="108"/>
      <c r="BL160" s="108"/>
      <c r="BM160" s="108"/>
      <c r="BN160" s="5">
        <f t="shared" si="14"/>
        <v>0</v>
      </c>
      <c r="BO160" s="5">
        <f t="shared" si="15"/>
        <v>0</v>
      </c>
    </row>
    <row r="161" spans="2:67">
      <c r="B161" s="128" t="str">
        <f ca="1">IF(C161="","",MAX($B$12:INDIRECT("R[-1]C",FALSE))+1)</f>
        <v/>
      </c>
      <c r="C161" s="109"/>
      <c r="D161" s="129" t="str">
        <f t="shared" si="11"/>
        <v/>
      </c>
      <c r="E161" s="42" t="str">
        <f t="shared" si="12"/>
        <v/>
      </c>
      <c r="F161" s="110"/>
      <c r="G161" s="42" t="str">
        <f ca="1">IF(C161="","",IF(F161="","0x03FF",IF(ISERROR(VLOOKUP(F161,C$12:INDIRECT("R[-1]C[-2]",FALSE),3,FALSE)),"ERROR",VLOOKUP(F161,C$12:INDIRECT("R[-1]C[-2]",FALSE),3,FALSE))))</f>
        <v/>
      </c>
      <c r="H161" s="110">
        <v>0</v>
      </c>
      <c r="I161" s="109">
        <v>0</v>
      </c>
      <c r="J161" s="109">
        <v>0</v>
      </c>
      <c r="K161" s="109">
        <v>0</v>
      </c>
      <c r="L161" s="109">
        <v>0</v>
      </c>
      <c r="M161" s="109">
        <v>0</v>
      </c>
      <c r="N161" s="109">
        <v>0</v>
      </c>
      <c r="O161" s="109">
        <v>0</v>
      </c>
      <c r="P161" s="109">
        <v>0</v>
      </c>
      <c r="Q161" s="109">
        <v>0</v>
      </c>
      <c r="R161" s="109">
        <v>0</v>
      </c>
      <c r="S161" s="109">
        <v>0</v>
      </c>
      <c r="T161" s="109">
        <v>0</v>
      </c>
      <c r="U161" s="109">
        <v>0</v>
      </c>
      <c r="V161" s="109">
        <v>0</v>
      </c>
      <c r="W161" s="109">
        <v>0</v>
      </c>
      <c r="X161" s="109">
        <v>0</v>
      </c>
      <c r="Y161" s="109">
        <v>0</v>
      </c>
      <c r="Z161" s="109">
        <v>0</v>
      </c>
      <c r="AA161" s="109">
        <v>0</v>
      </c>
      <c r="AB161" s="109">
        <v>0</v>
      </c>
      <c r="AC161" s="109">
        <v>0</v>
      </c>
      <c r="AD161" s="109">
        <v>0</v>
      </c>
      <c r="AE161" s="109">
        <v>0</v>
      </c>
      <c r="AF161" s="109">
        <v>0</v>
      </c>
      <c r="AG161" s="109">
        <v>0</v>
      </c>
      <c r="AH161" s="109">
        <v>0</v>
      </c>
      <c r="AI161" s="109">
        <v>0</v>
      </c>
      <c r="AJ161" s="109">
        <v>0</v>
      </c>
      <c r="AK161" s="109">
        <v>0</v>
      </c>
      <c r="AL161" s="109">
        <v>0</v>
      </c>
      <c r="AM161" s="114">
        <v>0</v>
      </c>
      <c r="AN161" s="115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73" t="str">
        <f t="shared" si="13"/>
        <v/>
      </c>
      <c r="BE161" s="164"/>
      <c r="BF161" s="107"/>
      <c r="BG161" s="108"/>
      <c r="BH161" s="108"/>
      <c r="BI161" s="108"/>
      <c r="BJ161" s="108"/>
      <c r="BK161" s="108"/>
      <c r="BL161" s="108"/>
      <c r="BM161" s="108"/>
      <c r="BN161" s="5">
        <f t="shared" si="14"/>
        <v>0</v>
      </c>
      <c r="BO161" s="5">
        <f t="shared" si="15"/>
        <v>0</v>
      </c>
    </row>
    <row r="162" spans="2:67">
      <c r="B162" s="128" t="str">
        <f ca="1">IF(C162="","",MAX($B$12:INDIRECT("R[-1]C",FALSE))+1)</f>
        <v/>
      </c>
      <c r="C162" s="109"/>
      <c r="D162" s="129" t="str">
        <f t="shared" si="11"/>
        <v/>
      </c>
      <c r="E162" s="42" t="str">
        <f t="shared" si="12"/>
        <v/>
      </c>
      <c r="F162" s="110"/>
      <c r="G162" s="42" t="str">
        <f ca="1">IF(C162="","",IF(F162="","0x03FF",IF(ISERROR(VLOOKUP(F162,C$12:INDIRECT("R[-1]C[-2]",FALSE),3,FALSE)),"ERROR",VLOOKUP(F162,C$12:INDIRECT("R[-1]C[-2]",FALSE),3,FALSE))))</f>
        <v/>
      </c>
      <c r="H162" s="110">
        <v>0</v>
      </c>
      <c r="I162" s="109">
        <v>0</v>
      </c>
      <c r="J162" s="109">
        <v>0</v>
      </c>
      <c r="K162" s="109">
        <v>0</v>
      </c>
      <c r="L162" s="109">
        <v>0</v>
      </c>
      <c r="M162" s="109">
        <v>0</v>
      </c>
      <c r="N162" s="109">
        <v>0</v>
      </c>
      <c r="O162" s="109">
        <v>0</v>
      </c>
      <c r="P162" s="109">
        <v>0</v>
      </c>
      <c r="Q162" s="109">
        <v>0</v>
      </c>
      <c r="R162" s="109">
        <v>0</v>
      </c>
      <c r="S162" s="109">
        <v>0</v>
      </c>
      <c r="T162" s="109">
        <v>0</v>
      </c>
      <c r="U162" s="109">
        <v>0</v>
      </c>
      <c r="V162" s="109">
        <v>0</v>
      </c>
      <c r="W162" s="109">
        <v>0</v>
      </c>
      <c r="X162" s="109">
        <v>0</v>
      </c>
      <c r="Y162" s="109">
        <v>0</v>
      </c>
      <c r="Z162" s="109">
        <v>0</v>
      </c>
      <c r="AA162" s="109">
        <v>0</v>
      </c>
      <c r="AB162" s="109">
        <v>0</v>
      </c>
      <c r="AC162" s="109">
        <v>0</v>
      </c>
      <c r="AD162" s="109">
        <v>0</v>
      </c>
      <c r="AE162" s="109">
        <v>0</v>
      </c>
      <c r="AF162" s="109">
        <v>0</v>
      </c>
      <c r="AG162" s="109">
        <v>0</v>
      </c>
      <c r="AH162" s="109">
        <v>0</v>
      </c>
      <c r="AI162" s="109">
        <v>0</v>
      </c>
      <c r="AJ162" s="109">
        <v>0</v>
      </c>
      <c r="AK162" s="109">
        <v>0</v>
      </c>
      <c r="AL162" s="109">
        <v>0</v>
      </c>
      <c r="AM162" s="114">
        <v>0</v>
      </c>
      <c r="AN162" s="115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73" t="str">
        <f t="shared" si="13"/>
        <v/>
      </c>
      <c r="BE162" s="164"/>
      <c r="BF162" s="107"/>
      <c r="BG162" s="108"/>
      <c r="BH162" s="108"/>
      <c r="BI162" s="108"/>
      <c r="BJ162" s="108"/>
      <c r="BK162" s="108"/>
      <c r="BL162" s="108"/>
      <c r="BM162" s="108"/>
      <c r="BN162" s="5">
        <f t="shared" si="14"/>
        <v>0</v>
      </c>
      <c r="BO162" s="5">
        <f t="shared" si="15"/>
        <v>0</v>
      </c>
    </row>
    <row r="163" spans="2:67">
      <c r="B163" s="128" t="str">
        <f ca="1">IF(C163="","",MAX($B$12:INDIRECT("R[-1]C",FALSE))+1)</f>
        <v/>
      </c>
      <c r="C163" s="109"/>
      <c r="D163" s="129" t="str">
        <f t="shared" si="11"/>
        <v/>
      </c>
      <c r="E163" s="42" t="str">
        <f t="shared" si="12"/>
        <v/>
      </c>
      <c r="F163" s="110"/>
      <c r="G163" s="42" t="str">
        <f ca="1">IF(C163="","",IF(F163="","0x03FF",IF(ISERROR(VLOOKUP(F163,C$12:INDIRECT("R[-1]C[-2]",FALSE),3,FALSE)),"ERROR",VLOOKUP(F163,C$12:INDIRECT("R[-1]C[-2]",FALSE),3,FALSE))))</f>
        <v/>
      </c>
      <c r="H163" s="110">
        <v>0</v>
      </c>
      <c r="I163" s="109">
        <v>0</v>
      </c>
      <c r="J163" s="109">
        <v>0</v>
      </c>
      <c r="K163" s="109">
        <v>0</v>
      </c>
      <c r="L163" s="109">
        <v>0</v>
      </c>
      <c r="M163" s="109">
        <v>0</v>
      </c>
      <c r="N163" s="109">
        <v>0</v>
      </c>
      <c r="O163" s="109">
        <v>0</v>
      </c>
      <c r="P163" s="109">
        <v>0</v>
      </c>
      <c r="Q163" s="109">
        <v>0</v>
      </c>
      <c r="R163" s="109">
        <v>0</v>
      </c>
      <c r="S163" s="109">
        <v>0</v>
      </c>
      <c r="T163" s="109">
        <v>0</v>
      </c>
      <c r="U163" s="109">
        <v>0</v>
      </c>
      <c r="V163" s="109">
        <v>0</v>
      </c>
      <c r="W163" s="109">
        <v>0</v>
      </c>
      <c r="X163" s="109">
        <v>0</v>
      </c>
      <c r="Y163" s="109">
        <v>0</v>
      </c>
      <c r="Z163" s="109">
        <v>0</v>
      </c>
      <c r="AA163" s="109">
        <v>0</v>
      </c>
      <c r="AB163" s="109">
        <v>0</v>
      </c>
      <c r="AC163" s="109">
        <v>0</v>
      </c>
      <c r="AD163" s="109">
        <v>0</v>
      </c>
      <c r="AE163" s="109">
        <v>0</v>
      </c>
      <c r="AF163" s="109">
        <v>0</v>
      </c>
      <c r="AG163" s="109">
        <v>0</v>
      </c>
      <c r="AH163" s="109">
        <v>0</v>
      </c>
      <c r="AI163" s="109">
        <v>0</v>
      </c>
      <c r="AJ163" s="109">
        <v>0</v>
      </c>
      <c r="AK163" s="109">
        <v>0</v>
      </c>
      <c r="AL163" s="109">
        <v>0</v>
      </c>
      <c r="AM163" s="114">
        <v>0</v>
      </c>
      <c r="AN163" s="115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73" t="str">
        <f t="shared" si="13"/>
        <v/>
      </c>
      <c r="BE163" s="164"/>
      <c r="BF163" s="107"/>
      <c r="BG163" s="108"/>
      <c r="BH163" s="108"/>
      <c r="BI163" s="108"/>
      <c r="BJ163" s="108"/>
      <c r="BK163" s="108"/>
      <c r="BL163" s="108"/>
      <c r="BM163" s="108"/>
      <c r="BN163" s="5">
        <f t="shared" si="14"/>
        <v>0</v>
      </c>
      <c r="BO163" s="5">
        <f t="shared" si="15"/>
        <v>0</v>
      </c>
    </row>
    <row r="164" spans="2:67">
      <c r="B164" s="128" t="str">
        <f ca="1">IF(C164="","",MAX($B$12:INDIRECT("R[-1]C",FALSE))+1)</f>
        <v/>
      </c>
      <c r="C164" s="109"/>
      <c r="D164" s="129" t="str">
        <f t="shared" si="11"/>
        <v/>
      </c>
      <c r="E164" s="42" t="str">
        <f t="shared" si="12"/>
        <v/>
      </c>
      <c r="F164" s="110"/>
      <c r="G164" s="42" t="str">
        <f ca="1">IF(C164="","",IF(F164="","0x03FF",IF(ISERROR(VLOOKUP(F164,C$12:INDIRECT("R[-1]C[-2]",FALSE),3,FALSE)),"ERROR",VLOOKUP(F164,C$12:INDIRECT("R[-1]C[-2]",FALSE),3,FALSE))))</f>
        <v/>
      </c>
      <c r="H164" s="110">
        <v>0</v>
      </c>
      <c r="I164" s="109">
        <v>0</v>
      </c>
      <c r="J164" s="109">
        <v>0</v>
      </c>
      <c r="K164" s="109">
        <v>0</v>
      </c>
      <c r="L164" s="109">
        <v>0</v>
      </c>
      <c r="M164" s="109">
        <v>0</v>
      </c>
      <c r="N164" s="109">
        <v>0</v>
      </c>
      <c r="O164" s="109">
        <v>0</v>
      </c>
      <c r="P164" s="109">
        <v>0</v>
      </c>
      <c r="Q164" s="109">
        <v>0</v>
      </c>
      <c r="R164" s="109">
        <v>0</v>
      </c>
      <c r="S164" s="109">
        <v>0</v>
      </c>
      <c r="T164" s="109">
        <v>0</v>
      </c>
      <c r="U164" s="109">
        <v>0</v>
      </c>
      <c r="V164" s="109">
        <v>0</v>
      </c>
      <c r="W164" s="109">
        <v>0</v>
      </c>
      <c r="X164" s="109">
        <v>0</v>
      </c>
      <c r="Y164" s="109">
        <v>0</v>
      </c>
      <c r="Z164" s="109">
        <v>0</v>
      </c>
      <c r="AA164" s="109">
        <v>0</v>
      </c>
      <c r="AB164" s="109">
        <v>0</v>
      </c>
      <c r="AC164" s="109">
        <v>0</v>
      </c>
      <c r="AD164" s="109">
        <v>0</v>
      </c>
      <c r="AE164" s="109">
        <v>0</v>
      </c>
      <c r="AF164" s="109">
        <v>0</v>
      </c>
      <c r="AG164" s="109">
        <v>0</v>
      </c>
      <c r="AH164" s="109">
        <v>0</v>
      </c>
      <c r="AI164" s="109">
        <v>0</v>
      </c>
      <c r="AJ164" s="109">
        <v>0</v>
      </c>
      <c r="AK164" s="109">
        <v>0</v>
      </c>
      <c r="AL164" s="109">
        <v>0</v>
      </c>
      <c r="AM164" s="114">
        <v>0</v>
      </c>
      <c r="AN164" s="115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73" t="str">
        <f t="shared" si="13"/>
        <v/>
      </c>
      <c r="BE164" s="164"/>
      <c r="BF164" s="107"/>
      <c r="BG164" s="108"/>
      <c r="BH164" s="108"/>
      <c r="BI164" s="108"/>
      <c r="BJ164" s="108"/>
      <c r="BK164" s="108"/>
      <c r="BL164" s="108"/>
      <c r="BM164" s="108"/>
      <c r="BN164" s="5">
        <f t="shared" si="14"/>
        <v>0</v>
      </c>
      <c r="BO164" s="5">
        <f t="shared" si="15"/>
        <v>0</v>
      </c>
    </row>
    <row r="165" spans="2:67">
      <c r="B165" s="128" t="str">
        <f ca="1">IF(C165="","",MAX($B$12:INDIRECT("R[-1]C",FALSE))+1)</f>
        <v/>
      </c>
      <c r="C165" s="109"/>
      <c r="D165" s="129" t="str">
        <f t="shared" si="11"/>
        <v/>
      </c>
      <c r="E165" s="42" t="str">
        <f t="shared" si="12"/>
        <v/>
      </c>
      <c r="F165" s="110"/>
      <c r="G165" s="42" t="str">
        <f ca="1">IF(C165="","",IF(F165="","0x03FF",IF(ISERROR(VLOOKUP(F165,C$12:INDIRECT("R[-1]C[-2]",FALSE),3,FALSE)),"ERROR",VLOOKUP(F165,C$12:INDIRECT("R[-1]C[-2]",FALSE),3,FALSE))))</f>
        <v/>
      </c>
      <c r="H165" s="110">
        <v>0</v>
      </c>
      <c r="I165" s="109">
        <v>0</v>
      </c>
      <c r="J165" s="109">
        <v>0</v>
      </c>
      <c r="K165" s="109">
        <v>0</v>
      </c>
      <c r="L165" s="109">
        <v>0</v>
      </c>
      <c r="M165" s="109">
        <v>0</v>
      </c>
      <c r="N165" s="109">
        <v>0</v>
      </c>
      <c r="O165" s="109">
        <v>0</v>
      </c>
      <c r="P165" s="109">
        <v>0</v>
      </c>
      <c r="Q165" s="109">
        <v>0</v>
      </c>
      <c r="R165" s="109">
        <v>0</v>
      </c>
      <c r="S165" s="109">
        <v>0</v>
      </c>
      <c r="T165" s="109">
        <v>0</v>
      </c>
      <c r="U165" s="109">
        <v>0</v>
      </c>
      <c r="V165" s="109">
        <v>0</v>
      </c>
      <c r="W165" s="109">
        <v>0</v>
      </c>
      <c r="X165" s="109">
        <v>0</v>
      </c>
      <c r="Y165" s="109">
        <v>0</v>
      </c>
      <c r="Z165" s="109">
        <v>0</v>
      </c>
      <c r="AA165" s="109">
        <v>0</v>
      </c>
      <c r="AB165" s="109">
        <v>0</v>
      </c>
      <c r="AC165" s="109">
        <v>0</v>
      </c>
      <c r="AD165" s="109">
        <v>0</v>
      </c>
      <c r="AE165" s="109">
        <v>0</v>
      </c>
      <c r="AF165" s="109">
        <v>0</v>
      </c>
      <c r="AG165" s="109">
        <v>0</v>
      </c>
      <c r="AH165" s="109">
        <v>0</v>
      </c>
      <c r="AI165" s="109">
        <v>0</v>
      </c>
      <c r="AJ165" s="109">
        <v>0</v>
      </c>
      <c r="AK165" s="109">
        <v>0</v>
      </c>
      <c r="AL165" s="109">
        <v>0</v>
      </c>
      <c r="AM165" s="114">
        <v>0</v>
      </c>
      <c r="AN165" s="115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73" t="str">
        <f t="shared" si="13"/>
        <v/>
      </c>
      <c r="BE165" s="164"/>
      <c r="BF165" s="107"/>
      <c r="BG165" s="108"/>
      <c r="BH165" s="108"/>
      <c r="BI165" s="108"/>
      <c r="BJ165" s="108"/>
      <c r="BK165" s="108"/>
      <c r="BL165" s="108"/>
      <c r="BM165" s="108"/>
      <c r="BN165" s="5">
        <f t="shared" si="14"/>
        <v>0</v>
      </c>
      <c r="BO165" s="5">
        <f t="shared" si="15"/>
        <v>0</v>
      </c>
    </row>
    <row r="166" spans="2:67">
      <c r="B166" s="128" t="str">
        <f ca="1">IF(C166="","",MAX($B$12:INDIRECT("R[-1]C",FALSE))+1)</f>
        <v/>
      </c>
      <c r="C166" s="109"/>
      <c r="D166" s="129" t="str">
        <f t="shared" si="11"/>
        <v/>
      </c>
      <c r="E166" s="42" t="str">
        <f t="shared" si="12"/>
        <v/>
      </c>
      <c r="F166" s="110"/>
      <c r="G166" s="42" t="str">
        <f ca="1">IF(C166="","",IF(F166="","0x03FF",IF(ISERROR(VLOOKUP(F166,C$12:INDIRECT("R[-1]C[-2]",FALSE),3,FALSE)),"ERROR",VLOOKUP(F166,C$12:INDIRECT("R[-1]C[-2]",FALSE),3,FALSE))))</f>
        <v/>
      </c>
      <c r="H166" s="110">
        <v>0</v>
      </c>
      <c r="I166" s="109">
        <v>0</v>
      </c>
      <c r="J166" s="109">
        <v>0</v>
      </c>
      <c r="K166" s="109">
        <v>0</v>
      </c>
      <c r="L166" s="109">
        <v>0</v>
      </c>
      <c r="M166" s="109">
        <v>0</v>
      </c>
      <c r="N166" s="109">
        <v>0</v>
      </c>
      <c r="O166" s="109">
        <v>0</v>
      </c>
      <c r="P166" s="109">
        <v>0</v>
      </c>
      <c r="Q166" s="109">
        <v>0</v>
      </c>
      <c r="R166" s="109">
        <v>0</v>
      </c>
      <c r="S166" s="109">
        <v>0</v>
      </c>
      <c r="T166" s="109">
        <v>0</v>
      </c>
      <c r="U166" s="109">
        <v>0</v>
      </c>
      <c r="V166" s="109">
        <v>0</v>
      </c>
      <c r="W166" s="109">
        <v>0</v>
      </c>
      <c r="X166" s="109">
        <v>0</v>
      </c>
      <c r="Y166" s="109">
        <v>0</v>
      </c>
      <c r="Z166" s="109">
        <v>0</v>
      </c>
      <c r="AA166" s="109">
        <v>0</v>
      </c>
      <c r="AB166" s="109">
        <v>0</v>
      </c>
      <c r="AC166" s="109">
        <v>0</v>
      </c>
      <c r="AD166" s="109">
        <v>0</v>
      </c>
      <c r="AE166" s="109">
        <v>0</v>
      </c>
      <c r="AF166" s="109">
        <v>0</v>
      </c>
      <c r="AG166" s="109">
        <v>0</v>
      </c>
      <c r="AH166" s="109">
        <v>0</v>
      </c>
      <c r="AI166" s="109">
        <v>0</v>
      </c>
      <c r="AJ166" s="109">
        <v>0</v>
      </c>
      <c r="AK166" s="109">
        <v>0</v>
      </c>
      <c r="AL166" s="109">
        <v>0</v>
      </c>
      <c r="AM166" s="114">
        <v>0</v>
      </c>
      <c r="AN166" s="115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73" t="str">
        <f t="shared" si="13"/>
        <v/>
      </c>
      <c r="BE166" s="164"/>
      <c r="BF166" s="107"/>
      <c r="BG166" s="108"/>
      <c r="BH166" s="108"/>
      <c r="BI166" s="108"/>
      <c r="BJ166" s="108"/>
      <c r="BK166" s="108"/>
      <c r="BL166" s="108"/>
      <c r="BM166" s="108"/>
      <c r="BN166" s="5">
        <f t="shared" si="14"/>
        <v>0</v>
      </c>
      <c r="BO166" s="5">
        <f t="shared" si="15"/>
        <v>0</v>
      </c>
    </row>
    <row r="167" spans="2:67">
      <c r="B167" s="128" t="str">
        <f ca="1">IF(C167="","",MAX($B$12:INDIRECT("R[-1]C",FALSE))+1)</f>
        <v/>
      </c>
      <c r="C167" s="109"/>
      <c r="D167" s="129" t="str">
        <f t="shared" si="11"/>
        <v/>
      </c>
      <c r="E167" s="42" t="str">
        <f t="shared" si="12"/>
        <v/>
      </c>
      <c r="F167" s="110"/>
      <c r="G167" s="42" t="str">
        <f ca="1">IF(C167="","",IF(F167="","0x03FF",IF(ISERROR(VLOOKUP(F167,C$12:INDIRECT("R[-1]C[-2]",FALSE),3,FALSE)),"ERROR",VLOOKUP(F167,C$12:INDIRECT("R[-1]C[-2]",FALSE),3,FALSE))))</f>
        <v/>
      </c>
      <c r="H167" s="110">
        <v>0</v>
      </c>
      <c r="I167" s="109">
        <v>0</v>
      </c>
      <c r="J167" s="109">
        <v>0</v>
      </c>
      <c r="K167" s="109">
        <v>0</v>
      </c>
      <c r="L167" s="109">
        <v>0</v>
      </c>
      <c r="M167" s="109">
        <v>0</v>
      </c>
      <c r="N167" s="109">
        <v>0</v>
      </c>
      <c r="O167" s="109">
        <v>0</v>
      </c>
      <c r="P167" s="109">
        <v>0</v>
      </c>
      <c r="Q167" s="109">
        <v>0</v>
      </c>
      <c r="R167" s="109">
        <v>0</v>
      </c>
      <c r="S167" s="109">
        <v>0</v>
      </c>
      <c r="T167" s="109">
        <v>0</v>
      </c>
      <c r="U167" s="109">
        <v>0</v>
      </c>
      <c r="V167" s="109">
        <v>0</v>
      </c>
      <c r="W167" s="109">
        <v>0</v>
      </c>
      <c r="X167" s="109">
        <v>0</v>
      </c>
      <c r="Y167" s="109">
        <v>0</v>
      </c>
      <c r="Z167" s="109">
        <v>0</v>
      </c>
      <c r="AA167" s="109">
        <v>0</v>
      </c>
      <c r="AB167" s="109">
        <v>0</v>
      </c>
      <c r="AC167" s="109">
        <v>0</v>
      </c>
      <c r="AD167" s="109">
        <v>0</v>
      </c>
      <c r="AE167" s="109">
        <v>0</v>
      </c>
      <c r="AF167" s="109">
        <v>0</v>
      </c>
      <c r="AG167" s="109">
        <v>0</v>
      </c>
      <c r="AH167" s="109">
        <v>0</v>
      </c>
      <c r="AI167" s="109">
        <v>0</v>
      </c>
      <c r="AJ167" s="109">
        <v>0</v>
      </c>
      <c r="AK167" s="109">
        <v>0</v>
      </c>
      <c r="AL167" s="109">
        <v>0</v>
      </c>
      <c r="AM167" s="114">
        <v>0</v>
      </c>
      <c r="AN167" s="115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73" t="str">
        <f t="shared" si="13"/>
        <v/>
      </c>
      <c r="BE167" s="164"/>
      <c r="BF167" s="107"/>
      <c r="BG167" s="108"/>
      <c r="BH167" s="108"/>
      <c r="BI167" s="108"/>
      <c r="BJ167" s="108"/>
      <c r="BK167" s="108"/>
      <c r="BL167" s="108"/>
      <c r="BM167" s="108"/>
      <c r="BN167" s="5">
        <f t="shared" si="14"/>
        <v>0</v>
      </c>
      <c r="BO167" s="5">
        <f t="shared" si="15"/>
        <v>0</v>
      </c>
    </row>
    <row r="168" spans="2:67">
      <c r="B168" s="128" t="str">
        <f ca="1">IF(C168="","",MAX($B$12:INDIRECT("R[-1]C",FALSE))+1)</f>
        <v/>
      </c>
      <c r="C168" s="109"/>
      <c r="D168" s="129" t="str">
        <f t="shared" si="11"/>
        <v/>
      </c>
      <c r="E168" s="42" t="str">
        <f t="shared" si="12"/>
        <v/>
      </c>
      <c r="F168" s="110"/>
      <c r="G168" s="42" t="str">
        <f ca="1">IF(C168="","",IF(F168="","0x03FF",IF(ISERROR(VLOOKUP(F168,C$12:INDIRECT("R[-1]C[-2]",FALSE),3,FALSE)),"ERROR",VLOOKUP(F168,C$12:INDIRECT("R[-1]C[-2]",FALSE),3,FALSE))))</f>
        <v/>
      </c>
      <c r="H168" s="110">
        <v>0</v>
      </c>
      <c r="I168" s="109">
        <v>0</v>
      </c>
      <c r="J168" s="109">
        <v>0</v>
      </c>
      <c r="K168" s="109">
        <v>0</v>
      </c>
      <c r="L168" s="109">
        <v>0</v>
      </c>
      <c r="M168" s="109">
        <v>0</v>
      </c>
      <c r="N168" s="109">
        <v>0</v>
      </c>
      <c r="O168" s="109">
        <v>0</v>
      </c>
      <c r="P168" s="109">
        <v>0</v>
      </c>
      <c r="Q168" s="109">
        <v>0</v>
      </c>
      <c r="R168" s="109">
        <v>0</v>
      </c>
      <c r="S168" s="109">
        <v>0</v>
      </c>
      <c r="T168" s="109">
        <v>0</v>
      </c>
      <c r="U168" s="109">
        <v>0</v>
      </c>
      <c r="V168" s="109">
        <v>0</v>
      </c>
      <c r="W168" s="109">
        <v>0</v>
      </c>
      <c r="X168" s="109">
        <v>0</v>
      </c>
      <c r="Y168" s="109">
        <v>0</v>
      </c>
      <c r="Z168" s="109">
        <v>0</v>
      </c>
      <c r="AA168" s="109">
        <v>0</v>
      </c>
      <c r="AB168" s="109">
        <v>0</v>
      </c>
      <c r="AC168" s="109">
        <v>0</v>
      </c>
      <c r="AD168" s="109">
        <v>0</v>
      </c>
      <c r="AE168" s="109">
        <v>0</v>
      </c>
      <c r="AF168" s="109">
        <v>0</v>
      </c>
      <c r="AG168" s="109">
        <v>0</v>
      </c>
      <c r="AH168" s="109">
        <v>0</v>
      </c>
      <c r="AI168" s="109">
        <v>0</v>
      </c>
      <c r="AJ168" s="109">
        <v>0</v>
      </c>
      <c r="AK168" s="109">
        <v>0</v>
      </c>
      <c r="AL168" s="109">
        <v>0</v>
      </c>
      <c r="AM168" s="114">
        <v>0</v>
      </c>
      <c r="AN168" s="115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73" t="str">
        <f t="shared" si="13"/>
        <v/>
      </c>
      <c r="BE168" s="164"/>
      <c r="BF168" s="107"/>
      <c r="BG168" s="108"/>
      <c r="BH168" s="108"/>
      <c r="BI168" s="108"/>
      <c r="BJ168" s="108"/>
      <c r="BK168" s="108"/>
      <c r="BL168" s="108"/>
      <c r="BM168" s="108"/>
      <c r="BN168" s="5">
        <f t="shared" si="14"/>
        <v>0</v>
      </c>
      <c r="BO168" s="5">
        <f t="shared" si="15"/>
        <v>0</v>
      </c>
    </row>
    <row r="169" spans="2:67">
      <c r="B169" s="128" t="str">
        <f ca="1">IF(C169="","",MAX($B$12:INDIRECT("R[-1]C",FALSE))+1)</f>
        <v/>
      </c>
      <c r="C169" s="109"/>
      <c r="D169" s="129" t="str">
        <f t="shared" si="11"/>
        <v/>
      </c>
      <c r="E169" s="42" t="str">
        <f t="shared" si="12"/>
        <v/>
      </c>
      <c r="F169" s="110"/>
      <c r="G169" s="42" t="str">
        <f ca="1">IF(C169="","",IF(F169="","0x03FF",IF(ISERROR(VLOOKUP(F169,C$12:INDIRECT("R[-1]C[-2]",FALSE),3,FALSE)),"ERROR",VLOOKUP(F169,C$12:INDIRECT("R[-1]C[-2]",FALSE),3,FALSE))))</f>
        <v/>
      </c>
      <c r="H169" s="110">
        <v>0</v>
      </c>
      <c r="I169" s="109">
        <v>0</v>
      </c>
      <c r="J169" s="109">
        <v>0</v>
      </c>
      <c r="K169" s="109">
        <v>0</v>
      </c>
      <c r="L169" s="109">
        <v>0</v>
      </c>
      <c r="M169" s="109">
        <v>0</v>
      </c>
      <c r="N169" s="109">
        <v>0</v>
      </c>
      <c r="O169" s="109">
        <v>0</v>
      </c>
      <c r="P169" s="109">
        <v>0</v>
      </c>
      <c r="Q169" s="109">
        <v>0</v>
      </c>
      <c r="R169" s="109">
        <v>0</v>
      </c>
      <c r="S169" s="109">
        <v>0</v>
      </c>
      <c r="T169" s="109">
        <v>0</v>
      </c>
      <c r="U169" s="109">
        <v>0</v>
      </c>
      <c r="V169" s="109">
        <v>0</v>
      </c>
      <c r="W169" s="109">
        <v>0</v>
      </c>
      <c r="X169" s="109">
        <v>0</v>
      </c>
      <c r="Y169" s="109">
        <v>0</v>
      </c>
      <c r="Z169" s="109">
        <v>0</v>
      </c>
      <c r="AA169" s="109">
        <v>0</v>
      </c>
      <c r="AB169" s="109">
        <v>0</v>
      </c>
      <c r="AC169" s="109">
        <v>0</v>
      </c>
      <c r="AD169" s="109">
        <v>0</v>
      </c>
      <c r="AE169" s="109">
        <v>0</v>
      </c>
      <c r="AF169" s="109">
        <v>0</v>
      </c>
      <c r="AG169" s="109">
        <v>0</v>
      </c>
      <c r="AH169" s="109">
        <v>0</v>
      </c>
      <c r="AI169" s="109">
        <v>0</v>
      </c>
      <c r="AJ169" s="109">
        <v>0</v>
      </c>
      <c r="AK169" s="109">
        <v>0</v>
      </c>
      <c r="AL169" s="109">
        <v>0</v>
      </c>
      <c r="AM169" s="114">
        <v>0</v>
      </c>
      <c r="AN169" s="115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73" t="str">
        <f t="shared" si="13"/>
        <v/>
      </c>
      <c r="BE169" s="164"/>
      <c r="BF169" s="107"/>
      <c r="BG169" s="108"/>
      <c r="BH169" s="108"/>
      <c r="BI169" s="108"/>
      <c r="BJ169" s="108"/>
      <c r="BK169" s="108"/>
      <c r="BL169" s="108"/>
      <c r="BM169" s="108"/>
      <c r="BN169" s="5">
        <f t="shared" si="14"/>
        <v>0</v>
      </c>
      <c r="BO169" s="5">
        <f t="shared" si="15"/>
        <v>0</v>
      </c>
    </row>
    <row r="170" spans="2:67">
      <c r="B170" s="128" t="str">
        <f ca="1">IF(C170="","",MAX($B$12:INDIRECT("R[-1]C",FALSE))+1)</f>
        <v/>
      </c>
      <c r="C170" s="109"/>
      <c r="D170" s="129" t="str">
        <f t="shared" si="11"/>
        <v/>
      </c>
      <c r="E170" s="42" t="str">
        <f t="shared" si="12"/>
        <v/>
      </c>
      <c r="F170" s="110"/>
      <c r="G170" s="42" t="str">
        <f ca="1">IF(C170="","",IF(F170="","0x03FF",IF(ISERROR(VLOOKUP(F170,C$12:INDIRECT("R[-1]C[-2]",FALSE),3,FALSE)),"ERROR",VLOOKUP(F170,C$12:INDIRECT("R[-1]C[-2]",FALSE),3,FALSE))))</f>
        <v/>
      </c>
      <c r="H170" s="110">
        <v>0</v>
      </c>
      <c r="I170" s="109">
        <v>0</v>
      </c>
      <c r="J170" s="109">
        <v>0</v>
      </c>
      <c r="K170" s="109">
        <v>0</v>
      </c>
      <c r="L170" s="109">
        <v>0</v>
      </c>
      <c r="M170" s="109">
        <v>0</v>
      </c>
      <c r="N170" s="109">
        <v>0</v>
      </c>
      <c r="O170" s="109">
        <v>0</v>
      </c>
      <c r="P170" s="109">
        <v>0</v>
      </c>
      <c r="Q170" s="109">
        <v>0</v>
      </c>
      <c r="R170" s="109">
        <v>0</v>
      </c>
      <c r="S170" s="109">
        <v>0</v>
      </c>
      <c r="T170" s="109">
        <v>0</v>
      </c>
      <c r="U170" s="109">
        <v>0</v>
      </c>
      <c r="V170" s="109">
        <v>0</v>
      </c>
      <c r="W170" s="109">
        <v>0</v>
      </c>
      <c r="X170" s="109">
        <v>0</v>
      </c>
      <c r="Y170" s="109">
        <v>0</v>
      </c>
      <c r="Z170" s="109">
        <v>0</v>
      </c>
      <c r="AA170" s="109">
        <v>0</v>
      </c>
      <c r="AB170" s="109">
        <v>0</v>
      </c>
      <c r="AC170" s="109">
        <v>0</v>
      </c>
      <c r="AD170" s="109">
        <v>0</v>
      </c>
      <c r="AE170" s="109">
        <v>0</v>
      </c>
      <c r="AF170" s="109">
        <v>0</v>
      </c>
      <c r="AG170" s="109">
        <v>0</v>
      </c>
      <c r="AH170" s="109">
        <v>0</v>
      </c>
      <c r="AI170" s="109">
        <v>0</v>
      </c>
      <c r="AJ170" s="109">
        <v>0</v>
      </c>
      <c r="AK170" s="109">
        <v>0</v>
      </c>
      <c r="AL170" s="109">
        <v>0</v>
      </c>
      <c r="AM170" s="114">
        <v>0</v>
      </c>
      <c r="AN170" s="115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73" t="str">
        <f t="shared" si="13"/>
        <v/>
      </c>
      <c r="BE170" s="164"/>
      <c r="BF170" s="107"/>
      <c r="BG170" s="108"/>
      <c r="BH170" s="108"/>
      <c r="BI170" s="108"/>
      <c r="BJ170" s="108"/>
      <c r="BK170" s="108"/>
      <c r="BL170" s="108"/>
      <c r="BM170" s="108"/>
      <c r="BN170" s="5">
        <f t="shared" si="14"/>
        <v>0</v>
      </c>
      <c r="BO170" s="5">
        <f t="shared" si="15"/>
        <v>0</v>
      </c>
    </row>
    <row r="171" spans="2:67">
      <c r="B171" s="128" t="str">
        <f ca="1">IF(C171="","",MAX($B$12:INDIRECT("R[-1]C",FALSE))+1)</f>
        <v/>
      </c>
      <c r="C171" s="109"/>
      <c r="D171" s="129" t="str">
        <f t="shared" si="11"/>
        <v/>
      </c>
      <c r="E171" s="42" t="str">
        <f t="shared" si="12"/>
        <v/>
      </c>
      <c r="F171" s="110"/>
      <c r="G171" s="42" t="str">
        <f ca="1">IF(C171="","",IF(F171="","0x03FF",IF(ISERROR(VLOOKUP(F171,C$12:INDIRECT("R[-1]C[-2]",FALSE),3,FALSE)),"ERROR",VLOOKUP(F171,C$12:INDIRECT("R[-1]C[-2]",FALSE),3,FALSE))))</f>
        <v/>
      </c>
      <c r="H171" s="110">
        <v>0</v>
      </c>
      <c r="I171" s="109">
        <v>0</v>
      </c>
      <c r="J171" s="109">
        <v>0</v>
      </c>
      <c r="K171" s="109">
        <v>0</v>
      </c>
      <c r="L171" s="109">
        <v>0</v>
      </c>
      <c r="M171" s="109">
        <v>0</v>
      </c>
      <c r="N171" s="109">
        <v>0</v>
      </c>
      <c r="O171" s="109">
        <v>0</v>
      </c>
      <c r="P171" s="109">
        <v>0</v>
      </c>
      <c r="Q171" s="109">
        <v>0</v>
      </c>
      <c r="R171" s="109">
        <v>0</v>
      </c>
      <c r="S171" s="109">
        <v>0</v>
      </c>
      <c r="T171" s="109">
        <v>0</v>
      </c>
      <c r="U171" s="109">
        <v>0</v>
      </c>
      <c r="V171" s="109">
        <v>0</v>
      </c>
      <c r="W171" s="109">
        <v>0</v>
      </c>
      <c r="X171" s="109">
        <v>0</v>
      </c>
      <c r="Y171" s="109">
        <v>0</v>
      </c>
      <c r="Z171" s="109">
        <v>0</v>
      </c>
      <c r="AA171" s="109">
        <v>0</v>
      </c>
      <c r="AB171" s="109">
        <v>0</v>
      </c>
      <c r="AC171" s="109">
        <v>0</v>
      </c>
      <c r="AD171" s="109">
        <v>0</v>
      </c>
      <c r="AE171" s="109">
        <v>0</v>
      </c>
      <c r="AF171" s="109">
        <v>0</v>
      </c>
      <c r="AG171" s="109">
        <v>0</v>
      </c>
      <c r="AH171" s="109">
        <v>0</v>
      </c>
      <c r="AI171" s="109">
        <v>0</v>
      </c>
      <c r="AJ171" s="109">
        <v>0</v>
      </c>
      <c r="AK171" s="109">
        <v>0</v>
      </c>
      <c r="AL171" s="109">
        <v>0</v>
      </c>
      <c r="AM171" s="114">
        <v>0</v>
      </c>
      <c r="AN171" s="115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73" t="str">
        <f t="shared" si="13"/>
        <v/>
      </c>
      <c r="BE171" s="164"/>
      <c r="BF171" s="107"/>
      <c r="BG171" s="108"/>
      <c r="BH171" s="108"/>
      <c r="BI171" s="108"/>
      <c r="BJ171" s="108"/>
      <c r="BK171" s="108"/>
      <c r="BL171" s="108"/>
      <c r="BM171" s="108"/>
      <c r="BN171" s="5">
        <f t="shared" si="14"/>
        <v>0</v>
      </c>
      <c r="BO171" s="5">
        <f t="shared" si="15"/>
        <v>0</v>
      </c>
    </row>
    <row r="172" spans="2:67">
      <c r="B172" s="128" t="str">
        <f ca="1">IF(C172="","",MAX($B$12:INDIRECT("R[-1]C",FALSE))+1)</f>
        <v/>
      </c>
      <c r="C172" s="109"/>
      <c r="D172" s="129" t="str">
        <f t="shared" si="11"/>
        <v/>
      </c>
      <c r="E172" s="42" t="str">
        <f t="shared" si="12"/>
        <v/>
      </c>
      <c r="F172" s="110"/>
      <c r="G172" s="42" t="str">
        <f ca="1">IF(C172="","",IF(F172="","0x03FF",IF(ISERROR(VLOOKUP(F172,C$12:INDIRECT("R[-1]C[-2]",FALSE),3,FALSE)),"ERROR",VLOOKUP(F172,C$12:INDIRECT("R[-1]C[-2]",FALSE),3,FALSE))))</f>
        <v/>
      </c>
      <c r="H172" s="110">
        <v>0</v>
      </c>
      <c r="I172" s="109">
        <v>0</v>
      </c>
      <c r="J172" s="109">
        <v>0</v>
      </c>
      <c r="K172" s="109">
        <v>0</v>
      </c>
      <c r="L172" s="109">
        <v>0</v>
      </c>
      <c r="M172" s="109">
        <v>0</v>
      </c>
      <c r="N172" s="109">
        <v>0</v>
      </c>
      <c r="O172" s="109">
        <v>0</v>
      </c>
      <c r="P172" s="109">
        <v>0</v>
      </c>
      <c r="Q172" s="109">
        <v>0</v>
      </c>
      <c r="R172" s="109">
        <v>0</v>
      </c>
      <c r="S172" s="109">
        <v>0</v>
      </c>
      <c r="T172" s="109">
        <v>0</v>
      </c>
      <c r="U172" s="109">
        <v>0</v>
      </c>
      <c r="V172" s="109">
        <v>0</v>
      </c>
      <c r="W172" s="109">
        <v>0</v>
      </c>
      <c r="X172" s="109">
        <v>0</v>
      </c>
      <c r="Y172" s="109">
        <v>0</v>
      </c>
      <c r="Z172" s="109">
        <v>0</v>
      </c>
      <c r="AA172" s="109">
        <v>0</v>
      </c>
      <c r="AB172" s="109">
        <v>0</v>
      </c>
      <c r="AC172" s="109">
        <v>0</v>
      </c>
      <c r="AD172" s="109">
        <v>0</v>
      </c>
      <c r="AE172" s="109">
        <v>0</v>
      </c>
      <c r="AF172" s="109">
        <v>0</v>
      </c>
      <c r="AG172" s="109">
        <v>0</v>
      </c>
      <c r="AH172" s="109">
        <v>0</v>
      </c>
      <c r="AI172" s="109">
        <v>0</v>
      </c>
      <c r="AJ172" s="109">
        <v>0</v>
      </c>
      <c r="AK172" s="109">
        <v>0</v>
      </c>
      <c r="AL172" s="109">
        <v>0</v>
      </c>
      <c r="AM172" s="114">
        <v>0</v>
      </c>
      <c r="AN172" s="115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73" t="str">
        <f t="shared" si="13"/>
        <v/>
      </c>
      <c r="BE172" s="164"/>
      <c r="BF172" s="107"/>
      <c r="BG172" s="108"/>
      <c r="BH172" s="108"/>
      <c r="BI172" s="108"/>
      <c r="BJ172" s="108"/>
      <c r="BK172" s="108"/>
      <c r="BL172" s="108"/>
      <c r="BM172" s="108"/>
      <c r="BN172" s="5">
        <f t="shared" si="14"/>
        <v>0</v>
      </c>
      <c r="BO172" s="5">
        <f t="shared" si="15"/>
        <v>0</v>
      </c>
    </row>
    <row r="173" spans="2:67">
      <c r="B173" s="128" t="str">
        <f ca="1">IF(C173="","",MAX($B$12:INDIRECT("R[-1]C",FALSE))+1)</f>
        <v/>
      </c>
      <c r="C173" s="109"/>
      <c r="D173" s="129" t="str">
        <f t="shared" si="11"/>
        <v/>
      </c>
      <c r="E173" s="42" t="str">
        <f t="shared" si="12"/>
        <v/>
      </c>
      <c r="F173" s="110"/>
      <c r="G173" s="42" t="str">
        <f ca="1">IF(C173="","",IF(F173="","0x03FF",IF(ISERROR(VLOOKUP(F173,C$12:INDIRECT("R[-1]C[-2]",FALSE),3,FALSE)),"ERROR",VLOOKUP(F173,C$12:INDIRECT("R[-1]C[-2]",FALSE),3,FALSE))))</f>
        <v/>
      </c>
      <c r="H173" s="110">
        <v>0</v>
      </c>
      <c r="I173" s="109">
        <v>0</v>
      </c>
      <c r="J173" s="109">
        <v>0</v>
      </c>
      <c r="K173" s="109">
        <v>0</v>
      </c>
      <c r="L173" s="109">
        <v>0</v>
      </c>
      <c r="M173" s="109">
        <v>0</v>
      </c>
      <c r="N173" s="109">
        <v>0</v>
      </c>
      <c r="O173" s="109">
        <v>0</v>
      </c>
      <c r="P173" s="109">
        <v>0</v>
      </c>
      <c r="Q173" s="109">
        <v>0</v>
      </c>
      <c r="R173" s="109">
        <v>0</v>
      </c>
      <c r="S173" s="109">
        <v>0</v>
      </c>
      <c r="T173" s="109">
        <v>0</v>
      </c>
      <c r="U173" s="109">
        <v>0</v>
      </c>
      <c r="V173" s="109">
        <v>0</v>
      </c>
      <c r="W173" s="109">
        <v>0</v>
      </c>
      <c r="X173" s="109">
        <v>0</v>
      </c>
      <c r="Y173" s="109">
        <v>0</v>
      </c>
      <c r="Z173" s="109">
        <v>0</v>
      </c>
      <c r="AA173" s="109">
        <v>0</v>
      </c>
      <c r="AB173" s="109">
        <v>0</v>
      </c>
      <c r="AC173" s="109">
        <v>0</v>
      </c>
      <c r="AD173" s="109">
        <v>0</v>
      </c>
      <c r="AE173" s="109">
        <v>0</v>
      </c>
      <c r="AF173" s="109">
        <v>0</v>
      </c>
      <c r="AG173" s="109">
        <v>0</v>
      </c>
      <c r="AH173" s="109">
        <v>0</v>
      </c>
      <c r="AI173" s="109">
        <v>0</v>
      </c>
      <c r="AJ173" s="109">
        <v>0</v>
      </c>
      <c r="AK173" s="109">
        <v>0</v>
      </c>
      <c r="AL173" s="109">
        <v>0</v>
      </c>
      <c r="AM173" s="114">
        <v>0</v>
      </c>
      <c r="AN173" s="115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73" t="str">
        <f t="shared" si="13"/>
        <v/>
      </c>
      <c r="BE173" s="164"/>
      <c r="BF173" s="107"/>
      <c r="BG173" s="108"/>
      <c r="BH173" s="108"/>
      <c r="BI173" s="108"/>
      <c r="BJ173" s="108"/>
      <c r="BK173" s="108"/>
      <c r="BL173" s="108"/>
      <c r="BM173" s="108"/>
      <c r="BN173" s="5">
        <f t="shared" si="14"/>
        <v>0</v>
      </c>
      <c r="BO173" s="5">
        <f t="shared" si="15"/>
        <v>0</v>
      </c>
    </row>
    <row r="174" spans="2:67">
      <c r="B174" s="128" t="str">
        <f ca="1">IF(C174="","",MAX($B$12:INDIRECT("R[-1]C",FALSE))+1)</f>
        <v/>
      </c>
      <c r="C174" s="109"/>
      <c r="D174" s="129" t="str">
        <f t="shared" si="11"/>
        <v/>
      </c>
      <c r="E174" s="42" t="str">
        <f t="shared" si="12"/>
        <v/>
      </c>
      <c r="F174" s="110"/>
      <c r="G174" s="42" t="str">
        <f ca="1">IF(C174="","",IF(F174="","0x03FF",IF(ISERROR(VLOOKUP(F174,C$12:INDIRECT("R[-1]C[-2]",FALSE),3,FALSE)),"ERROR",VLOOKUP(F174,C$12:INDIRECT("R[-1]C[-2]",FALSE),3,FALSE))))</f>
        <v/>
      </c>
      <c r="H174" s="110">
        <v>0</v>
      </c>
      <c r="I174" s="109">
        <v>0</v>
      </c>
      <c r="J174" s="109">
        <v>0</v>
      </c>
      <c r="K174" s="109">
        <v>0</v>
      </c>
      <c r="L174" s="109">
        <v>0</v>
      </c>
      <c r="M174" s="109">
        <v>0</v>
      </c>
      <c r="N174" s="109">
        <v>0</v>
      </c>
      <c r="O174" s="109">
        <v>0</v>
      </c>
      <c r="P174" s="109">
        <v>0</v>
      </c>
      <c r="Q174" s="109">
        <v>0</v>
      </c>
      <c r="R174" s="109">
        <v>0</v>
      </c>
      <c r="S174" s="109">
        <v>0</v>
      </c>
      <c r="T174" s="109">
        <v>0</v>
      </c>
      <c r="U174" s="109">
        <v>0</v>
      </c>
      <c r="V174" s="109">
        <v>0</v>
      </c>
      <c r="W174" s="109">
        <v>0</v>
      </c>
      <c r="X174" s="109">
        <v>0</v>
      </c>
      <c r="Y174" s="109">
        <v>0</v>
      </c>
      <c r="Z174" s="109">
        <v>0</v>
      </c>
      <c r="AA174" s="109">
        <v>0</v>
      </c>
      <c r="AB174" s="109">
        <v>0</v>
      </c>
      <c r="AC174" s="109">
        <v>0</v>
      </c>
      <c r="AD174" s="109">
        <v>0</v>
      </c>
      <c r="AE174" s="109">
        <v>0</v>
      </c>
      <c r="AF174" s="109">
        <v>0</v>
      </c>
      <c r="AG174" s="109">
        <v>0</v>
      </c>
      <c r="AH174" s="109">
        <v>0</v>
      </c>
      <c r="AI174" s="109">
        <v>0</v>
      </c>
      <c r="AJ174" s="109">
        <v>0</v>
      </c>
      <c r="AK174" s="109">
        <v>0</v>
      </c>
      <c r="AL174" s="109">
        <v>0</v>
      </c>
      <c r="AM174" s="114">
        <v>0</v>
      </c>
      <c r="AN174" s="115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73" t="str">
        <f t="shared" si="13"/>
        <v/>
      </c>
      <c r="BE174" s="164"/>
      <c r="BF174" s="107"/>
      <c r="BG174" s="108"/>
      <c r="BH174" s="108"/>
      <c r="BI174" s="108"/>
      <c r="BJ174" s="108"/>
      <c r="BK174" s="108"/>
      <c r="BL174" s="108"/>
      <c r="BM174" s="108"/>
      <c r="BN174" s="5">
        <f t="shared" si="14"/>
        <v>0</v>
      </c>
      <c r="BO174" s="5">
        <f t="shared" si="15"/>
        <v>0</v>
      </c>
    </row>
    <row r="175" spans="2:67">
      <c r="B175" s="128" t="str">
        <f ca="1">IF(C175="","",MAX($B$12:INDIRECT("R[-1]C",FALSE))+1)</f>
        <v/>
      </c>
      <c r="C175" s="109"/>
      <c r="D175" s="129" t="str">
        <f t="shared" si="11"/>
        <v/>
      </c>
      <c r="E175" s="42" t="str">
        <f t="shared" si="12"/>
        <v/>
      </c>
      <c r="F175" s="110"/>
      <c r="G175" s="42" t="str">
        <f ca="1">IF(C175="","",IF(F175="","0x03FF",IF(ISERROR(VLOOKUP(F175,C$12:INDIRECT("R[-1]C[-2]",FALSE),3,FALSE)),"ERROR",VLOOKUP(F175,C$12:INDIRECT("R[-1]C[-2]",FALSE),3,FALSE))))</f>
        <v/>
      </c>
      <c r="H175" s="110">
        <v>0</v>
      </c>
      <c r="I175" s="109">
        <v>0</v>
      </c>
      <c r="J175" s="109">
        <v>0</v>
      </c>
      <c r="K175" s="109">
        <v>0</v>
      </c>
      <c r="L175" s="109">
        <v>0</v>
      </c>
      <c r="M175" s="109">
        <v>0</v>
      </c>
      <c r="N175" s="109">
        <v>0</v>
      </c>
      <c r="O175" s="109">
        <v>0</v>
      </c>
      <c r="P175" s="109">
        <v>0</v>
      </c>
      <c r="Q175" s="109">
        <v>0</v>
      </c>
      <c r="R175" s="109">
        <v>0</v>
      </c>
      <c r="S175" s="109">
        <v>0</v>
      </c>
      <c r="T175" s="109">
        <v>0</v>
      </c>
      <c r="U175" s="109">
        <v>0</v>
      </c>
      <c r="V175" s="109">
        <v>0</v>
      </c>
      <c r="W175" s="109">
        <v>0</v>
      </c>
      <c r="X175" s="109">
        <v>0</v>
      </c>
      <c r="Y175" s="109">
        <v>0</v>
      </c>
      <c r="Z175" s="109">
        <v>0</v>
      </c>
      <c r="AA175" s="109">
        <v>0</v>
      </c>
      <c r="AB175" s="109">
        <v>0</v>
      </c>
      <c r="AC175" s="109">
        <v>0</v>
      </c>
      <c r="AD175" s="109">
        <v>0</v>
      </c>
      <c r="AE175" s="109">
        <v>0</v>
      </c>
      <c r="AF175" s="109">
        <v>0</v>
      </c>
      <c r="AG175" s="109">
        <v>0</v>
      </c>
      <c r="AH175" s="109">
        <v>0</v>
      </c>
      <c r="AI175" s="109">
        <v>0</v>
      </c>
      <c r="AJ175" s="109">
        <v>0</v>
      </c>
      <c r="AK175" s="109">
        <v>0</v>
      </c>
      <c r="AL175" s="109">
        <v>0</v>
      </c>
      <c r="AM175" s="114">
        <v>0</v>
      </c>
      <c r="AN175" s="115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73" t="str">
        <f t="shared" si="13"/>
        <v/>
      </c>
      <c r="BE175" s="164"/>
      <c r="BF175" s="107"/>
      <c r="BG175" s="108"/>
      <c r="BH175" s="108"/>
      <c r="BI175" s="108"/>
      <c r="BJ175" s="108"/>
      <c r="BK175" s="108"/>
      <c r="BL175" s="108"/>
      <c r="BM175" s="108"/>
      <c r="BN175" s="5">
        <f t="shared" si="14"/>
        <v>0</v>
      </c>
      <c r="BO175" s="5">
        <f t="shared" si="15"/>
        <v>0</v>
      </c>
    </row>
    <row r="176" spans="2:67">
      <c r="B176" s="128" t="str">
        <f ca="1">IF(C176="","",MAX($B$12:INDIRECT("R[-1]C",FALSE))+1)</f>
        <v/>
      </c>
      <c r="C176" s="109"/>
      <c r="D176" s="129" t="str">
        <f t="shared" si="11"/>
        <v/>
      </c>
      <c r="E176" s="42" t="str">
        <f t="shared" si="12"/>
        <v/>
      </c>
      <c r="F176" s="110"/>
      <c r="G176" s="42" t="str">
        <f ca="1">IF(C176="","",IF(F176="","0x03FF",IF(ISERROR(VLOOKUP(F176,C$12:INDIRECT("R[-1]C[-2]",FALSE),3,FALSE)),"ERROR",VLOOKUP(F176,C$12:INDIRECT("R[-1]C[-2]",FALSE),3,FALSE))))</f>
        <v/>
      </c>
      <c r="H176" s="110">
        <v>0</v>
      </c>
      <c r="I176" s="109">
        <v>0</v>
      </c>
      <c r="J176" s="109">
        <v>0</v>
      </c>
      <c r="K176" s="109">
        <v>0</v>
      </c>
      <c r="L176" s="109">
        <v>0</v>
      </c>
      <c r="M176" s="109">
        <v>0</v>
      </c>
      <c r="N176" s="109">
        <v>0</v>
      </c>
      <c r="O176" s="109">
        <v>0</v>
      </c>
      <c r="P176" s="109">
        <v>0</v>
      </c>
      <c r="Q176" s="109">
        <v>0</v>
      </c>
      <c r="R176" s="109">
        <v>0</v>
      </c>
      <c r="S176" s="109">
        <v>0</v>
      </c>
      <c r="T176" s="109">
        <v>0</v>
      </c>
      <c r="U176" s="109">
        <v>0</v>
      </c>
      <c r="V176" s="109">
        <v>0</v>
      </c>
      <c r="W176" s="109">
        <v>0</v>
      </c>
      <c r="X176" s="109">
        <v>0</v>
      </c>
      <c r="Y176" s="109">
        <v>0</v>
      </c>
      <c r="Z176" s="109">
        <v>0</v>
      </c>
      <c r="AA176" s="109">
        <v>0</v>
      </c>
      <c r="AB176" s="109">
        <v>0</v>
      </c>
      <c r="AC176" s="109">
        <v>0</v>
      </c>
      <c r="AD176" s="109">
        <v>0</v>
      </c>
      <c r="AE176" s="109">
        <v>0</v>
      </c>
      <c r="AF176" s="109">
        <v>0</v>
      </c>
      <c r="AG176" s="109">
        <v>0</v>
      </c>
      <c r="AH176" s="109">
        <v>0</v>
      </c>
      <c r="AI176" s="109">
        <v>0</v>
      </c>
      <c r="AJ176" s="109">
        <v>0</v>
      </c>
      <c r="AK176" s="109">
        <v>0</v>
      </c>
      <c r="AL176" s="109">
        <v>0</v>
      </c>
      <c r="AM176" s="114">
        <v>0</v>
      </c>
      <c r="AN176" s="115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73" t="str">
        <f t="shared" si="13"/>
        <v/>
      </c>
      <c r="BE176" s="164"/>
      <c r="BF176" s="107"/>
      <c r="BG176" s="108"/>
      <c r="BH176" s="108"/>
      <c r="BI176" s="108"/>
      <c r="BJ176" s="108"/>
      <c r="BK176" s="108"/>
      <c r="BL176" s="108"/>
      <c r="BM176" s="108"/>
      <c r="BN176" s="5">
        <f t="shared" si="14"/>
        <v>0</v>
      </c>
      <c r="BO176" s="5">
        <f t="shared" si="15"/>
        <v>0</v>
      </c>
    </row>
    <row r="177" spans="2:67">
      <c r="B177" s="128" t="str">
        <f ca="1">IF(C177="","",MAX($B$12:INDIRECT("R[-1]C",FALSE))+1)</f>
        <v/>
      </c>
      <c r="C177" s="109"/>
      <c r="D177" s="129" t="str">
        <f t="shared" si="11"/>
        <v/>
      </c>
      <c r="E177" s="42" t="str">
        <f t="shared" si="12"/>
        <v/>
      </c>
      <c r="F177" s="110"/>
      <c r="G177" s="42" t="str">
        <f ca="1">IF(C177="","",IF(F177="","0x03FF",IF(ISERROR(VLOOKUP(F177,C$12:INDIRECT("R[-1]C[-2]",FALSE),3,FALSE)),"ERROR",VLOOKUP(F177,C$12:INDIRECT("R[-1]C[-2]",FALSE),3,FALSE))))</f>
        <v/>
      </c>
      <c r="H177" s="110">
        <v>0</v>
      </c>
      <c r="I177" s="109">
        <v>0</v>
      </c>
      <c r="J177" s="109">
        <v>0</v>
      </c>
      <c r="K177" s="109">
        <v>0</v>
      </c>
      <c r="L177" s="109">
        <v>0</v>
      </c>
      <c r="M177" s="109">
        <v>0</v>
      </c>
      <c r="N177" s="109">
        <v>0</v>
      </c>
      <c r="O177" s="109">
        <v>0</v>
      </c>
      <c r="P177" s="109">
        <v>0</v>
      </c>
      <c r="Q177" s="109">
        <v>0</v>
      </c>
      <c r="R177" s="109">
        <v>0</v>
      </c>
      <c r="S177" s="109">
        <v>0</v>
      </c>
      <c r="T177" s="109">
        <v>0</v>
      </c>
      <c r="U177" s="109">
        <v>0</v>
      </c>
      <c r="V177" s="109">
        <v>0</v>
      </c>
      <c r="W177" s="109">
        <v>0</v>
      </c>
      <c r="X177" s="109">
        <v>0</v>
      </c>
      <c r="Y177" s="109">
        <v>0</v>
      </c>
      <c r="Z177" s="109">
        <v>0</v>
      </c>
      <c r="AA177" s="109">
        <v>0</v>
      </c>
      <c r="AB177" s="109">
        <v>0</v>
      </c>
      <c r="AC177" s="109">
        <v>0</v>
      </c>
      <c r="AD177" s="109">
        <v>0</v>
      </c>
      <c r="AE177" s="109">
        <v>0</v>
      </c>
      <c r="AF177" s="109">
        <v>0</v>
      </c>
      <c r="AG177" s="109">
        <v>0</v>
      </c>
      <c r="AH177" s="109">
        <v>0</v>
      </c>
      <c r="AI177" s="109">
        <v>0</v>
      </c>
      <c r="AJ177" s="109">
        <v>0</v>
      </c>
      <c r="AK177" s="109">
        <v>0</v>
      </c>
      <c r="AL177" s="109">
        <v>0</v>
      </c>
      <c r="AM177" s="114">
        <v>0</v>
      </c>
      <c r="AN177" s="115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73" t="str">
        <f t="shared" si="13"/>
        <v/>
      </c>
      <c r="BE177" s="164"/>
      <c r="BF177" s="107"/>
      <c r="BG177" s="108"/>
      <c r="BH177" s="108"/>
      <c r="BI177" s="108"/>
      <c r="BJ177" s="108"/>
      <c r="BK177" s="108"/>
      <c r="BL177" s="108"/>
      <c r="BM177" s="108"/>
      <c r="BN177" s="5">
        <f t="shared" si="14"/>
        <v>0</v>
      </c>
      <c r="BO177" s="5">
        <f t="shared" si="15"/>
        <v>0</v>
      </c>
    </row>
    <row r="178" spans="2:67">
      <c r="B178" s="128" t="str">
        <f ca="1">IF(C178="","",MAX($B$12:INDIRECT("R[-1]C",FALSE))+1)</f>
        <v/>
      </c>
      <c r="C178" s="109"/>
      <c r="D178" s="129" t="str">
        <f t="shared" si="11"/>
        <v/>
      </c>
      <c r="E178" s="42" t="str">
        <f t="shared" si="12"/>
        <v/>
      </c>
      <c r="F178" s="110"/>
      <c r="G178" s="42" t="str">
        <f ca="1">IF(C178="","",IF(F178="","0x03FF",IF(ISERROR(VLOOKUP(F178,C$12:INDIRECT("R[-1]C[-2]",FALSE),3,FALSE)),"ERROR",VLOOKUP(F178,C$12:INDIRECT("R[-1]C[-2]",FALSE),3,FALSE))))</f>
        <v/>
      </c>
      <c r="H178" s="110">
        <v>0</v>
      </c>
      <c r="I178" s="109">
        <v>0</v>
      </c>
      <c r="J178" s="109">
        <v>0</v>
      </c>
      <c r="K178" s="109">
        <v>0</v>
      </c>
      <c r="L178" s="109">
        <v>0</v>
      </c>
      <c r="M178" s="109">
        <v>0</v>
      </c>
      <c r="N178" s="109">
        <v>0</v>
      </c>
      <c r="O178" s="109">
        <v>0</v>
      </c>
      <c r="P178" s="109">
        <v>0</v>
      </c>
      <c r="Q178" s="109">
        <v>0</v>
      </c>
      <c r="R178" s="109">
        <v>0</v>
      </c>
      <c r="S178" s="109">
        <v>0</v>
      </c>
      <c r="T178" s="109">
        <v>0</v>
      </c>
      <c r="U178" s="109">
        <v>0</v>
      </c>
      <c r="V178" s="109">
        <v>0</v>
      </c>
      <c r="W178" s="109">
        <v>0</v>
      </c>
      <c r="X178" s="109">
        <v>0</v>
      </c>
      <c r="Y178" s="109">
        <v>0</v>
      </c>
      <c r="Z178" s="109">
        <v>0</v>
      </c>
      <c r="AA178" s="109">
        <v>0</v>
      </c>
      <c r="AB178" s="109">
        <v>0</v>
      </c>
      <c r="AC178" s="109">
        <v>0</v>
      </c>
      <c r="AD178" s="109">
        <v>0</v>
      </c>
      <c r="AE178" s="109">
        <v>0</v>
      </c>
      <c r="AF178" s="109">
        <v>0</v>
      </c>
      <c r="AG178" s="109">
        <v>0</v>
      </c>
      <c r="AH178" s="109">
        <v>0</v>
      </c>
      <c r="AI178" s="109">
        <v>0</v>
      </c>
      <c r="AJ178" s="109">
        <v>0</v>
      </c>
      <c r="AK178" s="109">
        <v>0</v>
      </c>
      <c r="AL178" s="109">
        <v>0</v>
      </c>
      <c r="AM178" s="114">
        <v>0</v>
      </c>
      <c r="AN178" s="115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73" t="str">
        <f t="shared" si="13"/>
        <v/>
      </c>
      <c r="BE178" s="164"/>
      <c r="BF178" s="107"/>
      <c r="BG178" s="108"/>
      <c r="BH178" s="108"/>
      <c r="BI178" s="108"/>
      <c r="BJ178" s="108"/>
      <c r="BK178" s="108"/>
      <c r="BL178" s="108"/>
      <c r="BM178" s="108"/>
      <c r="BN178" s="5">
        <f t="shared" si="14"/>
        <v>0</v>
      </c>
      <c r="BO178" s="5">
        <f t="shared" si="15"/>
        <v>0</v>
      </c>
    </row>
    <row r="179" spans="2:67">
      <c r="B179" s="128" t="str">
        <f ca="1">IF(C179="","",MAX($B$12:INDIRECT("R[-1]C",FALSE))+1)</f>
        <v/>
      </c>
      <c r="C179" s="109"/>
      <c r="D179" s="129" t="str">
        <f t="shared" si="11"/>
        <v/>
      </c>
      <c r="E179" s="42" t="str">
        <f t="shared" si="12"/>
        <v/>
      </c>
      <c r="F179" s="110"/>
      <c r="G179" s="42" t="str">
        <f ca="1">IF(C179="","",IF(F179="","0x03FF",IF(ISERROR(VLOOKUP(F179,C$12:INDIRECT("R[-1]C[-2]",FALSE),3,FALSE)),"ERROR",VLOOKUP(F179,C$12:INDIRECT("R[-1]C[-2]",FALSE),3,FALSE))))</f>
        <v/>
      </c>
      <c r="H179" s="110">
        <v>0</v>
      </c>
      <c r="I179" s="109">
        <v>0</v>
      </c>
      <c r="J179" s="109">
        <v>0</v>
      </c>
      <c r="K179" s="109">
        <v>0</v>
      </c>
      <c r="L179" s="109">
        <v>0</v>
      </c>
      <c r="M179" s="109">
        <v>0</v>
      </c>
      <c r="N179" s="109">
        <v>0</v>
      </c>
      <c r="O179" s="109">
        <v>0</v>
      </c>
      <c r="P179" s="109">
        <v>0</v>
      </c>
      <c r="Q179" s="109">
        <v>0</v>
      </c>
      <c r="R179" s="109">
        <v>0</v>
      </c>
      <c r="S179" s="109">
        <v>0</v>
      </c>
      <c r="T179" s="109">
        <v>0</v>
      </c>
      <c r="U179" s="109">
        <v>0</v>
      </c>
      <c r="V179" s="109">
        <v>0</v>
      </c>
      <c r="W179" s="109">
        <v>0</v>
      </c>
      <c r="X179" s="109">
        <v>0</v>
      </c>
      <c r="Y179" s="109">
        <v>0</v>
      </c>
      <c r="Z179" s="109">
        <v>0</v>
      </c>
      <c r="AA179" s="109">
        <v>0</v>
      </c>
      <c r="AB179" s="109">
        <v>0</v>
      </c>
      <c r="AC179" s="109">
        <v>0</v>
      </c>
      <c r="AD179" s="109">
        <v>0</v>
      </c>
      <c r="AE179" s="109">
        <v>0</v>
      </c>
      <c r="AF179" s="109">
        <v>0</v>
      </c>
      <c r="AG179" s="109">
        <v>0</v>
      </c>
      <c r="AH179" s="109">
        <v>0</v>
      </c>
      <c r="AI179" s="109">
        <v>0</v>
      </c>
      <c r="AJ179" s="109">
        <v>0</v>
      </c>
      <c r="AK179" s="109">
        <v>0</v>
      </c>
      <c r="AL179" s="109">
        <v>0</v>
      </c>
      <c r="AM179" s="114">
        <v>0</v>
      </c>
      <c r="AN179" s="115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73" t="str">
        <f t="shared" si="13"/>
        <v/>
      </c>
      <c r="BE179" s="164"/>
      <c r="BF179" s="107"/>
      <c r="BG179" s="108"/>
      <c r="BH179" s="108"/>
      <c r="BI179" s="108"/>
      <c r="BJ179" s="108"/>
      <c r="BK179" s="108"/>
      <c r="BL179" s="108"/>
      <c r="BM179" s="108"/>
      <c r="BN179" s="5">
        <f t="shared" si="14"/>
        <v>0</v>
      </c>
      <c r="BO179" s="5">
        <f t="shared" si="15"/>
        <v>0</v>
      </c>
    </row>
    <row r="180" spans="2:67">
      <c r="B180" s="128" t="str">
        <f ca="1">IF(C180="","",MAX($B$12:INDIRECT("R[-1]C",FALSE))+1)</f>
        <v/>
      </c>
      <c r="C180" s="109"/>
      <c r="D180" s="129" t="str">
        <f t="shared" si="11"/>
        <v/>
      </c>
      <c r="E180" s="42" t="str">
        <f t="shared" si="12"/>
        <v/>
      </c>
      <c r="F180" s="110"/>
      <c r="G180" s="42" t="str">
        <f ca="1">IF(C180="","",IF(F180="","0x03FF",IF(ISERROR(VLOOKUP(F180,C$12:INDIRECT("R[-1]C[-2]",FALSE),3,FALSE)),"ERROR",VLOOKUP(F180,C$12:INDIRECT("R[-1]C[-2]",FALSE),3,FALSE))))</f>
        <v/>
      </c>
      <c r="H180" s="110">
        <v>0</v>
      </c>
      <c r="I180" s="109">
        <v>0</v>
      </c>
      <c r="J180" s="109">
        <v>0</v>
      </c>
      <c r="K180" s="109">
        <v>0</v>
      </c>
      <c r="L180" s="109">
        <v>0</v>
      </c>
      <c r="M180" s="109">
        <v>0</v>
      </c>
      <c r="N180" s="109">
        <v>0</v>
      </c>
      <c r="O180" s="109">
        <v>0</v>
      </c>
      <c r="P180" s="109">
        <v>0</v>
      </c>
      <c r="Q180" s="109">
        <v>0</v>
      </c>
      <c r="R180" s="109">
        <v>0</v>
      </c>
      <c r="S180" s="109">
        <v>0</v>
      </c>
      <c r="T180" s="109">
        <v>0</v>
      </c>
      <c r="U180" s="109">
        <v>0</v>
      </c>
      <c r="V180" s="109">
        <v>0</v>
      </c>
      <c r="W180" s="109">
        <v>0</v>
      </c>
      <c r="X180" s="109">
        <v>0</v>
      </c>
      <c r="Y180" s="109">
        <v>0</v>
      </c>
      <c r="Z180" s="109">
        <v>0</v>
      </c>
      <c r="AA180" s="109">
        <v>0</v>
      </c>
      <c r="AB180" s="109">
        <v>0</v>
      </c>
      <c r="AC180" s="109">
        <v>0</v>
      </c>
      <c r="AD180" s="109">
        <v>0</v>
      </c>
      <c r="AE180" s="109">
        <v>0</v>
      </c>
      <c r="AF180" s="109">
        <v>0</v>
      </c>
      <c r="AG180" s="109">
        <v>0</v>
      </c>
      <c r="AH180" s="109">
        <v>0</v>
      </c>
      <c r="AI180" s="109">
        <v>0</v>
      </c>
      <c r="AJ180" s="109">
        <v>0</v>
      </c>
      <c r="AK180" s="109">
        <v>0</v>
      </c>
      <c r="AL180" s="109">
        <v>0</v>
      </c>
      <c r="AM180" s="114">
        <v>0</v>
      </c>
      <c r="AN180" s="115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73" t="str">
        <f t="shared" si="13"/>
        <v/>
      </c>
      <c r="BE180" s="164"/>
      <c r="BF180" s="107"/>
      <c r="BG180" s="108"/>
      <c r="BH180" s="108"/>
      <c r="BI180" s="108"/>
      <c r="BJ180" s="108"/>
      <c r="BK180" s="108"/>
      <c r="BL180" s="108"/>
      <c r="BM180" s="108"/>
      <c r="BN180" s="5">
        <f t="shared" si="14"/>
        <v>0</v>
      </c>
      <c r="BO180" s="5">
        <f t="shared" si="15"/>
        <v>0</v>
      </c>
    </row>
    <row r="181" spans="2:67">
      <c r="B181" s="128" t="str">
        <f ca="1">IF(C181="","",MAX($B$12:INDIRECT("R[-1]C",FALSE))+1)</f>
        <v/>
      </c>
      <c r="C181" s="109"/>
      <c r="D181" s="129" t="str">
        <f t="shared" si="11"/>
        <v/>
      </c>
      <c r="E181" s="42" t="str">
        <f t="shared" si="12"/>
        <v/>
      </c>
      <c r="F181" s="110"/>
      <c r="G181" s="42" t="str">
        <f ca="1">IF(C181="","",IF(F181="","0x03FF",IF(ISERROR(VLOOKUP(F181,C$12:INDIRECT("R[-1]C[-2]",FALSE),3,FALSE)),"ERROR",VLOOKUP(F181,C$12:INDIRECT("R[-1]C[-2]",FALSE),3,FALSE))))</f>
        <v/>
      </c>
      <c r="H181" s="110">
        <v>0</v>
      </c>
      <c r="I181" s="109">
        <v>0</v>
      </c>
      <c r="J181" s="109">
        <v>0</v>
      </c>
      <c r="K181" s="109">
        <v>0</v>
      </c>
      <c r="L181" s="109">
        <v>0</v>
      </c>
      <c r="M181" s="109">
        <v>0</v>
      </c>
      <c r="N181" s="109">
        <v>0</v>
      </c>
      <c r="O181" s="109">
        <v>0</v>
      </c>
      <c r="P181" s="109">
        <v>0</v>
      </c>
      <c r="Q181" s="109">
        <v>0</v>
      </c>
      <c r="R181" s="109">
        <v>0</v>
      </c>
      <c r="S181" s="109">
        <v>0</v>
      </c>
      <c r="T181" s="109">
        <v>0</v>
      </c>
      <c r="U181" s="109">
        <v>0</v>
      </c>
      <c r="V181" s="109">
        <v>0</v>
      </c>
      <c r="W181" s="109">
        <v>0</v>
      </c>
      <c r="X181" s="109">
        <v>0</v>
      </c>
      <c r="Y181" s="109">
        <v>0</v>
      </c>
      <c r="Z181" s="109">
        <v>0</v>
      </c>
      <c r="AA181" s="109">
        <v>0</v>
      </c>
      <c r="AB181" s="109">
        <v>0</v>
      </c>
      <c r="AC181" s="109">
        <v>0</v>
      </c>
      <c r="AD181" s="109">
        <v>0</v>
      </c>
      <c r="AE181" s="109">
        <v>0</v>
      </c>
      <c r="AF181" s="109">
        <v>0</v>
      </c>
      <c r="AG181" s="109">
        <v>0</v>
      </c>
      <c r="AH181" s="109">
        <v>0</v>
      </c>
      <c r="AI181" s="109">
        <v>0</v>
      </c>
      <c r="AJ181" s="109">
        <v>0</v>
      </c>
      <c r="AK181" s="109">
        <v>0</v>
      </c>
      <c r="AL181" s="109">
        <v>0</v>
      </c>
      <c r="AM181" s="114">
        <v>0</v>
      </c>
      <c r="AN181" s="115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73" t="str">
        <f t="shared" si="13"/>
        <v/>
      </c>
      <c r="BE181" s="164"/>
      <c r="BF181" s="107"/>
      <c r="BG181" s="108"/>
      <c r="BH181" s="108"/>
      <c r="BI181" s="108"/>
      <c r="BJ181" s="108"/>
      <c r="BK181" s="108"/>
      <c r="BL181" s="108"/>
      <c r="BM181" s="108"/>
      <c r="BN181" s="5">
        <f t="shared" si="14"/>
        <v>0</v>
      </c>
      <c r="BO181" s="5">
        <f t="shared" si="15"/>
        <v>0</v>
      </c>
    </row>
    <row r="182" spans="2:67">
      <c r="B182" s="128" t="str">
        <f ca="1">IF(C182="","",MAX($B$12:INDIRECT("R[-1]C",FALSE))+1)</f>
        <v/>
      </c>
      <c r="C182" s="109"/>
      <c r="D182" s="129" t="str">
        <f t="shared" si="11"/>
        <v/>
      </c>
      <c r="E182" s="42" t="str">
        <f t="shared" si="12"/>
        <v/>
      </c>
      <c r="F182" s="110"/>
      <c r="G182" s="42" t="str">
        <f ca="1">IF(C182="","",IF(F182="","0x03FF",IF(ISERROR(VLOOKUP(F182,C$12:INDIRECT("R[-1]C[-2]",FALSE),3,FALSE)),"ERROR",VLOOKUP(F182,C$12:INDIRECT("R[-1]C[-2]",FALSE),3,FALSE))))</f>
        <v/>
      </c>
      <c r="H182" s="110">
        <v>0</v>
      </c>
      <c r="I182" s="109">
        <v>0</v>
      </c>
      <c r="J182" s="109">
        <v>0</v>
      </c>
      <c r="K182" s="109">
        <v>0</v>
      </c>
      <c r="L182" s="109">
        <v>0</v>
      </c>
      <c r="M182" s="109">
        <v>0</v>
      </c>
      <c r="N182" s="109">
        <v>0</v>
      </c>
      <c r="O182" s="109">
        <v>0</v>
      </c>
      <c r="P182" s="109">
        <v>0</v>
      </c>
      <c r="Q182" s="109">
        <v>0</v>
      </c>
      <c r="R182" s="109">
        <v>0</v>
      </c>
      <c r="S182" s="109">
        <v>0</v>
      </c>
      <c r="T182" s="109">
        <v>0</v>
      </c>
      <c r="U182" s="109">
        <v>0</v>
      </c>
      <c r="V182" s="109">
        <v>0</v>
      </c>
      <c r="W182" s="109">
        <v>0</v>
      </c>
      <c r="X182" s="109">
        <v>0</v>
      </c>
      <c r="Y182" s="109">
        <v>0</v>
      </c>
      <c r="Z182" s="109">
        <v>0</v>
      </c>
      <c r="AA182" s="109">
        <v>0</v>
      </c>
      <c r="AB182" s="109">
        <v>0</v>
      </c>
      <c r="AC182" s="109">
        <v>0</v>
      </c>
      <c r="AD182" s="109">
        <v>0</v>
      </c>
      <c r="AE182" s="109">
        <v>0</v>
      </c>
      <c r="AF182" s="109">
        <v>0</v>
      </c>
      <c r="AG182" s="109">
        <v>0</v>
      </c>
      <c r="AH182" s="109">
        <v>0</v>
      </c>
      <c r="AI182" s="109">
        <v>0</v>
      </c>
      <c r="AJ182" s="109">
        <v>0</v>
      </c>
      <c r="AK182" s="109">
        <v>0</v>
      </c>
      <c r="AL182" s="109">
        <v>0</v>
      </c>
      <c r="AM182" s="114">
        <v>0</v>
      </c>
      <c r="AN182" s="115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73" t="str">
        <f t="shared" si="13"/>
        <v/>
      </c>
      <c r="BE182" s="164"/>
      <c r="BF182" s="107"/>
      <c r="BG182" s="108"/>
      <c r="BH182" s="108"/>
      <c r="BI182" s="108"/>
      <c r="BJ182" s="108"/>
      <c r="BK182" s="108"/>
      <c r="BL182" s="108"/>
      <c r="BM182" s="108"/>
      <c r="BN182" s="5">
        <f t="shared" si="14"/>
        <v>0</v>
      </c>
      <c r="BO182" s="5">
        <f t="shared" si="15"/>
        <v>0</v>
      </c>
    </row>
    <row r="183" spans="2:67">
      <c r="B183" s="128" t="str">
        <f ca="1">IF(C183="","",MAX($B$12:INDIRECT("R[-1]C",FALSE))+1)</f>
        <v/>
      </c>
      <c r="C183" s="109"/>
      <c r="D183" s="129" t="str">
        <f t="shared" si="11"/>
        <v/>
      </c>
      <c r="E183" s="42" t="str">
        <f t="shared" si="12"/>
        <v/>
      </c>
      <c r="F183" s="110"/>
      <c r="G183" s="42" t="str">
        <f ca="1">IF(C183="","",IF(F183="","0x03FF",IF(ISERROR(VLOOKUP(F183,C$12:INDIRECT("R[-1]C[-2]",FALSE),3,FALSE)),"ERROR",VLOOKUP(F183,C$12:INDIRECT("R[-1]C[-2]",FALSE),3,FALSE))))</f>
        <v/>
      </c>
      <c r="H183" s="110">
        <v>0</v>
      </c>
      <c r="I183" s="109">
        <v>0</v>
      </c>
      <c r="J183" s="109">
        <v>0</v>
      </c>
      <c r="K183" s="109">
        <v>0</v>
      </c>
      <c r="L183" s="109">
        <v>0</v>
      </c>
      <c r="M183" s="109">
        <v>0</v>
      </c>
      <c r="N183" s="109">
        <v>0</v>
      </c>
      <c r="O183" s="109">
        <v>0</v>
      </c>
      <c r="P183" s="109">
        <v>0</v>
      </c>
      <c r="Q183" s="109">
        <v>0</v>
      </c>
      <c r="R183" s="109">
        <v>0</v>
      </c>
      <c r="S183" s="109">
        <v>0</v>
      </c>
      <c r="T183" s="109">
        <v>0</v>
      </c>
      <c r="U183" s="109">
        <v>0</v>
      </c>
      <c r="V183" s="109">
        <v>0</v>
      </c>
      <c r="W183" s="109">
        <v>0</v>
      </c>
      <c r="X183" s="109">
        <v>0</v>
      </c>
      <c r="Y183" s="109">
        <v>0</v>
      </c>
      <c r="Z183" s="109">
        <v>0</v>
      </c>
      <c r="AA183" s="109">
        <v>0</v>
      </c>
      <c r="AB183" s="109">
        <v>0</v>
      </c>
      <c r="AC183" s="109">
        <v>0</v>
      </c>
      <c r="AD183" s="109">
        <v>0</v>
      </c>
      <c r="AE183" s="109">
        <v>0</v>
      </c>
      <c r="AF183" s="109">
        <v>0</v>
      </c>
      <c r="AG183" s="109">
        <v>0</v>
      </c>
      <c r="AH183" s="109">
        <v>0</v>
      </c>
      <c r="AI183" s="109">
        <v>0</v>
      </c>
      <c r="AJ183" s="109">
        <v>0</v>
      </c>
      <c r="AK183" s="109">
        <v>0</v>
      </c>
      <c r="AL183" s="109">
        <v>0</v>
      </c>
      <c r="AM183" s="114">
        <v>0</v>
      </c>
      <c r="AN183" s="115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73" t="str">
        <f t="shared" si="13"/>
        <v/>
      </c>
      <c r="BE183" s="164"/>
      <c r="BF183" s="107"/>
      <c r="BG183" s="108"/>
      <c r="BH183" s="108"/>
      <c r="BI183" s="108"/>
      <c r="BJ183" s="108"/>
      <c r="BK183" s="108"/>
      <c r="BL183" s="108"/>
      <c r="BM183" s="108"/>
      <c r="BN183" s="5">
        <f t="shared" si="14"/>
        <v>0</v>
      </c>
      <c r="BO183" s="5">
        <f t="shared" si="15"/>
        <v>0</v>
      </c>
    </row>
    <row r="184" spans="2:67">
      <c r="B184" s="128" t="str">
        <f ca="1">IF(C184="","",MAX($B$12:INDIRECT("R[-1]C",FALSE))+1)</f>
        <v/>
      </c>
      <c r="C184" s="109"/>
      <c r="D184" s="129" t="str">
        <f t="shared" si="11"/>
        <v/>
      </c>
      <c r="E184" s="42" t="str">
        <f t="shared" si="12"/>
        <v/>
      </c>
      <c r="F184" s="110"/>
      <c r="G184" s="42" t="str">
        <f ca="1">IF(C184="","",IF(F184="","0x03FF",IF(ISERROR(VLOOKUP(F184,C$12:INDIRECT("R[-1]C[-2]",FALSE),3,FALSE)),"ERROR",VLOOKUP(F184,C$12:INDIRECT("R[-1]C[-2]",FALSE),3,FALSE))))</f>
        <v/>
      </c>
      <c r="H184" s="110">
        <v>0</v>
      </c>
      <c r="I184" s="109">
        <v>0</v>
      </c>
      <c r="J184" s="109">
        <v>0</v>
      </c>
      <c r="K184" s="109">
        <v>0</v>
      </c>
      <c r="L184" s="109">
        <v>0</v>
      </c>
      <c r="M184" s="109">
        <v>0</v>
      </c>
      <c r="N184" s="109">
        <v>0</v>
      </c>
      <c r="O184" s="109">
        <v>0</v>
      </c>
      <c r="P184" s="109">
        <v>0</v>
      </c>
      <c r="Q184" s="109">
        <v>0</v>
      </c>
      <c r="R184" s="109">
        <v>0</v>
      </c>
      <c r="S184" s="109">
        <v>0</v>
      </c>
      <c r="T184" s="109">
        <v>0</v>
      </c>
      <c r="U184" s="109">
        <v>0</v>
      </c>
      <c r="V184" s="109">
        <v>0</v>
      </c>
      <c r="W184" s="109">
        <v>0</v>
      </c>
      <c r="X184" s="109">
        <v>0</v>
      </c>
      <c r="Y184" s="109">
        <v>0</v>
      </c>
      <c r="Z184" s="109">
        <v>0</v>
      </c>
      <c r="AA184" s="109">
        <v>0</v>
      </c>
      <c r="AB184" s="109">
        <v>0</v>
      </c>
      <c r="AC184" s="109">
        <v>0</v>
      </c>
      <c r="AD184" s="109">
        <v>0</v>
      </c>
      <c r="AE184" s="109">
        <v>0</v>
      </c>
      <c r="AF184" s="109">
        <v>0</v>
      </c>
      <c r="AG184" s="109">
        <v>0</v>
      </c>
      <c r="AH184" s="109">
        <v>0</v>
      </c>
      <c r="AI184" s="109">
        <v>0</v>
      </c>
      <c r="AJ184" s="109">
        <v>0</v>
      </c>
      <c r="AK184" s="109">
        <v>0</v>
      </c>
      <c r="AL184" s="109">
        <v>0</v>
      </c>
      <c r="AM184" s="114">
        <v>0</v>
      </c>
      <c r="AN184" s="115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73" t="str">
        <f t="shared" si="13"/>
        <v/>
      </c>
      <c r="BE184" s="164"/>
      <c r="BF184" s="107"/>
      <c r="BG184" s="108"/>
      <c r="BH184" s="108"/>
      <c r="BI184" s="108"/>
      <c r="BJ184" s="108"/>
      <c r="BK184" s="108"/>
      <c r="BL184" s="108"/>
      <c r="BM184" s="108"/>
      <c r="BN184" s="5">
        <f t="shared" si="14"/>
        <v>0</v>
      </c>
      <c r="BO184" s="5">
        <f t="shared" si="15"/>
        <v>0</v>
      </c>
    </row>
    <row r="185" spans="2:67">
      <c r="B185" s="128" t="str">
        <f ca="1">IF(C185="","",MAX($B$12:INDIRECT("R[-1]C",FALSE))+1)</f>
        <v/>
      </c>
      <c r="C185" s="109"/>
      <c r="D185" s="129" t="str">
        <f t="shared" si="11"/>
        <v/>
      </c>
      <c r="E185" s="42" t="str">
        <f t="shared" si="12"/>
        <v/>
      </c>
      <c r="F185" s="110"/>
      <c r="G185" s="42" t="str">
        <f ca="1">IF(C185="","",IF(F185="","0x03FF",IF(ISERROR(VLOOKUP(F185,C$12:INDIRECT("R[-1]C[-2]",FALSE),3,FALSE)),"ERROR",VLOOKUP(F185,C$12:INDIRECT("R[-1]C[-2]",FALSE),3,FALSE))))</f>
        <v/>
      </c>
      <c r="H185" s="110">
        <v>0</v>
      </c>
      <c r="I185" s="109">
        <v>0</v>
      </c>
      <c r="J185" s="109">
        <v>0</v>
      </c>
      <c r="K185" s="109">
        <v>0</v>
      </c>
      <c r="L185" s="109">
        <v>0</v>
      </c>
      <c r="M185" s="109">
        <v>0</v>
      </c>
      <c r="N185" s="109">
        <v>0</v>
      </c>
      <c r="O185" s="109">
        <v>0</v>
      </c>
      <c r="P185" s="109">
        <v>0</v>
      </c>
      <c r="Q185" s="109">
        <v>0</v>
      </c>
      <c r="R185" s="109">
        <v>0</v>
      </c>
      <c r="S185" s="109">
        <v>0</v>
      </c>
      <c r="T185" s="109">
        <v>0</v>
      </c>
      <c r="U185" s="109">
        <v>0</v>
      </c>
      <c r="V185" s="109">
        <v>0</v>
      </c>
      <c r="W185" s="109">
        <v>0</v>
      </c>
      <c r="X185" s="109">
        <v>0</v>
      </c>
      <c r="Y185" s="109">
        <v>0</v>
      </c>
      <c r="Z185" s="109">
        <v>0</v>
      </c>
      <c r="AA185" s="109">
        <v>0</v>
      </c>
      <c r="AB185" s="109">
        <v>0</v>
      </c>
      <c r="AC185" s="109">
        <v>0</v>
      </c>
      <c r="AD185" s="109">
        <v>0</v>
      </c>
      <c r="AE185" s="109">
        <v>0</v>
      </c>
      <c r="AF185" s="109">
        <v>0</v>
      </c>
      <c r="AG185" s="109">
        <v>0</v>
      </c>
      <c r="AH185" s="109">
        <v>0</v>
      </c>
      <c r="AI185" s="109">
        <v>0</v>
      </c>
      <c r="AJ185" s="109">
        <v>0</v>
      </c>
      <c r="AK185" s="109">
        <v>0</v>
      </c>
      <c r="AL185" s="109">
        <v>0</v>
      </c>
      <c r="AM185" s="114">
        <v>0</v>
      </c>
      <c r="AN185" s="115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73" t="str">
        <f t="shared" si="13"/>
        <v/>
      </c>
      <c r="BE185" s="164"/>
      <c r="BF185" s="107"/>
      <c r="BG185" s="108"/>
      <c r="BH185" s="108"/>
      <c r="BI185" s="108"/>
      <c r="BJ185" s="108"/>
      <c r="BK185" s="108"/>
      <c r="BL185" s="108"/>
      <c r="BM185" s="108"/>
      <c r="BN185" s="5">
        <f t="shared" si="14"/>
        <v>0</v>
      </c>
      <c r="BO185" s="5">
        <f t="shared" si="15"/>
        <v>0</v>
      </c>
    </row>
    <row r="186" spans="2:67">
      <c r="B186" s="128" t="str">
        <f ca="1">IF(C186="","",MAX($B$12:INDIRECT("R[-1]C",FALSE))+1)</f>
        <v/>
      </c>
      <c r="C186" s="109"/>
      <c r="D186" s="129" t="str">
        <f t="shared" si="11"/>
        <v/>
      </c>
      <c r="E186" s="42" t="str">
        <f t="shared" si="12"/>
        <v/>
      </c>
      <c r="F186" s="110"/>
      <c r="G186" s="42" t="str">
        <f ca="1">IF(C186="","",IF(F186="","0x03FF",IF(ISERROR(VLOOKUP(F186,C$12:INDIRECT("R[-1]C[-2]",FALSE),3,FALSE)),"ERROR",VLOOKUP(F186,C$12:INDIRECT("R[-1]C[-2]",FALSE),3,FALSE))))</f>
        <v/>
      </c>
      <c r="H186" s="110">
        <v>0</v>
      </c>
      <c r="I186" s="109">
        <v>0</v>
      </c>
      <c r="J186" s="109">
        <v>0</v>
      </c>
      <c r="K186" s="109">
        <v>0</v>
      </c>
      <c r="L186" s="109">
        <v>0</v>
      </c>
      <c r="M186" s="109">
        <v>0</v>
      </c>
      <c r="N186" s="109">
        <v>0</v>
      </c>
      <c r="O186" s="109">
        <v>0</v>
      </c>
      <c r="P186" s="109">
        <v>0</v>
      </c>
      <c r="Q186" s="109">
        <v>0</v>
      </c>
      <c r="R186" s="109">
        <v>0</v>
      </c>
      <c r="S186" s="109">
        <v>0</v>
      </c>
      <c r="T186" s="109">
        <v>0</v>
      </c>
      <c r="U186" s="109">
        <v>0</v>
      </c>
      <c r="V186" s="109">
        <v>0</v>
      </c>
      <c r="W186" s="109">
        <v>0</v>
      </c>
      <c r="X186" s="109">
        <v>0</v>
      </c>
      <c r="Y186" s="109">
        <v>0</v>
      </c>
      <c r="Z186" s="109">
        <v>0</v>
      </c>
      <c r="AA186" s="109">
        <v>0</v>
      </c>
      <c r="AB186" s="109">
        <v>0</v>
      </c>
      <c r="AC186" s="109">
        <v>0</v>
      </c>
      <c r="AD186" s="109">
        <v>0</v>
      </c>
      <c r="AE186" s="109">
        <v>0</v>
      </c>
      <c r="AF186" s="109">
        <v>0</v>
      </c>
      <c r="AG186" s="109">
        <v>0</v>
      </c>
      <c r="AH186" s="109">
        <v>0</v>
      </c>
      <c r="AI186" s="109">
        <v>0</v>
      </c>
      <c r="AJ186" s="109">
        <v>0</v>
      </c>
      <c r="AK186" s="109">
        <v>0</v>
      </c>
      <c r="AL186" s="109">
        <v>0</v>
      </c>
      <c r="AM186" s="114">
        <v>0</v>
      </c>
      <c r="AN186" s="115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73" t="str">
        <f t="shared" si="13"/>
        <v/>
      </c>
      <c r="BE186" s="164"/>
      <c r="BF186" s="107"/>
      <c r="BG186" s="108"/>
      <c r="BH186" s="108"/>
      <c r="BI186" s="108"/>
      <c r="BJ186" s="108"/>
      <c r="BK186" s="108"/>
      <c r="BL186" s="108"/>
      <c r="BM186" s="108"/>
      <c r="BN186" s="5">
        <f t="shared" si="14"/>
        <v>0</v>
      </c>
      <c r="BO186" s="5">
        <f t="shared" si="15"/>
        <v>0</v>
      </c>
    </row>
    <row r="187" spans="2:67">
      <c r="B187" s="128" t="str">
        <f ca="1">IF(C187="","",MAX($B$12:INDIRECT("R[-1]C",FALSE))+1)</f>
        <v/>
      </c>
      <c r="C187" s="109"/>
      <c r="D187" s="129" t="str">
        <f t="shared" si="11"/>
        <v/>
      </c>
      <c r="E187" s="42" t="str">
        <f t="shared" si="12"/>
        <v/>
      </c>
      <c r="F187" s="110"/>
      <c r="G187" s="42" t="str">
        <f ca="1">IF(C187="","",IF(F187="","0x03FF",IF(ISERROR(VLOOKUP(F187,C$12:INDIRECT("R[-1]C[-2]",FALSE),3,FALSE)),"ERROR",VLOOKUP(F187,C$12:INDIRECT("R[-1]C[-2]",FALSE),3,FALSE))))</f>
        <v/>
      </c>
      <c r="H187" s="110">
        <v>0</v>
      </c>
      <c r="I187" s="109">
        <v>0</v>
      </c>
      <c r="J187" s="109">
        <v>0</v>
      </c>
      <c r="K187" s="109">
        <v>0</v>
      </c>
      <c r="L187" s="109">
        <v>0</v>
      </c>
      <c r="M187" s="109">
        <v>0</v>
      </c>
      <c r="N187" s="109">
        <v>0</v>
      </c>
      <c r="O187" s="109">
        <v>0</v>
      </c>
      <c r="P187" s="109">
        <v>0</v>
      </c>
      <c r="Q187" s="109">
        <v>0</v>
      </c>
      <c r="R187" s="109">
        <v>0</v>
      </c>
      <c r="S187" s="109">
        <v>0</v>
      </c>
      <c r="T187" s="109">
        <v>0</v>
      </c>
      <c r="U187" s="109">
        <v>0</v>
      </c>
      <c r="V187" s="109">
        <v>0</v>
      </c>
      <c r="W187" s="109">
        <v>0</v>
      </c>
      <c r="X187" s="109">
        <v>0</v>
      </c>
      <c r="Y187" s="109">
        <v>0</v>
      </c>
      <c r="Z187" s="109">
        <v>0</v>
      </c>
      <c r="AA187" s="109">
        <v>0</v>
      </c>
      <c r="AB187" s="109">
        <v>0</v>
      </c>
      <c r="AC187" s="109">
        <v>0</v>
      </c>
      <c r="AD187" s="109">
        <v>0</v>
      </c>
      <c r="AE187" s="109">
        <v>0</v>
      </c>
      <c r="AF187" s="109">
        <v>0</v>
      </c>
      <c r="AG187" s="109">
        <v>0</v>
      </c>
      <c r="AH187" s="109">
        <v>0</v>
      </c>
      <c r="AI187" s="109">
        <v>0</v>
      </c>
      <c r="AJ187" s="109">
        <v>0</v>
      </c>
      <c r="AK187" s="109">
        <v>0</v>
      </c>
      <c r="AL187" s="109">
        <v>0</v>
      </c>
      <c r="AM187" s="114">
        <v>0</v>
      </c>
      <c r="AN187" s="115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73" t="str">
        <f t="shared" si="13"/>
        <v/>
      </c>
      <c r="BE187" s="164"/>
      <c r="BF187" s="107"/>
      <c r="BG187" s="108"/>
      <c r="BH187" s="108"/>
      <c r="BI187" s="108"/>
      <c r="BJ187" s="108"/>
      <c r="BK187" s="108"/>
      <c r="BL187" s="108"/>
      <c r="BM187" s="108"/>
      <c r="BN187" s="5">
        <f t="shared" si="14"/>
        <v>0</v>
      </c>
      <c r="BO187" s="5">
        <f t="shared" si="15"/>
        <v>0</v>
      </c>
    </row>
    <row r="188" spans="2:67">
      <c r="B188" s="128" t="str">
        <f ca="1">IF(C188="","",MAX($B$12:INDIRECT("R[-1]C",FALSE))+1)</f>
        <v/>
      </c>
      <c r="C188" s="109"/>
      <c r="D188" s="129" t="str">
        <f t="shared" si="11"/>
        <v/>
      </c>
      <c r="E188" s="42" t="str">
        <f t="shared" si="12"/>
        <v/>
      </c>
      <c r="F188" s="110"/>
      <c r="G188" s="42" t="str">
        <f ca="1">IF(C188="","",IF(F188="","0x03FF",IF(ISERROR(VLOOKUP(F188,C$12:INDIRECT("R[-1]C[-2]",FALSE),3,FALSE)),"ERROR",VLOOKUP(F188,C$12:INDIRECT("R[-1]C[-2]",FALSE),3,FALSE))))</f>
        <v/>
      </c>
      <c r="H188" s="110">
        <v>0</v>
      </c>
      <c r="I188" s="109">
        <v>0</v>
      </c>
      <c r="J188" s="109">
        <v>0</v>
      </c>
      <c r="K188" s="109">
        <v>0</v>
      </c>
      <c r="L188" s="109">
        <v>0</v>
      </c>
      <c r="M188" s="109">
        <v>0</v>
      </c>
      <c r="N188" s="109">
        <v>0</v>
      </c>
      <c r="O188" s="109">
        <v>0</v>
      </c>
      <c r="P188" s="109">
        <v>0</v>
      </c>
      <c r="Q188" s="109">
        <v>0</v>
      </c>
      <c r="R188" s="109">
        <v>0</v>
      </c>
      <c r="S188" s="109">
        <v>0</v>
      </c>
      <c r="T188" s="109">
        <v>0</v>
      </c>
      <c r="U188" s="109">
        <v>0</v>
      </c>
      <c r="V188" s="109">
        <v>0</v>
      </c>
      <c r="W188" s="109">
        <v>0</v>
      </c>
      <c r="X188" s="109">
        <v>0</v>
      </c>
      <c r="Y188" s="109">
        <v>0</v>
      </c>
      <c r="Z188" s="109">
        <v>0</v>
      </c>
      <c r="AA188" s="109">
        <v>0</v>
      </c>
      <c r="AB188" s="109">
        <v>0</v>
      </c>
      <c r="AC188" s="109">
        <v>0</v>
      </c>
      <c r="AD188" s="109">
        <v>0</v>
      </c>
      <c r="AE188" s="109">
        <v>0</v>
      </c>
      <c r="AF188" s="109">
        <v>0</v>
      </c>
      <c r="AG188" s="109">
        <v>0</v>
      </c>
      <c r="AH188" s="109">
        <v>0</v>
      </c>
      <c r="AI188" s="109">
        <v>0</v>
      </c>
      <c r="AJ188" s="109">
        <v>0</v>
      </c>
      <c r="AK188" s="109">
        <v>0</v>
      </c>
      <c r="AL188" s="109">
        <v>0</v>
      </c>
      <c r="AM188" s="114">
        <v>0</v>
      </c>
      <c r="AN188" s="115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73" t="str">
        <f t="shared" si="13"/>
        <v/>
      </c>
      <c r="BE188" s="164"/>
      <c r="BF188" s="107"/>
      <c r="BG188" s="108"/>
      <c r="BH188" s="108"/>
      <c r="BI188" s="108"/>
      <c r="BJ188" s="108"/>
      <c r="BK188" s="108"/>
      <c r="BL188" s="108"/>
      <c r="BM188" s="108"/>
      <c r="BN188" s="5">
        <f t="shared" si="14"/>
        <v>0</v>
      </c>
      <c r="BO188" s="5">
        <f t="shared" si="15"/>
        <v>0</v>
      </c>
    </row>
    <row r="189" spans="2:67">
      <c r="B189" s="128" t="str">
        <f ca="1">IF(C189="","",MAX($B$12:INDIRECT("R[-1]C",FALSE))+1)</f>
        <v/>
      </c>
      <c r="C189" s="109"/>
      <c r="D189" s="129" t="str">
        <f t="shared" si="11"/>
        <v/>
      </c>
      <c r="E189" s="42" t="str">
        <f t="shared" si="12"/>
        <v/>
      </c>
      <c r="F189" s="110"/>
      <c r="G189" s="42" t="str">
        <f ca="1">IF(C189="","",IF(F189="","0x03FF",IF(ISERROR(VLOOKUP(F189,C$12:INDIRECT("R[-1]C[-2]",FALSE),3,FALSE)),"ERROR",VLOOKUP(F189,C$12:INDIRECT("R[-1]C[-2]",FALSE),3,FALSE))))</f>
        <v/>
      </c>
      <c r="H189" s="110">
        <v>0</v>
      </c>
      <c r="I189" s="109">
        <v>0</v>
      </c>
      <c r="J189" s="109">
        <v>0</v>
      </c>
      <c r="K189" s="109">
        <v>0</v>
      </c>
      <c r="L189" s="109">
        <v>0</v>
      </c>
      <c r="M189" s="109">
        <v>0</v>
      </c>
      <c r="N189" s="109">
        <v>0</v>
      </c>
      <c r="O189" s="109">
        <v>0</v>
      </c>
      <c r="P189" s="109">
        <v>0</v>
      </c>
      <c r="Q189" s="109">
        <v>0</v>
      </c>
      <c r="R189" s="109">
        <v>0</v>
      </c>
      <c r="S189" s="109">
        <v>0</v>
      </c>
      <c r="T189" s="109">
        <v>0</v>
      </c>
      <c r="U189" s="109">
        <v>0</v>
      </c>
      <c r="V189" s="109">
        <v>0</v>
      </c>
      <c r="W189" s="109">
        <v>0</v>
      </c>
      <c r="X189" s="109">
        <v>0</v>
      </c>
      <c r="Y189" s="109">
        <v>0</v>
      </c>
      <c r="Z189" s="109">
        <v>0</v>
      </c>
      <c r="AA189" s="109">
        <v>0</v>
      </c>
      <c r="AB189" s="109">
        <v>0</v>
      </c>
      <c r="AC189" s="109">
        <v>0</v>
      </c>
      <c r="AD189" s="109">
        <v>0</v>
      </c>
      <c r="AE189" s="109">
        <v>0</v>
      </c>
      <c r="AF189" s="109">
        <v>0</v>
      </c>
      <c r="AG189" s="109">
        <v>0</v>
      </c>
      <c r="AH189" s="109">
        <v>0</v>
      </c>
      <c r="AI189" s="109">
        <v>0</v>
      </c>
      <c r="AJ189" s="109">
        <v>0</v>
      </c>
      <c r="AK189" s="109">
        <v>0</v>
      </c>
      <c r="AL189" s="109">
        <v>0</v>
      </c>
      <c r="AM189" s="114">
        <v>0</v>
      </c>
      <c r="AN189" s="115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73" t="str">
        <f t="shared" si="13"/>
        <v/>
      </c>
      <c r="BE189" s="164"/>
      <c r="BF189" s="107"/>
      <c r="BG189" s="108"/>
      <c r="BH189" s="108"/>
      <c r="BI189" s="108"/>
      <c r="BJ189" s="108"/>
      <c r="BK189" s="108"/>
      <c r="BL189" s="108"/>
      <c r="BM189" s="108"/>
      <c r="BN189" s="5">
        <f t="shared" si="14"/>
        <v>0</v>
      </c>
      <c r="BO189" s="5">
        <f t="shared" si="15"/>
        <v>0</v>
      </c>
    </row>
    <row r="190" spans="2:67">
      <c r="B190" s="128" t="str">
        <f ca="1">IF(C190="","",MAX($B$12:INDIRECT("R[-1]C",FALSE))+1)</f>
        <v/>
      </c>
      <c r="C190" s="109"/>
      <c r="D190" s="129" t="str">
        <f t="shared" si="11"/>
        <v/>
      </c>
      <c r="E190" s="42" t="str">
        <f t="shared" si="12"/>
        <v/>
      </c>
      <c r="F190" s="110"/>
      <c r="G190" s="42" t="str">
        <f ca="1">IF(C190="","",IF(F190="","0x03FF",IF(ISERROR(VLOOKUP(F190,C$12:INDIRECT("R[-1]C[-2]",FALSE),3,FALSE)),"ERROR",VLOOKUP(F190,C$12:INDIRECT("R[-1]C[-2]",FALSE),3,FALSE))))</f>
        <v/>
      </c>
      <c r="H190" s="110">
        <v>0</v>
      </c>
      <c r="I190" s="109">
        <v>0</v>
      </c>
      <c r="J190" s="109">
        <v>0</v>
      </c>
      <c r="K190" s="109">
        <v>0</v>
      </c>
      <c r="L190" s="109">
        <v>0</v>
      </c>
      <c r="M190" s="109">
        <v>0</v>
      </c>
      <c r="N190" s="109">
        <v>0</v>
      </c>
      <c r="O190" s="109">
        <v>0</v>
      </c>
      <c r="P190" s="109">
        <v>0</v>
      </c>
      <c r="Q190" s="109">
        <v>0</v>
      </c>
      <c r="R190" s="109">
        <v>0</v>
      </c>
      <c r="S190" s="109">
        <v>0</v>
      </c>
      <c r="T190" s="109">
        <v>0</v>
      </c>
      <c r="U190" s="109">
        <v>0</v>
      </c>
      <c r="V190" s="109">
        <v>0</v>
      </c>
      <c r="W190" s="109">
        <v>0</v>
      </c>
      <c r="X190" s="109">
        <v>0</v>
      </c>
      <c r="Y190" s="109">
        <v>0</v>
      </c>
      <c r="Z190" s="109">
        <v>0</v>
      </c>
      <c r="AA190" s="109">
        <v>0</v>
      </c>
      <c r="AB190" s="109">
        <v>0</v>
      </c>
      <c r="AC190" s="109">
        <v>0</v>
      </c>
      <c r="AD190" s="109">
        <v>0</v>
      </c>
      <c r="AE190" s="109">
        <v>0</v>
      </c>
      <c r="AF190" s="109">
        <v>0</v>
      </c>
      <c r="AG190" s="109">
        <v>0</v>
      </c>
      <c r="AH190" s="109">
        <v>0</v>
      </c>
      <c r="AI190" s="109">
        <v>0</v>
      </c>
      <c r="AJ190" s="109">
        <v>0</v>
      </c>
      <c r="AK190" s="109">
        <v>0</v>
      </c>
      <c r="AL190" s="109">
        <v>0</v>
      </c>
      <c r="AM190" s="114">
        <v>0</v>
      </c>
      <c r="AN190" s="115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73" t="str">
        <f t="shared" si="13"/>
        <v/>
      </c>
      <c r="BE190" s="164"/>
      <c r="BF190" s="107"/>
      <c r="BG190" s="108"/>
      <c r="BH190" s="108"/>
      <c r="BI190" s="108"/>
      <c r="BJ190" s="108"/>
      <c r="BK190" s="108"/>
      <c r="BL190" s="108"/>
      <c r="BM190" s="108"/>
      <c r="BN190" s="5">
        <f t="shared" si="14"/>
        <v>0</v>
      </c>
      <c r="BO190" s="5">
        <f t="shared" si="15"/>
        <v>0</v>
      </c>
    </row>
    <row r="191" spans="2:67">
      <c r="B191" s="128" t="str">
        <f ca="1">IF(C191="","",MAX($B$12:INDIRECT("R[-1]C",FALSE))+1)</f>
        <v/>
      </c>
      <c r="C191" s="109"/>
      <c r="D191" s="129" t="str">
        <f t="shared" si="11"/>
        <v/>
      </c>
      <c r="E191" s="42" t="str">
        <f t="shared" si="12"/>
        <v/>
      </c>
      <c r="F191" s="110"/>
      <c r="G191" s="42" t="str">
        <f ca="1">IF(C191="","",IF(F191="","0x03FF",IF(ISERROR(VLOOKUP(F191,C$12:INDIRECT("R[-1]C[-2]",FALSE),3,FALSE)),"ERROR",VLOOKUP(F191,C$12:INDIRECT("R[-1]C[-2]",FALSE),3,FALSE))))</f>
        <v/>
      </c>
      <c r="H191" s="110">
        <v>0</v>
      </c>
      <c r="I191" s="109">
        <v>0</v>
      </c>
      <c r="J191" s="109">
        <v>0</v>
      </c>
      <c r="K191" s="109">
        <v>0</v>
      </c>
      <c r="L191" s="109">
        <v>0</v>
      </c>
      <c r="M191" s="109">
        <v>0</v>
      </c>
      <c r="N191" s="109">
        <v>0</v>
      </c>
      <c r="O191" s="109">
        <v>0</v>
      </c>
      <c r="P191" s="109">
        <v>0</v>
      </c>
      <c r="Q191" s="109">
        <v>0</v>
      </c>
      <c r="R191" s="109">
        <v>0</v>
      </c>
      <c r="S191" s="109">
        <v>0</v>
      </c>
      <c r="T191" s="109">
        <v>0</v>
      </c>
      <c r="U191" s="109">
        <v>0</v>
      </c>
      <c r="V191" s="109">
        <v>0</v>
      </c>
      <c r="W191" s="109">
        <v>0</v>
      </c>
      <c r="X191" s="109">
        <v>0</v>
      </c>
      <c r="Y191" s="109">
        <v>0</v>
      </c>
      <c r="Z191" s="109">
        <v>0</v>
      </c>
      <c r="AA191" s="109">
        <v>0</v>
      </c>
      <c r="AB191" s="109">
        <v>0</v>
      </c>
      <c r="AC191" s="109">
        <v>0</v>
      </c>
      <c r="AD191" s="109">
        <v>0</v>
      </c>
      <c r="AE191" s="109">
        <v>0</v>
      </c>
      <c r="AF191" s="109">
        <v>0</v>
      </c>
      <c r="AG191" s="109">
        <v>0</v>
      </c>
      <c r="AH191" s="109">
        <v>0</v>
      </c>
      <c r="AI191" s="109">
        <v>0</v>
      </c>
      <c r="AJ191" s="109">
        <v>0</v>
      </c>
      <c r="AK191" s="109">
        <v>0</v>
      </c>
      <c r="AL191" s="109">
        <v>0</v>
      </c>
      <c r="AM191" s="114">
        <v>0</v>
      </c>
      <c r="AN191" s="115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73" t="str">
        <f t="shared" si="13"/>
        <v/>
      </c>
      <c r="BE191" s="164"/>
      <c r="BF191" s="107"/>
      <c r="BG191" s="108"/>
      <c r="BH191" s="108"/>
      <c r="BI191" s="108"/>
      <c r="BJ191" s="108"/>
      <c r="BK191" s="108"/>
      <c r="BL191" s="108"/>
      <c r="BM191" s="108"/>
      <c r="BN191" s="5">
        <f t="shared" si="14"/>
        <v>0</v>
      </c>
      <c r="BO191" s="5">
        <f t="shared" si="15"/>
        <v>0</v>
      </c>
    </row>
    <row r="192" spans="2:67">
      <c r="B192" s="128" t="str">
        <f ca="1">IF(C192="","",MAX($B$12:INDIRECT("R[-1]C",FALSE))+1)</f>
        <v/>
      </c>
      <c r="C192" s="109"/>
      <c r="D192" s="129" t="str">
        <f t="shared" si="11"/>
        <v/>
      </c>
      <c r="E192" s="42" t="str">
        <f t="shared" si="12"/>
        <v/>
      </c>
      <c r="F192" s="110"/>
      <c r="G192" s="42" t="str">
        <f ca="1">IF(C192="","",IF(F192="","0x03FF",IF(ISERROR(VLOOKUP(F192,C$12:INDIRECT("R[-1]C[-2]",FALSE),3,FALSE)),"ERROR",VLOOKUP(F192,C$12:INDIRECT("R[-1]C[-2]",FALSE),3,FALSE))))</f>
        <v/>
      </c>
      <c r="H192" s="110">
        <v>0</v>
      </c>
      <c r="I192" s="109">
        <v>0</v>
      </c>
      <c r="J192" s="109">
        <v>0</v>
      </c>
      <c r="K192" s="109">
        <v>0</v>
      </c>
      <c r="L192" s="109">
        <v>0</v>
      </c>
      <c r="M192" s="109">
        <v>0</v>
      </c>
      <c r="N192" s="109">
        <v>0</v>
      </c>
      <c r="O192" s="109">
        <v>0</v>
      </c>
      <c r="P192" s="109">
        <v>0</v>
      </c>
      <c r="Q192" s="109">
        <v>0</v>
      </c>
      <c r="R192" s="109">
        <v>0</v>
      </c>
      <c r="S192" s="109">
        <v>0</v>
      </c>
      <c r="T192" s="109">
        <v>0</v>
      </c>
      <c r="U192" s="109">
        <v>0</v>
      </c>
      <c r="V192" s="109">
        <v>0</v>
      </c>
      <c r="W192" s="109">
        <v>0</v>
      </c>
      <c r="X192" s="109">
        <v>0</v>
      </c>
      <c r="Y192" s="109">
        <v>0</v>
      </c>
      <c r="Z192" s="109">
        <v>0</v>
      </c>
      <c r="AA192" s="109">
        <v>0</v>
      </c>
      <c r="AB192" s="109">
        <v>0</v>
      </c>
      <c r="AC192" s="109">
        <v>0</v>
      </c>
      <c r="AD192" s="109">
        <v>0</v>
      </c>
      <c r="AE192" s="109">
        <v>0</v>
      </c>
      <c r="AF192" s="109">
        <v>0</v>
      </c>
      <c r="AG192" s="109">
        <v>0</v>
      </c>
      <c r="AH192" s="109">
        <v>0</v>
      </c>
      <c r="AI192" s="109">
        <v>0</v>
      </c>
      <c r="AJ192" s="109">
        <v>0</v>
      </c>
      <c r="AK192" s="109">
        <v>0</v>
      </c>
      <c r="AL192" s="109">
        <v>0</v>
      </c>
      <c r="AM192" s="114">
        <v>0</v>
      </c>
      <c r="AN192" s="115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73" t="str">
        <f t="shared" si="13"/>
        <v/>
      </c>
      <c r="BE192" s="164"/>
      <c r="BF192" s="107"/>
      <c r="BG192" s="108"/>
      <c r="BH192" s="108"/>
      <c r="BI192" s="108"/>
      <c r="BJ192" s="108"/>
      <c r="BK192" s="108"/>
      <c r="BL192" s="108"/>
      <c r="BM192" s="108"/>
      <c r="BN192" s="5">
        <f t="shared" si="14"/>
        <v>0</v>
      </c>
      <c r="BO192" s="5">
        <f t="shared" si="15"/>
        <v>0</v>
      </c>
    </row>
    <row r="193" spans="2:67">
      <c r="B193" s="128" t="str">
        <f ca="1">IF(C193="","",MAX($B$12:INDIRECT("R[-1]C",FALSE))+1)</f>
        <v/>
      </c>
      <c r="C193" s="109"/>
      <c r="D193" s="129" t="str">
        <f t="shared" si="11"/>
        <v/>
      </c>
      <c r="E193" s="42" t="str">
        <f t="shared" si="12"/>
        <v/>
      </c>
      <c r="F193" s="110"/>
      <c r="G193" s="42" t="str">
        <f ca="1">IF(C193="","",IF(F193="","0x03FF",IF(ISERROR(VLOOKUP(F193,C$12:INDIRECT("R[-1]C[-2]",FALSE),3,FALSE)),"ERROR",VLOOKUP(F193,C$12:INDIRECT("R[-1]C[-2]",FALSE),3,FALSE))))</f>
        <v/>
      </c>
      <c r="H193" s="110">
        <v>0</v>
      </c>
      <c r="I193" s="109">
        <v>0</v>
      </c>
      <c r="J193" s="109">
        <v>0</v>
      </c>
      <c r="K193" s="109">
        <v>0</v>
      </c>
      <c r="L193" s="109">
        <v>0</v>
      </c>
      <c r="M193" s="109">
        <v>0</v>
      </c>
      <c r="N193" s="109">
        <v>0</v>
      </c>
      <c r="O193" s="109">
        <v>0</v>
      </c>
      <c r="P193" s="109">
        <v>0</v>
      </c>
      <c r="Q193" s="109">
        <v>0</v>
      </c>
      <c r="R193" s="109">
        <v>0</v>
      </c>
      <c r="S193" s="109">
        <v>0</v>
      </c>
      <c r="T193" s="109">
        <v>0</v>
      </c>
      <c r="U193" s="109">
        <v>0</v>
      </c>
      <c r="V193" s="109">
        <v>0</v>
      </c>
      <c r="W193" s="109">
        <v>0</v>
      </c>
      <c r="X193" s="109">
        <v>0</v>
      </c>
      <c r="Y193" s="109">
        <v>0</v>
      </c>
      <c r="Z193" s="109">
        <v>0</v>
      </c>
      <c r="AA193" s="109">
        <v>0</v>
      </c>
      <c r="AB193" s="109">
        <v>0</v>
      </c>
      <c r="AC193" s="109">
        <v>0</v>
      </c>
      <c r="AD193" s="109">
        <v>0</v>
      </c>
      <c r="AE193" s="109">
        <v>0</v>
      </c>
      <c r="AF193" s="109">
        <v>0</v>
      </c>
      <c r="AG193" s="109">
        <v>0</v>
      </c>
      <c r="AH193" s="109">
        <v>0</v>
      </c>
      <c r="AI193" s="109">
        <v>0</v>
      </c>
      <c r="AJ193" s="109">
        <v>0</v>
      </c>
      <c r="AK193" s="109">
        <v>0</v>
      </c>
      <c r="AL193" s="109">
        <v>0</v>
      </c>
      <c r="AM193" s="114">
        <v>0</v>
      </c>
      <c r="AN193" s="115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73" t="str">
        <f t="shared" si="13"/>
        <v/>
      </c>
      <c r="BE193" s="164"/>
      <c r="BF193" s="107"/>
      <c r="BG193" s="108"/>
      <c r="BH193" s="108"/>
      <c r="BI193" s="108"/>
      <c r="BJ193" s="108"/>
      <c r="BK193" s="108"/>
      <c r="BL193" s="108"/>
      <c r="BM193" s="108"/>
      <c r="BN193" s="5">
        <f t="shared" si="14"/>
        <v>0</v>
      </c>
      <c r="BO193" s="5">
        <f t="shared" si="15"/>
        <v>0</v>
      </c>
    </row>
    <row r="194" spans="2:67">
      <c r="B194" s="128" t="str">
        <f ca="1">IF(C194="","",MAX($B$12:INDIRECT("R[-1]C",FALSE))+1)</f>
        <v/>
      </c>
      <c r="C194" s="109"/>
      <c r="D194" s="129" t="str">
        <f t="shared" si="11"/>
        <v/>
      </c>
      <c r="E194" s="42" t="str">
        <f t="shared" si="12"/>
        <v/>
      </c>
      <c r="F194" s="110"/>
      <c r="G194" s="42" t="str">
        <f ca="1">IF(C194="","",IF(F194="","0x03FF",IF(ISERROR(VLOOKUP(F194,C$12:INDIRECT("R[-1]C[-2]",FALSE),3,FALSE)),"ERROR",VLOOKUP(F194,C$12:INDIRECT("R[-1]C[-2]",FALSE),3,FALSE))))</f>
        <v/>
      </c>
      <c r="H194" s="110">
        <v>0</v>
      </c>
      <c r="I194" s="109">
        <v>0</v>
      </c>
      <c r="J194" s="109">
        <v>0</v>
      </c>
      <c r="K194" s="109">
        <v>0</v>
      </c>
      <c r="L194" s="109">
        <v>0</v>
      </c>
      <c r="M194" s="109">
        <v>0</v>
      </c>
      <c r="N194" s="109">
        <v>0</v>
      </c>
      <c r="O194" s="109">
        <v>0</v>
      </c>
      <c r="P194" s="109">
        <v>0</v>
      </c>
      <c r="Q194" s="109">
        <v>0</v>
      </c>
      <c r="R194" s="109">
        <v>0</v>
      </c>
      <c r="S194" s="109">
        <v>0</v>
      </c>
      <c r="T194" s="109">
        <v>0</v>
      </c>
      <c r="U194" s="109">
        <v>0</v>
      </c>
      <c r="V194" s="109">
        <v>0</v>
      </c>
      <c r="W194" s="109">
        <v>0</v>
      </c>
      <c r="X194" s="109">
        <v>0</v>
      </c>
      <c r="Y194" s="109">
        <v>0</v>
      </c>
      <c r="Z194" s="109">
        <v>0</v>
      </c>
      <c r="AA194" s="109">
        <v>0</v>
      </c>
      <c r="AB194" s="109">
        <v>0</v>
      </c>
      <c r="AC194" s="109">
        <v>0</v>
      </c>
      <c r="AD194" s="109">
        <v>0</v>
      </c>
      <c r="AE194" s="109">
        <v>0</v>
      </c>
      <c r="AF194" s="109">
        <v>0</v>
      </c>
      <c r="AG194" s="109">
        <v>0</v>
      </c>
      <c r="AH194" s="109">
        <v>0</v>
      </c>
      <c r="AI194" s="109">
        <v>0</v>
      </c>
      <c r="AJ194" s="109">
        <v>0</v>
      </c>
      <c r="AK194" s="109">
        <v>0</v>
      </c>
      <c r="AL194" s="109">
        <v>0</v>
      </c>
      <c r="AM194" s="114">
        <v>0</v>
      </c>
      <c r="AN194" s="115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73" t="str">
        <f t="shared" si="13"/>
        <v/>
      </c>
      <c r="BE194" s="164"/>
      <c r="BF194" s="107"/>
      <c r="BG194" s="108"/>
      <c r="BH194" s="108"/>
      <c r="BI194" s="108"/>
      <c r="BJ194" s="108"/>
      <c r="BK194" s="108"/>
      <c r="BL194" s="108"/>
      <c r="BM194" s="108"/>
      <c r="BN194" s="5">
        <f t="shared" si="14"/>
        <v>0</v>
      </c>
      <c r="BO194" s="5">
        <f t="shared" si="15"/>
        <v>0</v>
      </c>
    </row>
    <row r="195" spans="2:67">
      <c r="B195" s="128" t="str">
        <f ca="1">IF(C195="","",MAX($B$12:INDIRECT("R[-1]C",FALSE))+1)</f>
        <v/>
      </c>
      <c r="C195" s="109"/>
      <c r="D195" s="129" t="str">
        <f t="shared" si="11"/>
        <v/>
      </c>
      <c r="E195" s="42" t="str">
        <f t="shared" si="12"/>
        <v/>
      </c>
      <c r="F195" s="110"/>
      <c r="G195" s="42" t="str">
        <f ca="1">IF(C195="","",IF(F195="","0x03FF",IF(ISERROR(VLOOKUP(F195,C$12:INDIRECT("R[-1]C[-2]",FALSE),3,FALSE)),"ERROR",VLOOKUP(F195,C$12:INDIRECT("R[-1]C[-2]",FALSE),3,FALSE))))</f>
        <v/>
      </c>
      <c r="H195" s="110">
        <v>0</v>
      </c>
      <c r="I195" s="109">
        <v>0</v>
      </c>
      <c r="J195" s="109">
        <v>0</v>
      </c>
      <c r="K195" s="109">
        <v>0</v>
      </c>
      <c r="L195" s="109">
        <v>0</v>
      </c>
      <c r="M195" s="109">
        <v>0</v>
      </c>
      <c r="N195" s="109">
        <v>0</v>
      </c>
      <c r="O195" s="109">
        <v>0</v>
      </c>
      <c r="P195" s="109">
        <v>0</v>
      </c>
      <c r="Q195" s="109">
        <v>0</v>
      </c>
      <c r="R195" s="109">
        <v>0</v>
      </c>
      <c r="S195" s="109">
        <v>0</v>
      </c>
      <c r="T195" s="109">
        <v>0</v>
      </c>
      <c r="U195" s="109">
        <v>0</v>
      </c>
      <c r="V195" s="109">
        <v>0</v>
      </c>
      <c r="W195" s="109">
        <v>0</v>
      </c>
      <c r="X195" s="109">
        <v>0</v>
      </c>
      <c r="Y195" s="109">
        <v>0</v>
      </c>
      <c r="Z195" s="109">
        <v>0</v>
      </c>
      <c r="AA195" s="109">
        <v>0</v>
      </c>
      <c r="AB195" s="109">
        <v>0</v>
      </c>
      <c r="AC195" s="109">
        <v>0</v>
      </c>
      <c r="AD195" s="109">
        <v>0</v>
      </c>
      <c r="AE195" s="109">
        <v>0</v>
      </c>
      <c r="AF195" s="109">
        <v>0</v>
      </c>
      <c r="AG195" s="109">
        <v>0</v>
      </c>
      <c r="AH195" s="109">
        <v>0</v>
      </c>
      <c r="AI195" s="109">
        <v>0</v>
      </c>
      <c r="AJ195" s="109">
        <v>0</v>
      </c>
      <c r="AK195" s="109">
        <v>0</v>
      </c>
      <c r="AL195" s="109">
        <v>0</v>
      </c>
      <c r="AM195" s="114">
        <v>0</v>
      </c>
      <c r="AN195" s="115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73" t="str">
        <f t="shared" si="13"/>
        <v/>
      </c>
      <c r="BE195" s="164"/>
      <c r="BF195" s="107"/>
      <c r="BG195" s="108"/>
      <c r="BH195" s="108"/>
      <c r="BI195" s="108"/>
      <c r="BJ195" s="108"/>
      <c r="BK195" s="108"/>
      <c r="BL195" s="108"/>
      <c r="BM195" s="108"/>
      <c r="BN195" s="5">
        <f t="shared" si="14"/>
        <v>0</v>
      </c>
      <c r="BO195" s="5">
        <f t="shared" si="15"/>
        <v>0</v>
      </c>
    </row>
    <row r="196" spans="2:67">
      <c r="B196" s="128" t="str">
        <f ca="1">IF(C196="","",MAX($B$12:INDIRECT("R[-1]C",FALSE))+1)</f>
        <v/>
      </c>
      <c r="C196" s="109"/>
      <c r="D196" s="129" t="str">
        <f t="shared" si="11"/>
        <v/>
      </c>
      <c r="E196" s="42" t="str">
        <f t="shared" si="12"/>
        <v/>
      </c>
      <c r="F196" s="110"/>
      <c r="G196" s="42" t="str">
        <f ca="1">IF(C196="","",IF(F196="","0x03FF",IF(ISERROR(VLOOKUP(F196,C$12:INDIRECT("R[-1]C[-2]",FALSE),3,FALSE)),"ERROR",VLOOKUP(F196,C$12:INDIRECT("R[-1]C[-2]",FALSE),3,FALSE))))</f>
        <v/>
      </c>
      <c r="H196" s="110">
        <v>0</v>
      </c>
      <c r="I196" s="109">
        <v>0</v>
      </c>
      <c r="J196" s="109">
        <v>0</v>
      </c>
      <c r="K196" s="109">
        <v>0</v>
      </c>
      <c r="L196" s="109">
        <v>0</v>
      </c>
      <c r="M196" s="109">
        <v>0</v>
      </c>
      <c r="N196" s="109">
        <v>0</v>
      </c>
      <c r="O196" s="109">
        <v>0</v>
      </c>
      <c r="P196" s="109">
        <v>0</v>
      </c>
      <c r="Q196" s="109">
        <v>0</v>
      </c>
      <c r="R196" s="109">
        <v>0</v>
      </c>
      <c r="S196" s="109">
        <v>0</v>
      </c>
      <c r="T196" s="109">
        <v>0</v>
      </c>
      <c r="U196" s="109">
        <v>0</v>
      </c>
      <c r="V196" s="109">
        <v>0</v>
      </c>
      <c r="W196" s="109">
        <v>0</v>
      </c>
      <c r="X196" s="109">
        <v>0</v>
      </c>
      <c r="Y196" s="109">
        <v>0</v>
      </c>
      <c r="Z196" s="109">
        <v>0</v>
      </c>
      <c r="AA196" s="109">
        <v>0</v>
      </c>
      <c r="AB196" s="109">
        <v>0</v>
      </c>
      <c r="AC196" s="109">
        <v>0</v>
      </c>
      <c r="AD196" s="109">
        <v>0</v>
      </c>
      <c r="AE196" s="109">
        <v>0</v>
      </c>
      <c r="AF196" s="109">
        <v>0</v>
      </c>
      <c r="AG196" s="109">
        <v>0</v>
      </c>
      <c r="AH196" s="109">
        <v>0</v>
      </c>
      <c r="AI196" s="109">
        <v>0</v>
      </c>
      <c r="AJ196" s="109">
        <v>0</v>
      </c>
      <c r="AK196" s="109">
        <v>0</v>
      </c>
      <c r="AL196" s="109">
        <v>0</v>
      </c>
      <c r="AM196" s="114">
        <v>0</v>
      </c>
      <c r="AN196" s="115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73" t="str">
        <f t="shared" si="13"/>
        <v/>
      </c>
      <c r="BE196" s="164"/>
      <c r="BF196" s="107"/>
      <c r="BG196" s="108"/>
      <c r="BH196" s="108"/>
      <c r="BI196" s="108"/>
      <c r="BJ196" s="108"/>
      <c r="BK196" s="108"/>
      <c r="BL196" s="108"/>
      <c r="BM196" s="108"/>
      <c r="BN196" s="5">
        <f t="shared" si="14"/>
        <v>0</v>
      </c>
      <c r="BO196" s="5">
        <f t="shared" si="15"/>
        <v>0</v>
      </c>
    </row>
    <row r="197" spans="2:67">
      <c r="B197" s="128" t="str">
        <f ca="1">IF(C197="","",MAX($B$12:INDIRECT("R[-1]C",FALSE))+1)</f>
        <v/>
      </c>
      <c r="C197" s="109"/>
      <c r="D197" s="129" t="str">
        <f t="shared" si="11"/>
        <v/>
      </c>
      <c r="E197" s="42" t="str">
        <f t="shared" si="12"/>
        <v/>
      </c>
      <c r="F197" s="110"/>
      <c r="G197" s="42" t="str">
        <f ca="1">IF(C197="","",IF(F197="","0x03FF",IF(ISERROR(VLOOKUP(F197,C$12:INDIRECT("R[-1]C[-2]",FALSE),3,FALSE)),"ERROR",VLOOKUP(F197,C$12:INDIRECT("R[-1]C[-2]",FALSE),3,FALSE))))</f>
        <v/>
      </c>
      <c r="H197" s="110">
        <v>0</v>
      </c>
      <c r="I197" s="109">
        <v>0</v>
      </c>
      <c r="J197" s="109">
        <v>0</v>
      </c>
      <c r="K197" s="109">
        <v>0</v>
      </c>
      <c r="L197" s="109">
        <v>0</v>
      </c>
      <c r="M197" s="109">
        <v>0</v>
      </c>
      <c r="N197" s="109">
        <v>0</v>
      </c>
      <c r="O197" s="109">
        <v>0</v>
      </c>
      <c r="P197" s="109">
        <v>0</v>
      </c>
      <c r="Q197" s="109">
        <v>0</v>
      </c>
      <c r="R197" s="109">
        <v>0</v>
      </c>
      <c r="S197" s="109">
        <v>0</v>
      </c>
      <c r="T197" s="109">
        <v>0</v>
      </c>
      <c r="U197" s="109">
        <v>0</v>
      </c>
      <c r="V197" s="109">
        <v>0</v>
      </c>
      <c r="W197" s="109">
        <v>0</v>
      </c>
      <c r="X197" s="109">
        <v>0</v>
      </c>
      <c r="Y197" s="109">
        <v>0</v>
      </c>
      <c r="Z197" s="109">
        <v>0</v>
      </c>
      <c r="AA197" s="109">
        <v>0</v>
      </c>
      <c r="AB197" s="109">
        <v>0</v>
      </c>
      <c r="AC197" s="109">
        <v>0</v>
      </c>
      <c r="AD197" s="109">
        <v>0</v>
      </c>
      <c r="AE197" s="109">
        <v>0</v>
      </c>
      <c r="AF197" s="109">
        <v>0</v>
      </c>
      <c r="AG197" s="109">
        <v>0</v>
      </c>
      <c r="AH197" s="109">
        <v>0</v>
      </c>
      <c r="AI197" s="109">
        <v>0</v>
      </c>
      <c r="AJ197" s="109">
        <v>0</v>
      </c>
      <c r="AK197" s="109">
        <v>0</v>
      </c>
      <c r="AL197" s="109">
        <v>0</v>
      </c>
      <c r="AM197" s="114">
        <v>0</v>
      </c>
      <c r="AN197" s="115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73" t="str">
        <f t="shared" si="13"/>
        <v/>
      </c>
      <c r="BE197" s="164"/>
      <c r="BF197" s="107"/>
      <c r="BG197" s="108"/>
      <c r="BH197" s="108"/>
      <c r="BI197" s="108"/>
      <c r="BJ197" s="108"/>
      <c r="BK197" s="108"/>
      <c r="BL197" s="108"/>
      <c r="BM197" s="108"/>
      <c r="BN197" s="5">
        <f t="shared" si="14"/>
        <v>0</v>
      </c>
      <c r="BO197" s="5">
        <f t="shared" si="15"/>
        <v>0</v>
      </c>
    </row>
    <row r="198" spans="2:67">
      <c r="B198" s="128" t="str">
        <f ca="1">IF(C198="","",MAX($B$12:INDIRECT("R[-1]C",FALSE))+1)</f>
        <v/>
      </c>
      <c r="C198" s="109"/>
      <c r="D198" s="129" t="str">
        <f t="shared" si="11"/>
        <v/>
      </c>
      <c r="E198" s="42" t="str">
        <f t="shared" si="12"/>
        <v/>
      </c>
      <c r="F198" s="110"/>
      <c r="G198" s="42" t="str">
        <f ca="1">IF(C198="","",IF(F198="","0x03FF",IF(ISERROR(VLOOKUP(F198,C$12:INDIRECT("R[-1]C[-2]",FALSE),3,FALSE)),"ERROR",VLOOKUP(F198,C$12:INDIRECT("R[-1]C[-2]",FALSE),3,FALSE))))</f>
        <v/>
      </c>
      <c r="H198" s="110">
        <v>0</v>
      </c>
      <c r="I198" s="109">
        <v>0</v>
      </c>
      <c r="J198" s="109">
        <v>0</v>
      </c>
      <c r="K198" s="109">
        <v>0</v>
      </c>
      <c r="L198" s="109">
        <v>0</v>
      </c>
      <c r="M198" s="109">
        <v>0</v>
      </c>
      <c r="N198" s="109">
        <v>0</v>
      </c>
      <c r="O198" s="109">
        <v>0</v>
      </c>
      <c r="P198" s="109">
        <v>0</v>
      </c>
      <c r="Q198" s="109">
        <v>0</v>
      </c>
      <c r="R198" s="109">
        <v>0</v>
      </c>
      <c r="S198" s="109">
        <v>0</v>
      </c>
      <c r="T198" s="109">
        <v>0</v>
      </c>
      <c r="U198" s="109">
        <v>0</v>
      </c>
      <c r="V198" s="109">
        <v>0</v>
      </c>
      <c r="W198" s="109">
        <v>0</v>
      </c>
      <c r="X198" s="109">
        <v>0</v>
      </c>
      <c r="Y198" s="109">
        <v>0</v>
      </c>
      <c r="Z198" s="109">
        <v>0</v>
      </c>
      <c r="AA198" s="109">
        <v>0</v>
      </c>
      <c r="AB198" s="109">
        <v>0</v>
      </c>
      <c r="AC198" s="109">
        <v>0</v>
      </c>
      <c r="AD198" s="109">
        <v>0</v>
      </c>
      <c r="AE198" s="109">
        <v>0</v>
      </c>
      <c r="AF198" s="109">
        <v>0</v>
      </c>
      <c r="AG198" s="109">
        <v>0</v>
      </c>
      <c r="AH198" s="109">
        <v>0</v>
      </c>
      <c r="AI198" s="109">
        <v>0</v>
      </c>
      <c r="AJ198" s="109">
        <v>0</v>
      </c>
      <c r="AK198" s="109">
        <v>0</v>
      </c>
      <c r="AL198" s="109">
        <v>0</v>
      </c>
      <c r="AM198" s="114">
        <v>0</v>
      </c>
      <c r="AN198" s="115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73" t="str">
        <f t="shared" si="13"/>
        <v/>
      </c>
      <c r="BE198" s="164"/>
      <c r="BF198" s="107"/>
      <c r="BG198" s="108"/>
      <c r="BH198" s="108"/>
      <c r="BI198" s="108"/>
      <c r="BJ198" s="108"/>
      <c r="BK198" s="108"/>
      <c r="BL198" s="108"/>
      <c r="BM198" s="108"/>
      <c r="BN198" s="5">
        <f t="shared" si="14"/>
        <v>0</v>
      </c>
      <c r="BO198" s="5">
        <f t="shared" si="15"/>
        <v>0</v>
      </c>
    </row>
    <row r="199" spans="2:67">
      <c r="B199" s="128" t="str">
        <f ca="1">IF(C199="","",MAX($B$12:INDIRECT("R[-1]C",FALSE))+1)</f>
        <v/>
      </c>
      <c r="C199" s="109"/>
      <c r="D199" s="129" t="str">
        <f t="shared" si="11"/>
        <v/>
      </c>
      <c r="E199" s="42" t="str">
        <f t="shared" si="12"/>
        <v/>
      </c>
      <c r="F199" s="110"/>
      <c r="G199" s="42" t="str">
        <f ca="1">IF(C199="","",IF(F199="","0x03FF",IF(ISERROR(VLOOKUP(F199,C$12:INDIRECT("R[-1]C[-2]",FALSE),3,FALSE)),"ERROR",VLOOKUP(F199,C$12:INDIRECT("R[-1]C[-2]",FALSE),3,FALSE))))</f>
        <v/>
      </c>
      <c r="H199" s="110">
        <v>0</v>
      </c>
      <c r="I199" s="109">
        <v>0</v>
      </c>
      <c r="J199" s="109">
        <v>0</v>
      </c>
      <c r="K199" s="109">
        <v>0</v>
      </c>
      <c r="L199" s="109">
        <v>0</v>
      </c>
      <c r="M199" s="109">
        <v>0</v>
      </c>
      <c r="N199" s="109">
        <v>0</v>
      </c>
      <c r="O199" s="109">
        <v>0</v>
      </c>
      <c r="P199" s="109">
        <v>0</v>
      </c>
      <c r="Q199" s="109">
        <v>0</v>
      </c>
      <c r="R199" s="109">
        <v>0</v>
      </c>
      <c r="S199" s="109">
        <v>0</v>
      </c>
      <c r="T199" s="109">
        <v>0</v>
      </c>
      <c r="U199" s="109">
        <v>0</v>
      </c>
      <c r="V199" s="109">
        <v>0</v>
      </c>
      <c r="W199" s="109">
        <v>0</v>
      </c>
      <c r="X199" s="109">
        <v>0</v>
      </c>
      <c r="Y199" s="109">
        <v>0</v>
      </c>
      <c r="Z199" s="109">
        <v>0</v>
      </c>
      <c r="AA199" s="109">
        <v>0</v>
      </c>
      <c r="AB199" s="109">
        <v>0</v>
      </c>
      <c r="AC199" s="109">
        <v>0</v>
      </c>
      <c r="AD199" s="109">
        <v>0</v>
      </c>
      <c r="AE199" s="109">
        <v>0</v>
      </c>
      <c r="AF199" s="109">
        <v>0</v>
      </c>
      <c r="AG199" s="109">
        <v>0</v>
      </c>
      <c r="AH199" s="109">
        <v>0</v>
      </c>
      <c r="AI199" s="109">
        <v>0</v>
      </c>
      <c r="AJ199" s="109">
        <v>0</v>
      </c>
      <c r="AK199" s="109">
        <v>0</v>
      </c>
      <c r="AL199" s="109">
        <v>0</v>
      </c>
      <c r="AM199" s="114">
        <v>0</v>
      </c>
      <c r="AN199" s="115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73" t="str">
        <f t="shared" si="13"/>
        <v/>
      </c>
      <c r="BE199" s="164"/>
      <c r="BF199" s="107"/>
      <c r="BG199" s="108"/>
      <c r="BH199" s="108"/>
      <c r="BI199" s="108"/>
      <c r="BJ199" s="108"/>
      <c r="BK199" s="108"/>
      <c r="BL199" s="108"/>
      <c r="BM199" s="108"/>
      <c r="BN199" s="5">
        <f t="shared" si="14"/>
        <v>0</v>
      </c>
      <c r="BO199" s="5">
        <f t="shared" si="15"/>
        <v>0</v>
      </c>
    </row>
    <row r="200" spans="2:67">
      <c r="B200" s="128" t="str">
        <f ca="1">IF(C200="","",MAX($B$12:INDIRECT("R[-1]C",FALSE))+1)</f>
        <v/>
      </c>
      <c r="C200" s="109"/>
      <c r="D200" s="129" t="str">
        <f t="shared" si="11"/>
        <v/>
      </c>
      <c r="E200" s="42" t="str">
        <f t="shared" si="12"/>
        <v/>
      </c>
      <c r="F200" s="110"/>
      <c r="G200" s="42" t="str">
        <f ca="1">IF(C200="","",IF(F200="","0x03FF",IF(ISERROR(VLOOKUP(F200,C$12:INDIRECT("R[-1]C[-2]",FALSE),3,FALSE)),"ERROR",VLOOKUP(F200,C$12:INDIRECT("R[-1]C[-2]",FALSE),3,FALSE))))</f>
        <v/>
      </c>
      <c r="H200" s="110">
        <v>0</v>
      </c>
      <c r="I200" s="109">
        <v>0</v>
      </c>
      <c r="J200" s="109">
        <v>0</v>
      </c>
      <c r="K200" s="109">
        <v>0</v>
      </c>
      <c r="L200" s="109">
        <v>0</v>
      </c>
      <c r="M200" s="109">
        <v>0</v>
      </c>
      <c r="N200" s="109">
        <v>0</v>
      </c>
      <c r="O200" s="109">
        <v>0</v>
      </c>
      <c r="P200" s="109">
        <v>0</v>
      </c>
      <c r="Q200" s="109">
        <v>0</v>
      </c>
      <c r="R200" s="109">
        <v>0</v>
      </c>
      <c r="S200" s="109">
        <v>0</v>
      </c>
      <c r="T200" s="109">
        <v>0</v>
      </c>
      <c r="U200" s="109">
        <v>0</v>
      </c>
      <c r="V200" s="109">
        <v>0</v>
      </c>
      <c r="W200" s="109">
        <v>0</v>
      </c>
      <c r="X200" s="109">
        <v>0</v>
      </c>
      <c r="Y200" s="109">
        <v>0</v>
      </c>
      <c r="Z200" s="109">
        <v>0</v>
      </c>
      <c r="AA200" s="109">
        <v>0</v>
      </c>
      <c r="AB200" s="109">
        <v>0</v>
      </c>
      <c r="AC200" s="109">
        <v>0</v>
      </c>
      <c r="AD200" s="109">
        <v>0</v>
      </c>
      <c r="AE200" s="109">
        <v>0</v>
      </c>
      <c r="AF200" s="109">
        <v>0</v>
      </c>
      <c r="AG200" s="109">
        <v>0</v>
      </c>
      <c r="AH200" s="109">
        <v>0</v>
      </c>
      <c r="AI200" s="109">
        <v>0</v>
      </c>
      <c r="AJ200" s="109">
        <v>0</v>
      </c>
      <c r="AK200" s="109">
        <v>0</v>
      </c>
      <c r="AL200" s="109">
        <v>0</v>
      </c>
      <c r="AM200" s="114">
        <v>0</v>
      </c>
      <c r="AN200" s="115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73" t="str">
        <f t="shared" si="13"/>
        <v/>
      </c>
      <c r="BE200" s="164"/>
      <c r="BF200" s="107"/>
      <c r="BG200" s="108"/>
      <c r="BH200" s="108"/>
      <c r="BI200" s="108"/>
      <c r="BJ200" s="108"/>
      <c r="BK200" s="108"/>
      <c r="BL200" s="108"/>
      <c r="BM200" s="108"/>
      <c r="BN200" s="5">
        <f t="shared" si="14"/>
        <v>0</v>
      </c>
      <c r="BO200" s="5">
        <f t="shared" si="15"/>
        <v>0</v>
      </c>
    </row>
    <row r="201" spans="2:67">
      <c r="B201" s="128" t="str">
        <f ca="1">IF(C201="","",MAX($B$12:INDIRECT("R[-1]C",FALSE))+1)</f>
        <v/>
      </c>
      <c r="C201" s="109"/>
      <c r="D201" s="129" t="str">
        <f t="shared" si="11"/>
        <v/>
      </c>
      <c r="E201" s="42" t="str">
        <f t="shared" si="12"/>
        <v/>
      </c>
      <c r="F201" s="110"/>
      <c r="G201" s="42" t="str">
        <f ca="1">IF(C201="","",IF(F201="","0x03FF",IF(ISERROR(VLOOKUP(F201,C$12:INDIRECT("R[-1]C[-2]",FALSE),3,FALSE)),"ERROR",VLOOKUP(F201,C$12:INDIRECT("R[-1]C[-2]",FALSE),3,FALSE))))</f>
        <v/>
      </c>
      <c r="H201" s="110">
        <v>0</v>
      </c>
      <c r="I201" s="109">
        <v>0</v>
      </c>
      <c r="J201" s="109">
        <v>0</v>
      </c>
      <c r="K201" s="109">
        <v>0</v>
      </c>
      <c r="L201" s="109">
        <v>0</v>
      </c>
      <c r="M201" s="109">
        <v>0</v>
      </c>
      <c r="N201" s="109">
        <v>0</v>
      </c>
      <c r="O201" s="109">
        <v>0</v>
      </c>
      <c r="P201" s="109">
        <v>0</v>
      </c>
      <c r="Q201" s="109">
        <v>0</v>
      </c>
      <c r="R201" s="109">
        <v>0</v>
      </c>
      <c r="S201" s="109">
        <v>0</v>
      </c>
      <c r="T201" s="109">
        <v>0</v>
      </c>
      <c r="U201" s="109">
        <v>0</v>
      </c>
      <c r="V201" s="109">
        <v>0</v>
      </c>
      <c r="W201" s="109">
        <v>0</v>
      </c>
      <c r="X201" s="109">
        <v>0</v>
      </c>
      <c r="Y201" s="109">
        <v>0</v>
      </c>
      <c r="Z201" s="109">
        <v>0</v>
      </c>
      <c r="AA201" s="109">
        <v>0</v>
      </c>
      <c r="AB201" s="109">
        <v>0</v>
      </c>
      <c r="AC201" s="109">
        <v>0</v>
      </c>
      <c r="AD201" s="109">
        <v>0</v>
      </c>
      <c r="AE201" s="109">
        <v>0</v>
      </c>
      <c r="AF201" s="109">
        <v>0</v>
      </c>
      <c r="AG201" s="109">
        <v>0</v>
      </c>
      <c r="AH201" s="109">
        <v>0</v>
      </c>
      <c r="AI201" s="109">
        <v>0</v>
      </c>
      <c r="AJ201" s="109">
        <v>0</v>
      </c>
      <c r="AK201" s="109">
        <v>0</v>
      </c>
      <c r="AL201" s="109">
        <v>0</v>
      </c>
      <c r="AM201" s="114">
        <v>0</v>
      </c>
      <c r="AN201" s="115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73" t="str">
        <f t="shared" si="13"/>
        <v/>
      </c>
      <c r="BE201" s="164"/>
      <c r="BF201" s="107"/>
      <c r="BG201" s="108"/>
      <c r="BH201" s="108"/>
      <c r="BI201" s="108"/>
      <c r="BJ201" s="108"/>
      <c r="BK201" s="108"/>
      <c r="BL201" s="108"/>
      <c r="BM201" s="108"/>
      <c r="BN201" s="5">
        <f t="shared" si="14"/>
        <v>0</v>
      </c>
      <c r="BO201" s="5">
        <f t="shared" si="15"/>
        <v>0</v>
      </c>
    </row>
    <row r="202" spans="2:67">
      <c r="B202" s="128" t="str">
        <f ca="1">IF(C202="","",MAX($B$12:INDIRECT("R[-1]C",FALSE))+1)</f>
        <v/>
      </c>
      <c r="C202" s="109"/>
      <c r="D202" s="129" t="str">
        <f t="shared" si="11"/>
        <v/>
      </c>
      <c r="E202" s="42" t="str">
        <f t="shared" si="12"/>
        <v/>
      </c>
      <c r="F202" s="110"/>
      <c r="G202" s="42" t="str">
        <f ca="1">IF(C202="","",IF(F202="","0x03FF",IF(ISERROR(VLOOKUP(F202,C$12:INDIRECT("R[-1]C[-2]",FALSE),3,FALSE)),"ERROR",VLOOKUP(F202,C$12:INDIRECT("R[-1]C[-2]",FALSE),3,FALSE))))</f>
        <v/>
      </c>
      <c r="H202" s="110">
        <v>0</v>
      </c>
      <c r="I202" s="109">
        <v>0</v>
      </c>
      <c r="J202" s="109">
        <v>0</v>
      </c>
      <c r="K202" s="109">
        <v>0</v>
      </c>
      <c r="L202" s="109">
        <v>0</v>
      </c>
      <c r="M202" s="109">
        <v>0</v>
      </c>
      <c r="N202" s="109">
        <v>0</v>
      </c>
      <c r="O202" s="109">
        <v>0</v>
      </c>
      <c r="P202" s="109">
        <v>0</v>
      </c>
      <c r="Q202" s="109">
        <v>0</v>
      </c>
      <c r="R202" s="109">
        <v>0</v>
      </c>
      <c r="S202" s="109">
        <v>0</v>
      </c>
      <c r="T202" s="109">
        <v>0</v>
      </c>
      <c r="U202" s="109">
        <v>0</v>
      </c>
      <c r="V202" s="109">
        <v>0</v>
      </c>
      <c r="W202" s="109">
        <v>0</v>
      </c>
      <c r="X202" s="109">
        <v>0</v>
      </c>
      <c r="Y202" s="109">
        <v>0</v>
      </c>
      <c r="Z202" s="109">
        <v>0</v>
      </c>
      <c r="AA202" s="109">
        <v>0</v>
      </c>
      <c r="AB202" s="109">
        <v>0</v>
      </c>
      <c r="AC202" s="109">
        <v>0</v>
      </c>
      <c r="AD202" s="109">
        <v>0</v>
      </c>
      <c r="AE202" s="109">
        <v>0</v>
      </c>
      <c r="AF202" s="109">
        <v>0</v>
      </c>
      <c r="AG202" s="109">
        <v>0</v>
      </c>
      <c r="AH202" s="109">
        <v>0</v>
      </c>
      <c r="AI202" s="109">
        <v>0</v>
      </c>
      <c r="AJ202" s="109">
        <v>0</v>
      </c>
      <c r="AK202" s="109">
        <v>0</v>
      </c>
      <c r="AL202" s="109">
        <v>0</v>
      </c>
      <c r="AM202" s="114">
        <v>0</v>
      </c>
      <c r="AN202" s="115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73" t="str">
        <f t="shared" si="13"/>
        <v/>
      </c>
      <c r="BE202" s="164"/>
      <c r="BF202" s="107"/>
      <c r="BG202" s="108"/>
      <c r="BH202" s="108"/>
      <c r="BI202" s="108"/>
      <c r="BJ202" s="108"/>
      <c r="BK202" s="108"/>
      <c r="BL202" s="108"/>
      <c r="BM202" s="108"/>
      <c r="BN202" s="5">
        <f t="shared" si="14"/>
        <v>0</v>
      </c>
      <c r="BO202" s="5">
        <f t="shared" si="15"/>
        <v>0</v>
      </c>
    </row>
    <row r="203" spans="2:67">
      <c r="B203" s="128" t="str">
        <f ca="1">IF(C203="","",MAX($B$12:INDIRECT("R[-1]C",FALSE))+1)</f>
        <v/>
      </c>
      <c r="C203" s="109"/>
      <c r="D203" s="129" t="str">
        <f t="shared" si="11"/>
        <v/>
      </c>
      <c r="E203" s="42" t="str">
        <f t="shared" si="12"/>
        <v/>
      </c>
      <c r="F203" s="110"/>
      <c r="G203" s="42" t="str">
        <f ca="1">IF(C203="","",IF(F203="","0x03FF",IF(ISERROR(VLOOKUP(F203,C$12:INDIRECT("R[-1]C[-2]",FALSE),3,FALSE)),"ERROR",VLOOKUP(F203,C$12:INDIRECT("R[-1]C[-2]",FALSE),3,FALSE))))</f>
        <v/>
      </c>
      <c r="H203" s="110">
        <v>0</v>
      </c>
      <c r="I203" s="109">
        <v>0</v>
      </c>
      <c r="J203" s="109">
        <v>0</v>
      </c>
      <c r="K203" s="109">
        <v>0</v>
      </c>
      <c r="L203" s="109">
        <v>0</v>
      </c>
      <c r="M203" s="109">
        <v>0</v>
      </c>
      <c r="N203" s="109">
        <v>0</v>
      </c>
      <c r="O203" s="109">
        <v>0</v>
      </c>
      <c r="P203" s="109">
        <v>0</v>
      </c>
      <c r="Q203" s="109">
        <v>0</v>
      </c>
      <c r="R203" s="109">
        <v>0</v>
      </c>
      <c r="S203" s="109">
        <v>0</v>
      </c>
      <c r="T203" s="109">
        <v>0</v>
      </c>
      <c r="U203" s="109">
        <v>0</v>
      </c>
      <c r="V203" s="109">
        <v>0</v>
      </c>
      <c r="W203" s="109">
        <v>0</v>
      </c>
      <c r="X203" s="109">
        <v>0</v>
      </c>
      <c r="Y203" s="109">
        <v>0</v>
      </c>
      <c r="Z203" s="109">
        <v>0</v>
      </c>
      <c r="AA203" s="109">
        <v>0</v>
      </c>
      <c r="AB203" s="109">
        <v>0</v>
      </c>
      <c r="AC203" s="109">
        <v>0</v>
      </c>
      <c r="AD203" s="109">
        <v>0</v>
      </c>
      <c r="AE203" s="109">
        <v>0</v>
      </c>
      <c r="AF203" s="109">
        <v>0</v>
      </c>
      <c r="AG203" s="109">
        <v>0</v>
      </c>
      <c r="AH203" s="109">
        <v>0</v>
      </c>
      <c r="AI203" s="109">
        <v>0</v>
      </c>
      <c r="AJ203" s="109">
        <v>0</v>
      </c>
      <c r="AK203" s="109">
        <v>0</v>
      </c>
      <c r="AL203" s="109">
        <v>0</v>
      </c>
      <c r="AM203" s="114">
        <v>0</v>
      </c>
      <c r="AN203" s="115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73" t="str">
        <f t="shared" si="13"/>
        <v/>
      </c>
      <c r="BE203" s="164"/>
      <c r="BF203" s="107"/>
      <c r="BG203" s="108"/>
      <c r="BH203" s="108"/>
      <c r="BI203" s="108"/>
      <c r="BJ203" s="108"/>
      <c r="BK203" s="108"/>
      <c r="BL203" s="108"/>
      <c r="BM203" s="108"/>
      <c r="BN203" s="5">
        <f t="shared" si="14"/>
        <v>0</v>
      </c>
      <c r="BO203" s="5">
        <f t="shared" si="15"/>
        <v>0</v>
      </c>
    </row>
    <row r="204" spans="2:67">
      <c r="B204" s="128" t="str">
        <f ca="1">IF(C204="","",MAX($B$12:INDIRECT("R[-1]C",FALSE))+1)</f>
        <v/>
      </c>
      <c r="C204" s="109"/>
      <c r="D204" s="129" t="str">
        <f t="shared" si="11"/>
        <v/>
      </c>
      <c r="E204" s="42" t="str">
        <f t="shared" si="12"/>
        <v/>
      </c>
      <c r="F204" s="110"/>
      <c r="G204" s="42" t="str">
        <f ca="1">IF(C204="","",IF(F204="","0x03FF",IF(ISERROR(VLOOKUP(F204,C$12:INDIRECT("R[-1]C[-2]",FALSE),3,FALSE)),"ERROR",VLOOKUP(F204,C$12:INDIRECT("R[-1]C[-2]",FALSE),3,FALSE))))</f>
        <v/>
      </c>
      <c r="H204" s="110">
        <v>0</v>
      </c>
      <c r="I204" s="109">
        <v>0</v>
      </c>
      <c r="J204" s="109">
        <v>0</v>
      </c>
      <c r="K204" s="109">
        <v>0</v>
      </c>
      <c r="L204" s="109">
        <v>0</v>
      </c>
      <c r="M204" s="109">
        <v>0</v>
      </c>
      <c r="N204" s="109">
        <v>0</v>
      </c>
      <c r="O204" s="109">
        <v>0</v>
      </c>
      <c r="P204" s="109">
        <v>0</v>
      </c>
      <c r="Q204" s="109">
        <v>0</v>
      </c>
      <c r="R204" s="109">
        <v>0</v>
      </c>
      <c r="S204" s="109">
        <v>0</v>
      </c>
      <c r="T204" s="109">
        <v>0</v>
      </c>
      <c r="U204" s="109">
        <v>0</v>
      </c>
      <c r="V204" s="109">
        <v>0</v>
      </c>
      <c r="W204" s="109">
        <v>0</v>
      </c>
      <c r="X204" s="109">
        <v>0</v>
      </c>
      <c r="Y204" s="109">
        <v>0</v>
      </c>
      <c r="Z204" s="109">
        <v>0</v>
      </c>
      <c r="AA204" s="109">
        <v>0</v>
      </c>
      <c r="AB204" s="109">
        <v>0</v>
      </c>
      <c r="AC204" s="109">
        <v>0</v>
      </c>
      <c r="AD204" s="109">
        <v>0</v>
      </c>
      <c r="AE204" s="109">
        <v>0</v>
      </c>
      <c r="AF204" s="109">
        <v>0</v>
      </c>
      <c r="AG204" s="109">
        <v>0</v>
      </c>
      <c r="AH204" s="109">
        <v>0</v>
      </c>
      <c r="AI204" s="109">
        <v>0</v>
      </c>
      <c r="AJ204" s="109">
        <v>0</v>
      </c>
      <c r="AK204" s="109">
        <v>0</v>
      </c>
      <c r="AL204" s="109">
        <v>0</v>
      </c>
      <c r="AM204" s="114">
        <v>0</v>
      </c>
      <c r="AN204" s="115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73" t="str">
        <f t="shared" si="13"/>
        <v/>
      </c>
      <c r="BE204" s="164"/>
      <c r="BF204" s="107"/>
      <c r="BG204" s="108"/>
      <c r="BH204" s="108"/>
      <c r="BI204" s="108"/>
      <c r="BJ204" s="108"/>
      <c r="BK204" s="108"/>
      <c r="BL204" s="108"/>
      <c r="BM204" s="108"/>
      <c r="BN204" s="5">
        <f t="shared" si="14"/>
        <v>0</v>
      </c>
      <c r="BO204" s="5">
        <f t="shared" si="15"/>
        <v>0</v>
      </c>
    </row>
    <row r="205" spans="2:67">
      <c r="B205" s="128" t="str">
        <f ca="1">IF(C205="","",MAX($B$12:INDIRECT("R[-1]C",FALSE))+1)</f>
        <v/>
      </c>
      <c r="C205" s="109"/>
      <c r="D205" s="129" t="str">
        <f t="shared" ref="D205:D267" si="16">IF(C205="","",D$8&amp;UPPER(SUBSTITUTE(C205," ","_")))</f>
        <v/>
      </c>
      <c r="E205" s="42" t="str">
        <f t="shared" ref="E205:E267" si="17">IF(C205="","","0x"&amp;DEC2HEX(F$2*2^10+B205,4))</f>
        <v/>
      </c>
      <c r="F205" s="110"/>
      <c r="G205" s="42" t="str">
        <f ca="1">IF(C205="","",IF(F205="","0x03FF",IF(ISERROR(VLOOKUP(F205,C$12:INDIRECT("R[-1]C[-2]",FALSE),3,FALSE)),"ERROR",VLOOKUP(F205,C$12:INDIRECT("R[-1]C[-2]",FALSE),3,FALSE))))</f>
        <v/>
      </c>
      <c r="H205" s="110">
        <v>0</v>
      </c>
      <c r="I205" s="109">
        <v>0</v>
      </c>
      <c r="J205" s="109">
        <v>0</v>
      </c>
      <c r="K205" s="109">
        <v>0</v>
      </c>
      <c r="L205" s="109">
        <v>0</v>
      </c>
      <c r="M205" s="109">
        <v>0</v>
      </c>
      <c r="N205" s="109">
        <v>0</v>
      </c>
      <c r="O205" s="109">
        <v>0</v>
      </c>
      <c r="P205" s="109">
        <v>0</v>
      </c>
      <c r="Q205" s="109">
        <v>0</v>
      </c>
      <c r="R205" s="109">
        <v>0</v>
      </c>
      <c r="S205" s="109">
        <v>0</v>
      </c>
      <c r="T205" s="109">
        <v>0</v>
      </c>
      <c r="U205" s="109">
        <v>0</v>
      </c>
      <c r="V205" s="109">
        <v>0</v>
      </c>
      <c r="W205" s="109">
        <v>0</v>
      </c>
      <c r="X205" s="109">
        <v>0</v>
      </c>
      <c r="Y205" s="109">
        <v>0</v>
      </c>
      <c r="Z205" s="109">
        <v>0</v>
      </c>
      <c r="AA205" s="109">
        <v>0</v>
      </c>
      <c r="AB205" s="109">
        <v>0</v>
      </c>
      <c r="AC205" s="109">
        <v>0</v>
      </c>
      <c r="AD205" s="109">
        <v>0</v>
      </c>
      <c r="AE205" s="109">
        <v>0</v>
      </c>
      <c r="AF205" s="109">
        <v>0</v>
      </c>
      <c r="AG205" s="109">
        <v>0</v>
      </c>
      <c r="AH205" s="109">
        <v>0</v>
      </c>
      <c r="AI205" s="109">
        <v>0</v>
      </c>
      <c r="AJ205" s="109">
        <v>0</v>
      </c>
      <c r="AK205" s="109">
        <v>0</v>
      </c>
      <c r="AL205" s="109">
        <v>0</v>
      </c>
      <c r="AM205" s="114">
        <v>0</v>
      </c>
      <c r="AN205" s="115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73" t="str">
        <f t="shared" ref="BD205:BD267" si="18">IF(C205="","","0x"&amp;DEC2HEX(H$12*H205+I$12*I205+J$12*J205+K$12*K205+L$12*L205+M$12*M205+N$12*N205+O$12*O205+P$12*P205+Q$12*Q205+R$12*R205+S$12*S205+T$12*T205+U$12*U205+V$12*V205+W$12*W205+X$12*X205+Y$12*Y205+Z$12*Z205+AA$12*AA205+AB$12*AB205+AC$12*AC205+AD$12*AD205+AE$12*AE205+AF$12*AF205+AG$12*AG205+AH$12*AH205+AI$12*AI205+AJ$12*AJ205+AK$12*AK205+AL$12*AL205+AM$12*AM205,8))</f>
        <v/>
      </c>
      <c r="BE205" s="164"/>
      <c r="BF205" s="107"/>
      <c r="BG205" s="108"/>
      <c r="BH205" s="108"/>
      <c r="BI205" s="108"/>
      <c r="BJ205" s="108"/>
      <c r="BK205" s="108"/>
      <c r="BL205" s="108"/>
      <c r="BM205" s="108"/>
      <c r="BN205" s="5">
        <f t="shared" si="14"/>
        <v>0</v>
      </c>
      <c r="BO205" s="5">
        <f t="shared" si="15"/>
        <v>0</v>
      </c>
    </row>
    <row r="206" spans="2:67">
      <c r="B206" s="128" t="str">
        <f ca="1">IF(C206="","",MAX($B$12:INDIRECT("R[-1]C",FALSE))+1)</f>
        <v/>
      </c>
      <c r="C206" s="109"/>
      <c r="D206" s="129" t="str">
        <f t="shared" si="16"/>
        <v/>
      </c>
      <c r="E206" s="42" t="str">
        <f t="shared" si="17"/>
        <v/>
      </c>
      <c r="F206" s="110"/>
      <c r="G206" s="42" t="str">
        <f ca="1">IF(C206="","",IF(F206="","0x03FF",IF(ISERROR(VLOOKUP(F206,C$12:INDIRECT("R[-1]C[-2]",FALSE),3,FALSE)),"ERROR",VLOOKUP(F206,C$12:INDIRECT("R[-1]C[-2]",FALSE),3,FALSE))))</f>
        <v/>
      </c>
      <c r="H206" s="110">
        <v>0</v>
      </c>
      <c r="I206" s="109">
        <v>0</v>
      </c>
      <c r="J206" s="109">
        <v>0</v>
      </c>
      <c r="K206" s="109">
        <v>0</v>
      </c>
      <c r="L206" s="109">
        <v>0</v>
      </c>
      <c r="M206" s="109">
        <v>0</v>
      </c>
      <c r="N206" s="109">
        <v>0</v>
      </c>
      <c r="O206" s="109">
        <v>0</v>
      </c>
      <c r="P206" s="109">
        <v>0</v>
      </c>
      <c r="Q206" s="109">
        <v>0</v>
      </c>
      <c r="R206" s="109">
        <v>0</v>
      </c>
      <c r="S206" s="109">
        <v>0</v>
      </c>
      <c r="T206" s="109">
        <v>0</v>
      </c>
      <c r="U206" s="109">
        <v>0</v>
      </c>
      <c r="V206" s="109">
        <v>0</v>
      </c>
      <c r="W206" s="109">
        <v>0</v>
      </c>
      <c r="X206" s="109">
        <v>0</v>
      </c>
      <c r="Y206" s="109">
        <v>0</v>
      </c>
      <c r="Z206" s="109">
        <v>0</v>
      </c>
      <c r="AA206" s="109">
        <v>0</v>
      </c>
      <c r="AB206" s="109">
        <v>0</v>
      </c>
      <c r="AC206" s="109">
        <v>0</v>
      </c>
      <c r="AD206" s="109">
        <v>0</v>
      </c>
      <c r="AE206" s="109">
        <v>0</v>
      </c>
      <c r="AF206" s="109">
        <v>0</v>
      </c>
      <c r="AG206" s="109">
        <v>0</v>
      </c>
      <c r="AH206" s="109">
        <v>0</v>
      </c>
      <c r="AI206" s="109">
        <v>0</v>
      </c>
      <c r="AJ206" s="109">
        <v>0</v>
      </c>
      <c r="AK206" s="109">
        <v>0</v>
      </c>
      <c r="AL206" s="109">
        <v>0</v>
      </c>
      <c r="AM206" s="114">
        <v>0</v>
      </c>
      <c r="AN206" s="115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73" t="str">
        <f t="shared" si="18"/>
        <v/>
      </c>
      <c r="BE206" s="164"/>
      <c r="BF206" s="107"/>
      <c r="BG206" s="108"/>
      <c r="BH206" s="108"/>
      <c r="BI206" s="108"/>
      <c r="BJ206" s="108"/>
      <c r="BK206" s="108"/>
      <c r="BL206" s="108"/>
      <c r="BM206" s="108"/>
      <c r="BN206" s="5">
        <f t="shared" ref="BN206:BN267" si="19">COUNTA(BF206:BM206)</f>
        <v>0</v>
      </c>
      <c r="BO206" s="5">
        <f t="shared" ref="BO206:BO267" si="20">LEN(D206)</f>
        <v>0</v>
      </c>
    </row>
    <row r="207" spans="2:67">
      <c r="B207" s="128" t="str">
        <f ca="1">IF(C207="","",MAX($B$12:INDIRECT("R[-1]C",FALSE))+1)</f>
        <v/>
      </c>
      <c r="C207" s="109"/>
      <c r="D207" s="129" t="str">
        <f t="shared" si="16"/>
        <v/>
      </c>
      <c r="E207" s="42" t="str">
        <f t="shared" si="17"/>
        <v/>
      </c>
      <c r="F207" s="110"/>
      <c r="G207" s="42" t="str">
        <f ca="1">IF(C207="","",IF(F207="","0x03FF",IF(ISERROR(VLOOKUP(F207,C$12:INDIRECT("R[-1]C[-2]",FALSE),3,FALSE)),"ERROR",VLOOKUP(F207,C$12:INDIRECT("R[-1]C[-2]",FALSE),3,FALSE))))</f>
        <v/>
      </c>
      <c r="H207" s="110">
        <v>0</v>
      </c>
      <c r="I207" s="109">
        <v>0</v>
      </c>
      <c r="J207" s="109">
        <v>0</v>
      </c>
      <c r="K207" s="109">
        <v>0</v>
      </c>
      <c r="L207" s="109">
        <v>0</v>
      </c>
      <c r="M207" s="109">
        <v>0</v>
      </c>
      <c r="N207" s="109">
        <v>0</v>
      </c>
      <c r="O207" s="109">
        <v>0</v>
      </c>
      <c r="P207" s="109">
        <v>0</v>
      </c>
      <c r="Q207" s="109">
        <v>0</v>
      </c>
      <c r="R207" s="109">
        <v>0</v>
      </c>
      <c r="S207" s="109">
        <v>0</v>
      </c>
      <c r="T207" s="109">
        <v>0</v>
      </c>
      <c r="U207" s="109">
        <v>0</v>
      </c>
      <c r="V207" s="109">
        <v>0</v>
      </c>
      <c r="W207" s="109">
        <v>0</v>
      </c>
      <c r="X207" s="109">
        <v>0</v>
      </c>
      <c r="Y207" s="109">
        <v>0</v>
      </c>
      <c r="Z207" s="109">
        <v>0</v>
      </c>
      <c r="AA207" s="109">
        <v>0</v>
      </c>
      <c r="AB207" s="109">
        <v>0</v>
      </c>
      <c r="AC207" s="109">
        <v>0</v>
      </c>
      <c r="AD207" s="109">
        <v>0</v>
      </c>
      <c r="AE207" s="109">
        <v>0</v>
      </c>
      <c r="AF207" s="109">
        <v>0</v>
      </c>
      <c r="AG207" s="109">
        <v>0</v>
      </c>
      <c r="AH207" s="109">
        <v>0</v>
      </c>
      <c r="AI207" s="109">
        <v>0</v>
      </c>
      <c r="AJ207" s="109">
        <v>0</v>
      </c>
      <c r="AK207" s="109">
        <v>0</v>
      </c>
      <c r="AL207" s="109">
        <v>0</v>
      </c>
      <c r="AM207" s="114">
        <v>0</v>
      </c>
      <c r="AN207" s="115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73" t="str">
        <f t="shared" si="18"/>
        <v/>
      </c>
      <c r="BE207" s="164"/>
      <c r="BF207" s="107"/>
      <c r="BG207" s="108"/>
      <c r="BH207" s="108"/>
      <c r="BI207" s="108"/>
      <c r="BJ207" s="108"/>
      <c r="BK207" s="108"/>
      <c r="BL207" s="108"/>
      <c r="BM207" s="108"/>
      <c r="BN207" s="5">
        <f t="shared" si="19"/>
        <v>0</v>
      </c>
      <c r="BO207" s="5">
        <f t="shared" si="20"/>
        <v>0</v>
      </c>
    </row>
    <row r="208" spans="2:67">
      <c r="B208" s="128" t="str">
        <f ca="1">IF(C208="","",MAX($B$12:INDIRECT("R[-1]C",FALSE))+1)</f>
        <v/>
      </c>
      <c r="C208" s="109"/>
      <c r="D208" s="129" t="str">
        <f t="shared" si="16"/>
        <v/>
      </c>
      <c r="E208" s="42" t="str">
        <f t="shared" si="17"/>
        <v/>
      </c>
      <c r="F208" s="110"/>
      <c r="G208" s="42" t="str">
        <f ca="1">IF(C208="","",IF(F208="","0x03FF",IF(ISERROR(VLOOKUP(F208,C$12:INDIRECT("R[-1]C[-2]",FALSE),3,FALSE)),"ERROR",VLOOKUP(F208,C$12:INDIRECT("R[-1]C[-2]",FALSE),3,FALSE))))</f>
        <v/>
      </c>
      <c r="H208" s="110">
        <v>0</v>
      </c>
      <c r="I208" s="109">
        <v>0</v>
      </c>
      <c r="J208" s="109">
        <v>0</v>
      </c>
      <c r="K208" s="109">
        <v>0</v>
      </c>
      <c r="L208" s="109">
        <v>0</v>
      </c>
      <c r="M208" s="109">
        <v>0</v>
      </c>
      <c r="N208" s="109">
        <v>0</v>
      </c>
      <c r="O208" s="109">
        <v>0</v>
      </c>
      <c r="P208" s="109">
        <v>0</v>
      </c>
      <c r="Q208" s="109">
        <v>0</v>
      </c>
      <c r="R208" s="109">
        <v>0</v>
      </c>
      <c r="S208" s="109">
        <v>0</v>
      </c>
      <c r="T208" s="109">
        <v>0</v>
      </c>
      <c r="U208" s="109">
        <v>0</v>
      </c>
      <c r="V208" s="109">
        <v>0</v>
      </c>
      <c r="W208" s="109">
        <v>0</v>
      </c>
      <c r="X208" s="109">
        <v>0</v>
      </c>
      <c r="Y208" s="109">
        <v>0</v>
      </c>
      <c r="Z208" s="109">
        <v>0</v>
      </c>
      <c r="AA208" s="109">
        <v>0</v>
      </c>
      <c r="AB208" s="109">
        <v>0</v>
      </c>
      <c r="AC208" s="109">
        <v>0</v>
      </c>
      <c r="AD208" s="109">
        <v>0</v>
      </c>
      <c r="AE208" s="109">
        <v>0</v>
      </c>
      <c r="AF208" s="109">
        <v>0</v>
      </c>
      <c r="AG208" s="109">
        <v>0</v>
      </c>
      <c r="AH208" s="109">
        <v>0</v>
      </c>
      <c r="AI208" s="109">
        <v>0</v>
      </c>
      <c r="AJ208" s="109">
        <v>0</v>
      </c>
      <c r="AK208" s="109">
        <v>0</v>
      </c>
      <c r="AL208" s="109">
        <v>0</v>
      </c>
      <c r="AM208" s="114">
        <v>0</v>
      </c>
      <c r="AN208" s="115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73" t="str">
        <f t="shared" si="18"/>
        <v/>
      </c>
      <c r="BE208" s="164"/>
      <c r="BF208" s="107"/>
      <c r="BG208" s="108"/>
      <c r="BH208" s="108"/>
      <c r="BI208" s="108"/>
      <c r="BJ208" s="108"/>
      <c r="BK208" s="108"/>
      <c r="BL208" s="108"/>
      <c r="BM208" s="108"/>
      <c r="BN208" s="5">
        <f t="shared" si="19"/>
        <v>0</v>
      </c>
      <c r="BO208" s="5">
        <f t="shared" si="20"/>
        <v>0</v>
      </c>
    </row>
    <row r="209" spans="2:67">
      <c r="B209" s="128" t="str">
        <f ca="1">IF(C209="","",MAX($B$12:INDIRECT("R[-1]C",FALSE))+1)</f>
        <v/>
      </c>
      <c r="C209" s="109"/>
      <c r="D209" s="129" t="str">
        <f t="shared" si="16"/>
        <v/>
      </c>
      <c r="E209" s="42" t="str">
        <f t="shared" si="17"/>
        <v/>
      </c>
      <c r="F209" s="110"/>
      <c r="G209" s="42" t="str">
        <f ca="1">IF(C209="","",IF(F209="","0x03FF",IF(ISERROR(VLOOKUP(F209,C$12:INDIRECT("R[-1]C[-2]",FALSE),3,FALSE)),"ERROR",VLOOKUP(F209,C$12:INDIRECT("R[-1]C[-2]",FALSE),3,FALSE))))</f>
        <v/>
      </c>
      <c r="H209" s="110">
        <v>0</v>
      </c>
      <c r="I209" s="109">
        <v>0</v>
      </c>
      <c r="J209" s="109">
        <v>0</v>
      </c>
      <c r="K209" s="109">
        <v>0</v>
      </c>
      <c r="L209" s="109">
        <v>0</v>
      </c>
      <c r="M209" s="109">
        <v>0</v>
      </c>
      <c r="N209" s="109">
        <v>0</v>
      </c>
      <c r="O209" s="109">
        <v>0</v>
      </c>
      <c r="P209" s="109">
        <v>0</v>
      </c>
      <c r="Q209" s="109">
        <v>0</v>
      </c>
      <c r="R209" s="109">
        <v>0</v>
      </c>
      <c r="S209" s="109">
        <v>0</v>
      </c>
      <c r="T209" s="109">
        <v>0</v>
      </c>
      <c r="U209" s="109">
        <v>0</v>
      </c>
      <c r="V209" s="109">
        <v>0</v>
      </c>
      <c r="W209" s="109">
        <v>0</v>
      </c>
      <c r="X209" s="109">
        <v>0</v>
      </c>
      <c r="Y209" s="109">
        <v>0</v>
      </c>
      <c r="Z209" s="109">
        <v>0</v>
      </c>
      <c r="AA209" s="109">
        <v>0</v>
      </c>
      <c r="AB209" s="109">
        <v>0</v>
      </c>
      <c r="AC209" s="109">
        <v>0</v>
      </c>
      <c r="AD209" s="109">
        <v>0</v>
      </c>
      <c r="AE209" s="109">
        <v>0</v>
      </c>
      <c r="AF209" s="109">
        <v>0</v>
      </c>
      <c r="AG209" s="109">
        <v>0</v>
      </c>
      <c r="AH209" s="109">
        <v>0</v>
      </c>
      <c r="AI209" s="109">
        <v>0</v>
      </c>
      <c r="AJ209" s="109">
        <v>0</v>
      </c>
      <c r="AK209" s="109">
        <v>0</v>
      </c>
      <c r="AL209" s="109">
        <v>0</v>
      </c>
      <c r="AM209" s="114">
        <v>0</v>
      </c>
      <c r="AN209" s="115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73" t="str">
        <f t="shared" si="18"/>
        <v/>
      </c>
      <c r="BE209" s="164"/>
      <c r="BF209" s="107"/>
      <c r="BG209" s="108"/>
      <c r="BH209" s="108"/>
      <c r="BI209" s="108"/>
      <c r="BJ209" s="108"/>
      <c r="BK209" s="108"/>
      <c r="BL209" s="108"/>
      <c r="BM209" s="108"/>
      <c r="BN209" s="5">
        <f t="shared" si="19"/>
        <v>0</v>
      </c>
      <c r="BO209" s="5">
        <f t="shared" si="20"/>
        <v>0</v>
      </c>
    </row>
    <row r="210" spans="2:67">
      <c r="B210" s="128" t="str">
        <f ca="1">IF(C210="","",MAX($B$12:INDIRECT("R[-1]C",FALSE))+1)</f>
        <v/>
      </c>
      <c r="C210" s="109"/>
      <c r="D210" s="129" t="str">
        <f t="shared" si="16"/>
        <v/>
      </c>
      <c r="E210" s="42" t="str">
        <f t="shared" si="17"/>
        <v/>
      </c>
      <c r="F210" s="110"/>
      <c r="G210" s="42" t="str">
        <f ca="1">IF(C210="","",IF(F210="","0x03FF",IF(ISERROR(VLOOKUP(F210,C$12:INDIRECT("R[-1]C[-2]",FALSE),3,FALSE)),"ERROR",VLOOKUP(F210,C$12:INDIRECT("R[-1]C[-2]",FALSE),3,FALSE))))</f>
        <v/>
      </c>
      <c r="H210" s="110">
        <v>0</v>
      </c>
      <c r="I210" s="109">
        <v>0</v>
      </c>
      <c r="J210" s="109">
        <v>0</v>
      </c>
      <c r="K210" s="109">
        <v>0</v>
      </c>
      <c r="L210" s="109">
        <v>0</v>
      </c>
      <c r="M210" s="109">
        <v>0</v>
      </c>
      <c r="N210" s="109">
        <v>0</v>
      </c>
      <c r="O210" s="109">
        <v>0</v>
      </c>
      <c r="P210" s="109">
        <v>0</v>
      </c>
      <c r="Q210" s="109">
        <v>0</v>
      </c>
      <c r="R210" s="109">
        <v>0</v>
      </c>
      <c r="S210" s="109">
        <v>0</v>
      </c>
      <c r="T210" s="109">
        <v>0</v>
      </c>
      <c r="U210" s="109">
        <v>0</v>
      </c>
      <c r="V210" s="109">
        <v>0</v>
      </c>
      <c r="W210" s="109">
        <v>0</v>
      </c>
      <c r="X210" s="109">
        <v>0</v>
      </c>
      <c r="Y210" s="109">
        <v>0</v>
      </c>
      <c r="Z210" s="109">
        <v>0</v>
      </c>
      <c r="AA210" s="109">
        <v>0</v>
      </c>
      <c r="AB210" s="109">
        <v>0</v>
      </c>
      <c r="AC210" s="109">
        <v>0</v>
      </c>
      <c r="AD210" s="109">
        <v>0</v>
      </c>
      <c r="AE210" s="109">
        <v>0</v>
      </c>
      <c r="AF210" s="109">
        <v>0</v>
      </c>
      <c r="AG210" s="109">
        <v>0</v>
      </c>
      <c r="AH210" s="109">
        <v>0</v>
      </c>
      <c r="AI210" s="109">
        <v>0</v>
      </c>
      <c r="AJ210" s="109">
        <v>0</v>
      </c>
      <c r="AK210" s="109">
        <v>0</v>
      </c>
      <c r="AL210" s="109">
        <v>0</v>
      </c>
      <c r="AM210" s="114">
        <v>0</v>
      </c>
      <c r="AN210" s="115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73" t="str">
        <f t="shared" si="18"/>
        <v/>
      </c>
      <c r="BE210" s="164"/>
      <c r="BF210" s="107"/>
      <c r="BG210" s="108"/>
      <c r="BH210" s="108"/>
      <c r="BI210" s="108"/>
      <c r="BJ210" s="108"/>
      <c r="BK210" s="108"/>
      <c r="BL210" s="108"/>
      <c r="BM210" s="108"/>
      <c r="BN210" s="5">
        <f t="shared" si="19"/>
        <v>0</v>
      </c>
      <c r="BO210" s="5">
        <f t="shared" si="20"/>
        <v>0</v>
      </c>
    </row>
    <row r="211" spans="2:67">
      <c r="B211" s="128" t="str">
        <f ca="1">IF(C211="","",MAX($B$12:INDIRECT("R[-1]C",FALSE))+1)</f>
        <v/>
      </c>
      <c r="C211" s="109"/>
      <c r="D211" s="129" t="str">
        <f t="shared" si="16"/>
        <v/>
      </c>
      <c r="E211" s="42" t="str">
        <f t="shared" si="17"/>
        <v/>
      </c>
      <c r="F211" s="110"/>
      <c r="G211" s="42" t="str">
        <f ca="1">IF(C211="","",IF(F211="","0x03FF",IF(ISERROR(VLOOKUP(F211,C$12:INDIRECT("R[-1]C[-2]",FALSE),3,FALSE)),"ERROR",VLOOKUP(F211,C$12:INDIRECT("R[-1]C[-2]",FALSE),3,FALSE))))</f>
        <v/>
      </c>
      <c r="H211" s="110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14">
        <v>0</v>
      </c>
      <c r="AN211" s="115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73" t="str">
        <f t="shared" si="18"/>
        <v/>
      </c>
      <c r="BE211" s="164"/>
      <c r="BF211" s="107"/>
      <c r="BG211" s="108"/>
      <c r="BH211" s="108"/>
      <c r="BI211" s="108"/>
      <c r="BJ211" s="108"/>
      <c r="BK211" s="108"/>
      <c r="BL211" s="108"/>
      <c r="BM211" s="108"/>
      <c r="BN211" s="5">
        <f t="shared" si="19"/>
        <v>0</v>
      </c>
      <c r="BO211" s="5">
        <f t="shared" si="20"/>
        <v>0</v>
      </c>
    </row>
    <row r="212" spans="2:67">
      <c r="B212" s="128" t="str">
        <f ca="1">IF(C212="","",MAX($B$12:INDIRECT("R[-1]C",FALSE))+1)</f>
        <v/>
      </c>
      <c r="C212" s="109"/>
      <c r="D212" s="129" t="str">
        <f t="shared" si="16"/>
        <v/>
      </c>
      <c r="E212" s="42" t="str">
        <f t="shared" si="17"/>
        <v/>
      </c>
      <c r="F212" s="110"/>
      <c r="G212" s="42" t="str">
        <f ca="1">IF(C212="","",IF(F212="","0x03FF",IF(ISERROR(VLOOKUP(F212,C$12:INDIRECT("R[-1]C[-2]",FALSE),3,FALSE)),"ERROR",VLOOKUP(F212,C$12:INDIRECT("R[-1]C[-2]",FALSE),3,FALSE))))</f>
        <v/>
      </c>
      <c r="H212" s="110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14">
        <v>0</v>
      </c>
      <c r="AN212" s="115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73" t="str">
        <f t="shared" si="18"/>
        <v/>
      </c>
      <c r="BE212" s="164"/>
      <c r="BF212" s="107"/>
      <c r="BG212" s="108"/>
      <c r="BH212" s="108"/>
      <c r="BI212" s="108"/>
      <c r="BJ212" s="108"/>
      <c r="BK212" s="108"/>
      <c r="BL212" s="108"/>
      <c r="BM212" s="108"/>
      <c r="BN212" s="5">
        <f t="shared" si="19"/>
        <v>0</v>
      </c>
      <c r="BO212" s="5">
        <f t="shared" si="20"/>
        <v>0</v>
      </c>
    </row>
    <row r="213" spans="2:67">
      <c r="B213" s="128" t="str">
        <f ca="1">IF(C213="","",MAX($B$12:INDIRECT("R[-1]C",FALSE))+1)</f>
        <v/>
      </c>
      <c r="C213" s="109"/>
      <c r="D213" s="129" t="str">
        <f t="shared" si="16"/>
        <v/>
      </c>
      <c r="E213" s="42" t="str">
        <f t="shared" si="17"/>
        <v/>
      </c>
      <c r="F213" s="110"/>
      <c r="G213" s="42" t="str">
        <f ca="1">IF(C213="","",IF(F213="","0x03FF",IF(ISERROR(VLOOKUP(F213,C$12:INDIRECT("R[-1]C[-2]",FALSE),3,FALSE)),"ERROR",VLOOKUP(F213,C$12:INDIRECT("R[-1]C[-2]",FALSE),3,FALSE))))</f>
        <v/>
      </c>
      <c r="H213" s="110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14">
        <v>0</v>
      </c>
      <c r="AN213" s="115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73" t="str">
        <f t="shared" si="18"/>
        <v/>
      </c>
      <c r="BE213" s="164"/>
      <c r="BF213" s="107"/>
      <c r="BG213" s="108"/>
      <c r="BH213" s="108"/>
      <c r="BI213" s="108"/>
      <c r="BJ213" s="108"/>
      <c r="BK213" s="108"/>
      <c r="BL213" s="108"/>
      <c r="BM213" s="108"/>
      <c r="BN213" s="5">
        <f t="shared" si="19"/>
        <v>0</v>
      </c>
      <c r="BO213" s="5">
        <f t="shared" si="20"/>
        <v>0</v>
      </c>
    </row>
    <row r="214" spans="2:67">
      <c r="B214" s="128" t="str">
        <f ca="1">IF(C214="","",MAX($B$12:INDIRECT("R[-1]C",FALSE))+1)</f>
        <v/>
      </c>
      <c r="C214" s="109"/>
      <c r="D214" s="129" t="str">
        <f t="shared" si="16"/>
        <v/>
      </c>
      <c r="E214" s="42" t="str">
        <f t="shared" si="17"/>
        <v/>
      </c>
      <c r="F214" s="110"/>
      <c r="G214" s="42" t="str">
        <f ca="1">IF(C214="","",IF(F214="","0x03FF",IF(ISERROR(VLOOKUP(F214,C$12:INDIRECT("R[-1]C[-2]",FALSE),3,FALSE)),"ERROR",VLOOKUP(F214,C$12:INDIRECT("R[-1]C[-2]",FALSE),3,FALSE))))</f>
        <v/>
      </c>
      <c r="H214" s="110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14">
        <v>0</v>
      </c>
      <c r="AN214" s="115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73" t="str">
        <f t="shared" si="18"/>
        <v/>
      </c>
      <c r="BE214" s="164"/>
      <c r="BF214" s="107"/>
      <c r="BG214" s="108"/>
      <c r="BH214" s="108"/>
      <c r="BI214" s="108"/>
      <c r="BJ214" s="108"/>
      <c r="BK214" s="108"/>
      <c r="BL214" s="108"/>
      <c r="BM214" s="108"/>
      <c r="BN214" s="5">
        <f t="shared" si="19"/>
        <v>0</v>
      </c>
      <c r="BO214" s="5">
        <f t="shared" si="20"/>
        <v>0</v>
      </c>
    </row>
    <row r="215" spans="2:67">
      <c r="B215" s="128" t="str">
        <f ca="1">IF(C215="","",MAX($B$12:INDIRECT("R[-1]C",FALSE))+1)</f>
        <v/>
      </c>
      <c r="C215" s="109"/>
      <c r="D215" s="129" t="str">
        <f t="shared" si="16"/>
        <v/>
      </c>
      <c r="E215" s="42" t="str">
        <f t="shared" si="17"/>
        <v/>
      </c>
      <c r="F215" s="110"/>
      <c r="G215" s="42" t="str">
        <f ca="1">IF(C215="","",IF(F215="","0x03FF",IF(ISERROR(VLOOKUP(F215,C$12:INDIRECT("R[-1]C[-2]",FALSE),3,FALSE)),"ERROR",VLOOKUP(F215,C$12:INDIRECT("R[-1]C[-2]",FALSE),3,FALSE))))</f>
        <v/>
      </c>
      <c r="H215" s="110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14">
        <v>0</v>
      </c>
      <c r="AN215" s="115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73" t="str">
        <f t="shared" si="18"/>
        <v/>
      </c>
      <c r="BE215" s="164"/>
      <c r="BF215" s="107"/>
      <c r="BG215" s="108"/>
      <c r="BH215" s="108"/>
      <c r="BI215" s="108"/>
      <c r="BJ215" s="108"/>
      <c r="BK215" s="108"/>
      <c r="BL215" s="108"/>
      <c r="BM215" s="108"/>
      <c r="BN215" s="5">
        <f t="shared" si="19"/>
        <v>0</v>
      </c>
      <c r="BO215" s="5">
        <f t="shared" si="20"/>
        <v>0</v>
      </c>
    </row>
    <row r="216" spans="2:67">
      <c r="B216" s="128" t="str">
        <f ca="1">IF(C216="","",MAX($B$12:INDIRECT("R[-1]C",FALSE))+1)</f>
        <v/>
      </c>
      <c r="C216" s="109"/>
      <c r="D216" s="129" t="str">
        <f t="shared" si="16"/>
        <v/>
      </c>
      <c r="E216" s="42" t="str">
        <f t="shared" si="17"/>
        <v/>
      </c>
      <c r="F216" s="110"/>
      <c r="G216" s="42" t="str">
        <f ca="1">IF(C216="","",IF(F216="","0x03FF",IF(ISERROR(VLOOKUP(F216,C$12:INDIRECT("R[-1]C[-2]",FALSE),3,FALSE)),"ERROR",VLOOKUP(F216,C$12:INDIRECT("R[-1]C[-2]",FALSE),3,FALSE))))</f>
        <v/>
      </c>
      <c r="H216" s="110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14">
        <v>0</v>
      </c>
      <c r="AN216" s="115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73" t="str">
        <f t="shared" si="18"/>
        <v/>
      </c>
      <c r="BE216" s="164"/>
      <c r="BF216" s="107"/>
      <c r="BG216" s="108"/>
      <c r="BH216" s="108"/>
      <c r="BI216" s="108"/>
      <c r="BJ216" s="108"/>
      <c r="BK216" s="108"/>
      <c r="BL216" s="108"/>
      <c r="BM216" s="108"/>
      <c r="BN216" s="5">
        <f t="shared" si="19"/>
        <v>0</v>
      </c>
      <c r="BO216" s="5">
        <f t="shared" si="20"/>
        <v>0</v>
      </c>
    </row>
    <row r="217" spans="2:67">
      <c r="B217" s="128" t="str">
        <f ca="1">IF(C217="","",MAX($B$12:INDIRECT("R[-1]C",FALSE))+1)</f>
        <v/>
      </c>
      <c r="C217" s="109"/>
      <c r="D217" s="129" t="str">
        <f t="shared" si="16"/>
        <v/>
      </c>
      <c r="E217" s="42" t="str">
        <f t="shared" si="17"/>
        <v/>
      </c>
      <c r="F217" s="110"/>
      <c r="G217" s="42" t="str">
        <f ca="1">IF(C217="","",IF(F217="","0x03FF",IF(ISERROR(VLOOKUP(F217,C$12:INDIRECT("R[-1]C[-2]",FALSE),3,FALSE)),"ERROR",VLOOKUP(F217,C$12:INDIRECT("R[-1]C[-2]",FALSE),3,FALSE))))</f>
        <v/>
      </c>
      <c r="H217" s="110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14">
        <v>0</v>
      </c>
      <c r="AN217" s="115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73" t="str">
        <f t="shared" si="18"/>
        <v/>
      </c>
      <c r="BE217" s="164"/>
      <c r="BF217" s="107"/>
      <c r="BG217" s="108"/>
      <c r="BH217" s="108"/>
      <c r="BI217" s="108"/>
      <c r="BJ217" s="108"/>
      <c r="BK217" s="108"/>
      <c r="BL217" s="108"/>
      <c r="BM217" s="108"/>
      <c r="BN217" s="5">
        <f t="shared" si="19"/>
        <v>0</v>
      </c>
      <c r="BO217" s="5">
        <f t="shared" si="20"/>
        <v>0</v>
      </c>
    </row>
    <row r="218" spans="2:67">
      <c r="B218" s="128" t="str">
        <f ca="1">IF(C218="","",MAX($B$12:INDIRECT("R[-1]C",FALSE))+1)</f>
        <v/>
      </c>
      <c r="C218" s="109"/>
      <c r="D218" s="129" t="str">
        <f t="shared" si="16"/>
        <v/>
      </c>
      <c r="E218" s="42" t="str">
        <f t="shared" si="17"/>
        <v/>
      </c>
      <c r="F218" s="110"/>
      <c r="G218" s="42" t="str">
        <f ca="1">IF(C218="","",IF(F218="","0x03FF",IF(ISERROR(VLOOKUP(F218,C$12:INDIRECT("R[-1]C[-2]",FALSE),3,FALSE)),"ERROR",VLOOKUP(F218,C$12:INDIRECT("R[-1]C[-2]",FALSE),3,FALSE))))</f>
        <v/>
      </c>
      <c r="H218" s="110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14">
        <v>0</v>
      </c>
      <c r="AN218" s="115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73" t="str">
        <f t="shared" si="18"/>
        <v/>
      </c>
      <c r="BE218" s="164"/>
      <c r="BF218" s="107"/>
      <c r="BG218" s="108"/>
      <c r="BH218" s="108"/>
      <c r="BI218" s="108"/>
      <c r="BJ218" s="108"/>
      <c r="BK218" s="108"/>
      <c r="BL218" s="108"/>
      <c r="BM218" s="108"/>
      <c r="BN218" s="5">
        <f t="shared" si="19"/>
        <v>0</v>
      </c>
      <c r="BO218" s="5">
        <f t="shared" si="20"/>
        <v>0</v>
      </c>
    </row>
    <row r="219" spans="2:67">
      <c r="B219" s="128" t="str">
        <f ca="1">IF(C219="","",MAX($B$12:INDIRECT("R[-1]C",FALSE))+1)</f>
        <v/>
      </c>
      <c r="C219" s="109"/>
      <c r="D219" s="129" t="str">
        <f t="shared" si="16"/>
        <v/>
      </c>
      <c r="E219" s="42" t="str">
        <f t="shared" si="17"/>
        <v/>
      </c>
      <c r="F219" s="110"/>
      <c r="G219" s="42" t="str">
        <f ca="1">IF(C219="","",IF(F219="","0x03FF",IF(ISERROR(VLOOKUP(F219,C$12:INDIRECT("R[-1]C[-2]",FALSE),3,FALSE)),"ERROR",VLOOKUP(F219,C$12:INDIRECT("R[-1]C[-2]",FALSE),3,FALSE))))</f>
        <v/>
      </c>
      <c r="H219" s="110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14">
        <v>0</v>
      </c>
      <c r="AN219" s="115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73" t="str">
        <f t="shared" si="18"/>
        <v/>
      </c>
      <c r="BE219" s="164"/>
      <c r="BF219" s="107"/>
      <c r="BG219" s="108"/>
      <c r="BH219" s="108"/>
      <c r="BI219" s="108"/>
      <c r="BJ219" s="108"/>
      <c r="BK219" s="108"/>
      <c r="BL219" s="108"/>
      <c r="BM219" s="108"/>
      <c r="BN219" s="5">
        <f t="shared" si="19"/>
        <v>0</v>
      </c>
      <c r="BO219" s="5">
        <f t="shared" si="20"/>
        <v>0</v>
      </c>
    </row>
    <row r="220" spans="2:67">
      <c r="B220" s="128" t="str">
        <f ca="1">IF(C220="","",MAX($B$12:INDIRECT("R[-1]C",FALSE))+1)</f>
        <v/>
      </c>
      <c r="C220" s="109"/>
      <c r="D220" s="129" t="str">
        <f t="shared" si="16"/>
        <v/>
      </c>
      <c r="E220" s="42" t="str">
        <f t="shared" si="17"/>
        <v/>
      </c>
      <c r="F220" s="110"/>
      <c r="G220" s="42" t="str">
        <f ca="1">IF(C220="","",IF(F220="","0x03FF",IF(ISERROR(VLOOKUP(F220,C$12:INDIRECT("R[-1]C[-2]",FALSE),3,FALSE)),"ERROR",VLOOKUP(F220,C$12:INDIRECT("R[-1]C[-2]",FALSE),3,FALSE))))</f>
        <v/>
      </c>
      <c r="H220" s="110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14">
        <v>0</v>
      </c>
      <c r="AN220" s="115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73" t="str">
        <f t="shared" si="18"/>
        <v/>
      </c>
      <c r="BE220" s="164"/>
      <c r="BF220" s="107"/>
      <c r="BG220" s="108"/>
      <c r="BH220" s="108"/>
      <c r="BI220" s="108"/>
      <c r="BJ220" s="108"/>
      <c r="BK220" s="108"/>
      <c r="BL220" s="108"/>
      <c r="BM220" s="108"/>
      <c r="BN220" s="5">
        <f t="shared" si="19"/>
        <v>0</v>
      </c>
      <c r="BO220" s="5">
        <f t="shared" si="20"/>
        <v>0</v>
      </c>
    </row>
    <row r="221" spans="2:67">
      <c r="B221" s="128" t="str">
        <f ca="1">IF(C221="","",MAX($B$12:INDIRECT("R[-1]C",FALSE))+1)</f>
        <v/>
      </c>
      <c r="C221" s="109"/>
      <c r="D221" s="129" t="str">
        <f t="shared" si="16"/>
        <v/>
      </c>
      <c r="E221" s="42" t="str">
        <f t="shared" si="17"/>
        <v/>
      </c>
      <c r="F221" s="110"/>
      <c r="G221" s="42" t="str">
        <f ca="1">IF(C221="","",IF(F221="","0x03FF",IF(ISERROR(VLOOKUP(F221,C$12:INDIRECT("R[-1]C[-2]",FALSE),3,FALSE)),"ERROR",VLOOKUP(F221,C$12:INDIRECT("R[-1]C[-2]",FALSE),3,FALSE))))</f>
        <v/>
      </c>
      <c r="H221" s="110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14">
        <v>0</v>
      </c>
      <c r="AN221" s="115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73" t="str">
        <f t="shared" si="18"/>
        <v/>
      </c>
      <c r="BE221" s="164"/>
      <c r="BF221" s="107"/>
      <c r="BG221" s="108"/>
      <c r="BH221" s="108"/>
      <c r="BI221" s="108"/>
      <c r="BJ221" s="108"/>
      <c r="BK221" s="108"/>
      <c r="BL221" s="108"/>
      <c r="BM221" s="108"/>
      <c r="BN221" s="5">
        <f t="shared" si="19"/>
        <v>0</v>
      </c>
      <c r="BO221" s="5">
        <f t="shared" si="20"/>
        <v>0</v>
      </c>
    </row>
    <row r="222" spans="2:67">
      <c r="B222" s="128" t="str">
        <f ca="1">IF(C222="","",MAX($B$12:INDIRECT("R[-1]C",FALSE))+1)</f>
        <v/>
      </c>
      <c r="C222" s="109"/>
      <c r="D222" s="129" t="str">
        <f t="shared" si="16"/>
        <v/>
      </c>
      <c r="E222" s="42" t="str">
        <f t="shared" si="17"/>
        <v/>
      </c>
      <c r="F222" s="110"/>
      <c r="G222" s="42" t="str">
        <f ca="1">IF(C222="","",IF(F222="","0x03FF",IF(ISERROR(VLOOKUP(F222,C$12:INDIRECT("R[-1]C[-2]",FALSE),3,FALSE)),"ERROR",VLOOKUP(F222,C$12:INDIRECT("R[-1]C[-2]",FALSE),3,FALSE))))</f>
        <v/>
      </c>
      <c r="H222" s="110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14">
        <v>0</v>
      </c>
      <c r="AN222" s="115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73" t="str">
        <f t="shared" si="18"/>
        <v/>
      </c>
      <c r="BE222" s="164"/>
      <c r="BF222" s="107"/>
      <c r="BG222" s="108"/>
      <c r="BH222" s="108"/>
      <c r="BI222" s="108"/>
      <c r="BJ222" s="108"/>
      <c r="BK222" s="108"/>
      <c r="BL222" s="108"/>
      <c r="BM222" s="108"/>
      <c r="BN222" s="5">
        <f t="shared" si="19"/>
        <v>0</v>
      </c>
      <c r="BO222" s="5">
        <f t="shared" si="20"/>
        <v>0</v>
      </c>
    </row>
    <row r="223" spans="2:67">
      <c r="B223" s="128" t="str">
        <f ca="1">IF(C223="","",MAX($B$12:INDIRECT("R[-1]C",FALSE))+1)</f>
        <v/>
      </c>
      <c r="C223" s="109"/>
      <c r="D223" s="129" t="str">
        <f t="shared" si="16"/>
        <v/>
      </c>
      <c r="E223" s="42" t="str">
        <f t="shared" si="17"/>
        <v/>
      </c>
      <c r="F223" s="110"/>
      <c r="G223" s="42" t="str">
        <f ca="1">IF(C223="","",IF(F223="","0x03FF",IF(ISERROR(VLOOKUP(F223,C$12:INDIRECT("R[-1]C[-2]",FALSE),3,FALSE)),"ERROR",VLOOKUP(F223,C$12:INDIRECT("R[-1]C[-2]",FALSE),3,FALSE))))</f>
        <v/>
      </c>
      <c r="H223" s="110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14">
        <v>0</v>
      </c>
      <c r="AN223" s="115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73" t="str">
        <f t="shared" si="18"/>
        <v/>
      </c>
      <c r="BE223" s="164"/>
      <c r="BF223" s="107"/>
      <c r="BG223" s="108"/>
      <c r="BH223" s="108"/>
      <c r="BI223" s="108"/>
      <c r="BJ223" s="108"/>
      <c r="BK223" s="108"/>
      <c r="BL223" s="108"/>
      <c r="BM223" s="108"/>
      <c r="BN223" s="5">
        <f t="shared" si="19"/>
        <v>0</v>
      </c>
      <c r="BO223" s="5">
        <f t="shared" si="20"/>
        <v>0</v>
      </c>
    </row>
    <row r="224" spans="2:67">
      <c r="B224" s="128" t="str">
        <f ca="1">IF(C224="","",MAX($B$12:INDIRECT("R[-1]C",FALSE))+1)</f>
        <v/>
      </c>
      <c r="C224" s="109"/>
      <c r="D224" s="129" t="str">
        <f t="shared" si="16"/>
        <v/>
      </c>
      <c r="E224" s="42" t="str">
        <f t="shared" si="17"/>
        <v/>
      </c>
      <c r="F224" s="110"/>
      <c r="G224" s="42" t="str">
        <f ca="1">IF(C224="","",IF(F224="","0x03FF",IF(ISERROR(VLOOKUP(F224,C$12:INDIRECT("R[-1]C[-2]",FALSE),3,FALSE)),"ERROR",VLOOKUP(F224,C$12:INDIRECT("R[-1]C[-2]",FALSE),3,FALSE))))</f>
        <v/>
      </c>
      <c r="H224" s="110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14">
        <v>0</v>
      </c>
      <c r="AN224" s="115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73" t="str">
        <f t="shared" si="18"/>
        <v/>
      </c>
      <c r="BE224" s="164"/>
      <c r="BF224" s="107"/>
      <c r="BG224" s="108"/>
      <c r="BH224" s="108"/>
      <c r="BI224" s="108"/>
      <c r="BJ224" s="108"/>
      <c r="BK224" s="108"/>
      <c r="BL224" s="108"/>
      <c r="BM224" s="108"/>
      <c r="BN224" s="5">
        <f t="shared" si="19"/>
        <v>0</v>
      </c>
      <c r="BO224" s="5">
        <f t="shared" si="20"/>
        <v>0</v>
      </c>
    </row>
    <row r="225" spans="2:67">
      <c r="B225" s="128" t="str">
        <f ca="1">IF(C225="","",MAX($B$12:INDIRECT("R[-1]C",FALSE))+1)</f>
        <v/>
      </c>
      <c r="C225" s="109"/>
      <c r="D225" s="129" t="str">
        <f t="shared" si="16"/>
        <v/>
      </c>
      <c r="E225" s="42" t="str">
        <f t="shared" si="17"/>
        <v/>
      </c>
      <c r="F225" s="110"/>
      <c r="G225" s="42" t="str">
        <f ca="1">IF(C225="","",IF(F225="","0x03FF",IF(ISERROR(VLOOKUP(F225,C$12:INDIRECT("R[-1]C[-2]",FALSE),3,FALSE)),"ERROR",VLOOKUP(F225,C$12:INDIRECT("R[-1]C[-2]",FALSE),3,FALSE))))</f>
        <v/>
      </c>
      <c r="H225" s="110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14">
        <v>0</v>
      </c>
      <c r="AN225" s="115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73" t="str">
        <f t="shared" si="18"/>
        <v/>
      </c>
      <c r="BE225" s="164"/>
      <c r="BF225" s="107"/>
      <c r="BG225" s="108"/>
      <c r="BH225" s="108"/>
      <c r="BI225" s="108"/>
      <c r="BJ225" s="108"/>
      <c r="BK225" s="108"/>
      <c r="BL225" s="108"/>
      <c r="BM225" s="108"/>
      <c r="BN225" s="5">
        <f t="shared" si="19"/>
        <v>0</v>
      </c>
      <c r="BO225" s="5">
        <f t="shared" si="20"/>
        <v>0</v>
      </c>
    </row>
    <row r="226" spans="2:67">
      <c r="B226" s="128" t="str">
        <f ca="1">IF(C226="","",MAX($B$12:INDIRECT("R[-1]C",FALSE))+1)</f>
        <v/>
      </c>
      <c r="C226" s="109"/>
      <c r="D226" s="129" t="str">
        <f t="shared" si="16"/>
        <v/>
      </c>
      <c r="E226" s="42" t="str">
        <f t="shared" si="17"/>
        <v/>
      </c>
      <c r="F226" s="110"/>
      <c r="G226" s="42" t="str">
        <f ca="1">IF(C226="","",IF(F226="","0x03FF",IF(ISERROR(VLOOKUP(F226,C$12:INDIRECT("R[-1]C[-2]",FALSE),3,FALSE)),"ERROR",VLOOKUP(F226,C$12:INDIRECT("R[-1]C[-2]",FALSE),3,FALSE))))</f>
        <v/>
      </c>
      <c r="H226" s="110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14">
        <v>0</v>
      </c>
      <c r="AN226" s="115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73" t="str">
        <f t="shared" si="18"/>
        <v/>
      </c>
      <c r="BE226" s="164"/>
      <c r="BF226" s="107"/>
      <c r="BG226" s="108"/>
      <c r="BH226" s="108"/>
      <c r="BI226" s="108"/>
      <c r="BJ226" s="108"/>
      <c r="BK226" s="108"/>
      <c r="BL226" s="108"/>
      <c r="BM226" s="108"/>
      <c r="BN226" s="5">
        <f t="shared" si="19"/>
        <v>0</v>
      </c>
      <c r="BO226" s="5">
        <f t="shared" si="20"/>
        <v>0</v>
      </c>
    </row>
    <row r="227" spans="2:67">
      <c r="B227" s="128" t="str">
        <f ca="1">IF(C227="","",MAX($B$12:INDIRECT("R[-1]C",FALSE))+1)</f>
        <v/>
      </c>
      <c r="C227" s="109"/>
      <c r="D227" s="129" t="str">
        <f t="shared" si="16"/>
        <v/>
      </c>
      <c r="E227" s="42" t="str">
        <f t="shared" si="17"/>
        <v/>
      </c>
      <c r="F227" s="110"/>
      <c r="G227" s="42" t="str">
        <f ca="1">IF(C227="","",IF(F227="","0x03FF",IF(ISERROR(VLOOKUP(F227,C$12:INDIRECT("R[-1]C[-2]",FALSE),3,FALSE)),"ERROR",VLOOKUP(F227,C$12:INDIRECT("R[-1]C[-2]",FALSE),3,FALSE))))</f>
        <v/>
      </c>
      <c r="H227" s="110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14">
        <v>0</v>
      </c>
      <c r="AN227" s="115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73" t="str">
        <f t="shared" si="18"/>
        <v/>
      </c>
      <c r="BE227" s="164"/>
      <c r="BF227" s="107"/>
      <c r="BG227" s="108"/>
      <c r="BH227" s="108"/>
      <c r="BI227" s="108"/>
      <c r="BJ227" s="108"/>
      <c r="BK227" s="108"/>
      <c r="BL227" s="108"/>
      <c r="BM227" s="108"/>
      <c r="BN227" s="5">
        <f t="shared" si="19"/>
        <v>0</v>
      </c>
      <c r="BO227" s="5">
        <f t="shared" si="20"/>
        <v>0</v>
      </c>
    </row>
    <row r="228" spans="2:67">
      <c r="B228" s="128" t="str">
        <f ca="1">IF(C228="","",MAX($B$12:INDIRECT("R[-1]C",FALSE))+1)</f>
        <v/>
      </c>
      <c r="C228" s="109"/>
      <c r="D228" s="129" t="str">
        <f t="shared" si="16"/>
        <v/>
      </c>
      <c r="E228" s="42" t="str">
        <f t="shared" si="17"/>
        <v/>
      </c>
      <c r="F228" s="110"/>
      <c r="G228" s="42" t="str">
        <f ca="1">IF(C228="","",IF(F228="","0x03FF",IF(ISERROR(VLOOKUP(F228,C$12:INDIRECT("R[-1]C[-2]",FALSE),3,FALSE)),"ERROR",VLOOKUP(F228,C$12:INDIRECT("R[-1]C[-2]",FALSE),3,FALSE))))</f>
        <v/>
      </c>
      <c r="H228" s="110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14">
        <v>0</v>
      </c>
      <c r="AN228" s="115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73" t="str">
        <f t="shared" si="18"/>
        <v/>
      </c>
      <c r="BE228" s="164"/>
      <c r="BF228" s="107"/>
      <c r="BG228" s="108"/>
      <c r="BH228" s="108"/>
      <c r="BI228" s="108"/>
      <c r="BJ228" s="108"/>
      <c r="BK228" s="108"/>
      <c r="BL228" s="108"/>
      <c r="BM228" s="108"/>
      <c r="BN228" s="5">
        <f t="shared" si="19"/>
        <v>0</v>
      </c>
      <c r="BO228" s="5">
        <f t="shared" si="20"/>
        <v>0</v>
      </c>
    </row>
    <row r="229" spans="2:67">
      <c r="B229" s="128" t="str">
        <f ca="1">IF(C229="","",MAX($B$12:INDIRECT("R[-1]C",FALSE))+1)</f>
        <v/>
      </c>
      <c r="C229" s="109"/>
      <c r="D229" s="129" t="str">
        <f t="shared" si="16"/>
        <v/>
      </c>
      <c r="E229" s="42" t="str">
        <f t="shared" si="17"/>
        <v/>
      </c>
      <c r="F229" s="110"/>
      <c r="G229" s="42" t="str">
        <f ca="1">IF(C229="","",IF(F229="","0x03FF",IF(ISERROR(VLOOKUP(F229,C$12:INDIRECT("R[-1]C[-2]",FALSE),3,FALSE)),"ERROR",VLOOKUP(F229,C$12:INDIRECT("R[-1]C[-2]",FALSE),3,FALSE))))</f>
        <v/>
      </c>
      <c r="H229" s="110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14">
        <v>0</v>
      </c>
      <c r="AN229" s="115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73" t="str">
        <f t="shared" si="18"/>
        <v/>
      </c>
      <c r="BE229" s="164"/>
      <c r="BF229" s="107"/>
      <c r="BG229" s="108"/>
      <c r="BH229" s="108"/>
      <c r="BI229" s="108"/>
      <c r="BJ229" s="108"/>
      <c r="BK229" s="108"/>
      <c r="BL229" s="108"/>
      <c r="BM229" s="108"/>
      <c r="BN229" s="5">
        <f t="shared" si="19"/>
        <v>0</v>
      </c>
      <c r="BO229" s="5">
        <f t="shared" si="20"/>
        <v>0</v>
      </c>
    </row>
    <row r="230" spans="2:67">
      <c r="B230" s="128" t="str">
        <f ca="1">IF(C230="","",MAX($B$12:INDIRECT("R[-1]C",FALSE))+1)</f>
        <v/>
      </c>
      <c r="C230" s="109"/>
      <c r="D230" s="129" t="str">
        <f t="shared" si="16"/>
        <v/>
      </c>
      <c r="E230" s="42" t="str">
        <f t="shared" si="17"/>
        <v/>
      </c>
      <c r="F230" s="110"/>
      <c r="G230" s="42" t="str">
        <f ca="1">IF(C230="","",IF(F230="","0x03FF",IF(ISERROR(VLOOKUP(F230,C$12:INDIRECT("R[-1]C[-2]",FALSE),3,FALSE)),"ERROR",VLOOKUP(F230,C$12:INDIRECT("R[-1]C[-2]",FALSE),3,FALSE))))</f>
        <v/>
      </c>
      <c r="H230" s="110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14">
        <v>0</v>
      </c>
      <c r="AN230" s="115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73" t="str">
        <f t="shared" si="18"/>
        <v/>
      </c>
      <c r="BE230" s="164"/>
      <c r="BF230" s="107"/>
      <c r="BG230" s="108"/>
      <c r="BH230" s="108"/>
      <c r="BI230" s="108"/>
      <c r="BJ230" s="108"/>
      <c r="BK230" s="108"/>
      <c r="BL230" s="108"/>
      <c r="BM230" s="108"/>
      <c r="BN230" s="5">
        <f t="shared" si="19"/>
        <v>0</v>
      </c>
      <c r="BO230" s="5">
        <f t="shared" si="20"/>
        <v>0</v>
      </c>
    </row>
    <row r="231" spans="2:67">
      <c r="B231" s="128" t="str">
        <f ca="1">IF(C231="","",MAX($B$12:INDIRECT("R[-1]C",FALSE))+1)</f>
        <v/>
      </c>
      <c r="C231" s="109"/>
      <c r="D231" s="129" t="str">
        <f t="shared" si="16"/>
        <v/>
      </c>
      <c r="E231" s="42" t="str">
        <f t="shared" si="17"/>
        <v/>
      </c>
      <c r="F231" s="110"/>
      <c r="G231" s="42" t="str">
        <f ca="1">IF(C231="","",IF(F231="","0x03FF",IF(ISERROR(VLOOKUP(F231,C$12:INDIRECT("R[-1]C[-2]",FALSE),3,FALSE)),"ERROR",VLOOKUP(F231,C$12:INDIRECT("R[-1]C[-2]",FALSE),3,FALSE))))</f>
        <v/>
      </c>
      <c r="H231" s="110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14">
        <v>0</v>
      </c>
      <c r="AN231" s="115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73" t="str">
        <f t="shared" si="18"/>
        <v/>
      </c>
      <c r="BE231" s="164"/>
      <c r="BF231" s="107"/>
      <c r="BG231" s="108"/>
      <c r="BH231" s="108"/>
      <c r="BI231" s="108"/>
      <c r="BJ231" s="108"/>
      <c r="BK231" s="108"/>
      <c r="BL231" s="108"/>
      <c r="BM231" s="108"/>
      <c r="BN231" s="5">
        <f t="shared" si="19"/>
        <v>0</v>
      </c>
      <c r="BO231" s="5">
        <f t="shared" si="20"/>
        <v>0</v>
      </c>
    </row>
    <row r="232" spans="2:67">
      <c r="B232" s="128" t="str">
        <f ca="1">IF(C232="","",MAX($B$12:INDIRECT("R[-1]C",FALSE))+1)</f>
        <v/>
      </c>
      <c r="C232" s="109"/>
      <c r="D232" s="129" t="str">
        <f t="shared" si="16"/>
        <v/>
      </c>
      <c r="E232" s="42" t="str">
        <f t="shared" si="17"/>
        <v/>
      </c>
      <c r="F232" s="110"/>
      <c r="G232" s="42" t="str">
        <f ca="1">IF(C232="","",IF(F232="","0x03FF",IF(ISERROR(VLOOKUP(F232,C$12:INDIRECT("R[-1]C[-2]",FALSE),3,FALSE)),"ERROR",VLOOKUP(F232,C$12:INDIRECT("R[-1]C[-2]",FALSE),3,FALSE))))</f>
        <v/>
      </c>
      <c r="H232" s="110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14">
        <v>0</v>
      </c>
      <c r="AN232" s="115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73" t="str">
        <f t="shared" si="18"/>
        <v/>
      </c>
      <c r="BE232" s="164"/>
      <c r="BF232" s="107"/>
      <c r="BG232" s="108"/>
      <c r="BH232" s="108"/>
      <c r="BI232" s="108"/>
      <c r="BJ232" s="108"/>
      <c r="BK232" s="108"/>
      <c r="BL232" s="108"/>
      <c r="BM232" s="108"/>
      <c r="BN232" s="5">
        <f t="shared" si="19"/>
        <v>0</v>
      </c>
      <c r="BO232" s="5">
        <f t="shared" si="20"/>
        <v>0</v>
      </c>
    </row>
    <row r="233" spans="2:67">
      <c r="B233" s="128" t="str">
        <f ca="1">IF(C233="","",MAX($B$12:INDIRECT("R[-1]C",FALSE))+1)</f>
        <v/>
      </c>
      <c r="C233" s="109"/>
      <c r="D233" s="129" t="str">
        <f t="shared" si="16"/>
        <v/>
      </c>
      <c r="E233" s="42" t="str">
        <f t="shared" si="17"/>
        <v/>
      </c>
      <c r="F233" s="110"/>
      <c r="G233" s="42" t="str">
        <f ca="1">IF(C233="","",IF(F233="","0x03FF",IF(ISERROR(VLOOKUP(F233,C$12:INDIRECT("R[-1]C[-2]",FALSE),3,FALSE)),"ERROR",VLOOKUP(F233,C$12:INDIRECT("R[-1]C[-2]",FALSE),3,FALSE))))</f>
        <v/>
      </c>
      <c r="H233" s="110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14">
        <v>0</v>
      </c>
      <c r="AN233" s="115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73" t="str">
        <f t="shared" si="18"/>
        <v/>
      </c>
      <c r="BE233" s="164"/>
      <c r="BF233" s="107"/>
      <c r="BG233" s="108"/>
      <c r="BH233" s="108"/>
      <c r="BI233" s="108"/>
      <c r="BJ233" s="108"/>
      <c r="BK233" s="108"/>
      <c r="BL233" s="108"/>
      <c r="BM233" s="108"/>
      <c r="BN233" s="5">
        <f t="shared" si="19"/>
        <v>0</v>
      </c>
      <c r="BO233" s="5">
        <f t="shared" si="20"/>
        <v>0</v>
      </c>
    </row>
    <row r="234" spans="2:67">
      <c r="B234" s="128" t="str">
        <f ca="1">IF(C234="","",MAX($B$12:INDIRECT("R[-1]C",FALSE))+1)</f>
        <v/>
      </c>
      <c r="C234" s="109"/>
      <c r="D234" s="129" t="str">
        <f t="shared" si="16"/>
        <v/>
      </c>
      <c r="E234" s="42" t="str">
        <f t="shared" si="17"/>
        <v/>
      </c>
      <c r="F234" s="110"/>
      <c r="G234" s="42" t="str">
        <f ca="1">IF(C234="","",IF(F234="","0x03FF",IF(ISERROR(VLOOKUP(F234,C$12:INDIRECT("R[-1]C[-2]",FALSE),3,FALSE)),"ERROR",VLOOKUP(F234,C$12:INDIRECT("R[-1]C[-2]",FALSE),3,FALSE))))</f>
        <v/>
      </c>
      <c r="H234" s="110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14">
        <v>0</v>
      </c>
      <c r="AN234" s="115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73" t="str">
        <f t="shared" si="18"/>
        <v/>
      </c>
      <c r="BE234" s="164"/>
      <c r="BF234" s="107"/>
      <c r="BG234" s="108"/>
      <c r="BH234" s="108"/>
      <c r="BI234" s="108"/>
      <c r="BJ234" s="108"/>
      <c r="BK234" s="108"/>
      <c r="BL234" s="108"/>
      <c r="BM234" s="108"/>
      <c r="BN234" s="5">
        <f t="shared" si="19"/>
        <v>0</v>
      </c>
      <c r="BO234" s="5">
        <f t="shared" si="20"/>
        <v>0</v>
      </c>
    </row>
    <row r="235" spans="2:67">
      <c r="B235" s="128" t="str">
        <f ca="1">IF(C235="","",MAX($B$12:INDIRECT("R[-1]C",FALSE))+1)</f>
        <v/>
      </c>
      <c r="C235" s="109"/>
      <c r="D235" s="129" t="str">
        <f t="shared" si="16"/>
        <v/>
      </c>
      <c r="E235" s="42" t="str">
        <f t="shared" si="17"/>
        <v/>
      </c>
      <c r="F235" s="110"/>
      <c r="G235" s="42" t="str">
        <f ca="1">IF(C235="","",IF(F235="","0x03FF",IF(ISERROR(VLOOKUP(F235,C$12:INDIRECT("R[-1]C[-2]",FALSE),3,FALSE)),"ERROR",VLOOKUP(F235,C$12:INDIRECT("R[-1]C[-2]",FALSE),3,FALSE))))</f>
        <v/>
      </c>
      <c r="H235" s="110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14">
        <v>0</v>
      </c>
      <c r="AN235" s="115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73" t="str">
        <f t="shared" si="18"/>
        <v/>
      </c>
      <c r="BE235" s="164"/>
      <c r="BF235" s="107"/>
      <c r="BG235" s="108"/>
      <c r="BH235" s="108"/>
      <c r="BI235" s="108"/>
      <c r="BJ235" s="108"/>
      <c r="BK235" s="108"/>
      <c r="BL235" s="108"/>
      <c r="BM235" s="108"/>
      <c r="BN235" s="5">
        <f t="shared" si="19"/>
        <v>0</v>
      </c>
      <c r="BO235" s="5">
        <f t="shared" si="20"/>
        <v>0</v>
      </c>
    </row>
    <row r="236" spans="2:67">
      <c r="B236" s="128" t="str">
        <f ca="1">IF(C236="","",MAX($B$12:INDIRECT("R[-1]C",FALSE))+1)</f>
        <v/>
      </c>
      <c r="C236" s="109"/>
      <c r="D236" s="129" t="str">
        <f t="shared" si="16"/>
        <v/>
      </c>
      <c r="E236" s="42" t="str">
        <f t="shared" si="17"/>
        <v/>
      </c>
      <c r="F236" s="110"/>
      <c r="G236" s="42" t="str">
        <f ca="1">IF(C236="","",IF(F236="","0x03FF",IF(ISERROR(VLOOKUP(F236,C$12:INDIRECT("R[-1]C[-2]",FALSE),3,FALSE)),"ERROR",VLOOKUP(F236,C$12:INDIRECT("R[-1]C[-2]",FALSE),3,FALSE))))</f>
        <v/>
      </c>
      <c r="H236" s="110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14">
        <v>0</v>
      </c>
      <c r="AN236" s="115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73" t="str">
        <f t="shared" si="18"/>
        <v/>
      </c>
      <c r="BE236" s="164"/>
      <c r="BF236" s="107"/>
      <c r="BG236" s="108"/>
      <c r="BH236" s="108"/>
      <c r="BI236" s="108"/>
      <c r="BJ236" s="108"/>
      <c r="BK236" s="108"/>
      <c r="BL236" s="108"/>
      <c r="BM236" s="108"/>
      <c r="BN236" s="5">
        <f t="shared" si="19"/>
        <v>0</v>
      </c>
      <c r="BO236" s="5">
        <f t="shared" si="20"/>
        <v>0</v>
      </c>
    </row>
    <row r="237" spans="2:67">
      <c r="B237" s="128" t="str">
        <f ca="1">IF(C237="","",MAX($B$12:INDIRECT("R[-1]C",FALSE))+1)</f>
        <v/>
      </c>
      <c r="C237" s="109"/>
      <c r="D237" s="129" t="str">
        <f t="shared" si="16"/>
        <v/>
      </c>
      <c r="E237" s="42" t="str">
        <f t="shared" si="17"/>
        <v/>
      </c>
      <c r="F237" s="110"/>
      <c r="G237" s="42" t="str">
        <f ca="1">IF(C237="","",IF(F237="","0x03FF",IF(ISERROR(VLOOKUP(F237,C$12:INDIRECT("R[-1]C[-2]",FALSE),3,FALSE)),"ERROR",VLOOKUP(F237,C$12:INDIRECT("R[-1]C[-2]",FALSE),3,FALSE))))</f>
        <v/>
      </c>
      <c r="H237" s="110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14">
        <v>0</v>
      </c>
      <c r="AN237" s="115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73" t="str">
        <f t="shared" si="18"/>
        <v/>
      </c>
      <c r="BE237" s="164"/>
      <c r="BF237" s="107"/>
      <c r="BG237" s="108"/>
      <c r="BH237" s="108"/>
      <c r="BI237" s="108"/>
      <c r="BJ237" s="108"/>
      <c r="BK237" s="108"/>
      <c r="BL237" s="108"/>
      <c r="BM237" s="108"/>
      <c r="BN237" s="5">
        <f t="shared" si="19"/>
        <v>0</v>
      </c>
      <c r="BO237" s="5">
        <f t="shared" si="20"/>
        <v>0</v>
      </c>
    </row>
    <row r="238" spans="2:67">
      <c r="B238" s="128" t="str">
        <f ca="1">IF(C238="","",MAX($B$12:INDIRECT("R[-1]C",FALSE))+1)</f>
        <v/>
      </c>
      <c r="C238" s="109"/>
      <c r="D238" s="129" t="str">
        <f t="shared" si="16"/>
        <v/>
      </c>
      <c r="E238" s="42" t="str">
        <f t="shared" si="17"/>
        <v/>
      </c>
      <c r="F238" s="110"/>
      <c r="G238" s="42" t="str">
        <f ca="1">IF(C238="","",IF(F238="","0x03FF",IF(ISERROR(VLOOKUP(F238,C$12:INDIRECT("R[-1]C[-2]",FALSE),3,FALSE)),"ERROR",VLOOKUP(F238,C$12:INDIRECT("R[-1]C[-2]",FALSE),3,FALSE))))</f>
        <v/>
      </c>
      <c r="H238" s="110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14">
        <v>0</v>
      </c>
      <c r="AN238" s="115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73" t="str">
        <f t="shared" si="18"/>
        <v/>
      </c>
      <c r="BE238" s="164"/>
      <c r="BF238" s="107"/>
      <c r="BG238" s="108"/>
      <c r="BH238" s="108"/>
      <c r="BI238" s="108"/>
      <c r="BJ238" s="108"/>
      <c r="BK238" s="108"/>
      <c r="BL238" s="108"/>
      <c r="BM238" s="108"/>
      <c r="BN238" s="5">
        <f t="shared" si="19"/>
        <v>0</v>
      </c>
      <c r="BO238" s="5">
        <f t="shared" si="20"/>
        <v>0</v>
      </c>
    </row>
    <row r="239" spans="2:67">
      <c r="B239" s="128" t="str">
        <f ca="1">IF(C239="","",MAX($B$12:INDIRECT("R[-1]C",FALSE))+1)</f>
        <v/>
      </c>
      <c r="C239" s="109"/>
      <c r="D239" s="129" t="str">
        <f t="shared" si="16"/>
        <v/>
      </c>
      <c r="E239" s="42" t="str">
        <f t="shared" si="17"/>
        <v/>
      </c>
      <c r="F239" s="110"/>
      <c r="G239" s="42" t="str">
        <f ca="1">IF(C239="","",IF(F239="","0x03FF",IF(ISERROR(VLOOKUP(F239,C$12:INDIRECT("R[-1]C[-2]",FALSE),3,FALSE)),"ERROR",VLOOKUP(F239,C$12:INDIRECT("R[-1]C[-2]",FALSE),3,FALSE))))</f>
        <v/>
      </c>
      <c r="H239" s="110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14">
        <v>0</v>
      </c>
      <c r="AN239" s="115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73" t="str">
        <f t="shared" si="18"/>
        <v/>
      </c>
      <c r="BE239" s="164"/>
      <c r="BF239" s="107"/>
      <c r="BG239" s="108"/>
      <c r="BH239" s="108"/>
      <c r="BI239" s="108"/>
      <c r="BJ239" s="108"/>
      <c r="BK239" s="108"/>
      <c r="BL239" s="108"/>
      <c r="BM239" s="108"/>
      <c r="BN239" s="5">
        <f t="shared" si="19"/>
        <v>0</v>
      </c>
      <c r="BO239" s="5">
        <f t="shared" si="20"/>
        <v>0</v>
      </c>
    </row>
    <row r="240" spans="2:67">
      <c r="B240" s="128" t="str">
        <f ca="1">IF(C240="","",MAX($B$12:INDIRECT("R[-1]C",FALSE))+1)</f>
        <v/>
      </c>
      <c r="C240" s="109"/>
      <c r="D240" s="129" t="str">
        <f t="shared" si="16"/>
        <v/>
      </c>
      <c r="E240" s="42" t="str">
        <f t="shared" si="17"/>
        <v/>
      </c>
      <c r="F240" s="110"/>
      <c r="G240" s="42" t="str">
        <f ca="1">IF(C240="","",IF(F240="","0x03FF",IF(ISERROR(VLOOKUP(F240,C$12:INDIRECT("R[-1]C[-2]",FALSE),3,FALSE)),"ERROR",VLOOKUP(F240,C$12:INDIRECT("R[-1]C[-2]",FALSE),3,FALSE))))</f>
        <v/>
      </c>
      <c r="H240" s="110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14">
        <v>0</v>
      </c>
      <c r="AN240" s="115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73" t="str">
        <f t="shared" si="18"/>
        <v/>
      </c>
      <c r="BE240" s="164"/>
      <c r="BF240" s="107"/>
      <c r="BG240" s="108"/>
      <c r="BH240" s="108"/>
      <c r="BI240" s="108"/>
      <c r="BJ240" s="108"/>
      <c r="BK240" s="108"/>
      <c r="BL240" s="108"/>
      <c r="BM240" s="108"/>
      <c r="BN240" s="5">
        <f t="shared" si="19"/>
        <v>0</v>
      </c>
      <c r="BO240" s="5">
        <f t="shared" si="20"/>
        <v>0</v>
      </c>
    </row>
    <row r="241" spans="2:67">
      <c r="B241" s="128" t="str">
        <f ca="1">IF(C241="","",MAX($B$12:INDIRECT("R[-1]C",FALSE))+1)</f>
        <v/>
      </c>
      <c r="C241" s="109"/>
      <c r="D241" s="129" t="str">
        <f t="shared" si="16"/>
        <v/>
      </c>
      <c r="E241" s="42" t="str">
        <f t="shared" si="17"/>
        <v/>
      </c>
      <c r="F241" s="110"/>
      <c r="G241" s="42" t="str">
        <f ca="1">IF(C241="","",IF(F241="","0x03FF",IF(ISERROR(VLOOKUP(F241,C$12:INDIRECT("R[-1]C[-2]",FALSE),3,FALSE)),"ERROR",VLOOKUP(F241,C$12:INDIRECT("R[-1]C[-2]",FALSE),3,FALSE))))</f>
        <v/>
      </c>
      <c r="H241" s="110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14">
        <v>0</v>
      </c>
      <c r="AN241" s="115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73" t="str">
        <f t="shared" si="18"/>
        <v/>
      </c>
      <c r="BE241" s="164"/>
      <c r="BF241" s="107"/>
      <c r="BG241" s="108"/>
      <c r="BH241" s="108"/>
      <c r="BI241" s="108"/>
      <c r="BJ241" s="108"/>
      <c r="BK241" s="108"/>
      <c r="BL241" s="108"/>
      <c r="BM241" s="108"/>
      <c r="BN241" s="5">
        <f t="shared" si="19"/>
        <v>0</v>
      </c>
      <c r="BO241" s="5">
        <f t="shared" si="20"/>
        <v>0</v>
      </c>
    </row>
    <row r="242" spans="2:67">
      <c r="B242" s="128" t="str">
        <f ca="1">IF(C242="","",MAX($B$12:INDIRECT("R[-1]C",FALSE))+1)</f>
        <v/>
      </c>
      <c r="C242" s="109"/>
      <c r="D242" s="129" t="str">
        <f t="shared" si="16"/>
        <v/>
      </c>
      <c r="E242" s="42" t="str">
        <f t="shared" si="17"/>
        <v/>
      </c>
      <c r="F242" s="110"/>
      <c r="G242" s="42" t="str">
        <f ca="1">IF(C242="","",IF(F242="","0x03FF",IF(ISERROR(VLOOKUP(F242,C$12:INDIRECT("R[-1]C[-2]",FALSE),3,FALSE)),"ERROR",VLOOKUP(F242,C$12:INDIRECT("R[-1]C[-2]",FALSE),3,FALSE))))</f>
        <v/>
      </c>
      <c r="H242" s="110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14">
        <v>0</v>
      </c>
      <c r="AN242" s="115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73" t="str">
        <f t="shared" si="18"/>
        <v/>
      </c>
      <c r="BE242" s="164"/>
      <c r="BF242" s="107"/>
      <c r="BG242" s="108"/>
      <c r="BH242" s="108"/>
      <c r="BI242" s="108"/>
      <c r="BJ242" s="108"/>
      <c r="BK242" s="108"/>
      <c r="BL242" s="108"/>
      <c r="BM242" s="108"/>
      <c r="BN242" s="5">
        <f t="shared" si="19"/>
        <v>0</v>
      </c>
      <c r="BO242" s="5">
        <f t="shared" si="20"/>
        <v>0</v>
      </c>
    </row>
    <row r="243" spans="2:67">
      <c r="B243" s="128" t="str">
        <f ca="1">IF(C243="","",MAX($B$12:INDIRECT("R[-1]C",FALSE))+1)</f>
        <v/>
      </c>
      <c r="C243" s="109"/>
      <c r="D243" s="129" t="str">
        <f t="shared" si="16"/>
        <v/>
      </c>
      <c r="E243" s="42" t="str">
        <f t="shared" si="17"/>
        <v/>
      </c>
      <c r="F243" s="110"/>
      <c r="G243" s="42" t="str">
        <f ca="1">IF(C243="","",IF(F243="","0x03FF",IF(ISERROR(VLOOKUP(F243,C$12:INDIRECT("R[-1]C[-2]",FALSE),3,FALSE)),"ERROR",VLOOKUP(F243,C$12:INDIRECT("R[-1]C[-2]",FALSE),3,FALSE))))</f>
        <v/>
      </c>
      <c r="H243" s="110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14">
        <v>0</v>
      </c>
      <c r="AN243" s="115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73" t="str">
        <f t="shared" si="18"/>
        <v/>
      </c>
      <c r="BE243" s="164"/>
      <c r="BF243" s="107"/>
      <c r="BG243" s="108"/>
      <c r="BH243" s="108"/>
      <c r="BI243" s="108"/>
      <c r="BJ243" s="108"/>
      <c r="BK243" s="108"/>
      <c r="BL243" s="108"/>
      <c r="BM243" s="108"/>
      <c r="BN243" s="5">
        <f t="shared" si="19"/>
        <v>0</v>
      </c>
      <c r="BO243" s="5">
        <f t="shared" si="20"/>
        <v>0</v>
      </c>
    </row>
    <row r="244" spans="2:67">
      <c r="B244" s="128" t="str">
        <f ca="1">IF(C244="","",MAX($B$12:INDIRECT("R[-1]C",FALSE))+1)</f>
        <v/>
      </c>
      <c r="C244" s="109"/>
      <c r="D244" s="129" t="str">
        <f t="shared" si="16"/>
        <v/>
      </c>
      <c r="E244" s="42" t="str">
        <f t="shared" si="17"/>
        <v/>
      </c>
      <c r="F244" s="110"/>
      <c r="G244" s="42" t="str">
        <f ca="1">IF(C244="","",IF(F244="","0x03FF",IF(ISERROR(VLOOKUP(F244,C$12:INDIRECT("R[-1]C[-2]",FALSE),3,FALSE)),"ERROR",VLOOKUP(F244,C$12:INDIRECT("R[-1]C[-2]",FALSE),3,FALSE))))</f>
        <v/>
      </c>
      <c r="H244" s="110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14">
        <v>0</v>
      </c>
      <c r="AN244" s="115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73" t="str">
        <f t="shared" si="18"/>
        <v/>
      </c>
      <c r="BE244" s="164"/>
      <c r="BF244" s="107"/>
      <c r="BG244" s="108"/>
      <c r="BH244" s="108"/>
      <c r="BI244" s="108"/>
      <c r="BJ244" s="108"/>
      <c r="BK244" s="108"/>
      <c r="BL244" s="108"/>
      <c r="BM244" s="108"/>
      <c r="BN244" s="5">
        <f t="shared" si="19"/>
        <v>0</v>
      </c>
      <c r="BO244" s="5">
        <f t="shared" si="20"/>
        <v>0</v>
      </c>
    </row>
    <row r="245" spans="2:67">
      <c r="B245" s="128" t="str">
        <f ca="1">IF(C245="","",MAX($B$12:INDIRECT("R[-1]C",FALSE))+1)</f>
        <v/>
      </c>
      <c r="C245" s="109"/>
      <c r="D245" s="129" t="str">
        <f t="shared" si="16"/>
        <v/>
      </c>
      <c r="E245" s="42" t="str">
        <f t="shared" si="17"/>
        <v/>
      </c>
      <c r="F245" s="110"/>
      <c r="G245" s="42" t="str">
        <f ca="1">IF(C245="","",IF(F245="","0x03FF",IF(ISERROR(VLOOKUP(F245,C$12:INDIRECT("R[-1]C[-2]",FALSE),3,FALSE)),"ERROR",VLOOKUP(F245,C$12:INDIRECT("R[-1]C[-2]",FALSE),3,FALSE))))</f>
        <v/>
      </c>
      <c r="H245" s="110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14">
        <v>0</v>
      </c>
      <c r="AN245" s="115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73" t="str">
        <f t="shared" si="18"/>
        <v/>
      </c>
      <c r="BE245" s="164"/>
      <c r="BF245" s="107"/>
      <c r="BG245" s="108"/>
      <c r="BH245" s="108"/>
      <c r="BI245" s="108"/>
      <c r="BJ245" s="108"/>
      <c r="BK245" s="108"/>
      <c r="BL245" s="108"/>
      <c r="BM245" s="108"/>
      <c r="BN245" s="5">
        <f t="shared" si="19"/>
        <v>0</v>
      </c>
      <c r="BO245" s="5">
        <f t="shared" si="20"/>
        <v>0</v>
      </c>
    </row>
    <row r="246" spans="2:67">
      <c r="B246" s="128" t="str">
        <f ca="1">IF(C246="","",MAX($B$12:INDIRECT("R[-1]C",FALSE))+1)</f>
        <v/>
      </c>
      <c r="C246" s="109"/>
      <c r="D246" s="129" t="str">
        <f t="shared" si="16"/>
        <v/>
      </c>
      <c r="E246" s="42" t="str">
        <f t="shared" si="17"/>
        <v/>
      </c>
      <c r="F246" s="110"/>
      <c r="G246" s="42" t="str">
        <f ca="1">IF(C246="","",IF(F246="","0x03FF",IF(ISERROR(VLOOKUP(F246,C$12:INDIRECT("R[-1]C[-2]",FALSE),3,FALSE)),"ERROR",VLOOKUP(F246,C$12:INDIRECT("R[-1]C[-2]",FALSE),3,FALSE))))</f>
        <v/>
      </c>
      <c r="H246" s="110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14">
        <v>0</v>
      </c>
      <c r="AN246" s="115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73" t="str">
        <f t="shared" si="18"/>
        <v/>
      </c>
      <c r="BE246" s="164"/>
      <c r="BF246" s="107"/>
      <c r="BG246" s="108"/>
      <c r="BH246" s="108"/>
      <c r="BI246" s="108"/>
      <c r="BJ246" s="108"/>
      <c r="BK246" s="108"/>
      <c r="BL246" s="108"/>
      <c r="BM246" s="108"/>
      <c r="BN246" s="5">
        <f t="shared" si="19"/>
        <v>0</v>
      </c>
      <c r="BO246" s="5">
        <f t="shared" si="20"/>
        <v>0</v>
      </c>
    </row>
    <row r="247" spans="2:67">
      <c r="B247" s="128" t="str">
        <f ca="1">IF(C247="","",MAX($B$12:INDIRECT("R[-1]C",FALSE))+1)</f>
        <v/>
      </c>
      <c r="C247" s="109"/>
      <c r="D247" s="129" t="str">
        <f t="shared" si="16"/>
        <v/>
      </c>
      <c r="E247" s="42" t="str">
        <f t="shared" si="17"/>
        <v/>
      </c>
      <c r="F247" s="110"/>
      <c r="G247" s="42" t="str">
        <f ca="1">IF(C247="","",IF(F247="","0x03FF",IF(ISERROR(VLOOKUP(F247,C$12:INDIRECT("R[-1]C[-2]",FALSE),3,FALSE)),"ERROR",VLOOKUP(F247,C$12:INDIRECT("R[-1]C[-2]",FALSE),3,FALSE))))</f>
        <v/>
      </c>
      <c r="H247" s="110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14">
        <v>0</v>
      </c>
      <c r="AN247" s="115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73" t="str">
        <f t="shared" si="18"/>
        <v/>
      </c>
      <c r="BE247" s="164"/>
      <c r="BF247" s="107"/>
      <c r="BG247" s="108"/>
      <c r="BH247" s="108"/>
      <c r="BI247" s="108"/>
      <c r="BJ247" s="108"/>
      <c r="BK247" s="108"/>
      <c r="BL247" s="108"/>
      <c r="BM247" s="108"/>
      <c r="BN247" s="5">
        <f t="shared" si="19"/>
        <v>0</v>
      </c>
      <c r="BO247" s="5">
        <f t="shared" si="20"/>
        <v>0</v>
      </c>
    </row>
    <row r="248" spans="2:67">
      <c r="B248" s="128" t="str">
        <f ca="1">IF(C248="","",MAX($B$12:INDIRECT("R[-1]C",FALSE))+1)</f>
        <v/>
      </c>
      <c r="C248" s="109"/>
      <c r="D248" s="129" t="str">
        <f t="shared" si="16"/>
        <v/>
      </c>
      <c r="E248" s="42" t="str">
        <f t="shared" si="17"/>
        <v/>
      </c>
      <c r="F248" s="110"/>
      <c r="G248" s="42" t="str">
        <f ca="1">IF(C248="","",IF(F248="","0x03FF",IF(ISERROR(VLOOKUP(F248,C$12:INDIRECT("R[-1]C[-2]",FALSE),3,FALSE)),"ERROR",VLOOKUP(F248,C$12:INDIRECT("R[-1]C[-2]",FALSE),3,FALSE))))</f>
        <v/>
      </c>
      <c r="H248" s="110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14">
        <v>0</v>
      </c>
      <c r="AN248" s="115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73" t="str">
        <f t="shared" si="18"/>
        <v/>
      </c>
      <c r="BE248" s="164"/>
      <c r="BF248" s="107"/>
      <c r="BG248" s="108"/>
      <c r="BH248" s="108"/>
      <c r="BI248" s="108"/>
      <c r="BJ248" s="108"/>
      <c r="BK248" s="108"/>
      <c r="BL248" s="108"/>
      <c r="BM248" s="108"/>
      <c r="BN248" s="5">
        <f t="shared" si="19"/>
        <v>0</v>
      </c>
      <c r="BO248" s="5">
        <f t="shared" si="20"/>
        <v>0</v>
      </c>
    </row>
    <row r="249" spans="2:67">
      <c r="B249" s="128" t="str">
        <f ca="1">IF(C249="","",MAX($B$12:INDIRECT("R[-1]C",FALSE))+1)</f>
        <v/>
      </c>
      <c r="C249" s="109"/>
      <c r="D249" s="129" t="str">
        <f t="shared" si="16"/>
        <v/>
      </c>
      <c r="E249" s="42" t="str">
        <f t="shared" si="17"/>
        <v/>
      </c>
      <c r="F249" s="110"/>
      <c r="G249" s="42" t="str">
        <f ca="1">IF(C249="","",IF(F249="","0x03FF",IF(ISERROR(VLOOKUP(F249,C$12:INDIRECT("R[-1]C[-2]",FALSE),3,FALSE)),"ERROR",VLOOKUP(F249,C$12:INDIRECT("R[-1]C[-2]",FALSE),3,FALSE))))</f>
        <v/>
      </c>
      <c r="H249" s="110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14">
        <v>0</v>
      </c>
      <c r="AN249" s="115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73" t="str">
        <f t="shared" si="18"/>
        <v/>
      </c>
      <c r="BE249" s="164"/>
      <c r="BF249" s="107"/>
      <c r="BG249" s="108"/>
      <c r="BH249" s="108"/>
      <c r="BI249" s="108"/>
      <c r="BJ249" s="108"/>
      <c r="BK249" s="108"/>
      <c r="BL249" s="108"/>
      <c r="BM249" s="108"/>
      <c r="BN249" s="5">
        <f t="shared" si="19"/>
        <v>0</v>
      </c>
      <c r="BO249" s="5">
        <f t="shared" si="20"/>
        <v>0</v>
      </c>
    </row>
    <row r="250" spans="2:67">
      <c r="B250" s="128" t="str">
        <f ca="1">IF(C250="","",MAX($B$12:INDIRECT("R[-1]C",FALSE))+1)</f>
        <v/>
      </c>
      <c r="C250" s="109"/>
      <c r="D250" s="129" t="str">
        <f t="shared" si="16"/>
        <v/>
      </c>
      <c r="E250" s="42" t="str">
        <f t="shared" si="17"/>
        <v/>
      </c>
      <c r="F250" s="110"/>
      <c r="G250" s="42" t="str">
        <f ca="1">IF(C250="","",IF(F250="","0x03FF",IF(ISERROR(VLOOKUP(F250,C$12:INDIRECT("R[-1]C[-2]",FALSE),3,FALSE)),"ERROR",VLOOKUP(F250,C$12:INDIRECT("R[-1]C[-2]",FALSE),3,FALSE))))</f>
        <v/>
      </c>
      <c r="H250" s="110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14">
        <v>0</v>
      </c>
      <c r="AN250" s="115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73" t="str">
        <f t="shared" si="18"/>
        <v/>
      </c>
      <c r="BE250" s="164"/>
      <c r="BF250" s="107"/>
      <c r="BG250" s="108"/>
      <c r="BH250" s="108"/>
      <c r="BI250" s="108"/>
      <c r="BJ250" s="108"/>
      <c r="BK250" s="108"/>
      <c r="BL250" s="108"/>
      <c r="BM250" s="108"/>
      <c r="BN250" s="5">
        <f t="shared" si="19"/>
        <v>0</v>
      </c>
      <c r="BO250" s="5">
        <f t="shared" si="20"/>
        <v>0</v>
      </c>
    </row>
    <row r="251" spans="2:67">
      <c r="B251" s="128" t="str">
        <f ca="1">IF(C251="","",MAX($B$12:INDIRECT("R[-1]C",FALSE))+1)</f>
        <v/>
      </c>
      <c r="C251" s="109"/>
      <c r="D251" s="129" t="str">
        <f t="shared" si="16"/>
        <v/>
      </c>
      <c r="E251" s="42" t="str">
        <f t="shared" si="17"/>
        <v/>
      </c>
      <c r="F251" s="110"/>
      <c r="G251" s="42" t="str">
        <f ca="1">IF(C251="","",IF(F251="","0x03FF",IF(ISERROR(VLOOKUP(F251,C$12:INDIRECT("R[-1]C[-2]",FALSE),3,FALSE)),"ERROR",VLOOKUP(F251,C$12:INDIRECT("R[-1]C[-2]",FALSE),3,FALSE))))</f>
        <v/>
      </c>
      <c r="H251" s="110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14">
        <v>0</v>
      </c>
      <c r="AN251" s="115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73" t="str">
        <f t="shared" si="18"/>
        <v/>
      </c>
      <c r="BE251" s="164"/>
      <c r="BF251" s="107"/>
      <c r="BG251" s="108"/>
      <c r="BH251" s="108"/>
      <c r="BI251" s="108"/>
      <c r="BJ251" s="108"/>
      <c r="BK251" s="108"/>
      <c r="BL251" s="108"/>
      <c r="BM251" s="108"/>
      <c r="BN251" s="5">
        <f t="shared" si="19"/>
        <v>0</v>
      </c>
      <c r="BO251" s="5">
        <f t="shared" si="20"/>
        <v>0</v>
      </c>
    </row>
    <row r="252" spans="2:67">
      <c r="B252" s="128" t="str">
        <f ca="1">IF(C252="","",MAX($B$12:INDIRECT("R[-1]C",FALSE))+1)</f>
        <v/>
      </c>
      <c r="C252" s="109"/>
      <c r="D252" s="129" t="str">
        <f t="shared" si="16"/>
        <v/>
      </c>
      <c r="E252" s="42" t="str">
        <f t="shared" si="17"/>
        <v/>
      </c>
      <c r="F252" s="110"/>
      <c r="G252" s="42" t="str">
        <f ca="1">IF(C252="","",IF(F252="","0x03FF",IF(ISERROR(VLOOKUP(F252,C$12:INDIRECT("R[-1]C[-2]",FALSE),3,FALSE)),"ERROR",VLOOKUP(F252,C$12:INDIRECT("R[-1]C[-2]",FALSE),3,FALSE))))</f>
        <v/>
      </c>
      <c r="H252" s="110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14">
        <v>0</v>
      </c>
      <c r="AN252" s="115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73" t="str">
        <f t="shared" si="18"/>
        <v/>
      </c>
      <c r="BE252" s="164"/>
      <c r="BF252" s="107"/>
      <c r="BG252" s="108"/>
      <c r="BH252" s="108"/>
      <c r="BI252" s="108"/>
      <c r="BJ252" s="108"/>
      <c r="BK252" s="108"/>
      <c r="BL252" s="108"/>
      <c r="BM252" s="108"/>
      <c r="BN252" s="5">
        <f t="shared" si="19"/>
        <v>0</v>
      </c>
      <c r="BO252" s="5">
        <f t="shared" si="20"/>
        <v>0</v>
      </c>
    </row>
    <row r="253" spans="2:67">
      <c r="B253" s="128" t="str">
        <f ca="1">IF(C253="","",MAX($B$12:INDIRECT("R[-1]C",FALSE))+1)</f>
        <v/>
      </c>
      <c r="C253" s="109"/>
      <c r="D253" s="129" t="str">
        <f t="shared" si="16"/>
        <v/>
      </c>
      <c r="E253" s="42" t="str">
        <f t="shared" si="17"/>
        <v/>
      </c>
      <c r="F253" s="110"/>
      <c r="G253" s="42" t="str">
        <f ca="1">IF(C253="","",IF(F253="","0x03FF",IF(ISERROR(VLOOKUP(F253,C$12:INDIRECT("R[-1]C[-2]",FALSE),3,FALSE)),"ERROR",VLOOKUP(F253,C$12:INDIRECT("R[-1]C[-2]",FALSE),3,FALSE))))</f>
        <v/>
      </c>
      <c r="H253" s="110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14">
        <v>0</v>
      </c>
      <c r="AN253" s="115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73" t="str">
        <f t="shared" si="18"/>
        <v/>
      </c>
      <c r="BE253" s="164"/>
      <c r="BF253" s="107"/>
      <c r="BG253" s="108"/>
      <c r="BH253" s="108"/>
      <c r="BI253" s="108"/>
      <c r="BJ253" s="108"/>
      <c r="BK253" s="108"/>
      <c r="BL253" s="108"/>
      <c r="BM253" s="108"/>
      <c r="BN253" s="5">
        <f t="shared" si="19"/>
        <v>0</v>
      </c>
      <c r="BO253" s="5">
        <f t="shared" si="20"/>
        <v>0</v>
      </c>
    </row>
    <row r="254" spans="2:67">
      <c r="B254" s="128" t="str">
        <f ca="1">IF(C254="","",MAX($B$12:INDIRECT("R[-1]C",FALSE))+1)</f>
        <v/>
      </c>
      <c r="C254" s="109"/>
      <c r="D254" s="129" t="str">
        <f t="shared" si="16"/>
        <v/>
      </c>
      <c r="E254" s="42" t="str">
        <f t="shared" si="17"/>
        <v/>
      </c>
      <c r="F254" s="110"/>
      <c r="G254" s="42" t="str">
        <f ca="1">IF(C254="","",IF(F254="","0x03FF",IF(ISERROR(VLOOKUP(F254,C$12:INDIRECT("R[-1]C[-2]",FALSE),3,FALSE)),"ERROR",VLOOKUP(F254,C$12:INDIRECT("R[-1]C[-2]",FALSE),3,FALSE))))</f>
        <v/>
      </c>
      <c r="H254" s="110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14">
        <v>0</v>
      </c>
      <c r="AN254" s="115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73" t="str">
        <f t="shared" si="18"/>
        <v/>
      </c>
      <c r="BE254" s="164"/>
      <c r="BF254" s="107"/>
      <c r="BG254" s="108"/>
      <c r="BH254" s="108"/>
      <c r="BI254" s="108"/>
      <c r="BJ254" s="108"/>
      <c r="BK254" s="108"/>
      <c r="BL254" s="108"/>
      <c r="BM254" s="108"/>
      <c r="BN254" s="5">
        <f t="shared" si="19"/>
        <v>0</v>
      </c>
      <c r="BO254" s="5">
        <f t="shared" si="20"/>
        <v>0</v>
      </c>
    </row>
    <row r="255" spans="2:67">
      <c r="B255" s="128" t="str">
        <f ca="1">IF(C255="","",MAX($B$12:INDIRECT("R[-1]C",FALSE))+1)</f>
        <v/>
      </c>
      <c r="C255" s="109"/>
      <c r="D255" s="129" t="str">
        <f t="shared" si="16"/>
        <v/>
      </c>
      <c r="E255" s="42" t="str">
        <f t="shared" si="17"/>
        <v/>
      </c>
      <c r="F255" s="110"/>
      <c r="G255" s="42" t="str">
        <f ca="1">IF(C255="","",IF(F255="","0x03FF",IF(ISERROR(VLOOKUP(F255,C$12:INDIRECT("R[-1]C[-2]",FALSE),3,FALSE)),"ERROR",VLOOKUP(F255,C$12:INDIRECT("R[-1]C[-2]",FALSE),3,FALSE))))</f>
        <v/>
      </c>
      <c r="H255" s="110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14">
        <v>0</v>
      </c>
      <c r="AN255" s="115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73" t="str">
        <f t="shared" si="18"/>
        <v/>
      </c>
      <c r="BE255" s="164"/>
      <c r="BF255" s="107"/>
      <c r="BG255" s="108"/>
      <c r="BH255" s="108"/>
      <c r="BI255" s="108"/>
      <c r="BJ255" s="108"/>
      <c r="BK255" s="108"/>
      <c r="BL255" s="108"/>
      <c r="BM255" s="108"/>
      <c r="BN255" s="5">
        <f t="shared" si="19"/>
        <v>0</v>
      </c>
      <c r="BO255" s="5">
        <f t="shared" si="20"/>
        <v>0</v>
      </c>
    </row>
    <row r="256" spans="2:67">
      <c r="B256" s="128" t="str">
        <f ca="1">IF(C256="","",MAX($B$12:INDIRECT("R[-1]C",FALSE))+1)</f>
        <v/>
      </c>
      <c r="C256" s="109"/>
      <c r="D256" s="129" t="str">
        <f t="shared" si="16"/>
        <v/>
      </c>
      <c r="E256" s="42" t="str">
        <f t="shared" si="17"/>
        <v/>
      </c>
      <c r="F256" s="110"/>
      <c r="G256" s="42" t="str">
        <f ca="1">IF(C256="","",IF(F256="","0x03FF",IF(ISERROR(VLOOKUP(F256,C$12:INDIRECT("R[-1]C[-2]",FALSE),3,FALSE)),"ERROR",VLOOKUP(F256,C$12:INDIRECT("R[-1]C[-2]",FALSE),3,FALSE))))</f>
        <v/>
      </c>
      <c r="H256" s="110">
        <v>0</v>
      </c>
      <c r="I256" s="109">
        <v>0</v>
      </c>
      <c r="J256" s="109">
        <v>0</v>
      </c>
      <c r="K256" s="109">
        <v>0</v>
      </c>
      <c r="L256" s="109">
        <v>0</v>
      </c>
      <c r="M256" s="109">
        <v>0</v>
      </c>
      <c r="N256" s="109">
        <v>0</v>
      </c>
      <c r="O256" s="109">
        <v>0</v>
      </c>
      <c r="P256" s="109">
        <v>0</v>
      </c>
      <c r="Q256" s="109">
        <v>0</v>
      </c>
      <c r="R256" s="109">
        <v>0</v>
      </c>
      <c r="S256" s="109">
        <v>0</v>
      </c>
      <c r="T256" s="109">
        <v>0</v>
      </c>
      <c r="U256" s="109">
        <v>0</v>
      </c>
      <c r="V256" s="109">
        <v>0</v>
      </c>
      <c r="W256" s="109">
        <v>0</v>
      </c>
      <c r="X256" s="109">
        <v>0</v>
      </c>
      <c r="Y256" s="109">
        <v>0</v>
      </c>
      <c r="Z256" s="109">
        <v>0</v>
      </c>
      <c r="AA256" s="109">
        <v>0</v>
      </c>
      <c r="AB256" s="109">
        <v>0</v>
      </c>
      <c r="AC256" s="109">
        <v>0</v>
      </c>
      <c r="AD256" s="109">
        <v>0</v>
      </c>
      <c r="AE256" s="109">
        <v>0</v>
      </c>
      <c r="AF256" s="109">
        <v>0</v>
      </c>
      <c r="AG256" s="109">
        <v>0</v>
      </c>
      <c r="AH256" s="109">
        <v>0</v>
      </c>
      <c r="AI256" s="109">
        <v>0</v>
      </c>
      <c r="AJ256" s="109">
        <v>0</v>
      </c>
      <c r="AK256" s="109">
        <v>0</v>
      </c>
      <c r="AL256" s="109">
        <v>0</v>
      </c>
      <c r="AM256" s="114">
        <v>0</v>
      </c>
      <c r="AN256" s="115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73" t="str">
        <f t="shared" si="18"/>
        <v/>
      </c>
      <c r="BE256" s="164"/>
      <c r="BF256" s="107"/>
      <c r="BG256" s="108"/>
      <c r="BH256" s="108"/>
      <c r="BI256" s="108"/>
      <c r="BJ256" s="108"/>
      <c r="BK256" s="108"/>
      <c r="BL256" s="108"/>
      <c r="BM256" s="108"/>
      <c r="BN256" s="5">
        <f t="shared" si="19"/>
        <v>0</v>
      </c>
      <c r="BO256" s="5">
        <f t="shared" si="20"/>
        <v>0</v>
      </c>
    </row>
    <row r="257" spans="2:67">
      <c r="B257" s="128" t="str">
        <f ca="1">IF(C257="","",MAX($B$12:INDIRECT("R[-1]C",FALSE))+1)</f>
        <v/>
      </c>
      <c r="C257" s="109"/>
      <c r="D257" s="129" t="str">
        <f t="shared" si="16"/>
        <v/>
      </c>
      <c r="E257" s="42" t="str">
        <f t="shared" si="17"/>
        <v/>
      </c>
      <c r="F257" s="110"/>
      <c r="G257" s="42" t="str">
        <f ca="1">IF(C257="","",IF(F257="","0x03FF",IF(ISERROR(VLOOKUP(F257,C$12:INDIRECT("R[-1]C[-2]",FALSE),3,FALSE)),"ERROR",VLOOKUP(F257,C$12:INDIRECT("R[-1]C[-2]",FALSE),3,FALSE))))</f>
        <v/>
      </c>
      <c r="H257" s="110">
        <v>0</v>
      </c>
      <c r="I257" s="109">
        <v>0</v>
      </c>
      <c r="J257" s="109">
        <v>0</v>
      </c>
      <c r="K257" s="109">
        <v>0</v>
      </c>
      <c r="L257" s="109">
        <v>0</v>
      </c>
      <c r="M257" s="109">
        <v>0</v>
      </c>
      <c r="N257" s="109">
        <v>0</v>
      </c>
      <c r="O257" s="109">
        <v>0</v>
      </c>
      <c r="P257" s="109">
        <v>0</v>
      </c>
      <c r="Q257" s="109">
        <v>0</v>
      </c>
      <c r="R257" s="109">
        <v>0</v>
      </c>
      <c r="S257" s="109">
        <v>0</v>
      </c>
      <c r="T257" s="109">
        <v>0</v>
      </c>
      <c r="U257" s="109">
        <v>0</v>
      </c>
      <c r="V257" s="109">
        <v>0</v>
      </c>
      <c r="W257" s="109">
        <v>0</v>
      </c>
      <c r="X257" s="109">
        <v>0</v>
      </c>
      <c r="Y257" s="109">
        <v>0</v>
      </c>
      <c r="Z257" s="109">
        <v>0</v>
      </c>
      <c r="AA257" s="109">
        <v>0</v>
      </c>
      <c r="AB257" s="109">
        <v>0</v>
      </c>
      <c r="AC257" s="109">
        <v>0</v>
      </c>
      <c r="AD257" s="109">
        <v>0</v>
      </c>
      <c r="AE257" s="109">
        <v>0</v>
      </c>
      <c r="AF257" s="109">
        <v>0</v>
      </c>
      <c r="AG257" s="109">
        <v>0</v>
      </c>
      <c r="AH257" s="109">
        <v>0</v>
      </c>
      <c r="AI257" s="109">
        <v>0</v>
      </c>
      <c r="AJ257" s="109">
        <v>0</v>
      </c>
      <c r="AK257" s="109">
        <v>0</v>
      </c>
      <c r="AL257" s="109">
        <v>0</v>
      </c>
      <c r="AM257" s="114">
        <v>0</v>
      </c>
      <c r="AN257" s="115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73" t="str">
        <f t="shared" si="18"/>
        <v/>
      </c>
      <c r="BE257" s="164"/>
      <c r="BF257" s="107"/>
      <c r="BG257" s="108"/>
      <c r="BH257" s="108"/>
      <c r="BI257" s="108"/>
      <c r="BJ257" s="108"/>
      <c r="BK257" s="108"/>
      <c r="BL257" s="108"/>
      <c r="BM257" s="108"/>
      <c r="BN257" s="5">
        <f t="shared" si="19"/>
        <v>0</v>
      </c>
      <c r="BO257" s="5">
        <f t="shared" si="20"/>
        <v>0</v>
      </c>
    </row>
    <row r="258" spans="2:67">
      <c r="B258" s="128" t="str">
        <f ca="1">IF(C258="","",MAX($B$12:INDIRECT("R[-1]C",FALSE))+1)</f>
        <v/>
      </c>
      <c r="C258" s="109"/>
      <c r="D258" s="129" t="str">
        <f t="shared" si="16"/>
        <v/>
      </c>
      <c r="E258" s="42" t="str">
        <f t="shared" si="17"/>
        <v/>
      </c>
      <c r="F258" s="110"/>
      <c r="G258" s="42" t="str">
        <f ca="1">IF(C258="","",IF(F258="","0x03FF",IF(ISERROR(VLOOKUP(F258,C$12:INDIRECT("R[-1]C[-2]",FALSE),3,FALSE)),"ERROR",VLOOKUP(F258,C$12:INDIRECT("R[-1]C[-2]",FALSE),3,FALSE))))</f>
        <v/>
      </c>
      <c r="H258" s="110">
        <v>0</v>
      </c>
      <c r="I258" s="109">
        <v>0</v>
      </c>
      <c r="J258" s="109">
        <v>0</v>
      </c>
      <c r="K258" s="109">
        <v>0</v>
      </c>
      <c r="L258" s="109">
        <v>0</v>
      </c>
      <c r="M258" s="109">
        <v>0</v>
      </c>
      <c r="N258" s="109">
        <v>0</v>
      </c>
      <c r="O258" s="109">
        <v>0</v>
      </c>
      <c r="P258" s="109">
        <v>0</v>
      </c>
      <c r="Q258" s="109">
        <v>0</v>
      </c>
      <c r="R258" s="109">
        <v>0</v>
      </c>
      <c r="S258" s="109">
        <v>0</v>
      </c>
      <c r="T258" s="109">
        <v>0</v>
      </c>
      <c r="U258" s="109">
        <v>0</v>
      </c>
      <c r="V258" s="109">
        <v>0</v>
      </c>
      <c r="W258" s="109">
        <v>0</v>
      </c>
      <c r="X258" s="109">
        <v>0</v>
      </c>
      <c r="Y258" s="109">
        <v>0</v>
      </c>
      <c r="Z258" s="109">
        <v>0</v>
      </c>
      <c r="AA258" s="109">
        <v>0</v>
      </c>
      <c r="AB258" s="109">
        <v>0</v>
      </c>
      <c r="AC258" s="109">
        <v>0</v>
      </c>
      <c r="AD258" s="109">
        <v>0</v>
      </c>
      <c r="AE258" s="109">
        <v>0</v>
      </c>
      <c r="AF258" s="109">
        <v>0</v>
      </c>
      <c r="AG258" s="109">
        <v>0</v>
      </c>
      <c r="AH258" s="109">
        <v>0</v>
      </c>
      <c r="AI258" s="109">
        <v>0</v>
      </c>
      <c r="AJ258" s="109">
        <v>0</v>
      </c>
      <c r="AK258" s="109">
        <v>0</v>
      </c>
      <c r="AL258" s="109">
        <v>0</v>
      </c>
      <c r="AM258" s="114">
        <v>0</v>
      </c>
      <c r="AN258" s="115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73" t="str">
        <f t="shared" si="18"/>
        <v/>
      </c>
      <c r="BE258" s="164"/>
      <c r="BF258" s="107"/>
      <c r="BG258" s="108"/>
      <c r="BH258" s="108"/>
      <c r="BI258" s="108"/>
      <c r="BJ258" s="108"/>
      <c r="BK258" s="108"/>
      <c r="BL258" s="108"/>
      <c r="BM258" s="108"/>
      <c r="BN258" s="5">
        <f t="shared" si="19"/>
        <v>0</v>
      </c>
      <c r="BO258" s="5">
        <f t="shared" si="20"/>
        <v>0</v>
      </c>
    </row>
    <row r="259" spans="2:67">
      <c r="B259" s="128" t="str">
        <f ca="1">IF(C259="","",MAX($B$12:INDIRECT("R[-1]C",FALSE))+1)</f>
        <v/>
      </c>
      <c r="C259" s="109"/>
      <c r="D259" s="129" t="str">
        <f t="shared" si="16"/>
        <v/>
      </c>
      <c r="E259" s="42" t="str">
        <f t="shared" si="17"/>
        <v/>
      </c>
      <c r="F259" s="110"/>
      <c r="G259" s="42" t="str">
        <f ca="1">IF(C259="","",IF(F259="","0x03FF",IF(ISERROR(VLOOKUP(F259,C$12:INDIRECT("R[-1]C[-2]",FALSE),3,FALSE)),"ERROR",VLOOKUP(F259,C$12:INDIRECT("R[-1]C[-2]",FALSE),3,FALSE))))</f>
        <v/>
      </c>
      <c r="H259" s="110">
        <v>0</v>
      </c>
      <c r="I259" s="109">
        <v>0</v>
      </c>
      <c r="J259" s="109">
        <v>0</v>
      </c>
      <c r="K259" s="109">
        <v>0</v>
      </c>
      <c r="L259" s="109">
        <v>0</v>
      </c>
      <c r="M259" s="109">
        <v>0</v>
      </c>
      <c r="N259" s="109">
        <v>0</v>
      </c>
      <c r="O259" s="109">
        <v>0</v>
      </c>
      <c r="P259" s="109">
        <v>0</v>
      </c>
      <c r="Q259" s="109">
        <v>0</v>
      </c>
      <c r="R259" s="109">
        <v>0</v>
      </c>
      <c r="S259" s="109">
        <v>0</v>
      </c>
      <c r="T259" s="109">
        <v>0</v>
      </c>
      <c r="U259" s="109">
        <v>0</v>
      </c>
      <c r="V259" s="109">
        <v>0</v>
      </c>
      <c r="W259" s="109">
        <v>0</v>
      </c>
      <c r="X259" s="109">
        <v>0</v>
      </c>
      <c r="Y259" s="109">
        <v>0</v>
      </c>
      <c r="Z259" s="109">
        <v>0</v>
      </c>
      <c r="AA259" s="109">
        <v>0</v>
      </c>
      <c r="AB259" s="109">
        <v>0</v>
      </c>
      <c r="AC259" s="109">
        <v>0</v>
      </c>
      <c r="AD259" s="109">
        <v>0</v>
      </c>
      <c r="AE259" s="109">
        <v>0</v>
      </c>
      <c r="AF259" s="109">
        <v>0</v>
      </c>
      <c r="AG259" s="109">
        <v>0</v>
      </c>
      <c r="AH259" s="109">
        <v>0</v>
      </c>
      <c r="AI259" s="109">
        <v>0</v>
      </c>
      <c r="AJ259" s="109">
        <v>0</v>
      </c>
      <c r="AK259" s="109">
        <v>0</v>
      </c>
      <c r="AL259" s="109">
        <v>0</v>
      </c>
      <c r="AM259" s="114">
        <v>0</v>
      </c>
      <c r="AN259" s="115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73" t="str">
        <f t="shared" si="18"/>
        <v/>
      </c>
      <c r="BE259" s="164"/>
      <c r="BF259" s="107"/>
      <c r="BG259" s="108"/>
      <c r="BH259" s="108"/>
      <c r="BI259" s="108"/>
      <c r="BJ259" s="108"/>
      <c r="BK259" s="108"/>
      <c r="BL259" s="108"/>
      <c r="BM259" s="108"/>
      <c r="BN259" s="5">
        <f t="shared" si="19"/>
        <v>0</v>
      </c>
      <c r="BO259" s="5">
        <f t="shared" si="20"/>
        <v>0</v>
      </c>
    </row>
    <row r="260" spans="2:67">
      <c r="B260" s="128" t="str">
        <f ca="1">IF(C260="","",MAX($B$12:INDIRECT("R[-1]C",FALSE))+1)</f>
        <v/>
      </c>
      <c r="C260" s="109"/>
      <c r="D260" s="129" t="str">
        <f t="shared" si="16"/>
        <v/>
      </c>
      <c r="E260" s="42" t="str">
        <f t="shared" si="17"/>
        <v/>
      </c>
      <c r="F260" s="110"/>
      <c r="G260" s="42" t="str">
        <f ca="1">IF(C260="","",IF(F260="","0x03FF",IF(ISERROR(VLOOKUP(F260,C$12:INDIRECT("R[-1]C[-2]",FALSE),3,FALSE)),"ERROR",VLOOKUP(F260,C$12:INDIRECT("R[-1]C[-2]",FALSE),3,FALSE))))</f>
        <v/>
      </c>
      <c r="H260" s="110">
        <v>0</v>
      </c>
      <c r="I260" s="109">
        <v>0</v>
      </c>
      <c r="J260" s="109">
        <v>0</v>
      </c>
      <c r="K260" s="109">
        <v>0</v>
      </c>
      <c r="L260" s="109">
        <v>0</v>
      </c>
      <c r="M260" s="109">
        <v>0</v>
      </c>
      <c r="N260" s="109">
        <v>0</v>
      </c>
      <c r="O260" s="109">
        <v>0</v>
      </c>
      <c r="P260" s="109">
        <v>0</v>
      </c>
      <c r="Q260" s="109">
        <v>0</v>
      </c>
      <c r="R260" s="109">
        <v>0</v>
      </c>
      <c r="S260" s="109">
        <v>0</v>
      </c>
      <c r="T260" s="109">
        <v>0</v>
      </c>
      <c r="U260" s="109">
        <v>0</v>
      </c>
      <c r="V260" s="109">
        <v>0</v>
      </c>
      <c r="W260" s="109">
        <v>0</v>
      </c>
      <c r="X260" s="109">
        <v>0</v>
      </c>
      <c r="Y260" s="109">
        <v>0</v>
      </c>
      <c r="Z260" s="109">
        <v>0</v>
      </c>
      <c r="AA260" s="109">
        <v>0</v>
      </c>
      <c r="AB260" s="109">
        <v>0</v>
      </c>
      <c r="AC260" s="109">
        <v>0</v>
      </c>
      <c r="AD260" s="109">
        <v>0</v>
      </c>
      <c r="AE260" s="109">
        <v>0</v>
      </c>
      <c r="AF260" s="109">
        <v>0</v>
      </c>
      <c r="AG260" s="109">
        <v>0</v>
      </c>
      <c r="AH260" s="109">
        <v>0</v>
      </c>
      <c r="AI260" s="109">
        <v>0</v>
      </c>
      <c r="AJ260" s="109">
        <v>0</v>
      </c>
      <c r="AK260" s="109">
        <v>0</v>
      </c>
      <c r="AL260" s="109">
        <v>0</v>
      </c>
      <c r="AM260" s="114">
        <v>0</v>
      </c>
      <c r="AN260" s="115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73" t="str">
        <f t="shared" si="18"/>
        <v/>
      </c>
      <c r="BE260" s="164"/>
      <c r="BF260" s="107"/>
      <c r="BG260" s="108"/>
      <c r="BH260" s="108"/>
      <c r="BI260" s="108"/>
      <c r="BJ260" s="108"/>
      <c r="BK260" s="108"/>
      <c r="BL260" s="108"/>
      <c r="BM260" s="108"/>
      <c r="BN260" s="5">
        <f t="shared" si="19"/>
        <v>0</v>
      </c>
      <c r="BO260" s="5">
        <f t="shared" si="20"/>
        <v>0</v>
      </c>
    </row>
    <row r="261" spans="2:67">
      <c r="B261" s="128" t="str">
        <f ca="1">IF(C261="","",MAX($B$12:INDIRECT("R[-1]C",FALSE))+1)</f>
        <v/>
      </c>
      <c r="C261" s="109"/>
      <c r="D261" s="129" t="str">
        <f t="shared" si="16"/>
        <v/>
      </c>
      <c r="E261" s="42" t="str">
        <f t="shared" si="17"/>
        <v/>
      </c>
      <c r="F261" s="110"/>
      <c r="G261" s="42" t="str">
        <f ca="1">IF(C261="","",IF(F261="","0x03FF",IF(ISERROR(VLOOKUP(F261,C$12:INDIRECT("R[-1]C[-2]",FALSE),3,FALSE)),"ERROR",VLOOKUP(F261,C$12:INDIRECT("R[-1]C[-2]",FALSE),3,FALSE))))</f>
        <v/>
      </c>
      <c r="H261" s="110">
        <v>0</v>
      </c>
      <c r="I261" s="109">
        <v>0</v>
      </c>
      <c r="J261" s="109">
        <v>0</v>
      </c>
      <c r="K261" s="109">
        <v>0</v>
      </c>
      <c r="L261" s="109">
        <v>0</v>
      </c>
      <c r="M261" s="109">
        <v>0</v>
      </c>
      <c r="N261" s="109">
        <v>0</v>
      </c>
      <c r="O261" s="109">
        <v>0</v>
      </c>
      <c r="P261" s="109">
        <v>0</v>
      </c>
      <c r="Q261" s="109">
        <v>0</v>
      </c>
      <c r="R261" s="109">
        <v>0</v>
      </c>
      <c r="S261" s="109">
        <v>0</v>
      </c>
      <c r="T261" s="109">
        <v>0</v>
      </c>
      <c r="U261" s="109">
        <v>0</v>
      </c>
      <c r="V261" s="109">
        <v>0</v>
      </c>
      <c r="W261" s="109">
        <v>0</v>
      </c>
      <c r="X261" s="109">
        <v>0</v>
      </c>
      <c r="Y261" s="109">
        <v>0</v>
      </c>
      <c r="Z261" s="109">
        <v>0</v>
      </c>
      <c r="AA261" s="109">
        <v>0</v>
      </c>
      <c r="AB261" s="109">
        <v>0</v>
      </c>
      <c r="AC261" s="109">
        <v>0</v>
      </c>
      <c r="AD261" s="109">
        <v>0</v>
      </c>
      <c r="AE261" s="109">
        <v>0</v>
      </c>
      <c r="AF261" s="109">
        <v>0</v>
      </c>
      <c r="AG261" s="109">
        <v>0</v>
      </c>
      <c r="AH261" s="109">
        <v>0</v>
      </c>
      <c r="AI261" s="109">
        <v>0</v>
      </c>
      <c r="AJ261" s="109">
        <v>0</v>
      </c>
      <c r="AK261" s="109">
        <v>0</v>
      </c>
      <c r="AL261" s="109">
        <v>0</v>
      </c>
      <c r="AM261" s="114">
        <v>0</v>
      </c>
      <c r="AN261" s="115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73" t="str">
        <f t="shared" si="18"/>
        <v/>
      </c>
      <c r="BE261" s="164"/>
      <c r="BF261" s="107"/>
      <c r="BG261" s="108"/>
      <c r="BH261" s="108"/>
      <c r="BI261" s="108"/>
      <c r="BJ261" s="108"/>
      <c r="BK261" s="108"/>
      <c r="BL261" s="108"/>
      <c r="BM261" s="108"/>
      <c r="BN261" s="5">
        <f t="shared" si="19"/>
        <v>0</v>
      </c>
      <c r="BO261" s="5">
        <f t="shared" si="20"/>
        <v>0</v>
      </c>
    </row>
    <row r="262" spans="2:67">
      <c r="B262" s="128" t="str">
        <f ca="1">IF(C262="","",MAX($B$12:INDIRECT("R[-1]C",FALSE))+1)</f>
        <v/>
      </c>
      <c r="C262" s="109"/>
      <c r="D262" s="129" t="str">
        <f t="shared" si="16"/>
        <v/>
      </c>
      <c r="E262" s="42" t="str">
        <f t="shared" si="17"/>
        <v/>
      </c>
      <c r="F262" s="110"/>
      <c r="G262" s="42" t="str">
        <f ca="1">IF(C262="","",IF(F262="","0x03FF",IF(ISERROR(VLOOKUP(F262,C$12:INDIRECT("R[-1]C[-2]",FALSE),3,FALSE)),"ERROR",VLOOKUP(F262,C$12:INDIRECT("R[-1]C[-2]",FALSE),3,FALSE))))</f>
        <v/>
      </c>
      <c r="H262" s="110">
        <v>0</v>
      </c>
      <c r="I262" s="109">
        <v>0</v>
      </c>
      <c r="J262" s="109">
        <v>0</v>
      </c>
      <c r="K262" s="109">
        <v>0</v>
      </c>
      <c r="L262" s="109">
        <v>0</v>
      </c>
      <c r="M262" s="109">
        <v>0</v>
      </c>
      <c r="N262" s="109">
        <v>0</v>
      </c>
      <c r="O262" s="109">
        <v>0</v>
      </c>
      <c r="P262" s="109">
        <v>0</v>
      </c>
      <c r="Q262" s="109">
        <v>0</v>
      </c>
      <c r="R262" s="109">
        <v>0</v>
      </c>
      <c r="S262" s="109">
        <v>0</v>
      </c>
      <c r="T262" s="109">
        <v>0</v>
      </c>
      <c r="U262" s="109">
        <v>0</v>
      </c>
      <c r="V262" s="109">
        <v>0</v>
      </c>
      <c r="W262" s="109">
        <v>0</v>
      </c>
      <c r="X262" s="109">
        <v>0</v>
      </c>
      <c r="Y262" s="109">
        <v>0</v>
      </c>
      <c r="Z262" s="109">
        <v>0</v>
      </c>
      <c r="AA262" s="109">
        <v>0</v>
      </c>
      <c r="AB262" s="109">
        <v>0</v>
      </c>
      <c r="AC262" s="109">
        <v>0</v>
      </c>
      <c r="AD262" s="109">
        <v>0</v>
      </c>
      <c r="AE262" s="109">
        <v>0</v>
      </c>
      <c r="AF262" s="109">
        <v>0</v>
      </c>
      <c r="AG262" s="109">
        <v>0</v>
      </c>
      <c r="AH262" s="109">
        <v>0</v>
      </c>
      <c r="AI262" s="109">
        <v>0</v>
      </c>
      <c r="AJ262" s="109">
        <v>0</v>
      </c>
      <c r="AK262" s="109">
        <v>0</v>
      </c>
      <c r="AL262" s="109">
        <v>0</v>
      </c>
      <c r="AM262" s="114">
        <v>0</v>
      </c>
      <c r="AN262" s="115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73" t="str">
        <f t="shared" si="18"/>
        <v/>
      </c>
      <c r="BE262" s="164"/>
      <c r="BF262" s="107"/>
      <c r="BG262" s="108"/>
      <c r="BH262" s="108"/>
      <c r="BI262" s="108"/>
      <c r="BJ262" s="108"/>
      <c r="BK262" s="108"/>
      <c r="BL262" s="108"/>
      <c r="BM262" s="108"/>
      <c r="BN262" s="5">
        <f t="shared" si="19"/>
        <v>0</v>
      </c>
      <c r="BO262" s="5">
        <f t="shared" si="20"/>
        <v>0</v>
      </c>
    </row>
    <row r="263" spans="2:67">
      <c r="B263" s="128" t="str">
        <f ca="1">IF(C263="","",MAX($B$12:INDIRECT("R[-1]C",FALSE))+1)</f>
        <v/>
      </c>
      <c r="C263" s="109"/>
      <c r="D263" s="129" t="str">
        <f t="shared" si="16"/>
        <v/>
      </c>
      <c r="E263" s="42" t="str">
        <f t="shared" si="17"/>
        <v/>
      </c>
      <c r="F263" s="110"/>
      <c r="G263" s="42" t="str">
        <f ca="1">IF(C263="","",IF(F263="","0x03FF",IF(ISERROR(VLOOKUP(F263,C$12:INDIRECT("R[-1]C[-2]",FALSE),3,FALSE)),"ERROR",VLOOKUP(F263,C$12:INDIRECT("R[-1]C[-2]",FALSE),3,FALSE))))</f>
        <v/>
      </c>
      <c r="H263" s="110">
        <v>0</v>
      </c>
      <c r="I263" s="109">
        <v>0</v>
      </c>
      <c r="J263" s="109">
        <v>0</v>
      </c>
      <c r="K263" s="109">
        <v>0</v>
      </c>
      <c r="L263" s="109">
        <v>0</v>
      </c>
      <c r="M263" s="109">
        <v>0</v>
      </c>
      <c r="N263" s="109">
        <v>0</v>
      </c>
      <c r="O263" s="109">
        <v>0</v>
      </c>
      <c r="P263" s="109">
        <v>0</v>
      </c>
      <c r="Q263" s="109">
        <v>0</v>
      </c>
      <c r="R263" s="109">
        <v>0</v>
      </c>
      <c r="S263" s="109">
        <v>0</v>
      </c>
      <c r="T263" s="109">
        <v>0</v>
      </c>
      <c r="U263" s="109">
        <v>0</v>
      </c>
      <c r="V263" s="109">
        <v>0</v>
      </c>
      <c r="W263" s="109">
        <v>0</v>
      </c>
      <c r="X263" s="109">
        <v>0</v>
      </c>
      <c r="Y263" s="109">
        <v>0</v>
      </c>
      <c r="Z263" s="109">
        <v>0</v>
      </c>
      <c r="AA263" s="109">
        <v>0</v>
      </c>
      <c r="AB263" s="109">
        <v>0</v>
      </c>
      <c r="AC263" s="109">
        <v>0</v>
      </c>
      <c r="AD263" s="109">
        <v>0</v>
      </c>
      <c r="AE263" s="109">
        <v>0</v>
      </c>
      <c r="AF263" s="109">
        <v>0</v>
      </c>
      <c r="AG263" s="109">
        <v>0</v>
      </c>
      <c r="AH263" s="109">
        <v>0</v>
      </c>
      <c r="AI263" s="109">
        <v>0</v>
      </c>
      <c r="AJ263" s="109">
        <v>0</v>
      </c>
      <c r="AK263" s="109">
        <v>0</v>
      </c>
      <c r="AL263" s="109">
        <v>0</v>
      </c>
      <c r="AM263" s="114">
        <v>0</v>
      </c>
      <c r="AN263" s="115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73" t="str">
        <f t="shared" si="18"/>
        <v/>
      </c>
      <c r="BE263" s="164"/>
      <c r="BF263" s="107"/>
      <c r="BG263" s="108"/>
      <c r="BH263" s="108"/>
      <c r="BI263" s="108"/>
      <c r="BJ263" s="108"/>
      <c r="BK263" s="108"/>
      <c r="BL263" s="108"/>
      <c r="BM263" s="108"/>
      <c r="BN263" s="5">
        <f t="shared" si="19"/>
        <v>0</v>
      </c>
      <c r="BO263" s="5">
        <f t="shared" si="20"/>
        <v>0</v>
      </c>
    </row>
    <row r="264" spans="2:67">
      <c r="B264" s="128" t="str">
        <f ca="1">IF(C264="","",MAX($B$12:INDIRECT("R[-1]C",FALSE))+1)</f>
        <v/>
      </c>
      <c r="C264" s="109"/>
      <c r="D264" s="129" t="str">
        <f t="shared" si="16"/>
        <v/>
      </c>
      <c r="E264" s="42" t="str">
        <f t="shared" si="17"/>
        <v/>
      </c>
      <c r="F264" s="110"/>
      <c r="G264" s="42" t="str">
        <f ca="1">IF(C264="","",IF(F264="","0x03FF",IF(ISERROR(VLOOKUP(F264,C$12:INDIRECT("R[-1]C[-2]",FALSE),3,FALSE)),"ERROR",VLOOKUP(F264,C$12:INDIRECT("R[-1]C[-2]",FALSE),3,FALSE))))</f>
        <v/>
      </c>
      <c r="H264" s="110">
        <v>0</v>
      </c>
      <c r="I264" s="109">
        <v>0</v>
      </c>
      <c r="J264" s="109">
        <v>0</v>
      </c>
      <c r="K264" s="109">
        <v>0</v>
      </c>
      <c r="L264" s="109">
        <v>0</v>
      </c>
      <c r="M264" s="109">
        <v>0</v>
      </c>
      <c r="N264" s="109">
        <v>0</v>
      </c>
      <c r="O264" s="109">
        <v>0</v>
      </c>
      <c r="P264" s="109">
        <v>0</v>
      </c>
      <c r="Q264" s="109">
        <v>0</v>
      </c>
      <c r="R264" s="109">
        <v>0</v>
      </c>
      <c r="S264" s="109">
        <v>0</v>
      </c>
      <c r="T264" s="109">
        <v>0</v>
      </c>
      <c r="U264" s="109">
        <v>0</v>
      </c>
      <c r="V264" s="109">
        <v>0</v>
      </c>
      <c r="W264" s="109">
        <v>0</v>
      </c>
      <c r="X264" s="109">
        <v>0</v>
      </c>
      <c r="Y264" s="109">
        <v>0</v>
      </c>
      <c r="Z264" s="109">
        <v>0</v>
      </c>
      <c r="AA264" s="109">
        <v>0</v>
      </c>
      <c r="AB264" s="109">
        <v>0</v>
      </c>
      <c r="AC264" s="109">
        <v>0</v>
      </c>
      <c r="AD264" s="109">
        <v>0</v>
      </c>
      <c r="AE264" s="109">
        <v>0</v>
      </c>
      <c r="AF264" s="109">
        <v>0</v>
      </c>
      <c r="AG264" s="109">
        <v>0</v>
      </c>
      <c r="AH264" s="109">
        <v>0</v>
      </c>
      <c r="AI264" s="109">
        <v>0</v>
      </c>
      <c r="AJ264" s="109">
        <v>0</v>
      </c>
      <c r="AK264" s="109">
        <v>0</v>
      </c>
      <c r="AL264" s="109">
        <v>0</v>
      </c>
      <c r="AM264" s="114">
        <v>0</v>
      </c>
      <c r="AN264" s="115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73" t="str">
        <f t="shared" si="18"/>
        <v/>
      </c>
      <c r="BE264" s="164"/>
      <c r="BF264" s="107"/>
      <c r="BG264" s="108"/>
      <c r="BH264" s="108"/>
      <c r="BI264" s="108"/>
      <c r="BJ264" s="108"/>
      <c r="BK264" s="108"/>
      <c r="BL264" s="108"/>
      <c r="BM264" s="108"/>
      <c r="BN264" s="5">
        <f t="shared" si="19"/>
        <v>0</v>
      </c>
      <c r="BO264" s="5">
        <f t="shared" si="20"/>
        <v>0</v>
      </c>
    </row>
    <row r="265" spans="2:67">
      <c r="B265" s="128" t="str">
        <f ca="1">IF(C265="","",MAX($B$12:INDIRECT("R[-1]C",FALSE))+1)</f>
        <v/>
      </c>
      <c r="C265" s="109"/>
      <c r="D265" s="129" t="str">
        <f t="shared" si="16"/>
        <v/>
      </c>
      <c r="E265" s="42" t="str">
        <f t="shared" si="17"/>
        <v/>
      </c>
      <c r="F265" s="110"/>
      <c r="G265" s="42" t="str">
        <f ca="1">IF(C265="","",IF(F265="","0x03FF",IF(ISERROR(VLOOKUP(F265,C$12:INDIRECT("R[-1]C[-2]",FALSE),3,FALSE)),"ERROR",VLOOKUP(F265,C$12:INDIRECT("R[-1]C[-2]",FALSE),3,FALSE))))</f>
        <v/>
      </c>
      <c r="H265" s="110">
        <v>0</v>
      </c>
      <c r="I265" s="109">
        <v>0</v>
      </c>
      <c r="J265" s="109">
        <v>0</v>
      </c>
      <c r="K265" s="109">
        <v>0</v>
      </c>
      <c r="L265" s="109">
        <v>0</v>
      </c>
      <c r="M265" s="109">
        <v>0</v>
      </c>
      <c r="N265" s="109">
        <v>0</v>
      </c>
      <c r="O265" s="109">
        <v>0</v>
      </c>
      <c r="P265" s="109">
        <v>0</v>
      </c>
      <c r="Q265" s="109">
        <v>0</v>
      </c>
      <c r="R265" s="109">
        <v>0</v>
      </c>
      <c r="S265" s="109">
        <v>0</v>
      </c>
      <c r="T265" s="109">
        <v>0</v>
      </c>
      <c r="U265" s="109">
        <v>0</v>
      </c>
      <c r="V265" s="109">
        <v>0</v>
      </c>
      <c r="W265" s="109">
        <v>0</v>
      </c>
      <c r="X265" s="109">
        <v>0</v>
      </c>
      <c r="Y265" s="109">
        <v>0</v>
      </c>
      <c r="Z265" s="109">
        <v>0</v>
      </c>
      <c r="AA265" s="109">
        <v>0</v>
      </c>
      <c r="AB265" s="109">
        <v>0</v>
      </c>
      <c r="AC265" s="109">
        <v>0</v>
      </c>
      <c r="AD265" s="109">
        <v>0</v>
      </c>
      <c r="AE265" s="109">
        <v>0</v>
      </c>
      <c r="AF265" s="109">
        <v>0</v>
      </c>
      <c r="AG265" s="109">
        <v>0</v>
      </c>
      <c r="AH265" s="109">
        <v>0</v>
      </c>
      <c r="AI265" s="109">
        <v>0</v>
      </c>
      <c r="AJ265" s="109">
        <v>0</v>
      </c>
      <c r="AK265" s="109">
        <v>0</v>
      </c>
      <c r="AL265" s="109">
        <v>0</v>
      </c>
      <c r="AM265" s="114">
        <v>0</v>
      </c>
      <c r="AN265" s="115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/>
      <c r="AY265" s="109"/>
      <c r="AZ265" s="109"/>
      <c r="BA265" s="109"/>
      <c r="BB265" s="109"/>
      <c r="BC265" s="109"/>
      <c r="BD265" s="73" t="str">
        <f t="shared" si="18"/>
        <v/>
      </c>
      <c r="BE265" s="164"/>
      <c r="BF265" s="107"/>
      <c r="BG265" s="108"/>
      <c r="BH265" s="108"/>
      <c r="BI265" s="108"/>
      <c r="BJ265" s="108"/>
      <c r="BK265" s="108"/>
      <c r="BL265" s="108"/>
      <c r="BM265" s="108"/>
      <c r="BN265" s="5">
        <f t="shared" si="19"/>
        <v>0</v>
      </c>
      <c r="BO265" s="5">
        <f t="shared" si="20"/>
        <v>0</v>
      </c>
    </row>
    <row r="266" spans="2:67">
      <c r="B266" s="128" t="str">
        <f ca="1">IF(C266="","",MAX($B$12:INDIRECT("R[-1]C",FALSE))+1)</f>
        <v/>
      </c>
      <c r="C266" s="109"/>
      <c r="D266" s="129" t="str">
        <f t="shared" si="16"/>
        <v/>
      </c>
      <c r="E266" s="42" t="str">
        <f t="shared" si="17"/>
        <v/>
      </c>
      <c r="F266" s="110"/>
      <c r="G266" s="42" t="str">
        <f ca="1">IF(C266="","",IF(F266="","0x03FF",IF(ISERROR(VLOOKUP(F266,C$12:INDIRECT("R[-1]C[-2]",FALSE),3,FALSE)),"ERROR",VLOOKUP(F266,C$12:INDIRECT("R[-1]C[-2]",FALSE),3,FALSE))))</f>
        <v/>
      </c>
      <c r="H266" s="110">
        <v>0</v>
      </c>
      <c r="I266" s="109">
        <v>0</v>
      </c>
      <c r="J266" s="109">
        <v>0</v>
      </c>
      <c r="K266" s="109">
        <v>0</v>
      </c>
      <c r="L266" s="109">
        <v>0</v>
      </c>
      <c r="M266" s="109">
        <v>0</v>
      </c>
      <c r="N266" s="109">
        <v>0</v>
      </c>
      <c r="O266" s="109">
        <v>0</v>
      </c>
      <c r="P266" s="109">
        <v>0</v>
      </c>
      <c r="Q266" s="109">
        <v>0</v>
      </c>
      <c r="R266" s="109">
        <v>0</v>
      </c>
      <c r="S266" s="109">
        <v>0</v>
      </c>
      <c r="T266" s="109">
        <v>0</v>
      </c>
      <c r="U266" s="109">
        <v>0</v>
      </c>
      <c r="V266" s="109">
        <v>0</v>
      </c>
      <c r="W266" s="109">
        <v>0</v>
      </c>
      <c r="X266" s="109">
        <v>0</v>
      </c>
      <c r="Y266" s="109">
        <v>0</v>
      </c>
      <c r="Z266" s="109">
        <v>0</v>
      </c>
      <c r="AA266" s="109">
        <v>0</v>
      </c>
      <c r="AB266" s="109">
        <v>0</v>
      </c>
      <c r="AC266" s="109">
        <v>0</v>
      </c>
      <c r="AD266" s="109">
        <v>0</v>
      </c>
      <c r="AE266" s="109">
        <v>0</v>
      </c>
      <c r="AF266" s="109">
        <v>0</v>
      </c>
      <c r="AG266" s="109">
        <v>0</v>
      </c>
      <c r="AH266" s="109">
        <v>0</v>
      </c>
      <c r="AI266" s="109">
        <v>0</v>
      </c>
      <c r="AJ266" s="109">
        <v>0</v>
      </c>
      <c r="AK266" s="109">
        <v>0</v>
      </c>
      <c r="AL266" s="109">
        <v>0</v>
      </c>
      <c r="AM266" s="114">
        <v>0</v>
      </c>
      <c r="AN266" s="115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73" t="str">
        <f t="shared" si="18"/>
        <v/>
      </c>
      <c r="BE266" s="164"/>
      <c r="BF266" s="107"/>
      <c r="BG266" s="108"/>
      <c r="BH266" s="108"/>
      <c r="BI266" s="108"/>
      <c r="BJ266" s="108"/>
      <c r="BK266" s="108"/>
      <c r="BL266" s="108"/>
      <c r="BM266" s="108"/>
      <c r="BN266" s="5">
        <f t="shared" si="19"/>
        <v>0</v>
      </c>
      <c r="BO266" s="5">
        <f t="shared" si="20"/>
        <v>0</v>
      </c>
    </row>
    <row r="267" spans="2:67">
      <c r="B267" s="128" t="str">
        <f ca="1">IF(C267="","",MAX($B$12:INDIRECT("R[-1]C",FALSE))+1)</f>
        <v/>
      </c>
      <c r="C267" s="109"/>
      <c r="D267" s="129" t="str">
        <f t="shared" si="16"/>
        <v/>
      </c>
      <c r="E267" s="42" t="str">
        <f t="shared" si="17"/>
        <v/>
      </c>
      <c r="F267" s="110"/>
      <c r="G267" s="42" t="str">
        <f ca="1">IF(C267="","",IF(F267="","0x03FF",IF(ISERROR(VLOOKUP(F267,C$12:INDIRECT("R[-1]C[-2]",FALSE),3,FALSE)),"ERROR",VLOOKUP(F267,C$12:INDIRECT("R[-1]C[-2]",FALSE),3,FALSE))))</f>
        <v/>
      </c>
      <c r="H267" s="110">
        <v>0</v>
      </c>
      <c r="I267" s="109">
        <v>0</v>
      </c>
      <c r="J267" s="109">
        <v>0</v>
      </c>
      <c r="K267" s="109">
        <v>0</v>
      </c>
      <c r="L267" s="109">
        <v>0</v>
      </c>
      <c r="M267" s="109">
        <v>0</v>
      </c>
      <c r="N267" s="109">
        <v>0</v>
      </c>
      <c r="O267" s="109">
        <v>0</v>
      </c>
      <c r="P267" s="109">
        <v>0</v>
      </c>
      <c r="Q267" s="109">
        <v>0</v>
      </c>
      <c r="R267" s="109">
        <v>0</v>
      </c>
      <c r="S267" s="109">
        <v>0</v>
      </c>
      <c r="T267" s="109">
        <v>0</v>
      </c>
      <c r="U267" s="109">
        <v>0</v>
      </c>
      <c r="V267" s="109">
        <v>0</v>
      </c>
      <c r="W267" s="109">
        <v>0</v>
      </c>
      <c r="X267" s="109">
        <v>0</v>
      </c>
      <c r="Y267" s="109">
        <v>0</v>
      </c>
      <c r="Z267" s="109">
        <v>0</v>
      </c>
      <c r="AA267" s="109">
        <v>0</v>
      </c>
      <c r="AB267" s="109">
        <v>0</v>
      </c>
      <c r="AC267" s="109">
        <v>0</v>
      </c>
      <c r="AD267" s="109">
        <v>0</v>
      </c>
      <c r="AE267" s="109">
        <v>0</v>
      </c>
      <c r="AF267" s="109">
        <v>0</v>
      </c>
      <c r="AG267" s="109">
        <v>0</v>
      </c>
      <c r="AH267" s="109">
        <v>0</v>
      </c>
      <c r="AI267" s="109">
        <v>0</v>
      </c>
      <c r="AJ267" s="109">
        <v>0</v>
      </c>
      <c r="AK267" s="109">
        <v>0</v>
      </c>
      <c r="AL267" s="109">
        <v>0</v>
      </c>
      <c r="AM267" s="114">
        <v>0</v>
      </c>
      <c r="AN267" s="115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73" t="str">
        <f t="shared" si="18"/>
        <v/>
      </c>
      <c r="BE267" s="164"/>
      <c r="BF267" s="107"/>
      <c r="BG267" s="108"/>
      <c r="BH267" s="108"/>
      <c r="BI267" s="108"/>
      <c r="BJ267" s="108"/>
      <c r="BK267" s="108"/>
      <c r="BL267" s="108"/>
      <c r="BM267" s="108"/>
      <c r="BN267" s="5">
        <f t="shared" si="19"/>
        <v>0</v>
      </c>
      <c r="BO267" s="5">
        <f t="shared" si="20"/>
        <v>0</v>
      </c>
    </row>
  </sheetData>
  <mergeCells count="21">
    <mergeCell ref="D1:E1"/>
    <mergeCell ref="F9:F11"/>
    <mergeCell ref="G9:G11"/>
    <mergeCell ref="H9:AM9"/>
    <mergeCell ref="H10:O10"/>
    <mergeCell ref="P10:W10"/>
    <mergeCell ref="BF9:BF11"/>
    <mergeCell ref="BG9:BG11"/>
    <mergeCell ref="BH9:BH11"/>
    <mergeCell ref="B9:B11"/>
    <mergeCell ref="C9:C11"/>
    <mergeCell ref="D9:D11"/>
    <mergeCell ref="E9:E11"/>
    <mergeCell ref="X10:AM10"/>
    <mergeCell ref="BD9:BD11"/>
    <mergeCell ref="BE9:BE11"/>
    <mergeCell ref="BM9:BM11"/>
    <mergeCell ref="BI9:BI11"/>
    <mergeCell ref="BJ9:BJ11"/>
    <mergeCell ref="BK9:BK11"/>
    <mergeCell ref="BL9:BL11"/>
  </mergeCells>
  <phoneticPr fontId="1"/>
  <conditionalFormatting sqref="H11:AM12">
    <cfRule type="cellIs" dxfId="16" priority="1" stopIfTrue="1" operator="equal">
      <formula>""</formula>
    </cfRule>
  </conditionalFormatting>
  <conditionalFormatting sqref="H13:AM267">
    <cfRule type="cellIs" dxfId="15" priority="2" stopIfTrue="1" operator="equal">
      <formula>0</formula>
    </cfRule>
    <cfRule type="cellIs" dxfId="14" priority="3" stopIfTrue="1" operator="equal">
      <formula>1</formula>
    </cfRule>
  </conditionalFormatting>
  <conditionalFormatting sqref="G13:G267">
    <cfRule type="cellIs" dxfId="13" priority="4" stopIfTrue="1" operator="equal">
      <formula>"0x03FF"</formula>
    </cfRule>
    <cfRule type="cellIs" dxfId="12" priority="5" stopIfTrue="1" operator="equal">
      <formula>"ERROR"</formula>
    </cfRule>
  </conditionalFormatting>
  <dataValidations count="1">
    <dataValidation type="list" showInputMessage="1" showErrorMessage="1" sqref="H13:AM267">
      <formula1>"1,0"</formula1>
    </dataValidation>
  </dataValidations>
  <printOptions horizontalCentered="1"/>
  <pageMargins left="0.39370078740157483" right="0.39370078740157483" top="0.39370078740157483" bottom="0.19685039370078741" header="0.19685039370078741" footer="0"/>
  <pageSetup paperSize="9" scale="25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8194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57150</xdr:rowOff>
              </from>
              <to>
                <xdr:col>2</xdr:col>
                <xdr:colOff>314325</xdr:colOff>
                <xdr:row>1</xdr:row>
                <xdr:rowOff>295275</xdr:rowOff>
              </to>
            </anchor>
          </controlPr>
        </control>
      </mc:Choice>
      <mc:Fallback>
        <control shapeId="8194" r:id="rId4" name="削除ボタン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P136"/>
  <sheetViews>
    <sheetView workbookViewId="0">
      <pane xSplit="6" ySplit="8" topLeftCell="G9" activePane="bottomRight" state="frozen"/>
      <selection activeCell="IS6" sqref="IS6"/>
      <selection pane="topRight" activeCell="IS6" sqref="IS6"/>
      <selection pane="bottomLeft" activeCell="IS6" sqref="IS6"/>
      <selection pane="bottomRight" activeCell="D7" sqref="D7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5" style="75" customWidth="1"/>
    <col min="5" max="5" width="10.125" style="94" customWidth="1"/>
    <col min="6" max="6" width="10.125" style="75" customWidth="1"/>
    <col min="7" max="7" width="20.625" style="75" customWidth="1"/>
    <col min="8" max="14" width="23.375" style="75" customWidth="1"/>
    <col min="15" max="15" width="6.25" style="75" bestFit="1" customWidth="1"/>
    <col min="16" max="16" width="6.2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フォーマット 【コマンド】</v>
      </c>
      <c r="H1" s="540"/>
      <c r="I1" s="119">
        <f>MAX(O9:O136)</f>
        <v>0</v>
      </c>
      <c r="J1" s="119">
        <f>MAX(P9:P136)</f>
        <v>0</v>
      </c>
    </row>
    <row r="2" spans="1:16" s="96" customFormat="1" ht="27" customHeight="1">
      <c r="A2" s="119"/>
      <c r="B2" s="119"/>
      <c r="C2" s="147" t="s">
        <v>136</v>
      </c>
      <c r="G2" s="98" t="s">
        <v>89</v>
      </c>
      <c r="H2" s="99">
        <f>A2</f>
        <v>0</v>
      </c>
    </row>
    <row r="3" spans="1:16">
      <c r="B3" s="22" t="s">
        <v>77</v>
      </c>
      <c r="E3" s="75"/>
    </row>
    <row r="4" spans="1:16" ht="12.75">
      <c r="B4" s="124" t="s">
        <v>30</v>
      </c>
      <c r="E4" s="75"/>
    </row>
    <row r="5" spans="1:16">
      <c r="E5" s="75"/>
    </row>
    <row r="6" spans="1:16">
      <c r="C6" s="22" t="s">
        <v>78</v>
      </c>
      <c r="D6" s="76">
        <f>B2</f>
        <v>0</v>
      </c>
      <c r="E6" s="75"/>
      <c r="G6" s="22" t="s">
        <v>73</v>
      </c>
    </row>
    <row r="7" spans="1:16" s="3" customFormat="1" ht="12.75" thickBot="1">
      <c r="B7" s="77" t="s">
        <v>47</v>
      </c>
      <c r="C7" s="78" t="s">
        <v>28</v>
      </c>
      <c r="D7" s="79" t="s">
        <v>29</v>
      </c>
      <c r="E7" s="80" t="s">
        <v>33</v>
      </c>
      <c r="F7" s="81" t="s">
        <v>111</v>
      </c>
      <c r="G7" s="82" t="s">
        <v>113</v>
      </c>
      <c r="H7" s="83" t="s">
        <v>74</v>
      </c>
      <c r="I7" s="83" t="s">
        <v>105</v>
      </c>
      <c r="J7" s="83" t="s">
        <v>106</v>
      </c>
      <c r="K7" s="83" t="s">
        <v>107</v>
      </c>
      <c r="L7" s="83" t="s">
        <v>108</v>
      </c>
      <c r="M7" s="83" t="s">
        <v>109</v>
      </c>
      <c r="N7" s="83" t="s">
        <v>110</v>
      </c>
      <c r="O7" s="118" t="s">
        <v>27</v>
      </c>
      <c r="P7" s="118" t="s">
        <v>97</v>
      </c>
    </row>
    <row r="8" spans="1:16" s="3" customFormat="1" ht="13.5" hidden="1" thickTop="1" thickBot="1">
      <c r="B8" s="84">
        <v>-1</v>
      </c>
      <c r="C8" s="85"/>
      <c r="D8" s="86"/>
      <c r="E8" s="87"/>
      <c r="F8" s="88"/>
      <c r="G8" s="89"/>
      <c r="H8" s="90"/>
      <c r="I8" s="90"/>
      <c r="J8" s="90"/>
      <c r="K8" s="90"/>
      <c r="L8" s="90"/>
      <c r="M8" s="90"/>
      <c r="N8" s="90"/>
      <c r="O8" s="100"/>
      <c r="P8" s="100"/>
    </row>
    <row r="9" spans="1:16" ht="12.75" thickTop="1">
      <c r="B9" s="125" t="str">
        <f ca="1">IF(C9="","",MAX($B$8:INDIRECT("R[-1]C",FALSE))+1)</f>
        <v/>
      </c>
      <c r="C9" s="104"/>
      <c r="D9" s="126" t="str">
        <f t="shared" ref="D9:D40" si="0">IF(C9="","",D$6&amp;UPPER(SUBSTITUTE(C9," ","_")))</f>
        <v/>
      </c>
      <c r="E9" s="131"/>
      <c r="F9" s="91" t="str">
        <f t="shared" ref="F9:F40" si="1">IF(C9="","","0x"&amp;DEC2HEX(H$2*2^10+B9,4))</f>
        <v/>
      </c>
      <c r="G9" s="105"/>
      <c r="H9" s="106"/>
      <c r="I9" s="106"/>
      <c r="J9" s="106"/>
      <c r="K9" s="106"/>
      <c r="L9" s="106"/>
      <c r="M9" s="106"/>
      <c r="N9" s="106"/>
      <c r="O9" s="116">
        <f>COUNTA(G9:N9)</f>
        <v>0</v>
      </c>
      <c r="P9" s="116">
        <f>LEN(D9)</f>
        <v>0</v>
      </c>
    </row>
    <row r="10" spans="1:16">
      <c r="B10" s="125" t="str">
        <f ca="1">IF(C10="","",MAX($B$8:INDIRECT("R[-1]C",FALSE))+1)</f>
        <v/>
      </c>
      <c r="C10" s="104"/>
      <c r="D10" s="126" t="str">
        <f t="shared" si="0"/>
        <v/>
      </c>
      <c r="E10" s="131"/>
      <c r="F10" s="91" t="str">
        <f t="shared" si="1"/>
        <v/>
      </c>
      <c r="G10" s="107"/>
      <c r="H10" s="108"/>
      <c r="I10" s="108"/>
      <c r="J10" s="108"/>
      <c r="K10" s="108"/>
      <c r="L10" s="108"/>
      <c r="M10" s="108"/>
      <c r="N10" s="108"/>
      <c r="O10" s="116">
        <f t="shared" ref="O10:O73" si="2">COUNTA(G10:N10)</f>
        <v>0</v>
      </c>
      <c r="P10" s="116">
        <f t="shared" ref="P10:P73" si="3">LEN(D10)</f>
        <v>0</v>
      </c>
    </row>
    <row r="11" spans="1:16">
      <c r="B11" s="125" t="str">
        <f ca="1">IF(C11="","",MAX($B$8:INDIRECT("R[-1]C",FALSE))+1)</f>
        <v/>
      </c>
      <c r="C11" s="104"/>
      <c r="D11" s="126" t="str">
        <f>IF(C11="","",D$6&amp;UPPER(SUBSTITUTE(C11," ","_")))</f>
        <v/>
      </c>
      <c r="E11" s="131"/>
      <c r="F11" s="91" t="str">
        <f t="shared" si="1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2"/>
        <v>0</v>
      </c>
      <c r="P11" s="116">
        <f t="shared" si="3"/>
        <v>0</v>
      </c>
    </row>
    <row r="12" spans="1:16">
      <c r="B12" s="125" t="str">
        <f ca="1">IF(C12="","",MAX($B$8:INDIRECT("R[-1]C",FALSE))+1)</f>
        <v/>
      </c>
      <c r="C12" s="104"/>
      <c r="D12" s="126" t="str">
        <f t="shared" si="0"/>
        <v/>
      </c>
      <c r="E12" s="131"/>
      <c r="F12" s="91" t="str">
        <f t="shared" si="1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2"/>
        <v>0</v>
      </c>
      <c r="P12" s="116">
        <f t="shared" si="3"/>
        <v>0</v>
      </c>
    </row>
    <row r="13" spans="1:16">
      <c r="B13" s="125" t="str">
        <f ca="1">IF(C13="","",MAX($B$8:INDIRECT("R[-1]C",FALSE))+1)</f>
        <v/>
      </c>
      <c r="C13" s="104"/>
      <c r="D13" s="126" t="str">
        <f t="shared" si="0"/>
        <v/>
      </c>
      <c r="E13" s="131"/>
      <c r="F13" s="91" t="str">
        <f t="shared" si="1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2"/>
        <v>0</v>
      </c>
      <c r="P13" s="116">
        <f t="shared" si="3"/>
        <v>0</v>
      </c>
    </row>
    <row r="14" spans="1:16">
      <c r="B14" s="125" t="str">
        <f ca="1">IF(C14="","",MAX($B$8:INDIRECT("R[-1]C",FALSE))+1)</f>
        <v/>
      </c>
      <c r="C14" s="104"/>
      <c r="D14" s="126" t="str">
        <f t="shared" si="0"/>
        <v/>
      </c>
      <c r="E14" s="131"/>
      <c r="F14" s="91" t="str">
        <f t="shared" si="1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2"/>
        <v>0</v>
      </c>
      <c r="P14" s="116">
        <f t="shared" si="3"/>
        <v>0</v>
      </c>
    </row>
    <row r="15" spans="1:16">
      <c r="B15" s="125" t="str">
        <f ca="1">IF(C15="","",MAX($B$8:INDIRECT("R[-1]C",FALSE))+1)</f>
        <v/>
      </c>
      <c r="C15" s="104"/>
      <c r="D15" s="126" t="str">
        <f t="shared" si="0"/>
        <v/>
      </c>
      <c r="E15" s="131"/>
      <c r="F15" s="91" t="str">
        <f t="shared" si="1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2"/>
        <v>0</v>
      </c>
      <c r="P15" s="116">
        <f t="shared" si="3"/>
        <v>0</v>
      </c>
    </row>
    <row r="16" spans="1:16">
      <c r="B16" s="125" t="str">
        <f ca="1">IF(C16="","",MAX($B$8:INDIRECT("R[-1]C",FALSE))+1)</f>
        <v/>
      </c>
      <c r="C16" s="104"/>
      <c r="D16" s="126" t="str">
        <f t="shared" si="0"/>
        <v/>
      </c>
      <c r="E16" s="131"/>
      <c r="F16" s="91" t="str">
        <f t="shared" si="1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2"/>
        <v>0</v>
      </c>
      <c r="P16" s="116">
        <f t="shared" si="3"/>
        <v>0</v>
      </c>
    </row>
    <row r="17" spans="2:16">
      <c r="B17" s="125" t="str">
        <f ca="1">IF(C17="","",MAX($B$8:INDIRECT("R[-1]C",FALSE))+1)</f>
        <v/>
      </c>
      <c r="C17" s="104"/>
      <c r="D17" s="126" t="str">
        <f t="shared" si="0"/>
        <v/>
      </c>
      <c r="E17" s="131"/>
      <c r="F17" s="91" t="str">
        <f t="shared" si="1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2"/>
        <v>0</v>
      </c>
      <c r="P17" s="116">
        <f t="shared" si="3"/>
        <v>0</v>
      </c>
    </row>
    <row r="18" spans="2:16">
      <c r="B18" s="125" t="str">
        <f ca="1">IF(C18="","",MAX($B$8:INDIRECT("R[-1]C",FALSE))+1)</f>
        <v/>
      </c>
      <c r="C18" s="104"/>
      <c r="D18" s="126" t="str">
        <f t="shared" si="0"/>
        <v/>
      </c>
      <c r="E18" s="131"/>
      <c r="F18" s="91" t="str">
        <f t="shared" si="1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2"/>
        <v>0</v>
      </c>
      <c r="P18" s="116">
        <f t="shared" si="3"/>
        <v>0</v>
      </c>
    </row>
    <row r="19" spans="2:16">
      <c r="B19" s="125" t="str">
        <f ca="1">IF(C19="","",MAX($B$8:INDIRECT("R[-1]C",FALSE))+1)</f>
        <v/>
      </c>
      <c r="C19" s="104"/>
      <c r="D19" s="126" t="str">
        <f t="shared" si="0"/>
        <v/>
      </c>
      <c r="E19" s="131"/>
      <c r="F19" s="91" t="str">
        <f t="shared" si="1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2"/>
        <v>0</v>
      </c>
      <c r="P19" s="116">
        <f t="shared" si="3"/>
        <v>0</v>
      </c>
    </row>
    <row r="20" spans="2:16">
      <c r="B20" s="125" t="str">
        <f ca="1">IF(C20="","",MAX($B$8:INDIRECT("R[-1]C",FALSE))+1)</f>
        <v/>
      </c>
      <c r="C20" s="104"/>
      <c r="D20" s="126" t="str">
        <f t="shared" si="0"/>
        <v/>
      </c>
      <c r="E20" s="131"/>
      <c r="F20" s="91" t="str">
        <f t="shared" si="1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2"/>
        <v>0</v>
      </c>
      <c r="P20" s="116">
        <f t="shared" si="3"/>
        <v>0</v>
      </c>
    </row>
    <row r="21" spans="2:16">
      <c r="B21" s="125" t="str">
        <f ca="1">IF(C21="","",MAX($B$8:INDIRECT("R[-1]C",FALSE))+1)</f>
        <v/>
      </c>
      <c r="C21" s="104"/>
      <c r="D21" s="126" t="str">
        <f t="shared" si="0"/>
        <v/>
      </c>
      <c r="E21" s="131"/>
      <c r="F21" s="91" t="str">
        <f t="shared" si="1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2"/>
        <v>0</v>
      </c>
      <c r="P21" s="116">
        <f t="shared" si="3"/>
        <v>0</v>
      </c>
    </row>
    <row r="22" spans="2:16">
      <c r="B22" s="125" t="str">
        <f ca="1">IF(C22="","",MAX($B$8:INDIRECT("R[-1]C",FALSE))+1)</f>
        <v/>
      </c>
      <c r="C22" s="104"/>
      <c r="D22" s="126" t="str">
        <f t="shared" si="0"/>
        <v/>
      </c>
      <c r="E22" s="131"/>
      <c r="F22" s="91" t="str">
        <f t="shared" si="1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2"/>
        <v>0</v>
      </c>
      <c r="P22" s="116">
        <f t="shared" si="3"/>
        <v>0</v>
      </c>
    </row>
    <row r="23" spans="2:16">
      <c r="B23" s="125" t="str">
        <f ca="1">IF(C23="","",MAX($B$8:INDIRECT("R[-1]C",FALSE))+1)</f>
        <v/>
      </c>
      <c r="C23" s="104"/>
      <c r="D23" s="126" t="str">
        <f t="shared" si="0"/>
        <v/>
      </c>
      <c r="E23" s="131"/>
      <c r="F23" s="91" t="str">
        <f t="shared" si="1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2"/>
        <v>0</v>
      </c>
      <c r="P23" s="116">
        <f t="shared" si="3"/>
        <v>0</v>
      </c>
    </row>
    <row r="24" spans="2:16">
      <c r="B24" s="125" t="str">
        <f ca="1">IF(C24="","",MAX($B$8:INDIRECT("R[-1]C",FALSE))+1)</f>
        <v/>
      </c>
      <c r="C24" s="104"/>
      <c r="D24" s="126" t="str">
        <f t="shared" si="0"/>
        <v/>
      </c>
      <c r="E24" s="131"/>
      <c r="F24" s="91" t="str">
        <f t="shared" si="1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2"/>
        <v>0</v>
      </c>
      <c r="P24" s="116">
        <f t="shared" si="3"/>
        <v>0</v>
      </c>
    </row>
    <row r="25" spans="2:16">
      <c r="B25" s="125" t="str">
        <f ca="1">IF(C25="","",MAX($B$8:INDIRECT("R[-1]C",FALSE))+1)</f>
        <v/>
      </c>
      <c r="C25" s="104"/>
      <c r="D25" s="126" t="str">
        <f t="shared" si="0"/>
        <v/>
      </c>
      <c r="E25" s="131"/>
      <c r="F25" s="91" t="str">
        <f t="shared" si="1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2"/>
        <v>0</v>
      </c>
      <c r="P25" s="116">
        <f t="shared" si="3"/>
        <v>0</v>
      </c>
    </row>
    <row r="26" spans="2:16">
      <c r="B26" s="125" t="str">
        <f ca="1">IF(C26="","",MAX($B$8:INDIRECT("R[-1]C",FALSE))+1)</f>
        <v/>
      </c>
      <c r="C26" s="104"/>
      <c r="D26" s="126" t="str">
        <f t="shared" si="0"/>
        <v/>
      </c>
      <c r="E26" s="131"/>
      <c r="F26" s="91" t="str">
        <f t="shared" si="1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2"/>
        <v>0</v>
      </c>
      <c r="P26" s="116">
        <f t="shared" si="3"/>
        <v>0</v>
      </c>
    </row>
    <row r="27" spans="2:16">
      <c r="B27" s="125" t="str">
        <f ca="1">IF(C27="","",MAX($B$8:INDIRECT("R[-1]C",FALSE))+1)</f>
        <v/>
      </c>
      <c r="C27" s="104"/>
      <c r="D27" s="126" t="str">
        <f t="shared" si="0"/>
        <v/>
      </c>
      <c r="E27" s="131"/>
      <c r="F27" s="91" t="str">
        <f t="shared" si="1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2"/>
        <v>0</v>
      </c>
      <c r="P27" s="116">
        <f t="shared" si="3"/>
        <v>0</v>
      </c>
    </row>
    <row r="28" spans="2:16">
      <c r="B28" s="125" t="str">
        <f ca="1">IF(C28="","",MAX($B$8:INDIRECT("R[-1]C",FALSE))+1)</f>
        <v/>
      </c>
      <c r="C28" s="104"/>
      <c r="D28" s="126" t="str">
        <f t="shared" si="0"/>
        <v/>
      </c>
      <c r="E28" s="131"/>
      <c r="F28" s="91" t="str">
        <f t="shared" si="1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2"/>
        <v>0</v>
      </c>
      <c r="P28" s="116">
        <f t="shared" si="3"/>
        <v>0</v>
      </c>
    </row>
    <row r="29" spans="2:16">
      <c r="B29" s="125" t="str">
        <f ca="1">IF(C29="","",MAX($B$8:INDIRECT("R[-1]C",FALSE))+1)</f>
        <v/>
      </c>
      <c r="C29" s="104"/>
      <c r="D29" s="126" t="str">
        <f t="shared" si="0"/>
        <v/>
      </c>
      <c r="E29" s="131"/>
      <c r="F29" s="91" t="str">
        <f t="shared" si="1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2"/>
        <v>0</v>
      </c>
      <c r="P29" s="116">
        <f t="shared" si="3"/>
        <v>0</v>
      </c>
    </row>
    <row r="30" spans="2:16">
      <c r="B30" s="125" t="str">
        <f ca="1">IF(C30="","",MAX($B$8:INDIRECT("R[-1]C",FALSE))+1)</f>
        <v/>
      </c>
      <c r="C30" s="104"/>
      <c r="D30" s="126" t="str">
        <f t="shared" si="0"/>
        <v/>
      </c>
      <c r="E30" s="131"/>
      <c r="F30" s="91" t="str">
        <f t="shared" si="1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2"/>
        <v>0</v>
      </c>
      <c r="P30" s="116">
        <f t="shared" si="3"/>
        <v>0</v>
      </c>
    </row>
    <row r="31" spans="2:16">
      <c r="B31" s="125" t="str">
        <f ca="1">IF(C31="","",MAX($B$8:INDIRECT("R[-1]C",FALSE))+1)</f>
        <v/>
      </c>
      <c r="C31" s="104"/>
      <c r="D31" s="126" t="str">
        <f t="shared" si="0"/>
        <v/>
      </c>
      <c r="E31" s="131"/>
      <c r="F31" s="91" t="str">
        <f t="shared" si="1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2"/>
        <v>0</v>
      </c>
      <c r="P31" s="116">
        <f t="shared" si="3"/>
        <v>0</v>
      </c>
    </row>
    <row r="32" spans="2:16">
      <c r="B32" s="125" t="str">
        <f ca="1">IF(C32="","",MAX($B$8:INDIRECT("R[-1]C",FALSE))+1)</f>
        <v/>
      </c>
      <c r="C32" s="104"/>
      <c r="D32" s="126" t="str">
        <f t="shared" si="0"/>
        <v/>
      </c>
      <c r="E32" s="131"/>
      <c r="F32" s="91" t="str">
        <f t="shared" si="1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2"/>
        <v>0</v>
      </c>
      <c r="P32" s="116">
        <f t="shared" si="3"/>
        <v>0</v>
      </c>
    </row>
    <row r="33" spans="2:16">
      <c r="B33" s="125" t="str">
        <f ca="1">IF(C33="","",MAX($B$8:INDIRECT("R[-1]C",FALSE))+1)</f>
        <v/>
      </c>
      <c r="C33" s="104"/>
      <c r="D33" s="126" t="str">
        <f t="shared" si="0"/>
        <v/>
      </c>
      <c r="E33" s="131"/>
      <c r="F33" s="91" t="str">
        <f t="shared" si="1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2"/>
        <v>0</v>
      </c>
      <c r="P33" s="116">
        <f t="shared" si="3"/>
        <v>0</v>
      </c>
    </row>
    <row r="34" spans="2:16">
      <c r="B34" s="125" t="str">
        <f ca="1">IF(C34="","",MAX($B$8:INDIRECT("R[-1]C",FALSE))+1)</f>
        <v/>
      </c>
      <c r="C34" s="104"/>
      <c r="D34" s="126" t="str">
        <f t="shared" si="0"/>
        <v/>
      </c>
      <c r="E34" s="131"/>
      <c r="F34" s="91" t="str">
        <f t="shared" si="1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2"/>
        <v>0</v>
      </c>
      <c r="P34" s="116">
        <f t="shared" si="3"/>
        <v>0</v>
      </c>
    </row>
    <row r="35" spans="2:16">
      <c r="B35" s="125" t="str">
        <f ca="1">IF(C35="","",MAX($B$8:INDIRECT("R[-1]C",FALSE))+1)</f>
        <v/>
      </c>
      <c r="C35" s="104"/>
      <c r="D35" s="126" t="str">
        <f t="shared" si="0"/>
        <v/>
      </c>
      <c r="E35" s="131"/>
      <c r="F35" s="91" t="str">
        <f t="shared" si="1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2"/>
        <v>0</v>
      </c>
      <c r="P35" s="116">
        <f t="shared" si="3"/>
        <v>0</v>
      </c>
    </row>
    <row r="36" spans="2:16">
      <c r="B36" s="125" t="str">
        <f ca="1">IF(C36="","",MAX($B$8:INDIRECT("R[-1]C",FALSE))+1)</f>
        <v/>
      </c>
      <c r="C36" s="104"/>
      <c r="D36" s="126" t="str">
        <f t="shared" si="0"/>
        <v/>
      </c>
      <c r="E36" s="131"/>
      <c r="F36" s="91" t="str">
        <f t="shared" si="1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2"/>
        <v>0</v>
      </c>
      <c r="P36" s="116">
        <f t="shared" si="3"/>
        <v>0</v>
      </c>
    </row>
    <row r="37" spans="2:16">
      <c r="B37" s="125" t="str">
        <f ca="1">IF(C37="","",MAX($B$8:INDIRECT("R[-1]C",FALSE))+1)</f>
        <v/>
      </c>
      <c r="C37" s="104"/>
      <c r="D37" s="126" t="str">
        <f t="shared" si="0"/>
        <v/>
      </c>
      <c r="E37" s="131"/>
      <c r="F37" s="91" t="str">
        <f t="shared" si="1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2"/>
        <v>0</v>
      </c>
      <c r="P37" s="116">
        <f t="shared" si="3"/>
        <v>0</v>
      </c>
    </row>
    <row r="38" spans="2:16">
      <c r="B38" s="125" t="str">
        <f ca="1">IF(C38="","",MAX($B$8:INDIRECT("R[-1]C",FALSE))+1)</f>
        <v/>
      </c>
      <c r="C38" s="104"/>
      <c r="D38" s="126" t="str">
        <f t="shared" si="0"/>
        <v/>
      </c>
      <c r="E38" s="131"/>
      <c r="F38" s="91" t="str">
        <f t="shared" si="1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2"/>
        <v>0</v>
      </c>
      <c r="P38" s="116">
        <f t="shared" si="3"/>
        <v>0</v>
      </c>
    </row>
    <row r="39" spans="2:16">
      <c r="B39" s="125" t="str">
        <f ca="1">IF(C39="","",MAX($B$8:INDIRECT("R[-1]C",FALSE))+1)</f>
        <v/>
      </c>
      <c r="C39" s="104"/>
      <c r="D39" s="126" t="str">
        <f t="shared" si="0"/>
        <v/>
      </c>
      <c r="E39" s="131"/>
      <c r="F39" s="91" t="str">
        <f t="shared" si="1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2"/>
        <v>0</v>
      </c>
      <c r="P39" s="116">
        <f t="shared" si="3"/>
        <v>0</v>
      </c>
    </row>
    <row r="40" spans="2:16">
      <c r="B40" s="125" t="str">
        <f ca="1">IF(C40="","",MAX($B$8:INDIRECT("R[-1]C",FALSE))+1)</f>
        <v/>
      </c>
      <c r="C40" s="104"/>
      <c r="D40" s="126" t="str">
        <f t="shared" si="0"/>
        <v/>
      </c>
      <c r="E40" s="131"/>
      <c r="F40" s="91" t="str">
        <f t="shared" si="1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2"/>
        <v>0</v>
      </c>
      <c r="P40" s="116">
        <f t="shared" si="3"/>
        <v>0</v>
      </c>
    </row>
    <row r="41" spans="2:16">
      <c r="B41" s="125" t="str">
        <f ca="1">IF(C41="","",MAX($B$8:INDIRECT("R[-1]C",FALSE))+1)</f>
        <v/>
      </c>
      <c r="C41" s="104"/>
      <c r="D41" s="126" t="str">
        <f t="shared" ref="D41:D72" si="4">IF(C41="","",D$6&amp;UPPER(SUBSTITUTE(C41," ","_")))</f>
        <v/>
      </c>
      <c r="E41" s="131"/>
      <c r="F41" s="91" t="str">
        <f t="shared" ref="F41:F72" si="5">IF(C41="","","0x"&amp;DEC2HEX(H$2*2^10+B41,4))</f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2"/>
        <v>0</v>
      </c>
      <c r="P41" s="116">
        <f t="shared" si="3"/>
        <v>0</v>
      </c>
    </row>
    <row r="42" spans="2:16">
      <c r="B42" s="125" t="str">
        <f ca="1">IF(C42="","",MAX($B$8:INDIRECT("R[-1]C",FALSE))+1)</f>
        <v/>
      </c>
      <c r="C42" s="104"/>
      <c r="D42" s="126" t="str">
        <f t="shared" si="4"/>
        <v/>
      </c>
      <c r="E42" s="131"/>
      <c r="F42" s="91" t="str">
        <f t="shared" si="5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2"/>
        <v>0</v>
      </c>
      <c r="P42" s="116">
        <f t="shared" si="3"/>
        <v>0</v>
      </c>
    </row>
    <row r="43" spans="2:16">
      <c r="B43" s="125" t="str">
        <f ca="1">IF(C43="","",MAX($B$8:INDIRECT("R[-1]C",FALSE))+1)</f>
        <v/>
      </c>
      <c r="C43" s="104"/>
      <c r="D43" s="126" t="str">
        <f t="shared" si="4"/>
        <v/>
      </c>
      <c r="E43" s="131"/>
      <c r="F43" s="91" t="str">
        <f t="shared" si="5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2"/>
        <v>0</v>
      </c>
      <c r="P43" s="116">
        <f t="shared" si="3"/>
        <v>0</v>
      </c>
    </row>
    <row r="44" spans="2:16">
      <c r="B44" s="125" t="str">
        <f ca="1">IF(C44="","",MAX($B$8:INDIRECT("R[-1]C",FALSE))+1)</f>
        <v/>
      </c>
      <c r="C44" s="104"/>
      <c r="D44" s="126" t="str">
        <f t="shared" si="4"/>
        <v/>
      </c>
      <c r="E44" s="131"/>
      <c r="F44" s="91" t="str">
        <f t="shared" si="5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2"/>
        <v>0</v>
      </c>
      <c r="P44" s="116">
        <f t="shared" si="3"/>
        <v>0</v>
      </c>
    </row>
    <row r="45" spans="2:16">
      <c r="B45" s="125" t="str">
        <f ca="1">IF(C45="","",MAX($B$8:INDIRECT("R[-1]C",FALSE))+1)</f>
        <v/>
      </c>
      <c r="C45" s="104"/>
      <c r="D45" s="126" t="str">
        <f t="shared" si="4"/>
        <v/>
      </c>
      <c r="E45" s="131"/>
      <c r="F45" s="91" t="str">
        <f t="shared" si="5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2"/>
        <v>0</v>
      </c>
      <c r="P45" s="116">
        <f t="shared" si="3"/>
        <v>0</v>
      </c>
    </row>
    <row r="46" spans="2:16">
      <c r="B46" s="125" t="str">
        <f ca="1">IF(C46="","",MAX($B$8:INDIRECT("R[-1]C",FALSE))+1)</f>
        <v/>
      </c>
      <c r="C46" s="104"/>
      <c r="D46" s="126" t="str">
        <f t="shared" si="4"/>
        <v/>
      </c>
      <c r="E46" s="131"/>
      <c r="F46" s="91" t="str">
        <f t="shared" si="5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2"/>
        <v>0</v>
      </c>
      <c r="P46" s="116">
        <f t="shared" si="3"/>
        <v>0</v>
      </c>
    </row>
    <row r="47" spans="2:16">
      <c r="B47" s="125" t="str">
        <f ca="1">IF(C47="","",MAX($B$8:INDIRECT("R[-1]C",FALSE))+1)</f>
        <v/>
      </c>
      <c r="C47" s="104"/>
      <c r="D47" s="126" t="str">
        <f t="shared" si="4"/>
        <v/>
      </c>
      <c r="E47" s="131"/>
      <c r="F47" s="91" t="str">
        <f t="shared" si="5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2"/>
        <v>0</v>
      </c>
      <c r="P47" s="116">
        <f t="shared" si="3"/>
        <v>0</v>
      </c>
    </row>
    <row r="48" spans="2:16">
      <c r="B48" s="125" t="str">
        <f ca="1">IF(C48="","",MAX($B$8:INDIRECT("R[-1]C",FALSE))+1)</f>
        <v/>
      </c>
      <c r="C48" s="104"/>
      <c r="D48" s="126" t="str">
        <f t="shared" si="4"/>
        <v/>
      </c>
      <c r="E48" s="131"/>
      <c r="F48" s="91" t="str">
        <f t="shared" si="5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2"/>
        <v>0</v>
      </c>
      <c r="P48" s="116">
        <f t="shared" si="3"/>
        <v>0</v>
      </c>
    </row>
    <row r="49" spans="2:16">
      <c r="B49" s="125" t="str">
        <f ca="1">IF(C49="","",MAX($B$8:INDIRECT("R[-1]C",FALSE))+1)</f>
        <v/>
      </c>
      <c r="C49" s="104"/>
      <c r="D49" s="126" t="str">
        <f t="shared" si="4"/>
        <v/>
      </c>
      <c r="E49" s="131"/>
      <c r="F49" s="91" t="str">
        <f t="shared" si="5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2"/>
        <v>0</v>
      </c>
      <c r="P49" s="116">
        <f t="shared" si="3"/>
        <v>0</v>
      </c>
    </row>
    <row r="50" spans="2:16">
      <c r="B50" s="125" t="str">
        <f ca="1">IF(C50="","",MAX($B$8:INDIRECT("R[-1]C",FALSE))+1)</f>
        <v/>
      </c>
      <c r="C50" s="104"/>
      <c r="D50" s="126" t="str">
        <f t="shared" si="4"/>
        <v/>
      </c>
      <c r="E50" s="131"/>
      <c r="F50" s="91" t="str">
        <f t="shared" si="5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2"/>
        <v>0</v>
      </c>
      <c r="P50" s="116">
        <f t="shared" si="3"/>
        <v>0</v>
      </c>
    </row>
    <row r="51" spans="2:16">
      <c r="B51" s="125" t="str">
        <f ca="1">IF(C51="","",MAX($B$8:INDIRECT("R[-1]C",FALSE))+1)</f>
        <v/>
      </c>
      <c r="C51" s="104"/>
      <c r="D51" s="126" t="str">
        <f t="shared" si="4"/>
        <v/>
      </c>
      <c r="E51" s="131"/>
      <c r="F51" s="91" t="str">
        <f t="shared" si="5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2"/>
        <v>0</v>
      </c>
      <c r="P51" s="116">
        <f t="shared" si="3"/>
        <v>0</v>
      </c>
    </row>
    <row r="52" spans="2:16">
      <c r="B52" s="125" t="str">
        <f ca="1">IF(C52="","",MAX($B$8:INDIRECT("R[-1]C",FALSE))+1)</f>
        <v/>
      </c>
      <c r="C52" s="104"/>
      <c r="D52" s="126" t="str">
        <f t="shared" si="4"/>
        <v/>
      </c>
      <c r="E52" s="131"/>
      <c r="F52" s="91" t="str">
        <f t="shared" si="5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2"/>
        <v>0</v>
      </c>
      <c r="P52" s="116">
        <f t="shared" si="3"/>
        <v>0</v>
      </c>
    </row>
    <row r="53" spans="2:16">
      <c r="B53" s="125" t="str">
        <f ca="1">IF(C53="","",MAX($B$8:INDIRECT("R[-1]C",FALSE))+1)</f>
        <v/>
      </c>
      <c r="C53" s="104"/>
      <c r="D53" s="126" t="str">
        <f t="shared" si="4"/>
        <v/>
      </c>
      <c r="E53" s="131"/>
      <c r="F53" s="91" t="str">
        <f t="shared" si="5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2"/>
        <v>0</v>
      </c>
      <c r="P53" s="116">
        <f t="shared" si="3"/>
        <v>0</v>
      </c>
    </row>
    <row r="54" spans="2:16">
      <c r="B54" s="125" t="str">
        <f ca="1">IF(C54="","",MAX($B$8:INDIRECT("R[-1]C",FALSE))+1)</f>
        <v/>
      </c>
      <c r="C54" s="104"/>
      <c r="D54" s="126" t="str">
        <f t="shared" si="4"/>
        <v/>
      </c>
      <c r="E54" s="131"/>
      <c r="F54" s="91" t="str">
        <f t="shared" si="5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2"/>
        <v>0</v>
      </c>
      <c r="P54" s="116">
        <f t="shared" si="3"/>
        <v>0</v>
      </c>
    </row>
    <row r="55" spans="2:16">
      <c r="B55" s="125" t="str">
        <f ca="1">IF(C55="","",MAX($B$8:INDIRECT("R[-1]C",FALSE))+1)</f>
        <v/>
      </c>
      <c r="C55" s="104"/>
      <c r="D55" s="126" t="str">
        <f t="shared" si="4"/>
        <v/>
      </c>
      <c r="E55" s="131"/>
      <c r="F55" s="91" t="str">
        <f t="shared" si="5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2"/>
        <v>0</v>
      </c>
      <c r="P55" s="116">
        <f t="shared" si="3"/>
        <v>0</v>
      </c>
    </row>
    <row r="56" spans="2:16">
      <c r="B56" s="125" t="str">
        <f ca="1">IF(C56="","",MAX($B$8:INDIRECT("R[-1]C",FALSE))+1)</f>
        <v/>
      </c>
      <c r="C56" s="104"/>
      <c r="D56" s="126" t="str">
        <f t="shared" si="4"/>
        <v/>
      </c>
      <c r="E56" s="131"/>
      <c r="F56" s="91" t="str">
        <f t="shared" si="5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2"/>
        <v>0</v>
      </c>
      <c r="P56" s="116">
        <f t="shared" si="3"/>
        <v>0</v>
      </c>
    </row>
    <row r="57" spans="2:16">
      <c r="B57" s="125" t="str">
        <f ca="1">IF(C57="","",MAX($B$8:INDIRECT("R[-1]C",FALSE))+1)</f>
        <v/>
      </c>
      <c r="C57" s="104"/>
      <c r="D57" s="126" t="str">
        <f t="shared" si="4"/>
        <v/>
      </c>
      <c r="E57" s="131"/>
      <c r="F57" s="91" t="str">
        <f t="shared" si="5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2"/>
        <v>0</v>
      </c>
      <c r="P57" s="116">
        <f t="shared" si="3"/>
        <v>0</v>
      </c>
    </row>
    <row r="58" spans="2:16">
      <c r="B58" s="125" t="str">
        <f ca="1">IF(C58="","",MAX($B$8:INDIRECT("R[-1]C",FALSE))+1)</f>
        <v/>
      </c>
      <c r="C58" s="104"/>
      <c r="D58" s="126" t="str">
        <f t="shared" si="4"/>
        <v/>
      </c>
      <c r="E58" s="131"/>
      <c r="F58" s="91" t="str">
        <f t="shared" si="5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2"/>
        <v>0</v>
      </c>
      <c r="P58" s="116">
        <f t="shared" si="3"/>
        <v>0</v>
      </c>
    </row>
    <row r="59" spans="2:16">
      <c r="B59" s="125" t="str">
        <f ca="1">IF(C59="","",MAX($B$8:INDIRECT("R[-1]C",FALSE))+1)</f>
        <v/>
      </c>
      <c r="C59" s="104"/>
      <c r="D59" s="126" t="str">
        <f t="shared" si="4"/>
        <v/>
      </c>
      <c r="E59" s="131"/>
      <c r="F59" s="91" t="str">
        <f t="shared" si="5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2"/>
        <v>0</v>
      </c>
      <c r="P59" s="116">
        <f t="shared" si="3"/>
        <v>0</v>
      </c>
    </row>
    <row r="60" spans="2:16">
      <c r="B60" s="125" t="str">
        <f ca="1">IF(C60="","",MAX($B$8:INDIRECT("R[-1]C",FALSE))+1)</f>
        <v/>
      </c>
      <c r="C60" s="104"/>
      <c r="D60" s="126" t="str">
        <f t="shared" si="4"/>
        <v/>
      </c>
      <c r="E60" s="131"/>
      <c r="F60" s="91" t="str">
        <f t="shared" si="5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2"/>
        <v>0</v>
      </c>
      <c r="P60" s="116">
        <f t="shared" si="3"/>
        <v>0</v>
      </c>
    </row>
    <row r="61" spans="2:16">
      <c r="B61" s="125" t="str">
        <f ca="1">IF(C61="","",MAX($B$8:INDIRECT("R[-1]C",FALSE))+1)</f>
        <v/>
      </c>
      <c r="C61" s="104"/>
      <c r="D61" s="126" t="str">
        <f t="shared" si="4"/>
        <v/>
      </c>
      <c r="E61" s="131"/>
      <c r="F61" s="91" t="str">
        <f t="shared" si="5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2"/>
        <v>0</v>
      </c>
      <c r="P61" s="116">
        <f t="shared" si="3"/>
        <v>0</v>
      </c>
    </row>
    <row r="62" spans="2:16">
      <c r="B62" s="125" t="str">
        <f ca="1">IF(C62="","",MAX($B$8:INDIRECT("R[-1]C",FALSE))+1)</f>
        <v/>
      </c>
      <c r="C62" s="104"/>
      <c r="D62" s="126" t="str">
        <f t="shared" si="4"/>
        <v/>
      </c>
      <c r="E62" s="131"/>
      <c r="F62" s="91" t="str">
        <f t="shared" si="5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2"/>
        <v>0</v>
      </c>
      <c r="P62" s="116">
        <f t="shared" si="3"/>
        <v>0</v>
      </c>
    </row>
    <row r="63" spans="2:16">
      <c r="B63" s="125" t="str">
        <f ca="1">IF(C63="","",MAX($B$8:INDIRECT("R[-1]C",FALSE))+1)</f>
        <v/>
      </c>
      <c r="C63" s="104"/>
      <c r="D63" s="126" t="str">
        <f t="shared" si="4"/>
        <v/>
      </c>
      <c r="E63" s="131"/>
      <c r="F63" s="91" t="str">
        <f t="shared" si="5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2"/>
        <v>0</v>
      </c>
      <c r="P63" s="116">
        <f t="shared" si="3"/>
        <v>0</v>
      </c>
    </row>
    <row r="64" spans="2:16">
      <c r="B64" s="125" t="str">
        <f ca="1">IF(C64="","",MAX($B$8:INDIRECT("R[-1]C",FALSE))+1)</f>
        <v/>
      </c>
      <c r="C64" s="104"/>
      <c r="D64" s="126" t="str">
        <f t="shared" si="4"/>
        <v/>
      </c>
      <c r="E64" s="131"/>
      <c r="F64" s="91" t="str">
        <f t="shared" si="5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2"/>
        <v>0</v>
      </c>
      <c r="P64" s="116">
        <f t="shared" si="3"/>
        <v>0</v>
      </c>
    </row>
    <row r="65" spans="2:16">
      <c r="B65" s="125" t="str">
        <f ca="1">IF(C65="","",MAX($B$8:INDIRECT("R[-1]C",FALSE))+1)</f>
        <v/>
      </c>
      <c r="C65" s="104"/>
      <c r="D65" s="126" t="str">
        <f t="shared" si="4"/>
        <v/>
      </c>
      <c r="E65" s="131"/>
      <c r="F65" s="91" t="str">
        <f t="shared" si="5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2"/>
        <v>0</v>
      </c>
      <c r="P65" s="116">
        <f t="shared" si="3"/>
        <v>0</v>
      </c>
    </row>
    <row r="66" spans="2:16">
      <c r="B66" s="125" t="str">
        <f ca="1">IF(C66="","",MAX($B$8:INDIRECT("R[-1]C",FALSE))+1)</f>
        <v/>
      </c>
      <c r="C66" s="104"/>
      <c r="D66" s="126" t="str">
        <f t="shared" si="4"/>
        <v/>
      </c>
      <c r="E66" s="131"/>
      <c r="F66" s="91" t="str">
        <f t="shared" si="5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2"/>
        <v>0</v>
      </c>
      <c r="P66" s="116">
        <f t="shared" si="3"/>
        <v>0</v>
      </c>
    </row>
    <row r="67" spans="2:16">
      <c r="B67" s="125" t="str">
        <f ca="1">IF(C67="","",MAX($B$8:INDIRECT("R[-1]C",FALSE))+1)</f>
        <v/>
      </c>
      <c r="C67" s="104"/>
      <c r="D67" s="126" t="str">
        <f t="shared" si="4"/>
        <v/>
      </c>
      <c r="E67" s="131"/>
      <c r="F67" s="91" t="str">
        <f t="shared" si="5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2"/>
        <v>0</v>
      </c>
      <c r="P67" s="116">
        <f t="shared" si="3"/>
        <v>0</v>
      </c>
    </row>
    <row r="68" spans="2:16">
      <c r="B68" s="125" t="str">
        <f ca="1">IF(C68="","",MAX($B$8:INDIRECT("R[-1]C",FALSE))+1)</f>
        <v/>
      </c>
      <c r="C68" s="104"/>
      <c r="D68" s="126" t="str">
        <f t="shared" si="4"/>
        <v/>
      </c>
      <c r="E68" s="131"/>
      <c r="F68" s="91" t="str">
        <f t="shared" si="5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2"/>
        <v>0</v>
      </c>
      <c r="P68" s="116">
        <f t="shared" si="3"/>
        <v>0</v>
      </c>
    </row>
    <row r="69" spans="2:16">
      <c r="B69" s="125" t="str">
        <f ca="1">IF(C69="","",MAX($B$8:INDIRECT("R[-1]C",FALSE))+1)</f>
        <v/>
      </c>
      <c r="C69" s="104"/>
      <c r="D69" s="126" t="str">
        <f t="shared" si="4"/>
        <v/>
      </c>
      <c r="E69" s="131"/>
      <c r="F69" s="91" t="str">
        <f t="shared" si="5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2"/>
        <v>0</v>
      </c>
      <c r="P69" s="116">
        <f t="shared" si="3"/>
        <v>0</v>
      </c>
    </row>
    <row r="70" spans="2:16">
      <c r="B70" s="125" t="str">
        <f ca="1">IF(C70="","",MAX($B$8:INDIRECT("R[-1]C",FALSE))+1)</f>
        <v/>
      </c>
      <c r="C70" s="104"/>
      <c r="D70" s="126" t="str">
        <f t="shared" si="4"/>
        <v/>
      </c>
      <c r="E70" s="131"/>
      <c r="F70" s="91" t="str">
        <f t="shared" si="5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2"/>
        <v>0</v>
      </c>
      <c r="P70" s="116">
        <f t="shared" si="3"/>
        <v>0</v>
      </c>
    </row>
    <row r="71" spans="2:16">
      <c r="B71" s="125" t="str">
        <f ca="1">IF(C71="","",MAX($B$8:INDIRECT("R[-1]C",FALSE))+1)</f>
        <v/>
      </c>
      <c r="C71" s="104"/>
      <c r="D71" s="126" t="str">
        <f t="shared" si="4"/>
        <v/>
      </c>
      <c r="E71" s="131"/>
      <c r="F71" s="91" t="str">
        <f t="shared" si="5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2"/>
        <v>0</v>
      </c>
      <c r="P71" s="116">
        <f t="shared" si="3"/>
        <v>0</v>
      </c>
    </row>
    <row r="72" spans="2:16">
      <c r="B72" s="125" t="str">
        <f ca="1">IF(C72="","",MAX($B$8:INDIRECT("R[-1]C",FALSE))+1)</f>
        <v/>
      </c>
      <c r="C72" s="104"/>
      <c r="D72" s="126" t="str">
        <f t="shared" si="4"/>
        <v/>
      </c>
      <c r="E72" s="131"/>
      <c r="F72" s="91" t="str">
        <f t="shared" si="5"/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2"/>
        <v>0</v>
      </c>
      <c r="P72" s="116">
        <f t="shared" si="3"/>
        <v>0</v>
      </c>
    </row>
    <row r="73" spans="2:16">
      <c r="B73" s="125" t="str">
        <f ca="1">IF(C73="","",MAX($B$8:INDIRECT("R[-1]C",FALSE))+1)</f>
        <v/>
      </c>
      <c r="C73" s="104"/>
      <c r="D73" s="126" t="str">
        <f t="shared" ref="D73:D104" si="6">IF(C73="","",D$6&amp;UPPER(SUBSTITUTE(C73," ","_")))</f>
        <v/>
      </c>
      <c r="E73" s="131"/>
      <c r="F73" s="91" t="str">
        <f t="shared" ref="F73:F104" si="7">IF(C73="","","0x"&amp;DEC2HEX(H$2*2^10+B73,4))</f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si="2"/>
        <v>0</v>
      </c>
      <c r="P73" s="116">
        <f t="shared" si="3"/>
        <v>0</v>
      </c>
    </row>
    <row r="74" spans="2:16">
      <c r="B74" s="125" t="str">
        <f ca="1">IF(C74="","",MAX($B$8:INDIRECT("R[-1]C",FALSE))+1)</f>
        <v/>
      </c>
      <c r="C74" s="104"/>
      <c r="D74" s="126" t="str">
        <f t="shared" si="6"/>
        <v/>
      </c>
      <c r="E74" s="131"/>
      <c r="F74" s="91" t="str">
        <f t="shared" si="7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ref="O74:O136" si="8">COUNTA(G74:N74)</f>
        <v>0</v>
      </c>
      <c r="P74" s="116">
        <f t="shared" ref="P74:P136" si="9">LEN(D74)</f>
        <v>0</v>
      </c>
    </row>
    <row r="75" spans="2:16">
      <c r="B75" s="125" t="str">
        <f ca="1">IF(C75="","",MAX($B$8:INDIRECT("R[-1]C",FALSE))+1)</f>
        <v/>
      </c>
      <c r="C75" s="104"/>
      <c r="D75" s="126" t="str">
        <f t="shared" si="6"/>
        <v/>
      </c>
      <c r="E75" s="131"/>
      <c r="F75" s="91" t="str">
        <f t="shared" si="7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8"/>
        <v>0</v>
      </c>
      <c r="P75" s="116">
        <f t="shared" si="9"/>
        <v>0</v>
      </c>
    </row>
    <row r="76" spans="2:16">
      <c r="B76" s="125" t="str">
        <f ca="1">IF(C76="","",MAX($B$8:INDIRECT("R[-1]C",FALSE))+1)</f>
        <v/>
      </c>
      <c r="C76" s="104"/>
      <c r="D76" s="126" t="str">
        <f t="shared" si="6"/>
        <v/>
      </c>
      <c r="E76" s="131"/>
      <c r="F76" s="91" t="str">
        <f t="shared" si="7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8"/>
        <v>0</v>
      </c>
      <c r="P76" s="116">
        <f t="shared" si="9"/>
        <v>0</v>
      </c>
    </row>
    <row r="77" spans="2:16">
      <c r="B77" s="125" t="str">
        <f ca="1">IF(C77="","",MAX($B$8:INDIRECT("R[-1]C",FALSE))+1)</f>
        <v/>
      </c>
      <c r="C77" s="104"/>
      <c r="D77" s="126" t="str">
        <f t="shared" si="6"/>
        <v/>
      </c>
      <c r="E77" s="131"/>
      <c r="F77" s="91" t="str">
        <f t="shared" si="7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8"/>
        <v>0</v>
      </c>
      <c r="P77" s="116">
        <f t="shared" si="9"/>
        <v>0</v>
      </c>
    </row>
    <row r="78" spans="2:16">
      <c r="B78" s="125" t="str">
        <f ca="1">IF(C78="","",MAX($B$8:INDIRECT("R[-1]C",FALSE))+1)</f>
        <v/>
      </c>
      <c r="C78" s="104"/>
      <c r="D78" s="126" t="str">
        <f t="shared" si="6"/>
        <v/>
      </c>
      <c r="E78" s="131"/>
      <c r="F78" s="91" t="str">
        <f t="shared" si="7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8"/>
        <v>0</v>
      </c>
      <c r="P78" s="116">
        <f t="shared" si="9"/>
        <v>0</v>
      </c>
    </row>
    <row r="79" spans="2:16">
      <c r="B79" s="125" t="str">
        <f ca="1">IF(C79="","",MAX($B$8:INDIRECT("R[-1]C",FALSE))+1)</f>
        <v/>
      </c>
      <c r="C79" s="104"/>
      <c r="D79" s="126" t="str">
        <f t="shared" si="6"/>
        <v/>
      </c>
      <c r="E79" s="131"/>
      <c r="F79" s="91" t="str">
        <f t="shared" si="7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8"/>
        <v>0</v>
      </c>
      <c r="P79" s="116">
        <f t="shared" si="9"/>
        <v>0</v>
      </c>
    </row>
    <row r="80" spans="2:16">
      <c r="B80" s="125" t="str">
        <f ca="1">IF(C80="","",MAX($B$8:INDIRECT("R[-1]C",FALSE))+1)</f>
        <v/>
      </c>
      <c r="C80" s="104"/>
      <c r="D80" s="126" t="str">
        <f t="shared" si="6"/>
        <v/>
      </c>
      <c r="E80" s="131"/>
      <c r="F80" s="91" t="str">
        <f t="shared" si="7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8"/>
        <v>0</v>
      </c>
      <c r="P80" s="116">
        <f t="shared" si="9"/>
        <v>0</v>
      </c>
    </row>
    <row r="81" spans="2:16">
      <c r="B81" s="125" t="str">
        <f ca="1">IF(C81="","",MAX($B$8:INDIRECT("R[-1]C",FALSE))+1)</f>
        <v/>
      </c>
      <c r="C81" s="104"/>
      <c r="D81" s="126" t="str">
        <f t="shared" si="6"/>
        <v/>
      </c>
      <c r="E81" s="131"/>
      <c r="F81" s="91" t="str">
        <f t="shared" si="7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8"/>
        <v>0</v>
      </c>
      <c r="P81" s="116">
        <f t="shared" si="9"/>
        <v>0</v>
      </c>
    </row>
    <row r="82" spans="2:16">
      <c r="B82" s="125" t="str">
        <f ca="1">IF(C82="","",MAX($B$8:INDIRECT("R[-1]C",FALSE))+1)</f>
        <v/>
      </c>
      <c r="C82" s="104"/>
      <c r="D82" s="126" t="str">
        <f t="shared" si="6"/>
        <v/>
      </c>
      <c r="E82" s="131"/>
      <c r="F82" s="91" t="str">
        <f t="shared" si="7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8"/>
        <v>0</v>
      </c>
      <c r="P82" s="116">
        <f t="shared" si="9"/>
        <v>0</v>
      </c>
    </row>
    <row r="83" spans="2:16">
      <c r="B83" s="125" t="str">
        <f ca="1">IF(C83="","",MAX($B$8:INDIRECT("R[-1]C",FALSE))+1)</f>
        <v/>
      </c>
      <c r="C83" s="104"/>
      <c r="D83" s="126" t="str">
        <f t="shared" si="6"/>
        <v/>
      </c>
      <c r="E83" s="131"/>
      <c r="F83" s="91" t="str">
        <f t="shared" si="7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8"/>
        <v>0</v>
      </c>
      <c r="P83" s="116">
        <f t="shared" si="9"/>
        <v>0</v>
      </c>
    </row>
    <row r="84" spans="2:16">
      <c r="B84" s="125" t="str">
        <f ca="1">IF(C84="","",MAX($B$8:INDIRECT("R[-1]C",FALSE))+1)</f>
        <v/>
      </c>
      <c r="C84" s="104"/>
      <c r="D84" s="126" t="str">
        <f t="shared" si="6"/>
        <v/>
      </c>
      <c r="E84" s="131"/>
      <c r="F84" s="91" t="str">
        <f t="shared" si="7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8"/>
        <v>0</v>
      </c>
      <c r="P84" s="116">
        <f t="shared" si="9"/>
        <v>0</v>
      </c>
    </row>
    <row r="85" spans="2:16">
      <c r="B85" s="125" t="str">
        <f ca="1">IF(C85="","",MAX($B$8:INDIRECT("R[-1]C",FALSE))+1)</f>
        <v/>
      </c>
      <c r="C85" s="104"/>
      <c r="D85" s="126" t="str">
        <f t="shared" si="6"/>
        <v/>
      </c>
      <c r="E85" s="131"/>
      <c r="F85" s="91" t="str">
        <f t="shared" si="7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8"/>
        <v>0</v>
      </c>
      <c r="P85" s="116">
        <f t="shared" si="9"/>
        <v>0</v>
      </c>
    </row>
    <row r="86" spans="2:16">
      <c r="B86" s="125" t="str">
        <f ca="1">IF(C86="","",MAX($B$8:INDIRECT("R[-1]C",FALSE))+1)</f>
        <v/>
      </c>
      <c r="C86" s="104"/>
      <c r="D86" s="126" t="str">
        <f t="shared" si="6"/>
        <v/>
      </c>
      <c r="E86" s="131"/>
      <c r="F86" s="91" t="str">
        <f t="shared" si="7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8"/>
        <v>0</v>
      </c>
      <c r="P86" s="116">
        <f t="shared" si="9"/>
        <v>0</v>
      </c>
    </row>
    <row r="87" spans="2:16">
      <c r="B87" s="125" t="str">
        <f ca="1">IF(C87="","",MAX($B$8:INDIRECT("R[-1]C",FALSE))+1)</f>
        <v/>
      </c>
      <c r="C87" s="104"/>
      <c r="D87" s="126" t="str">
        <f t="shared" si="6"/>
        <v/>
      </c>
      <c r="E87" s="131"/>
      <c r="F87" s="91" t="str">
        <f t="shared" si="7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8"/>
        <v>0</v>
      </c>
      <c r="P87" s="116">
        <f t="shared" si="9"/>
        <v>0</v>
      </c>
    </row>
    <row r="88" spans="2:16">
      <c r="B88" s="125" t="str">
        <f ca="1">IF(C88="","",MAX($B$8:INDIRECT("R[-1]C",FALSE))+1)</f>
        <v/>
      </c>
      <c r="C88" s="104"/>
      <c r="D88" s="126" t="str">
        <f t="shared" si="6"/>
        <v/>
      </c>
      <c r="E88" s="131"/>
      <c r="F88" s="91" t="str">
        <f t="shared" si="7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8"/>
        <v>0</v>
      </c>
      <c r="P88" s="116">
        <f t="shared" si="9"/>
        <v>0</v>
      </c>
    </row>
    <row r="89" spans="2:16">
      <c r="B89" s="125" t="str">
        <f ca="1">IF(C89="","",MAX($B$8:INDIRECT("R[-1]C",FALSE))+1)</f>
        <v/>
      </c>
      <c r="C89" s="104"/>
      <c r="D89" s="126" t="str">
        <f t="shared" si="6"/>
        <v/>
      </c>
      <c r="E89" s="131"/>
      <c r="F89" s="91" t="str">
        <f t="shared" si="7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8"/>
        <v>0</v>
      </c>
      <c r="P89" s="116">
        <f t="shared" si="9"/>
        <v>0</v>
      </c>
    </row>
    <row r="90" spans="2:16">
      <c r="B90" s="125" t="str">
        <f ca="1">IF(C90="","",MAX($B$8:INDIRECT("R[-1]C",FALSE))+1)</f>
        <v/>
      </c>
      <c r="C90" s="104"/>
      <c r="D90" s="126" t="str">
        <f t="shared" si="6"/>
        <v/>
      </c>
      <c r="E90" s="131"/>
      <c r="F90" s="91" t="str">
        <f t="shared" si="7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8"/>
        <v>0</v>
      </c>
      <c r="P90" s="116">
        <f t="shared" si="9"/>
        <v>0</v>
      </c>
    </row>
    <row r="91" spans="2:16">
      <c r="B91" s="125" t="str">
        <f ca="1">IF(C91="","",MAX($B$8:INDIRECT("R[-1]C",FALSE))+1)</f>
        <v/>
      </c>
      <c r="C91" s="104"/>
      <c r="D91" s="126" t="str">
        <f t="shared" si="6"/>
        <v/>
      </c>
      <c r="E91" s="131"/>
      <c r="F91" s="91" t="str">
        <f t="shared" si="7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8"/>
        <v>0</v>
      </c>
      <c r="P91" s="116">
        <f t="shared" si="9"/>
        <v>0</v>
      </c>
    </row>
    <row r="92" spans="2:16">
      <c r="B92" s="125" t="str">
        <f ca="1">IF(C92="","",MAX($B$8:INDIRECT("R[-1]C",FALSE))+1)</f>
        <v/>
      </c>
      <c r="C92" s="104"/>
      <c r="D92" s="126" t="str">
        <f t="shared" si="6"/>
        <v/>
      </c>
      <c r="E92" s="131"/>
      <c r="F92" s="91" t="str">
        <f t="shared" si="7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8"/>
        <v>0</v>
      </c>
      <c r="P92" s="116">
        <f t="shared" si="9"/>
        <v>0</v>
      </c>
    </row>
    <row r="93" spans="2:16">
      <c r="B93" s="125" t="str">
        <f ca="1">IF(C93="","",MAX($B$8:INDIRECT("R[-1]C",FALSE))+1)</f>
        <v/>
      </c>
      <c r="C93" s="104"/>
      <c r="D93" s="126" t="str">
        <f t="shared" si="6"/>
        <v/>
      </c>
      <c r="E93" s="131"/>
      <c r="F93" s="91" t="str">
        <f t="shared" si="7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8"/>
        <v>0</v>
      </c>
      <c r="P93" s="116">
        <f t="shared" si="9"/>
        <v>0</v>
      </c>
    </row>
    <row r="94" spans="2:16">
      <c r="B94" s="125" t="str">
        <f ca="1">IF(C94="","",MAX($B$8:INDIRECT("R[-1]C",FALSE))+1)</f>
        <v/>
      </c>
      <c r="C94" s="127"/>
      <c r="D94" s="126" t="str">
        <f t="shared" si="6"/>
        <v/>
      </c>
      <c r="E94" s="131"/>
      <c r="F94" s="91" t="str">
        <f t="shared" si="7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8"/>
        <v>0</v>
      </c>
      <c r="P94" s="116">
        <f t="shared" si="9"/>
        <v>0</v>
      </c>
    </row>
    <row r="95" spans="2:16">
      <c r="B95" s="125" t="str">
        <f ca="1">IF(C95="","",MAX($B$8:INDIRECT("R[-1]C",FALSE))+1)</f>
        <v/>
      </c>
      <c r="C95" s="104"/>
      <c r="D95" s="126" t="str">
        <f t="shared" si="6"/>
        <v/>
      </c>
      <c r="E95" s="131"/>
      <c r="F95" s="91" t="str">
        <f t="shared" si="7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8"/>
        <v>0</v>
      </c>
      <c r="P95" s="116">
        <f t="shared" si="9"/>
        <v>0</v>
      </c>
    </row>
    <row r="96" spans="2:16">
      <c r="B96" s="125" t="str">
        <f ca="1">IF(C96="","",MAX($B$8:INDIRECT("R[-1]C",FALSE))+1)</f>
        <v/>
      </c>
      <c r="C96" s="104"/>
      <c r="D96" s="126" t="str">
        <f t="shared" si="6"/>
        <v/>
      </c>
      <c r="E96" s="131"/>
      <c r="F96" s="91" t="str">
        <f t="shared" si="7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8"/>
        <v>0</v>
      </c>
      <c r="P96" s="116">
        <f t="shared" si="9"/>
        <v>0</v>
      </c>
    </row>
    <row r="97" spans="2:16">
      <c r="B97" s="125" t="str">
        <f ca="1">IF(C97="","",MAX($B$8:INDIRECT("R[-1]C",FALSE))+1)</f>
        <v/>
      </c>
      <c r="C97" s="104"/>
      <c r="D97" s="126" t="str">
        <f t="shared" si="6"/>
        <v/>
      </c>
      <c r="E97" s="131"/>
      <c r="F97" s="91" t="str">
        <f t="shared" si="7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8"/>
        <v>0</v>
      </c>
      <c r="P97" s="116">
        <f t="shared" si="9"/>
        <v>0</v>
      </c>
    </row>
    <row r="98" spans="2:16">
      <c r="B98" s="125" t="str">
        <f ca="1">IF(C98="","",MAX($B$8:INDIRECT("R[-1]C",FALSE))+1)</f>
        <v/>
      </c>
      <c r="C98" s="104"/>
      <c r="D98" s="126" t="str">
        <f t="shared" si="6"/>
        <v/>
      </c>
      <c r="E98" s="131"/>
      <c r="F98" s="91" t="str">
        <f t="shared" si="7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8"/>
        <v>0</v>
      </c>
      <c r="P98" s="116">
        <f t="shared" si="9"/>
        <v>0</v>
      </c>
    </row>
    <row r="99" spans="2:16">
      <c r="B99" s="125" t="str">
        <f ca="1">IF(C99="","",MAX($B$8:INDIRECT("R[-1]C",FALSE))+1)</f>
        <v/>
      </c>
      <c r="C99" s="104"/>
      <c r="D99" s="126" t="str">
        <f t="shared" si="6"/>
        <v/>
      </c>
      <c r="E99" s="131"/>
      <c r="F99" s="91" t="str">
        <f t="shared" si="7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8"/>
        <v>0</v>
      </c>
      <c r="P99" s="116">
        <f t="shared" si="9"/>
        <v>0</v>
      </c>
    </row>
    <row r="100" spans="2:16">
      <c r="B100" s="125" t="str">
        <f ca="1">IF(C100="","",MAX($B$8:INDIRECT("R[-1]C",FALSE))+1)</f>
        <v/>
      </c>
      <c r="C100" s="104"/>
      <c r="D100" s="126" t="str">
        <f t="shared" si="6"/>
        <v/>
      </c>
      <c r="E100" s="131"/>
      <c r="F100" s="91" t="str">
        <f t="shared" si="7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8"/>
        <v>0</v>
      </c>
      <c r="P100" s="116">
        <f t="shared" si="9"/>
        <v>0</v>
      </c>
    </row>
    <row r="101" spans="2:16">
      <c r="B101" s="125" t="str">
        <f ca="1">IF(C101="","",MAX($B$8:INDIRECT("R[-1]C",FALSE))+1)</f>
        <v/>
      </c>
      <c r="C101" s="104"/>
      <c r="D101" s="126" t="str">
        <f t="shared" si="6"/>
        <v/>
      </c>
      <c r="E101" s="131"/>
      <c r="F101" s="91" t="str">
        <f t="shared" si="7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8"/>
        <v>0</v>
      </c>
      <c r="P101" s="116">
        <f t="shared" si="9"/>
        <v>0</v>
      </c>
    </row>
    <row r="102" spans="2:16">
      <c r="B102" s="125" t="str">
        <f ca="1">IF(C102="","",MAX($B$8:INDIRECT("R[-1]C",FALSE))+1)</f>
        <v/>
      </c>
      <c r="C102" s="104"/>
      <c r="D102" s="126" t="str">
        <f t="shared" si="6"/>
        <v/>
      </c>
      <c r="E102" s="131"/>
      <c r="F102" s="91" t="str">
        <f t="shared" si="7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8"/>
        <v>0</v>
      </c>
      <c r="P102" s="116">
        <f t="shared" si="9"/>
        <v>0</v>
      </c>
    </row>
    <row r="103" spans="2:16">
      <c r="B103" s="125" t="str">
        <f ca="1">IF(C103="","",MAX($B$8:INDIRECT("R[-1]C",FALSE))+1)</f>
        <v/>
      </c>
      <c r="C103" s="104"/>
      <c r="D103" s="126" t="str">
        <f t="shared" si="6"/>
        <v/>
      </c>
      <c r="E103" s="131"/>
      <c r="F103" s="91" t="str">
        <f t="shared" si="7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8"/>
        <v>0</v>
      </c>
      <c r="P103" s="116">
        <f t="shared" si="9"/>
        <v>0</v>
      </c>
    </row>
    <row r="104" spans="2:16">
      <c r="B104" s="125" t="str">
        <f ca="1">IF(C104="","",MAX($B$8:INDIRECT("R[-1]C",FALSE))+1)</f>
        <v/>
      </c>
      <c r="C104" s="104"/>
      <c r="D104" s="126" t="str">
        <f t="shared" si="6"/>
        <v/>
      </c>
      <c r="E104" s="131"/>
      <c r="F104" s="91" t="str">
        <f t="shared" si="7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8"/>
        <v>0</v>
      </c>
      <c r="P104" s="116">
        <f t="shared" si="9"/>
        <v>0</v>
      </c>
    </row>
    <row r="105" spans="2:16">
      <c r="B105" s="125" t="str">
        <f ca="1">IF(C105="","",MAX($B$8:INDIRECT("R[-1]C",FALSE))+1)</f>
        <v/>
      </c>
      <c r="C105" s="104"/>
      <c r="D105" s="126" t="str">
        <f t="shared" ref="D105:D136" si="10">IF(C105="","",D$6&amp;UPPER(SUBSTITUTE(C105," ","_")))</f>
        <v/>
      </c>
      <c r="E105" s="131"/>
      <c r="F105" s="91" t="str">
        <f t="shared" ref="F105:F136" si="11">IF(C105="","","0x"&amp;DEC2HEX(H$2*2^10+B105,4))</f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8"/>
        <v>0</v>
      </c>
      <c r="P105" s="116">
        <f t="shared" si="9"/>
        <v>0</v>
      </c>
    </row>
    <row r="106" spans="2:16">
      <c r="B106" s="125" t="str">
        <f ca="1">IF(C106="","",MAX($B$8:INDIRECT("R[-1]C",FALSE))+1)</f>
        <v/>
      </c>
      <c r="C106" s="104"/>
      <c r="D106" s="126" t="str">
        <f t="shared" si="10"/>
        <v/>
      </c>
      <c r="E106" s="131"/>
      <c r="F106" s="91" t="str">
        <f t="shared" si="11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8"/>
        <v>0</v>
      </c>
      <c r="P106" s="116">
        <f t="shared" si="9"/>
        <v>0</v>
      </c>
    </row>
    <row r="107" spans="2:16">
      <c r="B107" s="125" t="str">
        <f ca="1">IF(C107="","",MAX($B$8:INDIRECT("R[-1]C",FALSE))+1)</f>
        <v/>
      </c>
      <c r="C107" s="104"/>
      <c r="D107" s="126" t="str">
        <f t="shared" si="10"/>
        <v/>
      </c>
      <c r="E107" s="131"/>
      <c r="F107" s="91" t="str">
        <f t="shared" si="11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8"/>
        <v>0</v>
      </c>
      <c r="P107" s="116">
        <f t="shared" si="9"/>
        <v>0</v>
      </c>
    </row>
    <row r="108" spans="2:16">
      <c r="B108" s="125" t="str">
        <f ca="1">IF(C108="","",MAX($B$8:INDIRECT("R[-1]C",FALSE))+1)</f>
        <v/>
      </c>
      <c r="C108" s="104"/>
      <c r="D108" s="126" t="str">
        <f t="shared" si="10"/>
        <v/>
      </c>
      <c r="E108" s="131"/>
      <c r="F108" s="91" t="str">
        <f t="shared" si="11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8"/>
        <v>0</v>
      </c>
      <c r="P108" s="116">
        <f t="shared" si="9"/>
        <v>0</v>
      </c>
    </row>
    <row r="109" spans="2:16">
      <c r="B109" s="125" t="str">
        <f ca="1">IF(C109="","",MAX($B$8:INDIRECT("R[-1]C",FALSE))+1)</f>
        <v/>
      </c>
      <c r="C109" s="104"/>
      <c r="D109" s="126" t="str">
        <f t="shared" si="10"/>
        <v/>
      </c>
      <c r="E109" s="131"/>
      <c r="F109" s="91" t="str">
        <f t="shared" si="11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8"/>
        <v>0</v>
      </c>
      <c r="P109" s="116">
        <f t="shared" si="9"/>
        <v>0</v>
      </c>
    </row>
    <row r="110" spans="2:16">
      <c r="B110" s="125" t="str">
        <f ca="1">IF(C110="","",MAX($B$8:INDIRECT("R[-1]C",FALSE))+1)</f>
        <v/>
      </c>
      <c r="C110" s="104"/>
      <c r="D110" s="126" t="str">
        <f t="shared" si="10"/>
        <v/>
      </c>
      <c r="E110" s="131"/>
      <c r="F110" s="91" t="str">
        <f t="shared" si="11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8"/>
        <v>0</v>
      </c>
      <c r="P110" s="116">
        <f t="shared" si="9"/>
        <v>0</v>
      </c>
    </row>
    <row r="111" spans="2:16">
      <c r="B111" s="125" t="str">
        <f ca="1">IF(C111="","",MAX($B$8:INDIRECT("R[-1]C",FALSE))+1)</f>
        <v/>
      </c>
      <c r="C111" s="104"/>
      <c r="D111" s="126" t="str">
        <f t="shared" si="10"/>
        <v/>
      </c>
      <c r="E111" s="131"/>
      <c r="F111" s="91" t="str">
        <f t="shared" si="11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8"/>
        <v>0</v>
      </c>
      <c r="P111" s="116">
        <f t="shared" si="9"/>
        <v>0</v>
      </c>
    </row>
    <row r="112" spans="2:16">
      <c r="B112" s="125" t="str">
        <f ca="1">IF(C112="","",MAX($B$8:INDIRECT("R[-1]C",FALSE))+1)</f>
        <v/>
      </c>
      <c r="C112" s="104"/>
      <c r="D112" s="126" t="str">
        <f t="shared" si="10"/>
        <v/>
      </c>
      <c r="E112" s="131"/>
      <c r="F112" s="91" t="str">
        <f t="shared" si="11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8"/>
        <v>0</v>
      </c>
      <c r="P112" s="116">
        <f t="shared" si="9"/>
        <v>0</v>
      </c>
    </row>
    <row r="113" spans="2:16">
      <c r="B113" s="125" t="str">
        <f ca="1">IF(C113="","",MAX($B$8:INDIRECT("R[-1]C",FALSE))+1)</f>
        <v/>
      </c>
      <c r="C113" s="104"/>
      <c r="D113" s="126" t="str">
        <f t="shared" si="10"/>
        <v/>
      </c>
      <c r="E113" s="131"/>
      <c r="F113" s="91" t="str">
        <f t="shared" si="11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8"/>
        <v>0</v>
      </c>
      <c r="P113" s="116">
        <f t="shared" si="9"/>
        <v>0</v>
      </c>
    </row>
    <row r="114" spans="2:16">
      <c r="B114" s="125" t="str">
        <f ca="1">IF(C114="","",MAX($B$8:INDIRECT("R[-1]C",FALSE))+1)</f>
        <v/>
      </c>
      <c r="C114" s="104"/>
      <c r="D114" s="126" t="str">
        <f t="shared" si="10"/>
        <v/>
      </c>
      <c r="E114" s="131"/>
      <c r="F114" s="91" t="str">
        <f t="shared" si="11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8"/>
        <v>0</v>
      </c>
      <c r="P114" s="116">
        <f t="shared" si="9"/>
        <v>0</v>
      </c>
    </row>
    <row r="115" spans="2:16">
      <c r="B115" s="125" t="str">
        <f ca="1">IF(C115="","",MAX($B$8:INDIRECT("R[-1]C",FALSE))+1)</f>
        <v/>
      </c>
      <c r="C115" s="104"/>
      <c r="D115" s="126" t="str">
        <f t="shared" si="10"/>
        <v/>
      </c>
      <c r="E115" s="131"/>
      <c r="F115" s="91" t="str">
        <f t="shared" si="11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8"/>
        <v>0</v>
      </c>
      <c r="P115" s="116">
        <f t="shared" si="9"/>
        <v>0</v>
      </c>
    </row>
    <row r="116" spans="2:16">
      <c r="B116" s="125" t="str">
        <f ca="1">IF(C116="","",MAX($B$8:INDIRECT("R[-1]C",FALSE))+1)</f>
        <v/>
      </c>
      <c r="C116" s="104"/>
      <c r="D116" s="126" t="str">
        <f t="shared" si="10"/>
        <v/>
      </c>
      <c r="E116" s="131"/>
      <c r="F116" s="91" t="str">
        <f t="shared" si="11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8"/>
        <v>0</v>
      </c>
      <c r="P116" s="116">
        <f t="shared" si="9"/>
        <v>0</v>
      </c>
    </row>
    <row r="117" spans="2:16">
      <c r="B117" s="125" t="str">
        <f ca="1">IF(C117="","",MAX($B$8:INDIRECT("R[-1]C",FALSE))+1)</f>
        <v/>
      </c>
      <c r="C117" s="104"/>
      <c r="D117" s="126" t="str">
        <f t="shared" si="10"/>
        <v/>
      </c>
      <c r="E117" s="131"/>
      <c r="F117" s="91" t="str">
        <f t="shared" si="11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8"/>
        <v>0</v>
      </c>
      <c r="P117" s="116">
        <f t="shared" si="9"/>
        <v>0</v>
      </c>
    </row>
    <row r="118" spans="2:16">
      <c r="B118" s="125" t="str">
        <f ca="1">IF(C118="","",MAX($B$8:INDIRECT("R[-1]C",FALSE))+1)</f>
        <v/>
      </c>
      <c r="C118" s="104"/>
      <c r="D118" s="126" t="str">
        <f t="shared" si="10"/>
        <v/>
      </c>
      <c r="E118" s="131"/>
      <c r="F118" s="91" t="str">
        <f t="shared" si="11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8"/>
        <v>0</v>
      </c>
      <c r="P118" s="116">
        <f t="shared" si="9"/>
        <v>0</v>
      </c>
    </row>
    <row r="119" spans="2:16">
      <c r="B119" s="125" t="str">
        <f ca="1">IF(C119="","",MAX($B$8:INDIRECT("R[-1]C",FALSE))+1)</f>
        <v/>
      </c>
      <c r="C119" s="104"/>
      <c r="D119" s="126" t="str">
        <f t="shared" si="10"/>
        <v/>
      </c>
      <c r="E119" s="131"/>
      <c r="F119" s="91" t="str">
        <f t="shared" si="11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8"/>
        <v>0</v>
      </c>
      <c r="P119" s="116">
        <f t="shared" si="9"/>
        <v>0</v>
      </c>
    </row>
    <row r="120" spans="2:16">
      <c r="B120" s="125" t="str">
        <f ca="1">IF(C120="","",MAX($B$8:INDIRECT("R[-1]C",FALSE))+1)</f>
        <v/>
      </c>
      <c r="C120" s="104"/>
      <c r="D120" s="126" t="str">
        <f t="shared" si="10"/>
        <v/>
      </c>
      <c r="E120" s="131"/>
      <c r="F120" s="91" t="str">
        <f t="shared" si="11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8"/>
        <v>0</v>
      </c>
      <c r="P120" s="116">
        <f t="shared" si="9"/>
        <v>0</v>
      </c>
    </row>
    <row r="121" spans="2:16">
      <c r="B121" s="125" t="str">
        <f ca="1">IF(C121="","",MAX($B$8:INDIRECT("R[-1]C",FALSE))+1)</f>
        <v/>
      </c>
      <c r="C121" s="104"/>
      <c r="D121" s="126" t="str">
        <f t="shared" si="10"/>
        <v/>
      </c>
      <c r="E121" s="131"/>
      <c r="F121" s="91" t="str">
        <f t="shared" si="11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8"/>
        <v>0</v>
      </c>
      <c r="P121" s="116">
        <f t="shared" si="9"/>
        <v>0</v>
      </c>
    </row>
    <row r="122" spans="2:16">
      <c r="B122" s="125" t="str">
        <f ca="1">IF(C122="","",MAX($B$8:INDIRECT("R[-1]C",FALSE))+1)</f>
        <v/>
      </c>
      <c r="C122" s="104"/>
      <c r="D122" s="126" t="str">
        <f t="shared" si="10"/>
        <v/>
      </c>
      <c r="E122" s="131"/>
      <c r="F122" s="91" t="str">
        <f t="shared" si="11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8"/>
        <v>0</v>
      </c>
      <c r="P122" s="116">
        <f t="shared" si="9"/>
        <v>0</v>
      </c>
    </row>
    <row r="123" spans="2:16">
      <c r="B123" s="125" t="str">
        <f ca="1">IF(C123="","",MAX($B$8:INDIRECT("R[-1]C",FALSE))+1)</f>
        <v/>
      </c>
      <c r="C123" s="104"/>
      <c r="D123" s="126" t="str">
        <f t="shared" si="10"/>
        <v/>
      </c>
      <c r="E123" s="131"/>
      <c r="F123" s="91" t="str">
        <f t="shared" si="11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8"/>
        <v>0</v>
      </c>
      <c r="P123" s="116">
        <f t="shared" si="9"/>
        <v>0</v>
      </c>
    </row>
    <row r="124" spans="2:16">
      <c r="B124" s="125" t="str">
        <f ca="1">IF(C124="","",MAX($B$8:INDIRECT("R[-1]C",FALSE))+1)</f>
        <v/>
      </c>
      <c r="C124" s="104"/>
      <c r="D124" s="126" t="str">
        <f t="shared" si="10"/>
        <v/>
      </c>
      <c r="E124" s="131"/>
      <c r="F124" s="91" t="str">
        <f t="shared" si="11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8"/>
        <v>0</v>
      </c>
      <c r="P124" s="116">
        <f t="shared" si="9"/>
        <v>0</v>
      </c>
    </row>
    <row r="125" spans="2:16">
      <c r="B125" s="125" t="str">
        <f ca="1">IF(C125="","",MAX($B$8:INDIRECT("R[-1]C",FALSE))+1)</f>
        <v/>
      </c>
      <c r="C125" s="104"/>
      <c r="D125" s="126" t="str">
        <f t="shared" si="10"/>
        <v/>
      </c>
      <c r="E125" s="131"/>
      <c r="F125" s="91" t="str">
        <f t="shared" si="11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8"/>
        <v>0</v>
      </c>
      <c r="P125" s="116">
        <f t="shared" si="9"/>
        <v>0</v>
      </c>
    </row>
    <row r="126" spans="2:16">
      <c r="B126" s="125" t="str">
        <f ca="1">IF(C126="","",MAX($B$8:INDIRECT("R[-1]C",FALSE))+1)</f>
        <v/>
      </c>
      <c r="C126" s="104"/>
      <c r="D126" s="126" t="str">
        <f t="shared" si="10"/>
        <v/>
      </c>
      <c r="E126" s="131"/>
      <c r="F126" s="91" t="str">
        <f t="shared" si="11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8"/>
        <v>0</v>
      </c>
      <c r="P126" s="116">
        <f t="shared" si="9"/>
        <v>0</v>
      </c>
    </row>
    <row r="127" spans="2:16">
      <c r="B127" s="125" t="str">
        <f ca="1">IF(C127="","",MAX($B$8:INDIRECT("R[-1]C",FALSE))+1)</f>
        <v/>
      </c>
      <c r="C127" s="104"/>
      <c r="D127" s="126" t="str">
        <f t="shared" si="10"/>
        <v/>
      </c>
      <c r="E127" s="131"/>
      <c r="F127" s="91" t="str">
        <f t="shared" si="11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8"/>
        <v>0</v>
      </c>
      <c r="P127" s="116">
        <f t="shared" si="9"/>
        <v>0</v>
      </c>
    </row>
    <row r="128" spans="2:16">
      <c r="B128" s="125" t="str">
        <f ca="1">IF(C128="","",MAX($B$8:INDIRECT("R[-1]C",FALSE))+1)</f>
        <v/>
      </c>
      <c r="C128" s="104"/>
      <c r="D128" s="126" t="str">
        <f t="shared" si="10"/>
        <v/>
      </c>
      <c r="E128" s="131"/>
      <c r="F128" s="91" t="str">
        <f t="shared" si="11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8"/>
        <v>0</v>
      </c>
      <c r="P128" s="116">
        <f t="shared" si="9"/>
        <v>0</v>
      </c>
    </row>
    <row r="129" spans="2:16">
      <c r="B129" s="125" t="str">
        <f ca="1">IF(C129="","",MAX($B$8:INDIRECT("R[-1]C",FALSE))+1)</f>
        <v/>
      </c>
      <c r="C129" s="104"/>
      <c r="D129" s="126" t="str">
        <f t="shared" si="10"/>
        <v/>
      </c>
      <c r="E129" s="131"/>
      <c r="F129" s="91" t="str">
        <f t="shared" si="11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8"/>
        <v>0</v>
      </c>
      <c r="P129" s="116">
        <f t="shared" si="9"/>
        <v>0</v>
      </c>
    </row>
    <row r="130" spans="2:16">
      <c r="B130" s="125" t="str">
        <f ca="1">IF(C130="","",MAX($B$8:INDIRECT("R[-1]C",FALSE))+1)</f>
        <v/>
      </c>
      <c r="C130" s="104"/>
      <c r="D130" s="126" t="str">
        <f t="shared" si="10"/>
        <v/>
      </c>
      <c r="E130" s="131"/>
      <c r="F130" s="91" t="str">
        <f t="shared" si="11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8"/>
        <v>0</v>
      </c>
      <c r="P130" s="116">
        <f t="shared" si="9"/>
        <v>0</v>
      </c>
    </row>
    <row r="131" spans="2:16">
      <c r="B131" s="125" t="str">
        <f ca="1">IF(C131="","",MAX($B$8:INDIRECT("R[-1]C",FALSE))+1)</f>
        <v/>
      </c>
      <c r="C131" s="104"/>
      <c r="D131" s="126" t="str">
        <f t="shared" si="10"/>
        <v/>
      </c>
      <c r="E131" s="131"/>
      <c r="F131" s="91" t="str">
        <f t="shared" si="11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8"/>
        <v>0</v>
      </c>
      <c r="P131" s="116">
        <f t="shared" si="9"/>
        <v>0</v>
      </c>
    </row>
    <row r="132" spans="2:16">
      <c r="B132" s="125" t="str">
        <f ca="1">IF(C132="","",MAX($B$8:INDIRECT("R[-1]C",FALSE))+1)</f>
        <v/>
      </c>
      <c r="C132" s="104"/>
      <c r="D132" s="126" t="str">
        <f t="shared" si="10"/>
        <v/>
      </c>
      <c r="E132" s="131"/>
      <c r="F132" s="91" t="str">
        <f t="shared" si="11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8"/>
        <v>0</v>
      </c>
      <c r="P132" s="116">
        <f t="shared" si="9"/>
        <v>0</v>
      </c>
    </row>
    <row r="133" spans="2:16">
      <c r="B133" s="125" t="str">
        <f ca="1">IF(C133="","",MAX($B$8:INDIRECT("R[-1]C",FALSE))+1)</f>
        <v/>
      </c>
      <c r="C133" s="104"/>
      <c r="D133" s="126" t="str">
        <f t="shared" si="10"/>
        <v/>
      </c>
      <c r="E133" s="131"/>
      <c r="F133" s="91" t="str">
        <f t="shared" si="11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8"/>
        <v>0</v>
      </c>
      <c r="P133" s="116">
        <f t="shared" si="9"/>
        <v>0</v>
      </c>
    </row>
    <row r="134" spans="2:16">
      <c r="B134" s="125" t="str">
        <f ca="1">IF(C134="","",MAX($B$8:INDIRECT("R[-1]C",FALSE))+1)</f>
        <v/>
      </c>
      <c r="C134" s="104"/>
      <c r="D134" s="126" t="str">
        <f t="shared" si="10"/>
        <v/>
      </c>
      <c r="E134" s="131"/>
      <c r="F134" s="91" t="str">
        <f t="shared" si="11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8"/>
        <v>0</v>
      </c>
      <c r="P134" s="116">
        <f t="shared" si="9"/>
        <v>0</v>
      </c>
    </row>
    <row r="135" spans="2:16">
      <c r="B135" s="125" t="str">
        <f ca="1">IF(C135="","",MAX($B$8:INDIRECT("R[-1]C",FALSE))+1)</f>
        <v/>
      </c>
      <c r="C135" s="104"/>
      <c r="D135" s="126" t="str">
        <f t="shared" si="10"/>
        <v/>
      </c>
      <c r="E135" s="131"/>
      <c r="F135" s="91" t="str">
        <f t="shared" si="11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8"/>
        <v>0</v>
      </c>
      <c r="P135" s="116">
        <f t="shared" si="9"/>
        <v>0</v>
      </c>
    </row>
    <row r="136" spans="2:16">
      <c r="B136" s="125" t="str">
        <f ca="1">IF(C136="","",MAX($B$8:INDIRECT("R[-1]C",FALSE))+1)</f>
        <v/>
      </c>
      <c r="C136" s="104"/>
      <c r="D136" s="126" t="str">
        <f t="shared" si="10"/>
        <v/>
      </c>
      <c r="E136" s="131"/>
      <c r="F136" s="91" t="str">
        <f t="shared" si="11"/>
        <v/>
      </c>
      <c r="G136" s="107"/>
      <c r="H136" s="108"/>
      <c r="I136" s="108"/>
      <c r="J136" s="108"/>
      <c r="K136" s="108"/>
      <c r="L136" s="108"/>
      <c r="M136" s="108"/>
      <c r="N136" s="108"/>
      <c r="O136" s="116">
        <f t="shared" si="8"/>
        <v>0</v>
      </c>
      <c r="P136" s="116">
        <f t="shared" si="9"/>
        <v>0</v>
      </c>
    </row>
  </sheetData>
  <mergeCells count="1">
    <mergeCell ref="G1:H1"/>
  </mergeCells>
  <phoneticPr fontId="1"/>
  <printOptions horizontalCentered="1"/>
  <pageMargins left="0.39370078740157483" right="0.39370078740157483" top="0.39370078740157483" bottom="0.19685039370078741" header="0.19685039370078741" footer="0"/>
  <pageSetup paperSize="9" scale="49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1027" r:id="rId4" name="削除ボタン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D6" sqref="D6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フォーマット 【メッセージ】</v>
      </c>
      <c r="H1" s="540"/>
      <c r="I1" s="119">
        <f>MAX(O8:O135)</f>
        <v>0</v>
      </c>
      <c r="J1" s="119">
        <f>MAX(P8:P135)</f>
        <v>0</v>
      </c>
    </row>
    <row r="2" spans="1:16" s="96" customFormat="1" ht="27" customHeight="1">
      <c r="A2" s="119"/>
      <c r="B2" s="119"/>
      <c r="C2" s="147" t="s">
        <v>48</v>
      </c>
      <c r="G2" s="98" t="s">
        <v>89</v>
      </c>
      <c r="H2" s="99">
        <f>A2</f>
        <v>0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>
        <f>B2</f>
        <v>0</v>
      </c>
      <c r="E5" s="75"/>
      <c r="G5" s="22" t="s">
        <v>73</v>
      </c>
    </row>
    <row r="6" spans="1:16" s="3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 t="str">
        <f ca="1">IF(C8="","",MAX($B$7:INDIRECT("R[-1]C",FALSE))+1)</f>
        <v/>
      </c>
      <c r="C8" s="104"/>
      <c r="D8" s="126" t="str">
        <f>IF(C8="","",D$5&amp;UPPER(SUBSTITUTE(C8," ","_")))</f>
        <v/>
      </c>
      <c r="E8" s="95"/>
      <c r="F8" s="91" t="str">
        <f t="shared" ref="F8:F39" si="0">IF(C8="","","0x"&amp;DEC2HEX(H$2*2^10+B8,4))</f>
        <v/>
      </c>
      <c r="G8" s="105"/>
      <c r="H8" s="106"/>
      <c r="I8" s="106"/>
      <c r="J8" s="106"/>
      <c r="K8" s="106"/>
      <c r="L8" s="106"/>
      <c r="M8" s="106"/>
      <c r="N8" s="106"/>
      <c r="O8" s="116">
        <f>COUNTA(G8:N8)</f>
        <v>0</v>
      </c>
      <c r="P8" s="116">
        <f>LEN(D8)</f>
        <v>0</v>
      </c>
    </row>
    <row r="9" spans="1:16">
      <c r="B9" s="125" t="str">
        <f ca="1">IF(C9="","",MAX($B$7:INDIRECT("R[-1]C",FALSE))+1)</f>
        <v/>
      </c>
      <c r="C9" s="104"/>
      <c r="D9" s="126" t="str">
        <f>IF(C9="","",D$5&amp;UPPER(SUBSTITUTE(C9," ","_")))</f>
        <v/>
      </c>
      <c r="E9" s="95"/>
      <c r="F9" s="91" t="str">
        <f t="shared" si="0"/>
        <v/>
      </c>
      <c r="G9" s="107"/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0</v>
      </c>
      <c r="P9" s="116">
        <f t="shared" ref="P9:P72" si="2">LEN(D9)</f>
        <v>0</v>
      </c>
    </row>
    <row r="10" spans="1:16">
      <c r="B10" s="125" t="str">
        <f ca="1">IF(C10="","",MAX($B$7:INDIRECT("R[-1]C",FALSE))+1)</f>
        <v/>
      </c>
      <c r="C10" s="104"/>
      <c r="D10" s="126" t="str">
        <f t="shared" ref="D10:D73" si="3">IF(C10="","",D$5&amp;UPPER(SUBSTITUTE(C10," ","_")))</f>
        <v/>
      </c>
      <c r="E10" s="95"/>
      <c r="F10" s="91" t="str">
        <f t="shared" si="0"/>
        <v/>
      </c>
      <c r="G10" s="107"/>
      <c r="H10" s="108"/>
      <c r="I10" s="108"/>
      <c r="J10" s="108"/>
      <c r="K10" s="108"/>
      <c r="L10" s="108"/>
      <c r="M10" s="108"/>
      <c r="N10" s="108"/>
      <c r="O10" s="116">
        <f t="shared" si="1"/>
        <v>0</v>
      </c>
      <c r="P10" s="116">
        <f t="shared" si="2"/>
        <v>0</v>
      </c>
    </row>
    <row r="11" spans="1:16">
      <c r="B11" s="125" t="str">
        <f ca="1">IF(C11="","",MAX($B$7:INDIRECT("R[-1]C",FALSE))+1)</f>
        <v/>
      </c>
      <c r="C11" s="104"/>
      <c r="D11" s="126" t="str">
        <f t="shared" si="3"/>
        <v/>
      </c>
      <c r="E11" s="95"/>
      <c r="F11" s="91" t="str">
        <f t="shared" si="0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1"/>
        <v>0</v>
      </c>
      <c r="P11" s="116">
        <f t="shared" si="2"/>
        <v>0</v>
      </c>
    </row>
    <row r="12" spans="1:16">
      <c r="B12" s="125" t="str">
        <f ca="1">IF(C12="","",MAX($B$7:INDIRECT("R[-1]C",FALSE))+1)</f>
        <v/>
      </c>
      <c r="C12" s="104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104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104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ref="F40:F71" si="4">IF(C40="","","0x"&amp;DEC2HEX(H$2*2^10+B40,4))</f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4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4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4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4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4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4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4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4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4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4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4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4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4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4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4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4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4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4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4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4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4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4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4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4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4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4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4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4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4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4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4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03" si="5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5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6">COUNTA(G73:N73)</f>
        <v>0</v>
      </c>
      <c r="P73" s="116">
        <f t="shared" ref="P73:P135" si="7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8">IF(C74="","",D$5&amp;UPPER(SUBSTITUTE(C74," ","_")))</f>
        <v/>
      </c>
      <c r="E74" s="95"/>
      <c r="F74" s="91" t="str">
        <f t="shared" si="5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6"/>
        <v>0</v>
      </c>
      <c r="P74" s="116">
        <f t="shared" si="7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8"/>
        <v/>
      </c>
      <c r="E75" s="95"/>
      <c r="F75" s="91" t="str">
        <f t="shared" si="5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6"/>
        <v>0</v>
      </c>
      <c r="P75" s="116">
        <f t="shared" si="7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8"/>
        <v/>
      </c>
      <c r="E76" s="95"/>
      <c r="F76" s="91" t="str">
        <f t="shared" si="5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6"/>
        <v>0</v>
      </c>
      <c r="P76" s="116">
        <f t="shared" si="7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8"/>
        <v/>
      </c>
      <c r="E77" s="95"/>
      <c r="F77" s="91" t="str">
        <f t="shared" si="5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6"/>
        <v>0</v>
      </c>
      <c r="P77" s="116">
        <f t="shared" si="7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8"/>
        <v/>
      </c>
      <c r="E78" s="95"/>
      <c r="F78" s="91" t="str">
        <f t="shared" si="5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6"/>
        <v>0</v>
      </c>
      <c r="P78" s="116">
        <f t="shared" si="7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8"/>
        <v/>
      </c>
      <c r="E79" s="95"/>
      <c r="F79" s="91" t="str">
        <f t="shared" si="5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6"/>
        <v>0</v>
      </c>
      <c r="P79" s="116">
        <f t="shared" si="7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8"/>
        <v/>
      </c>
      <c r="E80" s="95"/>
      <c r="F80" s="91" t="str">
        <f t="shared" si="5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6"/>
        <v>0</v>
      </c>
      <c r="P80" s="116">
        <f t="shared" si="7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8"/>
        <v/>
      </c>
      <c r="E81" s="95"/>
      <c r="F81" s="91" t="str">
        <f t="shared" si="5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6"/>
        <v>0</v>
      </c>
      <c r="P81" s="116">
        <f t="shared" si="7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8"/>
        <v/>
      </c>
      <c r="E82" s="95"/>
      <c r="F82" s="91" t="str">
        <f t="shared" si="5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6"/>
        <v>0</v>
      </c>
      <c r="P82" s="116">
        <f t="shared" si="7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8"/>
        <v/>
      </c>
      <c r="E83" s="95"/>
      <c r="F83" s="91" t="str">
        <f t="shared" si="5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6"/>
        <v>0</v>
      </c>
      <c r="P83" s="116">
        <f t="shared" si="7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8"/>
        <v/>
      </c>
      <c r="E84" s="95"/>
      <c r="F84" s="91" t="str">
        <f t="shared" si="5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6"/>
        <v>0</v>
      </c>
      <c r="P84" s="116">
        <f t="shared" si="7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8"/>
        <v/>
      </c>
      <c r="E85" s="95"/>
      <c r="F85" s="91" t="str">
        <f t="shared" si="5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6"/>
        <v>0</v>
      </c>
      <c r="P85" s="116">
        <f t="shared" si="7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8"/>
        <v/>
      </c>
      <c r="E86" s="95"/>
      <c r="F86" s="91" t="str">
        <f t="shared" si="5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6"/>
        <v>0</v>
      </c>
      <c r="P86" s="116">
        <f t="shared" si="7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8"/>
        <v/>
      </c>
      <c r="E87" s="95"/>
      <c r="F87" s="91" t="str">
        <f t="shared" si="5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6"/>
        <v>0</v>
      </c>
      <c r="P87" s="116">
        <f t="shared" si="7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8"/>
        <v/>
      </c>
      <c r="E88" s="95"/>
      <c r="F88" s="91" t="str">
        <f t="shared" si="5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6"/>
        <v>0</v>
      </c>
      <c r="P88" s="116">
        <f t="shared" si="7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8"/>
        <v/>
      </c>
      <c r="E89" s="95"/>
      <c r="F89" s="91" t="str">
        <f t="shared" si="5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6"/>
        <v>0</v>
      </c>
      <c r="P89" s="116">
        <f t="shared" si="7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8"/>
        <v/>
      </c>
      <c r="E90" s="95"/>
      <c r="F90" s="91" t="str">
        <f t="shared" si="5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6"/>
        <v>0</v>
      </c>
      <c r="P90" s="116">
        <f t="shared" si="7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8"/>
        <v/>
      </c>
      <c r="E91" s="95"/>
      <c r="F91" s="91" t="str">
        <f t="shared" si="5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6"/>
        <v>0</v>
      </c>
      <c r="P91" s="116">
        <f t="shared" si="7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8"/>
        <v/>
      </c>
      <c r="E92" s="95"/>
      <c r="F92" s="91" t="str">
        <f t="shared" si="5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6"/>
        <v>0</v>
      </c>
      <c r="P92" s="116">
        <f t="shared" si="7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8"/>
        <v/>
      </c>
      <c r="E93" s="95"/>
      <c r="F93" s="91" t="str">
        <f t="shared" si="5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6"/>
        <v>0</v>
      </c>
      <c r="P93" s="116">
        <f t="shared" si="7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8"/>
        <v/>
      </c>
      <c r="E94" s="95"/>
      <c r="F94" s="91" t="str">
        <f t="shared" si="5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6"/>
        <v>0</v>
      </c>
      <c r="P94" s="116">
        <f t="shared" si="7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8"/>
        <v/>
      </c>
      <c r="E95" s="95"/>
      <c r="F95" s="91" t="str">
        <f t="shared" si="5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6"/>
        <v>0</v>
      </c>
      <c r="P95" s="116">
        <f t="shared" si="7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8"/>
        <v/>
      </c>
      <c r="E96" s="95"/>
      <c r="F96" s="91" t="str">
        <f t="shared" si="5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6"/>
        <v>0</v>
      </c>
      <c r="P96" s="116">
        <f t="shared" si="7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8"/>
        <v/>
      </c>
      <c r="E97" s="95"/>
      <c r="F97" s="91" t="str">
        <f t="shared" si="5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6"/>
        <v>0</v>
      </c>
      <c r="P97" s="116">
        <f t="shared" si="7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8"/>
        <v/>
      </c>
      <c r="E98" s="95"/>
      <c r="F98" s="91" t="str">
        <f t="shared" si="5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6"/>
        <v>0</v>
      </c>
      <c r="P98" s="116">
        <f t="shared" si="7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8"/>
        <v/>
      </c>
      <c r="E99" s="95"/>
      <c r="F99" s="91" t="str">
        <f t="shared" si="5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6"/>
        <v>0</v>
      </c>
      <c r="P99" s="116">
        <f t="shared" si="7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8"/>
        <v/>
      </c>
      <c r="E100" s="95"/>
      <c r="F100" s="91" t="str">
        <f t="shared" si="5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6"/>
        <v>0</v>
      </c>
      <c r="P100" s="116">
        <f t="shared" si="7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8"/>
        <v/>
      </c>
      <c r="E101" s="95"/>
      <c r="F101" s="91" t="str">
        <f t="shared" si="5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6"/>
        <v>0</v>
      </c>
      <c r="P101" s="116">
        <f t="shared" si="7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8"/>
        <v/>
      </c>
      <c r="E102" s="95"/>
      <c r="F102" s="91" t="str">
        <f t="shared" si="5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6"/>
        <v>0</v>
      </c>
      <c r="P102" s="116">
        <f t="shared" si="7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8"/>
        <v/>
      </c>
      <c r="E103" s="95"/>
      <c r="F103" s="91" t="str">
        <f t="shared" si="5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6"/>
        <v>0</v>
      </c>
      <c r="P103" s="116">
        <f t="shared" si="7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8"/>
        <v/>
      </c>
      <c r="E104" s="95"/>
      <c r="F104" s="91" t="str">
        <f t="shared" ref="F104:F135" si="9">IF(C104="","","0x"&amp;DEC2HEX(H$2*2^10+B104,4))</f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6"/>
        <v>0</v>
      </c>
      <c r="P104" s="116">
        <f t="shared" si="7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8"/>
        <v/>
      </c>
      <c r="E105" s="95"/>
      <c r="F105" s="91" t="str">
        <f t="shared" si="9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6"/>
        <v>0</v>
      </c>
      <c r="P105" s="116">
        <f t="shared" si="7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8"/>
        <v/>
      </c>
      <c r="E106" s="95"/>
      <c r="F106" s="91" t="str">
        <f t="shared" si="9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6"/>
        <v>0</v>
      </c>
      <c r="P106" s="116">
        <f t="shared" si="7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8"/>
        <v/>
      </c>
      <c r="E107" s="95"/>
      <c r="F107" s="91" t="str">
        <f t="shared" si="9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6"/>
        <v>0</v>
      </c>
      <c r="P107" s="116">
        <f t="shared" si="7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8"/>
        <v/>
      </c>
      <c r="E108" s="95"/>
      <c r="F108" s="91" t="str">
        <f t="shared" si="9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6"/>
        <v>0</v>
      </c>
      <c r="P108" s="116">
        <f t="shared" si="7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8"/>
        <v/>
      </c>
      <c r="E109" s="95"/>
      <c r="F109" s="91" t="str">
        <f t="shared" si="9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6"/>
        <v>0</v>
      </c>
      <c r="P109" s="116">
        <f t="shared" si="7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8"/>
        <v/>
      </c>
      <c r="E110" s="95"/>
      <c r="F110" s="91" t="str">
        <f t="shared" si="9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6"/>
        <v>0</v>
      </c>
      <c r="P110" s="116">
        <f t="shared" si="7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8"/>
        <v/>
      </c>
      <c r="E111" s="95"/>
      <c r="F111" s="91" t="str">
        <f t="shared" si="9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6"/>
        <v>0</v>
      </c>
      <c r="P111" s="116">
        <f t="shared" si="7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8"/>
        <v/>
      </c>
      <c r="E112" s="95"/>
      <c r="F112" s="91" t="str">
        <f t="shared" si="9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6"/>
        <v>0</v>
      </c>
      <c r="P112" s="116">
        <f t="shared" si="7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8"/>
        <v/>
      </c>
      <c r="E113" s="95"/>
      <c r="F113" s="91" t="str">
        <f t="shared" si="9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6"/>
        <v>0</v>
      </c>
      <c r="P113" s="116">
        <f t="shared" si="7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8"/>
        <v/>
      </c>
      <c r="E114" s="95"/>
      <c r="F114" s="91" t="str">
        <f t="shared" si="9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6"/>
        <v>0</v>
      </c>
      <c r="P114" s="116">
        <f t="shared" si="7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8"/>
        <v/>
      </c>
      <c r="E115" s="95"/>
      <c r="F115" s="91" t="str">
        <f t="shared" si="9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6"/>
        <v>0</v>
      </c>
      <c r="P115" s="116">
        <f t="shared" si="7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8"/>
        <v/>
      </c>
      <c r="E116" s="95"/>
      <c r="F116" s="91" t="str">
        <f t="shared" si="9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6"/>
        <v>0</v>
      </c>
      <c r="P116" s="116">
        <f t="shared" si="7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8"/>
        <v/>
      </c>
      <c r="E117" s="95"/>
      <c r="F117" s="91" t="str">
        <f t="shared" si="9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6"/>
        <v>0</v>
      </c>
      <c r="P117" s="116">
        <f t="shared" si="7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8"/>
        <v/>
      </c>
      <c r="E118" s="95"/>
      <c r="F118" s="91" t="str">
        <f t="shared" si="9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6"/>
        <v>0</v>
      </c>
      <c r="P118" s="116">
        <f t="shared" si="7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8"/>
        <v/>
      </c>
      <c r="E119" s="95"/>
      <c r="F119" s="91" t="str">
        <f t="shared" si="9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6"/>
        <v>0</v>
      </c>
      <c r="P119" s="116">
        <f t="shared" si="7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8"/>
        <v/>
      </c>
      <c r="E120" s="95"/>
      <c r="F120" s="91" t="str">
        <f t="shared" si="9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6"/>
        <v>0</v>
      </c>
      <c r="P120" s="116">
        <f t="shared" si="7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8"/>
        <v/>
      </c>
      <c r="E121" s="95"/>
      <c r="F121" s="91" t="str">
        <f t="shared" si="9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6"/>
        <v>0</v>
      </c>
      <c r="P121" s="116">
        <f t="shared" si="7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8"/>
        <v/>
      </c>
      <c r="E122" s="95"/>
      <c r="F122" s="91" t="str">
        <f t="shared" si="9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6"/>
        <v>0</v>
      </c>
      <c r="P122" s="116">
        <f t="shared" si="7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8"/>
        <v/>
      </c>
      <c r="E123" s="95"/>
      <c r="F123" s="91" t="str">
        <f t="shared" si="9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6"/>
        <v>0</v>
      </c>
      <c r="P123" s="116">
        <f t="shared" si="7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8"/>
        <v/>
      </c>
      <c r="E124" s="95"/>
      <c r="F124" s="91" t="str">
        <f t="shared" si="9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6"/>
        <v>0</v>
      </c>
      <c r="P124" s="116">
        <f t="shared" si="7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8"/>
        <v/>
      </c>
      <c r="E125" s="95"/>
      <c r="F125" s="91" t="str">
        <f t="shared" si="9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6"/>
        <v>0</v>
      </c>
      <c r="P125" s="116">
        <f t="shared" si="7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8"/>
        <v/>
      </c>
      <c r="E126" s="95"/>
      <c r="F126" s="91" t="str">
        <f t="shared" si="9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6"/>
        <v>0</v>
      </c>
      <c r="P126" s="116">
        <f t="shared" si="7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8"/>
        <v/>
      </c>
      <c r="E127" s="95"/>
      <c r="F127" s="91" t="str">
        <f t="shared" si="9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6"/>
        <v>0</v>
      </c>
      <c r="P127" s="116">
        <f t="shared" si="7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8"/>
        <v/>
      </c>
      <c r="E128" s="95"/>
      <c r="F128" s="91" t="str">
        <f t="shared" si="9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6"/>
        <v>0</v>
      </c>
      <c r="P128" s="116">
        <f t="shared" si="7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8"/>
        <v/>
      </c>
      <c r="E129" s="95"/>
      <c r="F129" s="91" t="str">
        <f t="shared" si="9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6"/>
        <v>0</v>
      </c>
      <c r="P129" s="116">
        <f t="shared" si="7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8"/>
        <v/>
      </c>
      <c r="E130" s="95"/>
      <c r="F130" s="91" t="str">
        <f t="shared" si="9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6"/>
        <v>0</v>
      </c>
      <c r="P130" s="116">
        <f t="shared" si="7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8"/>
        <v/>
      </c>
      <c r="E131" s="95"/>
      <c r="F131" s="91" t="str">
        <f t="shared" si="9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6"/>
        <v>0</v>
      </c>
      <c r="P131" s="116">
        <f t="shared" si="7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8"/>
        <v/>
      </c>
      <c r="E132" s="95"/>
      <c r="F132" s="91" t="str">
        <f t="shared" si="9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6"/>
        <v>0</v>
      </c>
      <c r="P132" s="116">
        <f t="shared" si="7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8"/>
        <v/>
      </c>
      <c r="E133" s="95"/>
      <c r="F133" s="91" t="str">
        <f t="shared" si="9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6"/>
        <v>0</v>
      </c>
      <c r="P133" s="116">
        <f t="shared" si="7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8"/>
        <v/>
      </c>
      <c r="E134" s="95"/>
      <c r="F134" s="91" t="str">
        <f t="shared" si="9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6"/>
        <v>0</v>
      </c>
      <c r="P134" s="116">
        <f t="shared" si="7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8"/>
        <v/>
      </c>
      <c r="E135" s="95"/>
      <c r="F135" s="91" t="str">
        <f t="shared" si="9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6"/>
        <v>0</v>
      </c>
      <c r="P135" s="116">
        <f t="shared" si="7"/>
        <v>0</v>
      </c>
    </row>
  </sheetData>
  <mergeCells count="1">
    <mergeCell ref="G1:H1"/>
  </mergeCells>
  <phoneticPr fontId="1"/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1505" r:id="rId4" name="削除ボタン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P135"/>
  <sheetViews>
    <sheetView workbookViewId="0">
      <pane xSplit="6" ySplit="7" topLeftCell="G8" activePane="bottomRight" state="frozen"/>
      <selection activeCell="I5" sqref="I5"/>
      <selection pane="topRight" activeCell="I5" sqref="I5"/>
      <selection pane="bottomLeft" activeCell="I5" sqref="I5"/>
      <selection pane="bottomRight" activeCell="H3" sqref="H3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フォーマット 【コンディション】</v>
      </c>
      <c r="H1" s="540"/>
      <c r="I1" s="119">
        <f>MAX(O8:O135)</f>
        <v>0</v>
      </c>
      <c r="J1" s="119">
        <f>MAX(P8:P135)</f>
        <v>0</v>
      </c>
    </row>
    <row r="2" spans="1:16" s="96" customFormat="1" ht="27" customHeight="1">
      <c r="A2" s="119"/>
      <c r="B2" s="119"/>
      <c r="C2" s="147" t="s">
        <v>50</v>
      </c>
      <c r="G2" s="98" t="s">
        <v>69</v>
      </c>
      <c r="H2" s="99">
        <f>A2</f>
        <v>0</v>
      </c>
      <c r="O2" s="117"/>
    </row>
    <row r="3" spans="1:16">
      <c r="B3" s="22" t="s">
        <v>91</v>
      </c>
      <c r="E3" s="75"/>
    </row>
    <row r="4" spans="1:16">
      <c r="E4" s="75"/>
    </row>
    <row r="5" spans="1:16">
      <c r="C5" s="22" t="s">
        <v>76</v>
      </c>
      <c r="D5" s="76">
        <f>B2</f>
        <v>0</v>
      </c>
      <c r="E5" s="75"/>
      <c r="G5" s="22" t="s">
        <v>73</v>
      </c>
    </row>
    <row r="6" spans="1:16" s="3" customFormat="1" ht="12.75" thickBot="1">
      <c r="B6" s="77" t="s">
        <v>99</v>
      </c>
      <c r="C6" s="78" t="s">
        <v>51</v>
      </c>
      <c r="D6" s="79" t="s">
        <v>52</v>
      </c>
      <c r="E6" s="80" t="s">
        <v>100</v>
      </c>
      <c r="F6" s="81" t="s">
        <v>119</v>
      </c>
      <c r="G6" s="82" t="s">
        <v>68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 t="str">
        <f ca="1">IF(C8="","",MAX($B$7:INDIRECT("R[-1]C",FALSE))+1)</f>
        <v/>
      </c>
      <c r="C8" s="141"/>
      <c r="D8" s="126" t="str">
        <f t="shared" ref="D8:D39" si="0">IF(C8="","",D$5&amp;UPPER(SUBSTITUTE(C8," ","_")))</f>
        <v/>
      </c>
      <c r="E8" s="95"/>
      <c r="F8" s="91" t="str">
        <f t="shared" ref="F8:F39" si="1">IF(C8="","","0x"&amp;DEC2HEX(H$2*2^10+B8,4))</f>
        <v/>
      </c>
      <c r="G8" s="105"/>
      <c r="H8" s="106"/>
      <c r="I8" s="106"/>
      <c r="J8" s="106"/>
      <c r="K8" s="106"/>
      <c r="L8" s="106"/>
      <c r="M8" s="106"/>
      <c r="N8" s="106"/>
      <c r="O8" s="116">
        <f t="shared" ref="O8:O39" si="2">COUNTA(G8:N8)</f>
        <v>0</v>
      </c>
      <c r="P8" s="116">
        <f t="shared" ref="P8:P39" si="3">LEN(D8)</f>
        <v>0</v>
      </c>
    </row>
    <row r="9" spans="1:16">
      <c r="B9" s="125" t="str">
        <f ca="1">IF(C9="","",MAX($B$7:INDIRECT("R[-1]C",FALSE))+1)</f>
        <v/>
      </c>
      <c r="C9" s="141"/>
      <c r="D9" s="126" t="str">
        <f t="shared" si="0"/>
        <v/>
      </c>
      <c r="E9" s="95"/>
      <c r="F9" s="91" t="str">
        <f t="shared" si="1"/>
        <v/>
      </c>
      <c r="G9" s="107"/>
      <c r="H9" s="108"/>
      <c r="I9" s="108"/>
      <c r="J9" s="108"/>
      <c r="K9" s="108"/>
      <c r="L9" s="108"/>
      <c r="M9" s="108"/>
      <c r="N9" s="108"/>
      <c r="O9" s="116">
        <f t="shared" si="2"/>
        <v>0</v>
      </c>
      <c r="P9" s="116">
        <f t="shared" si="3"/>
        <v>0</v>
      </c>
    </row>
    <row r="10" spans="1:16">
      <c r="B10" s="125" t="str">
        <f ca="1">IF(C10="","",MAX($B$7:INDIRECT("R[-1]C",FALSE))+1)</f>
        <v/>
      </c>
      <c r="C10" s="141"/>
      <c r="D10" s="126" t="str">
        <f t="shared" si="0"/>
        <v/>
      </c>
      <c r="E10" s="95"/>
      <c r="F10" s="91" t="str">
        <f t="shared" si="1"/>
        <v/>
      </c>
      <c r="G10" s="107"/>
      <c r="H10" s="108"/>
      <c r="I10" s="108"/>
      <c r="J10" s="108"/>
      <c r="K10" s="108"/>
      <c r="L10" s="108"/>
      <c r="M10" s="108"/>
      <c r="N10" s="108"/>
      <c r="O10" s="116">
        <f t="shared" si="2"/>
        <v>0</v>
      </c>
      <c r="P10" s="116">
        <f t="shared" si="3"/>
        <v>0</v>
      </c>
    </row>
    <row r="11" spans="1:16">
      <c r="B11" s="125" t="str">
        <f ca="1">IF(C11="","",MAX($B$7:INDIRECT("R[-1]C",FALSE))+1)</f>
        <v/>
      </c>
      <c r="C11" s="141"/>
      <c r="D11" s="126" t="str">
        <f t="shared" si="0"/>
        <v/>
      </c>
      <c r="E11" s="95"/>
      <c r="F11" s="91" t="str">
        <f t="shared" si="1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2"/>
        <v>0</v>
      </c>
      <c r="P11" s="116">
        <f t="shared" si="3"/>
        <v>0</v>
      </c>
    </row>
    <row r="12" spans="1:16">
      <c r="B12" s="125" t="str">
        <f ca="1">IF(C12="","",MAX($B$7:INDIRECT("R[-1]C",FALSE))+1)</f>
        <v/>
      </c>
      <c r="C12" s="141"/>
      <c r="D12" s="126" t="str">
        <f t="shared" si="0"/>
        <v/>
      </c>
      <c r="E12" s="95"/>
      <c r="F12" s="91" t="str">
        <f t="shared" si="1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2"/>
        <v>0</v>
      </c>
      <c r="P12" s="116">
        <f t="shared" si="3"/>
        <v>0</v>
      </c>
    </row>
    <row r="13" spans="1:16">
      <c r="B13" s="125" t="str">
        <f ca="1">IF(C13="","",MAX($B$7:INDIRECT("R[-1]C",FALSE))+1)</f>
        <v/>
      </c>
      <c r="C13" s="141"/>
      <c r="D13" s="126" t="str">
        <f t="shared" si="0"/>
        <v/>
      </c>
      <c r="E13" s="95"/>
      <c r="F13" s="91" t="str">
        <f t="shared" si="1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2"/>
        <v>0</v>
      </c>
      <c r="P13" s="116">
        <f t="shared" si="3"/>
        <v>0</v>
      </c>
    </row>
    <row r="14" spans="1:16">
      <c r="B14" s="125" t="str">
        <f ca="1">IF(C14="","",MAX($B$7:INDIRECT("R[-1]C",FALSE))+1)</f>
        <v/>
      </c>
      <c r="C14" s="141"/>
      <c r="D14" s="126" t="str">
        <f t="shared" si="0"/>
        <v/>
      </c>
      <c r="E14" s="95"/>
      <c r="F14" s="91" t="str">
        <f t="shared" si="1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2"/>
        <v>0</v>
      </c>
      <c r="P14" s="116">
        <f t="shared" si="3"/>
        <v>0</v>
      </c>
    </row>
    <row r="15" spans="1:16">
      <c r="B15" s="125" t="str">
        <f ca="1">IF(C15="","",MAX($B$7:INDIRECT("R[-1]C",FALSE))+1)</f>
        <v/>
      </c>
      <c r="C15" s="141"/>
      <c r="D15" s="126" t="str">
        <f t="shared" si="0"/>
        <v/>
      </c>
      <c r="E15" s="95"/>
      <c r="F15" s="91" t="str">
        <f t="shared" si="1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2"/>
        <v>0</v>
      </c>
      <c r="P15" s="116">
        <f t="shared" si="3"/>
        <v>0</v>
      </c>
    </row>
    <row r="16" spans="1:16">
      <c r="B16" s="125" t="str">
        <f ca="1">IF(C16="","",MAX($B$7:INDIRECT("R[-1]C",FALSE))+1)</f>
        <v/>
      </c>
      <c r="C16" s="141"/>
      <c r="D16" s="126" t="str">
        <f t="shared" si="0"/>
        <v/>
      </c>
      <c r="E16" s="95"/>
      <c r="F16" s="91" t="str">
        <f t="shared" si="1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2"/>
        <v>0</v>
      </c>
      <c r="P16" s="116">
        <f t="shared" si="3"/>
        <v>0</v>
      </c>
    </row>
    <row r="17" spans="2:16">
      <c r="B17" s="125" t="str">
        <f ca="1">IF(C17="","",MAX($B$7:INDIRECT("R[-1]C",FALSE))+1)</f>
        <v/>
      </c>
      <c r="C17" s="141"/>
      <c r="D17" s="126" t="str">
        <f t="shared" si="0"/>
        <v/>
      </c>
      <c r="E17" s="95"/>
      <c r="F17" s="91" t="str">
        <f t="shared" si="1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2"/>
        <v>0</v>
      </c>
      <c r="P17" s="116">
        <f t="shared" si="3"/>
        <v>0</v>
      </c>
    </row>
    <row r="18" spans="2:16">
      <c r="B18" s="125" t="str">
        <f ca="1">IF(C18="","",MAX($B$7:INDIRECT("R[-1]C",FALSE))+1)</f>
        <v/>
      </c>
      <c r="C18" s="141"/>
      <c r="D18" s="126" t="str">
        <f t="shared" si="0"/>
        <v/>
      </c>
      <c r="E18" s="95"/>
      <c r="F18" s="91" t="str">
        <f t="shared" si="1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2"/>
        <v>0</v>
      </c>
      <c r="P18" s="116">
        <f t="shared" si="3"/>
        <v>0</v>
      </c>
    </row>
    <row r="19" spans="2:16">
      <c r="B19" s="125" t="str">
        <f ca="1">IF(C19="","",MAX($B$7:INDIRECT("R[-1]C",FALSE))+1)</f>
        <v/>
      </c>
      <c r="C19" s="141"/>
      <c r="D19" s="126" t="str">
        <f t="shared" si="0"/>
        <v/>
      </c>
      <c r="E19" s="95"/>
      <c r="F19" s="91" t="str">
        <f t="shared" si="1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2"/>
        <v>0</v>
      </c>
      <c r="P19" s="116">
        <f t="shared" si="3"/>
        <v>0</v>
      </c>
    </row>
    <row r="20" spans="2:16">
      <c r="B20" s="125" t="str">
        <f ca="1">IF(C20="","",MAX($B$7:INDIRECT("R[-1]C",FALSE))+1)</f>
        <v/>
      </c>
      <c r="C20" s="141"/>
      <c r="D20" s="126" t="str">
        <f t="shared" si="0"/>
        <v/>
      </c>
      <c r="E20" s="95"/>
      <c r="F20" s="91" t="str">
        <f t="shared" si="1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2"/>
        <v>0</v>
      </c>
      <c r="P20" s="116">
        <f t="shared" si="3"/>
        <v>0</v>
      </c>
    </row>
    <row r="21" spans="2:16">
      <c r="B21" s="125" t="str">
        <f ca="1">IF(C21="","",MAX($B$7:INDIRECT("R[-1]C",FALSE))+1)</f>
        <v/>
      </c>
      <c r="C21" s="141"/>
      <c r="D21" s="126" t="str">
        <f t="shared" si="0"/>
        <v/>
      </c>
      <c r="E21" s="95"/>
      <c r="F21" s="91" t="str">
        <f t="shared" si="1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2"/>
        <v>0</v>
      </c>
      <c r="P21" s="116">
        <f t="shared" si="3"/>
        <v>0</v>
      </c>
    </row>
    <row r="22" spans="2:16">
      <c r="B22" s="125" t="str">
        <f ca="1">IF(C22="","",MAX($B$7:INDIRECT("R[-1]C",FALSE))+1)</f>
        <v/>
      </c>
      <c r="C22" s="141"/>
      <c r="D22" s="126" t="str">
        <f t="shared" si="0"/>
        <v/>
      </c>
      <c r="E22" s="95"/>
      <c r="F22" s="91" t="str">
        <f t="shared" si="1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2"/>
        <v>0</v>
      </c>
      <c r="P22" s="116">
        <f t="shared" si="3"/>
        <v>0</v>
      </c>
    </row>
    <row r="23" spans="2:16">
      <c r="B23" s="125" t="str">
        <f ca="1">IF(C23="","",MAX($B$7:INDIRECT("R[-1]C",FALSE))+1)</f>
        <v/>
      </c>
      <c r="C23" s="141"/>
      <c r="D23" s="126" t="str">
        <f t="shared" si="0"/>
        <v/>
      </c>
      <c r="E23" s="95"/>
      <c r="F23" s="91" t="str">
        <f t="shared" si="1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2"/>
        <v>0</v>
      </c>
      <c r="P23" s="116">
        <f t="shared" si="3"/>
        <v>0</v>
      </c>
    </row>
    <row r="24" spans="2:16">
      <c r="B24" s="125" t="str">
        <f ca="1">IF(C24="","",MAX($B$7:INDIRECT("R[-1]C",FALSE))+1)</f>
        <v/>
      </c>
      <c r="C24" s="141"/>
      <c r="D24" s="126" t="str">
        <f t="shared" si="0"/>
        <v/>
      </c>
      <c r="E24" s="95"/>
      <c r="F24" s="91" t="str">
        <f t="shared" si="1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2"/>
        <v>0</v>
      </c>
      <c r="P24" s="116">
        <f t="shared" si="3"/>
        <v>0</v>
      </c>
    </row>
    <row r="25" spans="2:16">
      <c r="B25" s="125" t="str">
        <f ca="1">IF(C25="","",MAX($B$7:INDIRECT("R[-1]C",FALSE))+1)</f>
        <v/>
      </c>
      <c r="C25" s="141"/>
      <c r="D25" s="126" t="str">
        <f t="shared" si="0"/>
        <v/>
      </c>
      <c r="E25" s="95"/>
      <c r="F25" s="91" t="str">
        <f t="shared" si="1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2"/>
        <v>0</v>
      </c>
      <c r="P25" s="116">
        <f t="shared" si="3"/>
        <v>0</v>
      </c>
    </row>
    <row r="26" spans="2:16">
      <c r="B26" s="125" t="str">
        <f ca="1">IF(C26="","",MAX($B$7:INDIRECT("R[-1]C",FALSE))+1)</f>
        <v/>
      </c>
      <c r="C26" s="141"/>
      <c r="D26" s="126" t="str">
        <f t="shared" si="0"/>
        <v/>
      </c>
      <c r="E26" s="95"/>
      <c r="F26" s="91" t="str">
        <f t="shared" si="1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2"/>
        <v>0</v>
      </c>
      <c r="P26" s="116">
        <f t="shared" si="3"/>
        <v>0</v>
      </c>
    </row>
    <row r="27" spans="2:16">
      <c r="B27" s="125" t="str">
        <f ca="1">IF(C27="","",MAX($B$7:INDIRECT("R[-1]C",FALSE))+1)</f>
        <v/>
      </c>
      <c r="C27" s="141"/>
      <c r="D27" s="126" t="str">
        <f t="shared" si="0"/>
        <v/>
      </c>
      <c r="E27" s="95"/>
      <c r="F27" s="91" t="str">
        <f t="shared" si="1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2"/>
        <v>0</v>
      </c>
      <c r="P27" s="116">
        <f t="shared" si="3"/>
        <v>0</v>
      </c>
    </row>
    <row r="28" spans="2:16">
      <c r="B28" s="125" t="str">
        <f ca="1">IF(C28="","",MAX($B$7:INDIRECT("R[-1]C",FALSE))+1)</f>
        <v/>
      </c>
      <c r="C28" s="141"/>
      <c r="D28" s="126" t="str">
        <f t="shared" si="0"/>
        <v/>
      </c>
      <c r="E28" s="95"/>
      <c r="F28" s="91" t="str">
        <f t="shared" si="1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2"/>
        <v>0</v>
      </c>
      <c r="P28" s="116">
        <f t="shared" si="3"/>
        <v>0</v>
      </c>
    </row>
    <row r="29" spans="2:16">
      <c r="B29" s="125" t="str">
        <f ca="1">IF(C29="","",MAX($B$7:INDIRECT("R[-1]C",FALSE))+1)</f>
        <v/>
      </c>
      <c r="C29" s="141"/>
      <c r="D29" s="126" t="str">
        <f t="shared" si="0"/>
        <v/>
      </c>
      <c r="E29" s="95"/>
      <c r="F29" s="91" t="str">
        <f t="shared" si="1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2"/>
        <v>0</v>
      </c>
      <c r="P29" s="116">
        <f t="shared" si="3"/>
        <v>0</v>
      </c>
    </row>
    <row r="30" spans="2:16">
      <c r="B30" s="125" t="str">
        <f ca="1">IF(C30="","",MAX($B$7:INDIRECT("R[-1]C",FALSE))+1)</f>
        <v/>
      </c>
      <c r="C30" s="141"/>
      <c r="D30" s="126" t="str">
        <f t="shared" si="0"/>
        <v/>
      </c>
      <c r="E30" s="95"/>
      <c r="F30" s="91" t="str">
        <f t="shared" si="1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2"/>
        <v>0</v>
      </c>
      <c r="P30" s="116">
        <f t="shared" si="3"/>
        <v>0</v>
      </c>
    </row>
    <row r="31" spans="2:16">
      <c r="B31" s="125" t="str">
        <f ca="1">IF(C31="","",MAX($B$7:INDIRECT("R[-1]C",FALSE))+1)</f>
        <v/>
      </c>
      <c r="C31" s="141"/>
      <c r="D31" s="126" t="str">
        <f t="shared" si="0"/>
        <v/>
      </c>
      <c r="E31" s="95"/>
      <c r="F31" s="91" t="str">
        <f t="shared" si="1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2"/>
        <v>0</v>
      </c>
      <c r="P31" s="116">
        <f t="shared" si="3"/>
        <v>0</v>
      </c>
    </row>
    <row r="32" spans="2:16">
      <c r="B32" s="125" t="str">
        <f ca="1">IF(C32="","",MAX($B$7:INDIRECT("R[-1]C",FALSE))+1)</f>
        <v/>
      </c>
      <c r="C32" s="141"/>
      <c r="D32" s="126" t="str">
        <f t="shared" si="0"/>
        <v/>
      </c>
      <c r="E32" s="95"/>
      <c r="F32" s="91" t="str">
        <f t="shared" si="1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2"/>
        <v>0</v>
      </c>
      <c r="P32" s="116">
        <f t="shared" si="3"/>
        <v>0</v>
      </c>
    </row>
    <row r="33" spans="2:16">
      <c r="B33" s="125" t="str">
        <f ca="1">IF(C33="","",MAX($B$7:INDIRECT("R[-1]C",FALSE))+1)</f>
        <v/>
      </c>
      <c r="C33" s="141"/>
      <c r="D33" s="126" t="str">
        <f t="shared" si="0"/>
        <v/>
      </c>
      <c r="E33" s="95"/>
      <c r="F33" s="91" t="str">
        <f t="shared" si="1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2"/>
        <v>0</v>
      </c>
      <c r="P33" s="116">
        <f t="shared" si="3"/>
        <v>0</v>
      </c>
    </row>
    <row r="34" spans="2:16">
      <c r="B34" s="125" t="str">
        <f ca="1">IF(C34="","",MAX($B$7:INDIRECT("R[-1]C",FALSE))+1)</f>
        <v/>
      </c>
      <c r="C34" s="141"/>
      <c r="D34" s="126" t="str">
        <f t="shared" si="0"/>
        <v/>
      </c>
      <c r="E34" s="95"/>
      <c r="F34" s="91" t="str">
        <f t="shared" si="1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2"/>
        <v>0</v>
      </c>
      <c r="P34" s="116">
        <f t="shared" si="3"/>
        <v>0</v>
      </c>
    </row>
    <row r="35" spans="2:16">
      <c r="B35" s="125" t="str">
        <f ca="1">IF(C35="","",MAX($B$7:INDIRECT("R[-1]C",FALSE))+1)</f>
        <v/>
      </c>
      <c r="C35" s="141"/>
      <c r="D35" s="126" t="str">
        <f t="shared" si="0"/>
        <v/>
      </c>
      <c r="E35" s="95"/>
      <c r="F35" s="91" t="str">
        <f t="shared" si="1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2"/>
        <v>0</v>
      </c>
      <c r="P35" s="116">
        <f t="shared" si="3"/>
        <v>0</v>
      </c>
    </row>
    <row r="36" spans="2:16">
      <c r="B36" s="125" t="str">
        <f ca="1">IF(C36="","",MAX($B$7:INDIRECT("R[-1]C",FALSE))+1)</f>
        <v/>
      </c>
      <c r="C36" s="141"/>
      <c r="D36" s="126" t="str">
        <f t="shared" si="0"/>
        <v/>
      </c>
      <c r="E36" s="95"/>
      <c r="F36" s="91" t="str">
        <f t="shared" si="1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2"/>
        <v>0</v>
      </c>
      <c r="P36" s="116">
        <f t="shared" si="3"/>
        <v>0</v>
      </c>
    </row>
    <row r="37" spans="2:16">
      <c r="B37" s="125" t="str">
        <f ca="1">IF(C37="","",MAX($B$7:INDIRECT("R[-1]C",FALSE))+1)</f>
        <v/>
      </c>
      <c r="C37" s="141"/>
      <c r="D37" s="126" t="str">
        <f t="shared" si="0"/>
        <v/>
      </c>
      <c r="E37" s="95"/>
      <c r="F37" s="91" t="str">
        <f t="shared" si="1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2"/>
        <v>0</v>
      </c>
      <c r="P37" s="116">
        <f t="shared" si="3"/>
        <v>0</v>
      </c>
    </row>
    <row r="38" spans="2:16">
      <c r="B38" s="125" t="str">
        <f ca="1">IF(C38="","",MAX($B$7:INDIRECT("R[-1]C",FALSE))+1)</f>
        <v/>
      </c>
      <c r="C38" s="141"/>
      <c r="D38" s="126" t="str">
        <f t="shared" si="0"/>
        <v/>
      </c>
      <c r="E38" s="95"/>
      <c r="F38" s="91" t="str">
        <f t="shared" si="1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2"/>
        <v>0</v>
      </c>
      <c r="P38" s="116">
        <f t="shared" si="3"/>
        <v>0</v>
      </c>
    </row>
    <row r="39" spans="2:16">
      <c r="B39" s="125" t="str">
        <f ca="1">IF(C39="","",MAX($B$7:INDIRECT("R[-1]C",FALSE))+1)</f>
        <v/>
      </c>
      <c r="C39" s="141"/>
      <c r="D39" s="126" t="str">
        <f t="shared" si="0"/>
        <v/>
      </c>
      <c r="E39" s="95"/>
      <c r="F39" s="91" t="str">
        <f t="shared" si="1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2"/>
        <v>0</v>
      </c>
      <c r="P39" s="116">
        <f t="shared" si="3"/>
        <v>0</v>
      </c>
    </row>
    <row r="40" spans="2:16">
      <c r="B40" s="125" t="str">
        <f ca="1">IF(C40="","",MAX($B$7:INDIRECT("R[-1]C",FALSE))+1)</f>
        <v/>
      </c>
      <c r="C40" s="141"/>
      <c r="D40" s="126" t="str">
        <f t="shared" ref="D40:D71" si="4">IF(C40="","",D$5&amp;UPPER(SUBSTITUTE(C40," ","_")))</f>
        <v/>
      </c>
      <c r="E40" s="95"/>
      <c r="F40" s="91" t="str">
        <f t="shared" ref="F40:F71" si="5">IF(C40="","","0x"&amp;DEC2HEX(H$2*2^10+B40,4))</f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ref="O40:O71" si="6">COUNTA(G40:N40)</f>
        <v>0</v>
      </c>
      <c r="P40" s="116">
        <f t="shared" ref="P40:P71" si="7">LEN(D40)</f>
        <v>0</v>
      </c>
    </row>
    <row r="41" spans="2:16">
      <c r="B41" s="125" t="str">
        <f ca="1">IF(C41="","",MAX($B$7:INDIRECT("R[-1]C",FALSE))+1)</f>
        <v/>
      </c>
      <c r="C41" s="141"/>
      <c r="D41" s="126" t="str">
        <f t="shared" si="4"/>
        <v/>
      </c>
      <c r="E41" s="95"/>
      <c r="F41" s="91" t="str">
        <f t="shared" si="5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6"/>
        <v>0</v>
      </c>
      <c r="P41" s="116">
        <f t="shared" si="7"/>
        <v>0</v>
      </c>
    </row>
    <row r="42" spans="2:16">
      <c r="B42" s="125" t="str">
        <f ca="1">IF(C42="","",MAX($B$7:INDIRECT("R[-1]C",FALSE))+1)</f>
        <v/>
      </c>
      <c r="C42" s="141"/>
      <c r="D42" s="126" t="str">
        <f t="shared" si="4"/>
        <v/>
      </c>
      <c r="E42" s="95"/>
      <c r="F42" s="91" t="str">
        <f t="shared" si="5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6"/>
        <v>0</v>
      </c>
      <c r="P42" s="116">
        <f t="shared" si="7"/>
        <v>0</v>
      </c>
    </row>
    <row r="43" spans="2:16">
      <c r="B43" s="125" t="str">
        <f ca="1">IF(C43="","",MAX($B$7:INDIRECT("R[-1]C",FALSE))+1)</f>
        <v/>
      </c>
      <c r="C43" s="141"/>
      <c r="D43" s="126" t="str">
        <f t="shared" si="4"/>
        <v/>
      </c>
      <c r="E43" s="95"/>
      <c r="F43" s="91" t="str">
        <f t="shared" si="5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6"/>
        <v>0</v>
      </c>
      <c r="P43" s="116">
        <f t="shared" si="7"/>
        <v>0</v>
      </c>
    </row>
    <row r="44" spans="2:16">
      <c r="B44" s="125" t="str">
        <f ca="1">IF(C44="","",MAX($B$7:INDIRECT("R[-1]C",FALSE))+1)</f>
        <v/>
      </c>
      <c r="C44" s="141"/>
      <c r="D44" s="126" t="str">
        <f t="shared" si="4"/>
        <v/>
      </c>
      <c r="E44" s="95"/>
      <c r="F44" s="91" t="str">
        <f t="shared" si="5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6"/>
        <v>0</v>
      </c>
      <c r="P44" s="116">
        <f t="shared" si="7"/>
        <v>0</v>
      </c>
    </row>
    <row r="45" spans="2:16">
      <c r="B45" s="125" t="str">
        <f ca="1">IF(C45="","",MAX($B$7:INDIRECT("R[-1]C",FALSE))+1)</f>
        <v/>
      </c>
      <c r="C45" s="141"/>
      <c r="D45" s="126" t="str">
        <f t="shared" si="4"/>
        <v/>
      </c>
      <c r="E45" s="95"/>
      <c r="F45" s="91" t="str">
        <f t="shared" si="5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6"/>
        <v>0</v>
      </c>
      <c r="P45" s="116">
        <f t="shared" si="7"/>
        <v>0</v>
      </c>
    </row>
    <row r="46" spans="2:16">
      <c r="B46" s="125" t="str">
        <f ca="1">IF(C46="","",MAX($B$7:INDIRECT("R[-1]C",FALSE))+1)</f>
        <v/>
      </c>
      <c r="C46" s="141"/>
      <c r="D46" s="126" t="str">
        <f t="shared" si="4"/>
        <v/>
      </c>
      <c r="E46" s="95"/>
      <c r="F46" s="91" t="str">
        <f t="shared" si="5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6"/>
        <v>0</v>
      </c>
      <c r="P46" s="116">
        <f t="shared" si="7"/>
        <v>0</v>
      </c>
    </row>
    <row r="47" spans="2:16">
      <c r="B47" s="125" t="str">
        <f ca="1">IF(C47="","",MAX($B$7:INDIRECT("R[-1]C",FALSE))+1)</f>
        <v/>
      </c>
      <c r="C47" s="141"/>
      <c r="D47" s="126" t="str">
        <f t="shared" si="4"/>
        <v/>
      </c>
      <c r="E47" s="95"/>
      <c r="F47" s="91" t="str">
        <f t="shared" si="5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6"/>
        <v>0</v>
      </c>
      <c r="P47" s="116">
        <f t="shared" si="7"/>
        <v>0</v>
      </c>
    </row>
    <row r="48" spans="2:16">
      <c r="B48" s="125" t="str">
        <f ca="1">IF(C48="","",MAX($B$7:INDIRECT("R[-1]C",FALSE))+1)</f>
        <v/>
      </c>
      <c r="C48" s="141"/>
      <c r="D48" s="126" t="str">
        <f t="shared" si="4"/>
        <v/>
      </c>
      <c r="E48" s="95"/>
      <c r="F48" s="91" t="str">
        <f t="shared" si="5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6"/>
        <v>0</v>
      </c>
      <c r="P48" s="116">
        <f t="shared" si="7"/>
        <v>0</v>
      </c>
    </row>
    <row r="49" spans="2:16">
      <c r="B49" s="125" t="str">
        <f ca="1">IF(C49="","",MAX($B$7:INDIRECT("R[-1]C",FALSE))+1)</f>
        <v/>
      </c>
      <c r="C49" s="141"/>
      <c r="D49" s="126" t="str">
        <f t="shared" si="4"/>
        <v/>
      </c>
      <c r="E49" s="95"/>
      <c r="F49" s="91" t="str">
        <f t="shared" si="5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6"/>
        <v>0</v>
      </c>
      <c r="P49" s="116">
        <f t="shared" si="7"/>
        <v>0</v>
      </c>
    </row>
    <row r="50" spans="2:16">
      <c r="B50" s="125" t="str">
        <f ca="1">IF(C50="","",MAX($B$7:INDIRECT("R[-1]C",FALSE))+1)</f>
        <v/>
      </c>
      <c r="C50" s="141"/>
      <c r="D50" s="126" t="str">
        <f t="shared" si="4"/>
        <v/>
      </c>
      <c r="E50" s="95"/>
      <c r="F50" s="91" t="str">
        <f t="shared" si="5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6"/>
        <v>0</v>
      </c>
      <c r="P50" s="116">
        <f t="shared" si="7"/>
        <v>0</v>
      </c>
    </row>
    <row r="51" spans="2:16">
      <c r="B51" s="125" t="str">
        <f ca="1">IF(C51="","",MAX($B$7:INDIRECT("R[-1]C",FALSE))+1)</f>
        <v/>
      </c>
      <c r="C51" s="141"/>
      <c r="D51" s="126" t="str">
        <f t="shared" si="4"/>
        <v/>
      </c>
      <c r="E51" s="95"/>
      <c r="F51" s="91" t="str">
        <f t="shared" si="5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6"/>
        <v>0</v>
      </c>
      <c r="P51" s="116">
        <f t="shared" si="7"/>
        <v>0</v>
      </c>
    </row>
    <row r="52" spans="2:16">
      <c r="B52" s="125" t="str">
        <f ca="1">IF(C52="","",MAX($B$7:INDIRECT("R[-1]C",FALSE))+1)</f>
        <v/>
      </c>
      <c r="C52" s="141"/>
      <c r="D52" s="126" t="str">
        <f t="shared" si="4"/>
        <v/>
      </c>
      <c r="E52" s="95"/>
      <c r="F52" s="91" t="str">
        <f t="shared" si="5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6"/>
        <v>0</v>
      </c>
      <c r="P52" s="116">
        <f t="shared" si="7"/>
        <v>0</v>
      </c>
    </row>
    <row r="53" spans="2:16">
      <c r="B53" s="125" t="str">
        <f ca="1">IF(C53="","",MAX($B$7:INDIRECT("R[-1]C",FALSE))+1)</f>
        <v/>
      </c>
      <c r="C53" s="141"/>
      <c r="D53" s="126" t="str">
        <f t="shared" si="4"/>
        <v/>
      </c>
      <c r="E53" s="95"/>
      <c r="F53" s="91" t="str">
        <f t="shared" si="5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6"/>
        <v>0</v>
      </c>
      <c r="P53" s="116">
        <f t="shared" si="7"/>
        <v>0</v>
      </c>
    </row>
    <row r="54" spans="2:16">
      <c r="B54" s="125" t="str">
        <f ca="1">IF(C54="","",MAX($B$7:INDIRECT("R[-1]C",FALSE))+1)</f>
        <v/>
      </c>
      <c r="C54" s="141"/>
      <c r="D54" s="126" t="str">
        <f t="shared" si="4"/>
        <v/>
      </c>
      <c r="E54" s="95"/>
      <c r="F54" s="91" t="str">
        <f t="shared" si="5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6"/>
        <v>0</v>
      </c>
      <c r="P54" s="116">
        <f t="shared" si="7"/>
        <v>0</v>
      </c>
    </row>
    <row r="55" spans="2:16">
      <c r="B55" s="125" t="str">
        <f ca="1">IF(C55="","",MAX($B$7:INDIRECT("R[-1]C",FALSE))+1)</f>
        <v/>
      </c>
      <c r="C55" s="141"/>
      <c r="D55" s="126" t="str">
        <f t="shared" si="4"/>
        <v/>
      </c>
      <c r="E55" s="95"/>
      <c r="F55" s="91" t="str">
        <f t="shared" si="5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6"/>
        <v>0</v>
      </c>
      <c r="P55" s="116">
        <f t="shared" si="7"/>
        <v>0</v>
      </c>
    </row>
    <row r="56" spans="2:16">
      <c r="B56" s="125" t="str">
        <f ca="1">IF(C56="","",MAX($B$7:INDIRECT("R[-1]C",FALSE))+1)</f>
        <v/>
      </c>
      <c r="C56" s="141"/>
      <c r="D56" s="126" t="str">
        <f t="shared" si="4"/>
        <v/>
      </c>
      <c r="E56" s="95"/>
      <c r="F56" s="91" t="str">
        <f t="shared" si="5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6"/>
        <v>0</v>
      </c>
      <c r="P56" s="116">
        <f t="shared" si="7"/>
        <v>0</v>
      </c>
    </row>
    <row r="57" spans="2:16">
      <c r="B57" s="125" t="str">
        <f ca="1">IF(C57="","",MAX($B$7:INDIRECT("R[-1]C",FALSE))+1)</f>
        <v/>
      </c>
      <c r="C57" s="141"/>
      <c r="D57" s="126" t="str">
        <f t="shared" si="4"/>
        <v/>
      </c>
      <c r="E57" s="95"/>
      <c r="F57" s="91" t="str">
        <f t="shared" si="5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6"/>
        <v>0</v>
      </c>
      <c r="P57" s="116">
        <f t="shared" si="7"/>
        <v>0</v>
      </c>
    </row>
    <row r="58" spans="2:16">
      <c r="B58" s="125" t="str">
        <f ca="1">IF(C58="","",MAX($B$7:INDIRECT("R[-1]C",FALSE))+1)</f>
        <v/>
      </c>
      <c r="C58" s="141"/>
      <c r="D58" s="126" t="str">
        <f t="shared" si="4"/>
        <v/>
      </c>
      <c r="E58" s="95"/>
      <c r="F58" s="91" t="str">
        <f t="shared" si="5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6"/>
        <v>0</v>
      </c>
      <c r="P58" s="116">
        <f t="shared" si="7"/>
        <v>0</v>
      </c>
    </row>
    <row r="59" spans="2:16">
      <c r="B59" s="125" t="str">
        <f ca="1">IF(C59="","",MAX($B$7:INDIRECT("R[-1]C",FALSE))+1)</f>
        <v/>
      </c>
      <c r="C59" s="141"/>
      <c r="D59" s="126" t="str">
        <f t="shared" si="4"/>
        <v/>
      </c>
      <c r="E59" s="95"/>
      <c r="F59" s="91" t="str">
        <f t="shared" si="5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6"/>
        <v>0</v>
      </c>
      <c r="P59" s="116">
        <f t="shared" si="7"/>
        <v>0</v>
      </c>
    </row>
    <row r="60" spans="2:16">
      <c r="B60" s="125" t="str">
        <f ca="1">IF(C60="","",MAX($B$7:INDIRECT("R[-1]C",FALSE))+1)</f>
        <v/>
      </c>
      <c r="C60" s="141"/>
      <c r="D60" s="126" t="str">
        <f t="shared" si="4"/>
        <v/>
      </c>
      <c r="E60" s="95"/>
      <c r="F60" s="91" t="str">
        <f t="shared" si="5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6"/>
        <v>0</v>
      </c>
      <c r="P60" s="116">
        <f t="shared" si="7"/>
        <v>0</v>
      </c>
    </row>
    <row r="61" spans="2:16">
      <c r="B61" s="125" t="str">
        <f ca="1">IF(C61="","",MAX($B$7:INDIRECT("R[-1]C",FALSE))+1)</f>
        <v/>
      </c>
      <c r="C61" s="141"/>
      <c r="D61" s="126" t="str">
        <f t="shared" si="4"/>
        <v/>
      </c>
      <c r="E61" s="95"/>
      <c r="F61" s="91" t="str">
        <f t="shared" si="5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6"/>
        <v>0</v>
      </c>
      <c r="P61" s="116">
        <f t="shared" si="7"/>
        <v>0</v>
      </c>
    </row>
    <row r="62" spans="2:16">
      <c r="B62" s="125" t="str">
        <f ca="1">IF(C62="","",MAX($B$7:INDIRECT("R[-1]C",FALSE))+1)</f>
        <v/>
      </c>
      <c r="C62" s="141"/>
      <c r="D62" s="126" t="str">
        <f t="shared" si="4"/>
        <v/>
      </c>
      <c r="E62" s="95"/>
      <c r="F62" s="91" t="str">
        <f t="shared" si="5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6"/>
        <v>0</v>
      </c>
      <c r="P62" s="116">
        <f t="shared" si="7"/>
        <v>0</v>
      </c>
    </row>
    <row r="63" spans="2:16">
      <c r="B63" s="125" t="str">
        <f ca="1">IF(C63="","",MAX($B$7:INDIRECT("R[-1]C",FALSE))+1)</f>
        <v/>
      </c>
      <c r="C63" s="141"/>
      <c r="D63" s="126" t="str">
        <f t="shared" si="4"/>
        <v/>
      </c>
      <c r="E63" s="95"/>
      <c r="F63" s="91" t="str">
        <f t="shared" si="5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6"/>
        <v>0</v>
      </c>
      <c r="P63" s="116">
        <f t="shared" si="7"/>
        <v>0</v>
      </c>
    </row>
    <row r="64" spans="2:16">
      <c r="B64" s="125" t="str">
        <f ca="1">IF(C64="","",MAX($B$7:INDIRECT("R[-1]C",FALSE))+1)</f>
        <v/>
      </c>
      <c r="C64" s="141"/>
      <c r="D64" s="126" t="str">
        <f t="shared" si="4"/>
        <v/>
      </c>
      <c r="E64" s="95"/>
      <c r="F64" s="91" t="str">
        <f t="shared" si="5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6"/>
        <v>0</v>
      </c>
      <c r="P64" s="116">
        <f t="shared" si="7"/>
        <v>0</v>
      </c>
    </row>
    <row r="65" spans="2:16">
      <c r="B65" s="125" t="str">
        <f ca="1">IF(C65="","",MAX($B$7:INDIRECT("R[-1]C",FALSE))+1)</f>
        <v/>
      </c>
      <c r="C65" s="141"/>
      <c r="D65" s="126" t="str">
        <f t="shared" si="4"/>
        <v/>
      </c>
      <c r="E65" s="95"/>
      <c r="F65" s="91" t="str">
        <f t="shared" si="5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6"/>
        <v>0</v>
      </c>
      <c r="P65" s="116">
        <f t="shared" si="7"/>
        <v>0</v>
      </c>
    </row>
    <row r="66" spans="2:16">
      <c r="B66" s="125" t="str">
        <f ca="1">IF(C66="","",MAX($B$7:INDIRECT("R[-1]C",FALSE))+1)</f>
        <v/>
      </c>
      <c r="C66" s="141"/>
      <c r="D66" s="126" t="str">
        <f t="shared" si="4"/>
        <v/>
      </c>
      <c r="E66" s="95"/>
      <c r="F66" s="91" t="str">
        <f t="shared" si="5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6"/>
        <v>0</v>
      </c>
      <c r="P66" s="116">
        <f t="shared" si="7"/>
        <v>0</v>
      </c>
    </row>
    <row r="67" spans="2:16">
      <c r="B67" s="125" t="str">
        <f ca="1">IF(C67="","",MAX($B$7:INDIRECT("R[-1]C",FALSE))+1)</f>
        <v/>
      </c>
      <c r="C67" s="141"/>
      <c r="D67" s="126" t="str">
        <f t="shared" si="4"/>
        <v/>
      </c>
      <c r="E67" s="95"/>
      <c r="F67" s="91" t="str">
        <f t="shared" si="5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6"/>
        <v>0</v>
      </c>
      <c r="P67" s="116">
        <f t="shared" si="7"/>
        <v>0</v>
      </c>
    </row>
    <row r="68" spans="2:16">
      <c r="B68" s="125" t="str">
        <f ca="1">IF(C68="","",MAX($B$7:INDIRECT("R[-1]C",FALSE))+1)</f>
        <v/>
      </c>
      <c r="C68" s="141"/>
      <c r="D68" s="126" t="str">
        <f t="shared" si="4"/>
        <v/>
      </c>
      <c r="E68" s="95"/>
      <c r="F68" s="91" t="str">
        <f t="shared" si="5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6"/>
        <v>0</v>
      </c>
      <c r="P68" s="116">
        <f t="shared" si="7"/>
        <v>0</v>
      </c>
    </row>
    <row r="69" spans="2:16">
      <c r="B69" s="125" t="str">
        <f ca="1">IF(C69="","",MAX($B$7:INDIRECT("R[-1]C",FALSE))+1)</f>
        <v/>
      </c>
      <c r="C69" s="141"/>
      <c r="D69" s="126" t="str">
        <f t="shared" si="4"/>
        <v/>
      </c>
      <c r="E69" s="95"/>
      <c r="F69" s="91" t="str">
        <f t="shared" si="5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6"/>
        <v>0</v>
      </c>
      <c r="P69" s="116">
        <f t="shared" si="7"/>
        <v>0</v>
      </c>
    </row>
    <row r="70" spans="2:16">
      <c r="B70" s="125" t="str">
        <f ca="1">IF(C70="","",MAX($B$7:INDIRECT("R[-1]C",FALSE))+1)</f>
        <v/>
      </c>
      <c r="C70" s="141"/>
      <c r="D70" s="126" t="str">
        <f t="shared" si="4"/>
        <v/>
      </c>
      <c r="E70" s="95"/>
      <c r="F70" s="91" t="str">
        <f t="shared" si="5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6"/>
        <v>0</v>
      </c>
      <c r="P70" s="116">
        <f t="shared" si="7"/>
        <v>0</v>
      </c>
    </row>
    <row r="71" spans="2:16">
      <c r="B71" s="125" t="str">
        <f ca="1">IF(C71="","",MAX($B$7:INDIRECT("R[-1]C",FALSE))+1)</f>
        <v/>
      </c>
      <c r="C71" s="141"/>
      <c r="D71" s="126" t="str">
        <f t="shared" si="4"/>
        <v/>
      </c>
      <c r="E71" s="95"/>
      <c r="F71" s="91" t="str">
        <f t="shared" si="5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6"/>
        <v>0</v>
      </c>
      <c r="P71" s="116">
        <f t="shared" si="7"/>
        <v>0</v>
      </c>
    </row>
    <row r="72" spans="2:16">
      <c r="B72" s="125" t="str">
        <f ca="1">IF(C72="","",MAX($B$7:INDIRECT("R[-1]C",FALSE))+1)</f>
        <v/>
      </c>
      <c r="C72" s="141"/>
      <c r="D72" s="126" t="str">
        <f t="shared" ref="D72:D103" si="8">IF(C72="","",D$5&amp;UPPER(SUBSTITUTE(C72," ","_")))</f>
        <v/>
      </c>
      <c r="E72" s="95"/>
      <c r="F72" s="91" t="str">
        <f t="shared" ref="F72:F103" si="9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ref="O72:O103" si="10">COUNTA(G72:N72)</f>
        <v>0</v>
      </c>
      <c r="P72" s="116">
        <f t="shared" ref="P72:P103" si="11">LEN(D72)</f>
        <v>0</v>
      </c>
    </row>
    <row r="73" spans="2:16">
      <c r="B73" s="125" t="str">
        <f ca="1">IF(C73="","",MAX($B$7:INDIRECT("R[-1]C",FALSE))+1)</f>
        <v/>
      </c>
      <c r="C73" s="141"/>
      <c r="D73" s="126" t="str">
        <f t="shared" si="8"/>
        <v/>
      </c>
      <c r="E73" s="95"/>
      <c r="F73" s="91" t="str">
        <f t="shared" si="9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si="10"/>
        <v>0</v>
      </c>
      <c r="P73" s="116">
        <f t="shared" si="11"/>
        <v>0</v>
      </c>
    </row>
    <row r="74" spans="2:16">
      <c r="B74" s="125" t="str">
        <f ca="1">IF(C74="","",MAX($B$7:INDIRECT("R[-1]C",FALSE))+1)</f>
        <v/>
      </c>
      <c r="C74" s="141"/>
      <c r="D74" s="126" t="str">
        <f t="shared" si="8"/>
        <v/>
      </c>
      <c r="E74" s="95"/>
      <c r="F74" s="91" t="str">
        <f t="shared" si="9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10"/>
        <v>0</v>
      </c>
      <c r="P74" s="116">
        <f t="shared" si="11"/>
        <v>0</v>
      </c>
    </row>
    <row r="75" spans="2:16">
      <c r="B75" s="125" t="str">
        <f ca="1">IF(C75="","",MAX($B$7:INDIRECT("R[-1]C",FALSE))+1)</f>
        <v/>
      </c>
      <c r="C75" s="141"/>
      <c r="D75" s="126" t="str">
        <f t="shared" si="8"/>
        <v/>
      </c>
      <c r="E75" s="95"/>
      <c r="F75" s="91" t="str">
        <f t="shared" si="9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10"/>
        <v>0</v>
      </c>
      <c r="P75" s="116">
        <f t="shared" si="11"/>
        <v>0</v>
      </c>
    </row>
    <row r="76" spans="2:16">
      <c r="B76" s="125" t="str">
        <f ca="1">IF(C76="","",MAX($B$7:INDIRECT("R[-1]C",FALSE))+1)</f>
        <v/>
      </c>
      <c r="C76" s="141"/>
      <c r="D76" s="126" t="str">
        <f t="shared" si="8"/>
        <v/>
      </c>
      <c r="E76" s="95"/>
      <c r="F76" s="91" t="str">
        <f t="shared" si="9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10"/>
        <v>0</v>
      </c>
      <c r="P76" s="116">
        <f t="shared" si="11"/>
        <v>0</v>
      </c>
    </row>
    <row r="77" spans="2:16">
      <c r="B77" s="125" t="str">
        <f ca="1">IF(C77="","",MAX($B$7:INDIRECT("R[-1]C",FALSE))+1)</f>
        <v/>
      </c>
      <c r="C77" s="141"/>
      <c r="D77" s="126" t="str">
        <f t="shared" si="8"/>
        <v/>
      </c>
      <c r="E77" s="95"/>
      <c r="F77" s="91" t="str">
        <f t="shared" si="9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10"/>
        <v>0</v>
      </c>
      <c r="P77" s="116">
        <f t="shared" si="11"/>
        <v>0</v>
      </c>
    </row>
    <row r="78" spans="2:16">
      <c r="B78" s="125" t="str">
        <f ca="1">IF(C78="","",MAX($B$7:INDIRECT("R[-1]C",FALSE))+1)</f>
        <v/>
      </c>
      <c r="C78" s="141"/>
      <c r="D78" s="126" t="str">
        <f t="shared" si="8"/>
        <v/>
      </c>
      <c r="E78" s="95"/>
      <c r="F78" s="91" t="str">
        <f t="shared" si="9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10"/>
        <v>0</v>
      </c>
      <c r="P78" s="116">
        <f t="shared" si="11"/>
        <v>0</v>
      </c>
    </row>
    <row r="79" spans="2:16">
      <c r="B79" s="125" t="str">
        <f ca="1">IF(C79="","",MAX($B$7:INDIRECT("R[-1]C",FALSE))+1)</f>
        <v/>
      </c>
      <c r="C79" s="141"/>
      <c r="D79" s="126" t="str">
        <f t="shared" si="8"/>
        <v/>
      </c>
      <c r="E79" s="95"/>
      <c r="F79" s="91" t="str">
        <f t="shared" si="9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10"/>
        <v>0</v>
      </c>
      <c r="P79" s="116">
        <f t="shared" si="11"/>
        <v>0</v>
      </c>
    </row>
    <row r="80" spans="2:16">
      <c r="B80" s="125" t="str">
        <f ca="1">IF(C80="","",MAX($B$7:INDIRECT("R[-1]C",FALSE))+1)</f>
        <v/>
      </c>
      <c r="C80" s="141"/>
      <c r="D80" s="126" t="str">
        <f t="shared" si="8"/>
        <v/>
      </c>
      <c r="E80" s="95"/>
      <c r="F80" s="91" t="str">
        <f t="shared" si="9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10"/>
        <v>0</v>
      </c>
      <c r="P80" s="116">
        <f t="shared" si="11"/>
        <v>0</v>
      </c>
    </row>
    <row r="81" spans="2:16">
      <c r="B81" s="125" t="str">
        <f ca="1">IF(C81="","",MAX($B$7:INDIRECT("R[-1]C",FALSE))+1)</f>
        <v/>
      </c>
      <c r="C81" s="141"/>
      <c r="D81" s="126" t="str">
        <f t="shared" si="8"/>
        <v/>
      </c>
      <c r="E81" s="95"/>
      <c r="F81" s="91" t="str">
        <f t="shared" si="9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10"/>
        <v>0</v>
      </c>
      <c r="P81" s="116">
        <f t="shared" si="11"/>
        <v>0</v>
      </c>
    </row>
    <row r="82" spans="2:16">
      <c r="B82" s="125" t="str">
        <f ca="1">IF(C82="","",MAX($B$7:INDIRECT("R[-1]C",FALSE))+1)</f>
        <v/>
      </c>
      <c r="C82" s="141"/>
      <c r="D82" s="126" t="str">
        <f t="shared" si="8"/>
        <v/>
      </c>
      <c r="E82" s="95"/>
      <c r="F82" s="91" t="str">
        <f t="shared" si="9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10"/>
        <v>0</v>
      </c>
      <c r="P82" s="116">
        <f t="shared" si="11"/>
        <v>0</v>
      </c>
    </row>
    <row r="83" spans="2:16">
      <c r="B83" s="125" t="str">
        <f ca="1">IF(C83="","",MAX($B$7:INDIRECT("R[-1]C",FALSE))+1)</f>
        <v/>
      </c>
      <c r="C83" s="141"/>
      <c r="D83" s="126" t="str">
        <f t="shared" si="8"/>
        <v/>
      </c>
      <c r="E83" s="95"/>
      <c r="F83" s="91" t="str">
        <f t="shared" si="9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10"/>
        <v>0</v>
      </c>
      <c r="P83" s="116">
        <f t="shared" si="11"/>
        <v>0</v>
      </c>
    </row>
    <row r="84" spans="2:16">
      <c r="B84" s="125" t="str">
        <f ca="1">IF(C84="","",MAX($B$7:INDIRECT("R[-1]C",FALSE))+1)</f>
        <v/>
      </c>
      <c r="C84" s="141"/>
      <c r="D84" s="126" t="str">
        <f t="shared" si="8"/>
        <v/>
      </c>
      <c r="E84" s="95"/>
      <c r="F84" s="91" t="str">
        <f t="shared" si="9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10"/>
        <v>0</v>
      </c>
      <c r="P84" s="116">
        <f t="shared" si="11"/>
        <v>0</v>
      </c>
    </row>
    <row r="85" spans="2:16">
      <c r="B85" s="125" t="str">
        <f ca="1">IF(C85="","",MAX($B$7:INDIRECT("R[-1]C",FALSE))+1)</f>
        <v/>
      </c>
      <c r="C85" s="141"/>
      <c r="D85" s="126" t="str">
        <f t="shared" si="8"/>
        <v/>
      </c>
      <c r="E85" s="95"/>
      <c r="F85" s="91" t="str">
        <f t="shared" si="9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10"/>
        <v>0</v>
      </c>
      <c r="P85" s="116">
        <f t="shared" si="11"/>
        <v>0</v>
      </c>
    </row>
    <row r="86" spans="2:16">
      <c r="B86" s="125" t="str">
        <f ca="1">IF(C86="","",MAX($B$7:INDIRECT("R[-1]C",FALSE))+1)</f>
        <v/>
      </c>
      <c r="C86" s="141"/>
      <c r="D86" s="126" t="str">
        <f t="shared" si="8"/>
        <v/>
      </c>
      <c r="E86" s="95"/>
      <c r="F86" s="91" t="str">
        <f t="shared" si="9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10"/>
        <v>0</v>
      </c>
      <c r="P86" s="116">
        <f t="shared" si="11"/>
        <v>0</v>
      </c>
    </row>
    <row r="87" spans="2:16">
      <c r="B87" s="125" t="str">
        <f ca="1">IF(C87="","",MAX($B$7:INDIRECT("R[-1]C",FALSE))+1)</f>
        <v/>
      </c>
      <c r="C87" s="141"/>
      <c r="D87" s="126" t="str">
        <f t="shared" si="8"/>
        <v/>
      </c>
      <c r="E87" s="95"/>
      <c r="F87" s="91" t="str">
        <f t="shared" si="9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10"/>
        <v>0</v>
      </c>
      <c r="P87" s="116">
        <f t="shared" si="11"/>
        <v>0</v>
      </c>
    </row>
    <row r="88" spans="2:16">
      <c r="B88" s="125" t="str">
        <f ca="1">IF(C88="","",MAX($B$7:INDIRECT("R[-1]C",FALSE))+1)</f>
        <v/>
      </c>
      <c r="C88" s="141"/>
      <c r="D88" s="126" t="str">
        <f t="shared" si="8"/>
        <v/>
      </c>
      <c r="E88" s="95"/>
      <c r="F88" s="91" t="str">
        <f t="shared" si="9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10"/>
        <v>0</v>
      </c>
      <c r="P88" s="116">
        <f t="shared" si="11"/>
        <v>0</v>
      </c>
    </row>
    <row r="89" spans="2:16">
      <c r="B89" s="125" t="str">
        <f ca="1">IF(C89="","",MAX($B$7:INDIRECT("R[-1]C",FALSE))+1)</f>
        <v/>
      </c>
      <c r="C89" s="141"/>
      <c r="D89" s="126" t="str">
        <f t="shared" si="8"/>
        <v/>
      </c>
      <c r="E89" s="95"/>
      <c r="F89" s="91" t="str">
        <f t="shared" si="9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10"/>
        <v>0</v>
      </c>
      <c r="P89" s="116">
        <f t="shared" si="11"/>
        <v>0</v>
      </c>
    </row>
    <row r="90" spans="2:16">
      <c r="B90" s="125" t="str">
        <f ca="1">IF(C90="","",MAX($B$7:INDIRECT("R[-1]C",FALSE))+1)</f>
        <v/>
      </c>
      <c r="C90" s="141"/>
      <c r="D90" s="126" t="str">
        <f t="shared" si="8"/>
        <v/>
      </c>
      <c r="E90" s="95"/>
      <c r="F90" s="91" t="str">
        <f t="shared" si="9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10"/>
        <v>0</v>
      </c>
      <c r="P90" s="116">
        <f t="shared" si="11"/>
        <v>0</v>
      </c>
    </row>
    <row r="91" spans="2:16">
      <c r="B91" s="125" t="str">
        <f ca="1">IF(C91="","",MAX($B$7:INDIRECT("R[-1]C",FALSE))+1)</f>
        <v/>
      </c>
      <c r="C91" s="141"/>
      <c r="D91" s="126" t="str">
        <f t="shared" si="8"/>
        <v/>
      </c>
      <c r="E91" s="95"/>
      <c r="F91" s="91" t="str">
        <f t="shared" si="9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10"/>
        <v>0</v>
      </c>
      <c r="P91" s="116">
        <f t="shared" si="11"/>
        <v>0</v>
      </c>
    </row>
    <row r="92" spans="2:16">
      <c r="B92" s="125" t="str">
        <f ca="1">IF(C92="","",MAX($B$7:INDIRECT("R[-1]C",FALSE))+1)</f>
        <v/>
      </c>
      <c r="C92" s="141"/>
      <c r="D92" s="126" t="str">
        <f t="shared" si="8"/>
        <v/>
      </c>
      <c r="E92" s="95"/>
      <c r="F92" s="91" t="str">
        <f t="shared" si="9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10"/>
        <v>0</v>
      </c>
      <c r="P92" s="116">
        <f t="shared" si="11"/>
        <v>0</v>
      </c>
    </row>
    <row r="93" spans="2:16">
      <c r="B93" s="125" t="str">
        <f ca="1">IF(C93="","",MAX($B$7:INDIRECT("R[-1]C",FALSE))+1)</f>
        <v/>
      </c>
      <c r="C93" s="141"/>
      <c r="D93" s="126" t="str">
        <f t="shared" si="8"/>
        <v/>
      </c>
      <c r="E93" s="95"/>
      <c r="F93" s="91" t="str">
        <f t="shared" si="9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10"/>
        <v>0</v>
      </c>
      <c r="P93" s="116">
        <f t="shared" si="11"/>
        <v>0</v>
      </c>
    </row>
    <row r="94" spans="2:16">
      <c r="B94" s="125" t="str">
        <f ca="1">IF(C94="","",MAX($B$7:INDIRECT("R[-1]C",FALSE))+1)</f>
        <v/>
      </c>
      <c r="C94" s="141"/>
      <c r="D94" s="126" t="str">
        <f t="shared" si="8"/>
        <v/>
      </c>
      <c r="E94" s="95"/>
      <c r="F94" s="91" t="str">
        <f t="shared" si="9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10"/>
        <v>0</v>
      </c>
      <c r="P94" s="116">
        <f t="shared" si="11"/>
        <v>0</v>
      </c>
    </row>
    <row r="95" spans="2:16">
      <c r="B95" s="125" t="str">
        <f ca="1">IF(C95="","",MAX($B$7:INDIRECT("R[-1]C",FALSE))+1)</f>
        <v/>
      </c>
      <c r="C95" s="141"/>
      <c r="D95" s="126" t="str">
        <f t="shared" si="8"/>
        <v/>
      </c>
      <c r="E95" s="95"/>
      <c r="F95" s="91" t="str">
        <f t="shared" si="9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10"/>
        <v>0</v>
      </c>
      <c r="P95" s="116">
        <f t="shared" si="11"/>
        <v>0</v>
      </c>
    </row>
    <row r="96" spans="2:16">
      <c r="B96" s="125" t="str">
        <f ca="1">IF(C96="","",MAX($B$7:INDIRECT("R[-1]C",FALSE))+1)</f>
        <v/>
      </c>
      <c r="C96" s="141"/>
      <c r="D96" s="126" t="str">
        <f t="shared" si="8"/>
        <v/>
      </c>
      <c r="E96" s="95"/>
      <c r="F96" s="91" t="str">
        <f t="shared" si="9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10"/>
        <v>0</v>
      </c>
      <c r="P96" s="116">
        <f t="shared" si="11"/>
        <v>0</v>
      </c>
    </row>
    <row r="97" spans="2:16">
      <c r="B97" s="125" t="str">
        <f ca="1">IF(C97="","",MAX($B$7:INDIRECT("R[-1]C",FALSE))+1)</f>
        <v/>
      </c>
      <c r="C97" s="141"/>
      <c r="D97" s="126" t="str">
        <f t="shared" si="8"/>
        <v/>
      </c>
      <c r="E97" s="95"/>
      <c r="F97" s="91" t="str">
        <f t="shared" si="9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10"/>
        <v>0</v>
      </c>
      <c r="P97" s="116">
        <f t="shared" si="11"/>
        <v>0</v>
      </c>
    </row>
    <row r="98" spans="2:16">
      <c r="B98" s="125" t="str">
        <f ca="1">IF(C98="","",MAX($B$7:INDIRECT("R[-1]C",FALSE))+1)</f>
        <v/>
      </c>
      <c r="C98" s="141"/>
      <c r="D98" s="126" t="str">
        <f t="shared" si="8"/>
        <v/>
      </c>
      <c r="E98" s="95"/>
      <c r="F98" s="91" t="str">
        <f t="shared" si="9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10"/>
        <v>0</v>
      </c>
      <c r="P98" s="116">
        <f t="shared" si="11"/>
        <v>0</v>
      </c>
    </row>
    <row r="99" spans="2:16">
      <c r="B99" s="125" t="str">
        <f ca="1">IF(C99="","",MAX($B$7:INDIRECT("R[-1]C",FALSE))+1)</f>
        <v/>
      </c>
      <c r="C99" s="141"/>
      <c r="D99" s="126" t="str">
        <f t="shared" si="8"/>
        <v/>
      </c>
      <c r="E99" s="95"/>
      <c r="F99" s="91" t="str">
        <f t="shared" si="9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10"/>
        <v>0</v>
      </c>
      <c r="P99" s="116">
        <f t="shared" si="11"/>
        <v>0</v>
      </c>
    </row>
    <row r="100" spans="2:16">
      <c r="B100" s="125" t="str">
        <f ca="1">IF(C100="","",MAX($B$7:INDIRECT("R[-1]C",FALSE))+1)</f>
        <v/>
      </c>
      <c r="C100" s="141"/>
      <c r="D100" s="126" t="str">
        <f t="shared" si="8"/>
        <v/>
      </c>
      <c r="E100" s="95"/>
      <c r="F100" s="91" t="str">
        <f t="shared" si="9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10"/>
        <v>0</v>
      </c>
      <c r="P100" s="116">
        <f t="shared" si="11"/>
        <v>0</v>
      </c>
    </row>
    <row r="101" spans="2:16">
      <c r="B101" s="125" t="str">
        <f ca="1">IF(C101="","",MAX($B$7:INDIRECT("R[-1]C",FALSE))+1)</f>
        <v/>
      </c>
      <c r="C101" s="141"/>
      <c r="D101" s="126" t="str">
        <f t="shared" si="8"/>
        <v/>
      </c>
      <c r="E101" s="95"/>
      <c r="F101" s="91" t="str">
        <f t="shared" si="9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10"/>
        <v>0</v>
      </c>
      <c r="P101" s="116">
        <f t="shared" si="11"/>
        <v>0</v>
      </c>
    </row>
    <row r="102" spans="2:16">
      <c r="B102" s="125" t="str">
        <f ca="1">IF(C102="","",MAX($B$7:INDIRECT("R[-1]C",FALSE))+1)</f>
        <v/>
      </c>
      <c r="C102" s="141"/>
      <c r="D102" s="126" t="str">
        <f t="shared" si="8"/>
        <v/>
      </c>
      <c r="E102" s="95"/>
      <c r="F102" s="91" t="str">
        <f t="shared" si="9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10"/>
        <v>0</v>
      </c>
      <c r="P102" s="116">
        <f t="shared" si="11"/>
        <v>0</v>
      </c>
    </row>
    <row r="103" spans="2:16">
      <c r="B103" s="125" t="str">
        <f ca="1">IF(C103="","",MAX($B$7:INDIRECT("R[-1]C",FALSE))+1)</f>
        <v/>
      </c>
      <c r="C103" s="141"/>
      <c r="D103" s="126" t="str">
        <f t="shared" si="8"/>
        <v/>
      </c>
      <c r="E103" s="95"/>
      <c r="F103" s="91" t="str">
        <f t="shared" si="9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10"/>
        <v>0</v>
      </c>
      <c r="P103" s="116">
        <f t="shared" si="11"/>
        <v>0</v>
      </c>
    </row>
    <row r="104" spans="2:16">
      <c r="B104" s="125" t="str">
        <f ca="1">IF(C104="","",MAX($B$7:INDIRECT("R[-1]C",FALSE))+1)</f>
        <v/>
      </c>
      <c r="C104" s="141"/>
      <c r="D104" s="126" t="str">
        <f t="shared" ref="D104:D135" si="12">IF(C104="","",D$5&amp;UPPER(SUBSTITUTE(C104," ","_")))</f>
        <v/>
      </c>
      <c r="E104" s="95"/>
      <c r="F104" s="91" t="str">
        <f t="shared" ref="F104:F135" si="13">IF(C104="","","0x"&amp;DEC2HEX(H$2*2^10+B104,4))</f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ref="O104:O135" si="14">COUNTA(G104:N104)</f>
        <v>0</v>
      </c>
      <c r="P104" s="116">
        <f t="shared" ref="P104:P135" si="15">LEN(D104)</f>
        <v>0</v>
      </c>
    </row>
    <row r="105" spans="2:16">
      <c r="B105" s="125" t="str">
        <f ca="1">IF(C105="","",MAX($B$7:INDIRECT("R[-1]C",FALSE))+1)</f>
        <v/>
      </c>
      <c r="C105" s="141"/>
      <c r="D105" s="126" t="str">
        <f t="shared" si="12"/>
        <v/>
      </c>
      <c r="E105" s="95"/>
      <c r="F105" s="91" t="str">
        <f t="shared" si="13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14"/>
        <v>0</v>
      </c>
      <c r="P105" s="116">
        <f t="shared" si="15"/>
        <v>0</v>
      </c>
    </row>
    <row r="106" spans="2:16">
      <c r="B106" s="125" t="str">
        <f ca="1">IF(C106="","",MAX($B$7:INDIRECT("R[-1]C",FALSE))+1)</f>
        <v/>
      </c>
      <c r="C106" s="141"/>
      <c r="D106" s="126" t="str">
        <f t="shared" si="12"/>
        <v/>
      </c>
      <c r="E106" s="95"/>
      <c r="F106" s="91" t="str">
        <f t="shared" si="13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14"/>
        <v>0</v>
      </c>
      <c r="P106" s="116">
        <f t="shared" si="15"/>
        <v>0</v>
      </c>
    </row>
    <row r="107" spans="2:16">
      <c r="B107" s="125" t="str">
        <f ca="1">IF(C107="","",MAX($B$7:INDIRECT("R[-1]C",FALSE))+1)</f>
        <v/>
      </c>
      <c r="C107" s="141"/>
      <c r="D107" s="126" t="str">
        <f t="shared" si="12"/>
        <v/>
      </c>
      <c r="E107" s="95"/>
      <c r="F107" s="91" t="str">
        <f t="shared" si="13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14"/>
        <v>0</v>
      </c>
      <c r="P107" s="116">
        <f t="shared" si="15"/>
        <v>0</v>
      </c>
    </row>
    <row r="108" spans="2:16">
      <c r="B108" s="125" t="str">
        <f ca="1">IF(C108="","",MAX($B$7:INDIRECT("R[-1]C",FALSE))+1)</f>
        <v/>
      </c>
      <c r="C108" s="141"/>
      <c r="D108" s="126" t="str">
        <f t="shared" si="12"/>
        <v/>
      </c>
      <c r="E108" s="95"/>
      <c r="F108" s="91" t="str">
        <f t="shared" si="13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14"/>
        <v>0</v>
      </c>
      <c r="P108" s="116">
        <f t="shared" si="15"/>
        <v>0</v>
      </c>
    </row>
    <row r="109" spans="2:16">
      <c r="B109" s="125" t="str">
        <f ca="1">IF(C109="","",MAX($B$7:INDIRECT("R[-1]C",FALSE))+1)</f>
        <v/>
      </c>
      <c r="C109" s="141"/>
      <c r="D109" s="126" t="str">
        <f t="shared" si="12"/>
        <v/>
      </c>
      <c r="E109" s="95"/>
      <c r="F109" s="91" t="str">
        <f t="shared" si="13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14"/>
        <v>0</v>
      </c>
      <c r="P109" s="116">
        <f t="shared" si="15"/>
        <v>0</v>
      </c>
    </row>
    <row r="110" spans="2:16">
      <c r="B110" s="125" t="str">
        <f ca="1">IF(C110="","",MAX($B$7:INDIRECT("R[-1]C",FALSE))+1)</f>
        <v/>
      </c>
      <c r="C110" s="141"/>
      <c r="D110" s="126" t="str">
        <f t="shared" si="12"/>
        <v/>
      </c>
      <c r="E110" s="95"/>
      <c r="F110" s="91" t="str">
        <f t="shared" si="13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14"/>
        <v>0</v>
      </c>
      <c r="P110" s="116">
        <f t="shared" si="15"/>
        <v>0</v>
      </c>
    </row>
    <row r="111" spans="2:16">
      <c r="B111" s="125" t="str">
        <f ca="1">IF(C111="","",MAX($B$7:INDIRECT("R[-1]C",FALSE))+1)</f>
        <v/>
      </c>
      <c r="C111" s="141"/>
      <c r="D111" s="126" t="str">
        <f t="shared" si="12"/>
        <v/>
      </c>
      <c r="E111" s="95"/>
      <c r="F111" s="91" t="str">
        <f t="shared" si="13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14"/>
        <v>0</v>
      </c>
      <c r="P111" s="116">
        <f t="shared" si="15"/>
        <v>0</v>
      </c>
    </row>
    <row r="112" spans="2:16">
      <c r="B112" s="125" t="str">
        <f ca="1">IF(C112="","",MAX($B$7:INDIRECT("R[-1]C",FALSE))+1)</f>
        <v/>
      </c>
      <c r="C112" s="141"/>
      <c r="D112" s="126" t="str">
        <f t="shared" si="12"/>
        <v/>
      </c>
      <c r="E112" s="95"/>
      <c r="F112" s="91" t="str">
        <f t="shared" si="13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14"/>
        <v>0</v>
      </c>
      <c r="P112" s="116">
        <f t="shared" si="15"/>
        <v>0</v>
      </c>
    </row>
    <row r="113" spans="2:16">
      <c r="B113" s="125" t="str">
        <f ca="1">IF(C113="","",MAX($B$7:INDIRECT("R[-1]C",FALSE))+1)</f>
        <v/>
      </c>
      <c r="C113" s="141"/>
      <c r="D113" s="126" t="str">
        <f t="shared" si="12"/>
        <v/>
      </c>
      <c r="E113" s="95"/>
      <c r="F113" s="91" t="str">
        <f t="shared" si="13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14"/>
        <v>0</v>
      </c>
      <c r="P113" s="116">
        <f t="shared" si="15"/>
        <v>0</v>
      </c>
    </row>
    <row r="114" spans="2:16">
      <c r="B114" s="125" t="str">
        <f ca="1">IF(C114="","",MAX($B$7:INDIRECT("R[-1]C",FALSE))+1)</f>
        <v/>
      </c>
      <c r="C114" s="141"/>
      <c r="D114" s="126" t="str">
        <f t="shared" si="12"/>
        <v/>
      </c>
      <c r="E114" s="95"/>
      <c r="F114" s="91" t="str">
        <f t="shared" si="13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14"/>
        <v>0</v>
      </c>
      <c r="P114" s="116">
        <f t="shared" si="15"/>
        <v>0</v>
      </c>
    </row>
    <row r="115" spans="2:16">
      <c r="B115" s="125" t="str">
        <f ca="1">IF(C115="","",MAX($B$7:INDIRECT("R[-1]C",FALSE))+1)</f>
        <v/>
      </c>
      <c r="C115" s="141"/>
      <c r="D115" s="126" t="str">
        <f t="shared" si="12"/>
        <v/>
      </c>
      <c r="E115" s="95"/>
      <c r="F115" s="91" t="str">
        <f t="shared" si="13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14"/>
        <v>0</v>
      </c>
      <c r="P115" s="116">
        <f t="shared" si="15"/>
        <v>0</v>
      </c>
    </row>
    <row r="116" spans="2:16">
      <c r="B116" s="125" t="str">
        <f ca="1">IF(C116="","",MAX($B$7:INDIRECT("R[-1]C",FALSE))+1)</f>
        <v/>
      </c>
      <c r="C116" s="141"/>
      <c r="D116" s="126" t="str">
        <f t="shared" si="12"/>
        <v/>
      </c>
      <c r="E116" s="95"/>
      <c r="F116" s="91" t="str">
        <f t="shared" si="13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14"/>
        <v>0</v>
      </c>
      <c r="P116" s="116">
        <f t="shared" si="15"/>
        <v>0</v>
      </c>
    </row>
    <row r="117" spans="2:16">
      <c r="B117" s="125" t="str">
        <f ca="1">IF(C117="","",MAX($B$7:INDIRECT("R[-1]C",FALSE))+1)</f>
        <v/>
      </c>
      <c r="C117" s="141"/>
      <c r="D117" s="126" t="str">
        <f t="shared" si="12"/>
        <v/>
      </c>
      <c r="E117" s="95"/>
      <c r="F117" s="91" t="str">
        <f t="shared" si="13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14"/>
        <v>0</v>
      </c>
      <c r="P117" s="116">
        <f t="shared" si="15"/>
        <v>0</v>
      </c>
    </row>
    <row r="118" spans="2:16">
      <c r="B118" s="125" t="str">
        <f ca="1">IF(C118="","",MAX($B$7:INDIRECT("R[-1]C",FALSE))+1)</f>
        <v/>
      </c>
      <c r="C118" s="141"/>
      <c r="D118" s="126" t="str">
        <f t="shared" si="12"/>
        <v/>
      </c>
      <c r="E118" s="95"/>
      <c r="F118" s="91" t="str">
        <f t="shared" si="13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14"/>
        <v>0</v>
      </c>
      <c r="P118" s="116">
        <f t="shared" si="15"/>
        <v>0</v>
      </c>
    </row>
    <row r="119" spans="2:16">
      <c r="B119" s="125" t="str">
        <f ca="1">IF(C119="","",MAX($B$7:INDIRECT("R[-1]C",FALSE))+1)</f>
        <v/>
      </c>
      <c r="C119" s="141"/>
      <c r="D119" s="126" t="str">
        <f t="shared" si="12"/>
        <v/>
      </c>
      <c r="E119" s="95"/>
      <c r="F119" s="91" t="str">
        <f t="shared" si="13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14"/>
        <v>0</v>
      </c>
      <c r="P119" s="116">
        <f t="shared" si="15"/>
        <v>0</v>
      </c>
    </row>
    <row r="120" spans="2:16">
      <c r="B120" s="125" t="str">
        <f ca="1">IF(C120="","",MAX($B$7:INDIRECT("R[-1]C",FALSE))+1)</f>
        <v/>
      </c>
      <c r="C120" s="141"/>
      <c r="D120" s="126" t="str">
        <f t="shared" si="12"/>
        <v/>
      </c>
      <c r="E120" s="95"/>
      <c r="F120" s="91" t="str">
        <f t="shared" si="13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14"/>
        <v>0</v>
      </c>
      <c r="P120" s="116">
        <f t="shared" si="15"/>
        <v>0</v>
      </c>
    </row>
    <row r="121" spans="2:16">
      <c r="B121" s="125" t="str">
        <f ca="1">IF(C121="","",MAX($B$7:INDIRECT("R[-1]C",FALSE))+1)</f>
        <v/>
      </c>
      <c r="C121" s="141"/>
      <c r="D121" s="126" t="str">
        <f t="shared" si="12"/>
        <v/>
      </c>
      <c r="E121" s="95"/>
      <c r="F121" s="91" t="str">
        <f t="shared" si="13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14"/>
        <v>0</v>
      </c>
      <c r="P121" s="116">
        <f t="shared" si="15"/>
        <v>0</v>
      </c>
    </row>
    <row r="122" spans="2:16">
      <c r="B122" s="125" t="str">
        <f ca="1">IF(C122="","",MAX($B$7:INDIRECT("R[-1]C",FALSE))+1)</f>
        <v/>
      </c>
      <c r="C122" s="141"/>
      <c r="D122" s="126" t="str">
        <f t="shared" si="12"/>
        <v/>
      </c>
      <c r="E122" s="95"/>
      <c r="F122" s="91" t="str">
        <f t="shared" si="13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14"/>
        <v>0</v>
      </c>
      <c r="P122" s="116">
        <f t="shared" si="15"/>
        <v>0</v>
      </c>
    </row>
    <row r="123" spans="2:16">
      <c r="B123" s="125" t="str">
        <f ca="1">IF(C123="","",MAX($B$7:INDIRECT("R[-1]C",FALSE))+1)</f>
        <v/>
      </c>
      <c r="C123" s="141"/>
      <c r="D123" s="126" t="str">
        <f t="shared" si="12"/>
        <v/>
      </c>
      <c r="E123" s="95"/>
      <c r="F123" s="91" t="str">
        <f t="shared" si="13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14"/>
        <v>0</v>
      </c>
      <c r="P123" s="116">
        <f t="shared" si="15"/>
        <v>0</v>
      </c>
    </row>
    <row r="124" spans="2:16">
      <c r="B124" s="125" t="str">
        <f ca="1">IF(C124="","",MAX($B$7:INDIRECT("R[-1]C",FALSE))+1)</f>
        <v/>
      </c>
      <c r="C124" s="141"/>
      <c r="D124" s="126" t="str">
        <f t="shared" si="12"/>
        <v/>
      </c>
      <c r="E124" s="95"/>
      <c r="F124" s="91" t="str">
        <f t="shared" si="13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14"/>
        <v>0</v>
      </c>
      <c r="P124" s="116">
        <f t="shared" si="15"/>
        <v>0</v>
      </c>
    </row>
    <row r="125" spans="2:16">
      <c r="B125" s="125" t="str">
        <f ca="1">IF(C125="","",MAX($B$7:INDIRECT("R[-1]C",FALSE))+1)</f>
        <v/>
      </c>
      <c r="C125" s="141"/>
      <c r="D125" s="126" t="str">
        <f t="shared" si="12"/>
        <v/>
      </c>
      <c r="E125" s="95"/>
      <c r="F125" s="91" t="str">
        <f t="shared" si="13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14"/>
        <v>0</v>
      </c>
      <c r="P125" s="116">
        <f t="shared" si="15"/>
        <v>0</v>
      </c>
    </row>
    <row r="126" spans="2:16">
      <c r="B126" s="125" t="str">
        <f ca="1">IF(C126="","",MAX($B$7:INDIRECT("R[-1]C",FALSE))+1)</f>
        <v/>
      </c>
      <c r="C126" s="141"/>
      <c r="D126" s="126" t="str">
        <f t="shared" si="12"/>
        <v/>
      </c>
      <c r="E126" s="95"/>
      <c r="F126" s="91" t="str">
        <f t="shared" si="13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14"/>
        <v>0</v>
      </c>
      <c r="P126" s="116">
        <f t="shared" si="15"/>
        <v>0</v>
      </c>
    </row>
    <row r="127" spans="2:16">
      <c r="B127" s="125" t="str">
        <f ca="1">IF(C127="","",MAX($B$7:INDIRECT("R[-1]C",FALSE))+1)</f>
        <v/>
      </c>
      <c r="C127" s="141"/>
      <c r="D127" s="126" t="str">
        <f t="shared" si="12"/>
        <v/>
      </c>
      <c r="E127" s="95"/>
      <c r="F127" s="91" t="str">
        <f t="shared" si="13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14"/>
        <v>0</v>
      </c>
      <c r="P127" s="116">
        <f t="shared" si="15"/>
        <v>0</v>
      </c>
    </row>
    <row r="128" spans="2:16">
      <c r="B128" s="125" t="str">
        <f ca="1">IF(C128="","",MAX($B$7:INDIRECT("R[-1]C",FALSE))+1)</f>
        <v/>
      </c>
      <c r="C128" s="141"/>
      <c r="D128" s="126" t="str">
        <f t="shared" si="12"/>
        <v/>
      </c>
      <c r="E128" s="95"/>
      <c r="F128" s="91" t="str">
        <f t="shared" si="13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14"/>
        <v>0</v>
      </c>
      <c r="P128" s="116">
        <f t="shared" si="15"/>
        <v>0</v>
      </c>
    </row>
    <row r="129" spans="2:16">
      <c r="B129" s="125" t="str">
        <f ca="1">IF(C129="","",MAX($B$7:INDIRECT("R[-1]C",FALSE))+1)</f>
        <v/>
      </c>
      <c r="C129" s="141"/>
      <c r="D129" s="126" t="str">
        <f t="shared" si="12"/>
        <v/>
      </c>
      <c r="E129" s="95"/>
      <c r="F129" s="91" t="str">
        <f t="shared" si="13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14"/>
        <v>0</v>
      </c>
      <c r="P129" s="116">
        <f t="shared" si="15"/>
        <v>0</v>
      </c>
    </row>
    <row r="130" spans="2:16">
      <c r="B130" s="125" t="str">
        <f ca="1">IF(C130="","",MAX($B$7:INDIRECT("R[-1]C",FALSE))+1)</f>
        <v/>
      </c>
      <c r="C130" s="141"/>
      <c r="D130" s="126" t="str">
        <f t="shared" si="12"/>
        <v/>
      </c>
      <c r="E130" s="95"/>
      <c r="F130" s="91" t="str">
        <f t="shared" si="13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14"/>
        <v>0</v>
      </c>
      <c r="P130" s="116">
        <f t="shared" si="15"/>
        <v>0</v>
      </c>
    </row>
    <row r="131" spans="2:16">
      <c r="B131" s="125" t="str">
        <f ca="1">IF(C131="","",MAX($B$7:INDIRECT("R[-1]C",FALSE))+1)</f>
        <v/>
      </c>
      <c r="C131" s="141"/>
      <c r="D131" s="126" t="str">
        <f t="shared" si="12"/>
        <v/>
      </c>
      <c r="E131" s="95"/>
      <c r="F131" s="91" t="str">
        <f t="shared" si="13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14"/>
        <v>0</v>
      </c>
      <c r="P131" s="116">
        <f t="shared" si="15"/>
        <v>0</v>
      </c>
    </row>
    <row r="132" spans="2:16">
      <c r="B132" s="125" t="str">
        <f ca="1">IF(C132="","",MAX($B$7:INDIRECT("R[-1]C",FALSE))+1)</f>
        <v/>
      </c>
      <c r="C132" s="141"/>
      <c r="D132" s="126" t="str">
        <f t="shared" si="12"/>
        <v/>
      </c>
      <c r="E132" s="95"/>
      <c r="F132" s="91" t="str">
        <f t="shared" si="13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14"/>
        <v>0</v>
      </c>
      <c r="P132" s="116">
        <f t="shared" si="15"/>
        <v>0</v>
      </c>
    </row>
    <row r="133" spans="2:16">
      <c r="B133" s="125" t="str">
        <f ca="1">IF(C133="","",MAX($B$7:INDIRECT("R[-1]C",FALSE))+1)</f>
        <v/>
      </c>
      <c r="C133" s="141"/>
      <c r="D133" s="126" t="str">
        <f t="shared" si="12"/>
        <v/>
      </c>
      <c r="E133" s="95"/>
      <c r="F133" s="91" t="str">
        <f t="shared" si="13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14"/>
        <v>0</v>
      </c>
      <c r="P133" s="116">
        <f t="shared" si="15"/>
        <v>0</v>
      </c>
    </row>
    <row r="134" spans="2:16">
      <c r="B134" s="125" t="str">
        <f ca="1">IF(C134="","",MAX($B$7:INDIRECT("R[-1]C",FALSE))+1)</f>
        <v/>
      </c>
      <c r="C134" s="141"/>
      <c r="D134" s="126" t="str">
        <f t="shared" si="12"/>
        <v/>
      </c>
      <c r="E134" s="95"/>
      <c r="F134" s="91" t="str">
        <f t="shared" si="13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14"/>
        <v>0</v>
      </c>
      <c r="P134" s="116">
        <f t="shared" si="15"/>
        <v>0</v>
      </c>
    </row>
    <row r="135" spans="2:16">
      <c r="B135" s="125" t="str">
        <f ca="1">IF(C135="","",MAX($B$7:INDIRECT("R[-1]C",FALSE))+1)</f>
        <v/>
      </c>
      <c r="C135" s="141"/>
      <c r="D135" s="126" t="str">
        <f t="shared" si="12"/>
        <v/>
      </c>
      <c r="E135" s="95"/>
      <c r="F135" s="91" t="str">
        <f t="shared" si="13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14"/>
        <v>0</v>
      </c>
      <c r="P135" s="116">
        <f t="shared" si="15"/>
        <v>0</v>
      </c>
    </row>
  </sheetData>
  <mergeCells count="1">
    <mergeCell ref="G1:H1"/>
  </mergeCells>
  <phoneticPr fontId="1"/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27329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27329" r:id="rId4" name="削除ボタン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135"/>
  <sheetViews>
    <sheetView workbookViewId="0">
      <pane xSplit="6" ySplit="7" topLeftCell="G8" activePane="bottomRight" state="frozen"/>
      <selection activeCell="IT18" sqref="IT18"/>
      <selection pane="topRight" activeCell="IT18" sqref="IT18"/>
      <selection pane="bottomLeft" activeCell="IT18" sqref="IT18"/>
      <selection pane="bottomRight" activeCell="G14" sqref="G14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C1" s="215"/>
      <c r="E1" s="75"/>
      <c r="G1" s="540" t="str">
        <f ca="1">MID(CELL("filename",$A$1),FIND("]",CELL("filename",$A$1))+1,31)</f>
        <v>メッセージ 【Frame System】</v>
      </c>
      <c r="H1" s="540"/>
      <c r="I1" s="119">
        <f>MAX(O8:O135)</f>
        <v>4</v>
      </c>
      <c r="J1" s="119">
        <f>MAX(P8:P135)</f>
        <v>17</v>
      </c>
    </row>
    <row r="2" spans="1:16" s="96" customFormat="1" ht="27" customHeight="1">
      <c r="A2" s="119">
        <v>0</v>
      </c>
      <c r="B2" s="119" t="s">
        <v>606</v>
      </c>
      <c r="C2" s="146" t="s">
        <v>48</v>
      </c>
      <c r="G2" s="98" t="s">
        <v>89</v>
      </c>
      <c r="H2" s="99">
        <f>A2</f>
        <v>0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FRM_SYS_</v>
      </c>
      <c r="E5" s="75"/>
      <c r="G5" s="22" t="s">
        <v>73</v>
      </c>
    </row>
    <row r="6" spans="1:16" s="3" customFormat="1" ht="12.75" thickBot="1">
      <c r="B6" s="77" t="s">
        <v>47</v>
      </c>
      <c r="C6" s="78" t="s">
        <v>112</v>
      </c>
      <c r="D6" s="79" t="s">
        <v>137</v>
      </c>
      <c r="E6" s="80" t="s">
        <v>33</v>
      </c>
      <c r="F6" s="81" t="s">
        <v>111</v>
      </c>
      <c r="G6" s="226" t="s">
        <v>68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776</v>
      </c>
      <c r="D8" s="126" t="str">
        <f t="shared" ref="D8:D39" si="0">IF(C8="","",D$5&amp;UPPER(SUBSTITUTE(C8," ","_")))</f>
        <v>FRM_SYS_START_UP</v>
      </c>
      <c r="E8" s="95"/>
      <c r="F8" s="91" t="str">
        <f t="shared" ref="F8:F39" ca="1" si="1">IF(C8="","","0x"&amp;DEC2HEX(H$2*2^10+B8,4))</f>
        <v>0x0000</v>
      </c>
      <c r="G8" s="211" t="s">
        <v>462</v>
      </c>
      <c r="H8" s="106" t="s">
        <v>522</v>
      </c>
      <c r="I8" s="106" t="s">
        <v>847</v>
      </c>
      <c r="J8" s="106" t="s">
        <v>529</v>
      </c>
      <c r="K8" s="106"/>
      <c r="L8" s="106"/>
      <c r="M8" s="106"/>
      <c r="N8" s="106"/>
      <c r="O8" s="116">
        <f t="shared" ref="O8:O39" si="2">COUNTA(G8:N8)</f>
        <v>4</v>
      </c>
      <c r="P8" s="116">
        <f t="shared" ref="P8:P39" si="3">LEN(D8)</f>
        <v>16</v>
      </c>
    </row>
    <row r="9" spans="1:16">
      <c r="B9" s="125">
        <f ca="1">IF(C9="","",MAX($B$7:INDIRECT("R[-1]C",FALSE))+1)</f>
        <v>1</v>
      </c>
      <c r="C9" s="225" t="s">
        <v>779</v>
      </c>
      <c r="D9" s="126" t="str">
        <f t="shared" si="0"/>
        <v>FRM_SYS_COMM_SYNC</v>
      </c>
      <c r="E9" s="95"/>
      <c r="F9" s="91" t="str">
        <f t="shared" ca="1" si="1"/>
        <v>0x0001</v>
      </c>
      <c r="G9" s="210"/>
      <c r="H9" s="108"/>
      <c r="I9" s="108" t="s">
        <v>774</v>
      </c>
      <c r="J9" s="108"/>
      <c r="K9" s="108"/>
      <c r="L9" s="108"/>
      <c r="M9" s="108"/>
      <c r="N9" s="108"/>
      <c r="O9" s="116">
        <f t="shared" si="2"/>
        <v>1</v>
      </c>
      <c r="P9" s="116">
        <f t="shared" si="3"/>
        <v>17</v>
      </c>
    </row>
    <row r="10" spans="1:16">
      <c r="B10" s="125">
        <f ca="1">IF(C10="","",MAX($B$7:INDIRECT("R[-1]C",FALSE))+1)</f>
        <v>2</v>
      </c>
      <c r="C10" s="225" t="s">
        <v>780</v>
      </c>
      <c r="D10" s="126" t="str">
        <f t="shared" si="0"/>
        <v>FRM_SYS_COMM_FAIL</v>
      </c>
      <c r="E10" s="95"/>
      <c r="F10" s="91" t="str">
        <f t="shared" ca="1" si="1"/>
        <v>0x0002</v>
      </c>
      <c r="G10" s="107"/>
      <c r="H10" s="108"/>
      <c r="I10" s="108" t="s">
        <v>775</v>
      </c>
      <c r="J10" s="108"/>
      <c r="K10" s="108"/>
      <c r="L10" s="108"/>
      <c r="M10" s="108"/>
      <c r="N10" s="108"/>
      <c r="O10" s="116">
        <f t="shared" si="2"/>
        <v>1</v>
      </c>
      <c r="P10" s="116">
        <f t="shared" si="3"/>
        <v>17</v>
      </c>
    </row>
    <row r="11" spans="1:16">
      <c r="B11" s="125" t="str">
        <f ca="1">IF(C11="","",MAX($B$7:INDIRECT("R[-1]C",FALSE))+1)</f>
        <v/>
      </c>
      <c r="C11" s="216"/>
      <c r="D11" s="126" t="str">
        <f t="shared" si="0"/>
        <v/>
      </c>
      <c r="E11" s="95"/>
      <c r="F11" s="91" t="str">
        <f t="shared" si="1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2"/>
        <v>0</v>
      </c>
      <c r="P11" s="116">
        <f t="shared" si="3"/>
        <v>0</v>
      </c>
    </row>
    <row r="12" spans="1:16">
      <c r="B12" s="125" t="str">
        <f ca="1">IF(C12="","",MAX($B$7:INDIRECT("R[-1]C",FALSE))+1)</f>
        <v/>
      </c>
      <c r="C12" s="104"/>
      <c r="D12" s="126" t="str">
        <f t="shared" si="0"/>
        <v/>
      </c>
      <c r="E12" s="95"/>
      <c r="F12" s="214" t="str">
        <f t="shared" si="1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2"/>
        <v>0</v>
      </c>
      <c r="P12" s="116">
        <f t="shared" si="3"/>
        <v>0</v>
      </c>
    </row>
    <row r="13" spans="1:16">
      <c r="B13" s="125" t="str">
        <f ca="1">IF(C13="","",MAX($B$7:INDIRECT("R[-1]C",FALSE))+1)</f>
        <v/>
      </c>
      <c r="C13" s="104"/>
      <c r="D13" s="126" t="str">
        <f t="shared" si="0"/>
        <v/>
      </c>
      <c r="E13" s="95"/>
      <c r="F13" s="91" t="str">
        <f t="shared" si="1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2"/>
        <v>0</v>
      </c>
      <c r="P13" s="116">
        <f t="shared" si="3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0"/>
        <v/>
      </c>
      <c r="E14" s="95"/>
      <c r="F14" s="91" t="str">
        <f t="shared" si="1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2"/>
        <v>0</v>
      </c>
      <c r="P14" s="116">
        <f t="shared" si="3"/>
        <v>0</v>
      </c>
    </row>
    <row r="15" spans="1:16">
      <c r="B15" s="125" t="str">
        <f ca="1">IF(C15="","",MAX($B$7:INDIRECT("R[-1]C",FALSE))+1)</f>
        <v/>
      </c>
      <c r="C15" s="104"/>
      <c r="D15" s="126" t="str">
        <f>IF(C15="","",D$5&amp;UPPER(SUBSTITUTE(C15," ","_")))</f>
        <v/>
      </c>
      <c r="E15" s="95"/>
      <c r="F15" s="91" t="str">
        <f t="shared" si="1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2"/>
        <v>0</v>
      </c>
      <c r="P15" s="116">
        <f t="shared" si="3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0"/>
        <v/>
      </c>
      <c r="E16" s="95"/>
      <c r="F16" s="91" t="str">
        <f t="shared" si="1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2"/>
        <v>0</v>
      </c>
      <c r="P16" s="116">
        <f t="shared" si="3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0"/>
        <v/>
      </c>
      <c r="E17" s="95"/>
      <c r="F17" s="91" t="str">
        <f t="shared" si="1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2"/>
        <v>0</v>
      </c>
      <c r="P17" s="116">
        <f t="shared" si="3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0"/>
        <v/>
      </c>
      <c r="E18" s="95"/>
      <c r="F18" s="91" t="str">
        <f t="shared" si="1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2"/>
        <v>0</v>
      </c>
      <c r="P18" s="116">
        <f t="shared" si="3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0"/>
        <v/>
      </c>
      <c r="E19" s="95"/>
      <c r="F19" s="91" t="str">
        <f t="shared" si="1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2"/>
        <v>0</v>
      </c>
      <c r="P19" s="116">
        <f t="shared" si="3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0"/>
        <v/>
      </c>
      <c r="E20" s="95"/>
      <c r="F20" s="91" t="str">
        <f t="shared" si="1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2"/>
        <v>0</v>
      </c>
      <c r="P20" s="116">
        <f t="shared" si="3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0"/>
        <v/>
      </c>
      <c r="E21" s="95"/>
      <c r="F21" s="91" t="str">
        <f t="shared" si="1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2"/>
        <v>0</v>
      </c>
      <c r="P21" s="116">
        <f t="shared" si="3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0"/>
        <v/>
      </c>
      <c r="E22" s="95"/>
      <c r="F22" s="91" t="str">
        <f t="shared" si="1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2"/>
        <v>0</v>
      </c>
      <c r="P22" s="116">
        <f t="shared" si="3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0"/>
        <v/>
      </c>
      <c r="E23" s="95"/>
      <c r="F23" s="91" t="str">
        <f t="shared" si="1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2"/>
        <v>0</v>
      </c>
      <c r="P23" s="116">
        <f t="shared" si="3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0"/>
        <v/>
      </c>
      <c r="E24" s="95"/>
      <c r="F24" s="91" t="str">
        <f t="shared" si="1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2"/>
        <v>0</v>
      </c>
      <c r="P24" s="116">
        <f t="shared" si="3"/>
        <v>0</v>
      </c>
    </row>
    <row r="25" spans="2:16">
      <c r="B25" s="125" t="str">
        <f ca="1">IF(C25="","",MAX($B$7:INDIRECT("R[-1]C",FALSE))+1)</f>
        <v/>
      </c>
      <c r="C25" s="104"/>
      <c r="D25" s="213" t="str">
        <f t="shared" si="0"/>
        <v/>
      </c>
      <c r="E25" s="95"/>
      <c r="F25" s="91" t="str">
        <f t="shared" si="1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2"/>
        <v>0</v>
      </c>
      <c r="P25" s="116">
        <f t="shared" si="3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0"/>
        <v/>
      </c>
      <c r="E26" s="95"/>
      <c r="F26" s="91" t="str">
        <f t="shared" si="1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2"/>
        <v>0</v>
      </c>
      <c r="P26" s="116">
        <f t="shared" si="3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0"/>
        <v/>
      </c>
      <c r="E27" s="95"/>
      <c r="F27" s="91" t="str">
        <f t="shared" si="1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2"/>
        <v>0</v>
      </c>
      <c r="P27" s="116">
        <f t="shared" si="3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0"/>
        <v/>
      </c>
      <c r="E28" s="95"/>
      <c r="F28" s="91" t="str">
        <f t="shared" si="1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2"/>
        <v>0</v>
      </c>
      <c r="P28" s="116">
        <f t="shared" si="3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0"/>
        <v/>
      </c>
      <c r="E29" s="95"/>
      <c r="F29" s="91" t="str">
        <f t="shared" si="1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2"/>
        <v>0</v>
      </c>
      <c r="P29" s="116">
        <f t="shared" si="3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0"/>
        <v/>
      </c>
      <c r="E30" s="95"/>
      <c r="F30" s="91" t="str">
        <f t="shared" si="1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2"/>
        <v>0</v>
      </c>
      <c r="P30" s="116">
        <f t="shared" si="3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0"/>
        <v/>
      </c>
      <c r="E31" s="95"/>
      <c r="F31" s="91" t="str">
        <f t="shared" si="1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2"/>
        <v>0</v>
      </c>
      <c r="P31" s="116">
        <f t="shared" si="3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0"/>
        <v/>
      </c>
      <c r="E32" s="95"/>
      <c r="F32" s="91" t="str">
        <f t="shared" si="1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2"/>
        <v>0</v>
      </c>
      <c r="P32" s="116">
        <f t="shared" si="3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0"/>
        <v/>
      </c>
      <c r="E33" s="95"/>
      <c r="F33" s="91" t="str">
        <f t="shared" si="1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2"/>
        <v>0</v>
      </c>
      <c r="P33" s="116">
        <f t="shared" si="3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0"/>
        <v/>
      </c>
      <c r="E34" s="95"/>
      <c r="F34" s="91" t="str">
        <f t="shared" si="1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2"/>
        <v>0</v>
      </c>
      <c r="P34" s="116">
        <f t="shared" si="3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0"/>
        <v/>
      </c>
      <c r="E35" s="95"/>
      <c r="F35" s="91" t="str">
        <f t="shared" si="1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2"/>
        <v>0</v>
      </c>
      <c r="P35" s="116">
        <f t="shared" si="3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0"/>
        <v/>
      </c>
      <c r="E36" s="95"/>
      <c r="F36" s="91" t="str">
        <f t="shared" si="1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2"/>
        <v>0</v>
      </c>
      <c r="P36" s="116">
        <f t="shared" si="3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0"/>
        <v/>
      </c>
      <c r="E37" s="95"/>
      <c r="F37" s="91" t="str">
        <f t="shared" si="1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2"/>
        <v>0</v>
      </c>
      <c r="P37" s="116">
        <f t="shared" si="3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0"/>
        <v/>
      </c>
      <c r="E38" s="95"/>
      <c r="F38" s="91" t="str">
        <f t="shared" si="1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2"/>
        <v>0</v>
      </c>
      <c r="P38" s="116">
        <f t="shared" si="3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0"/>
        <v/>
      </c>
      <c r="E39" s="95"/>
      <c r="F39" s="91" t="str">
        <f t="shared" si="1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2"/>
        <v>0</v>
      </c>
      <c r="P39" s="116">
        <f t="shared" si="3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ref="D40:D71" si="4">IF(C40="","",D$5&amp;UPPER(SUBSTITUTE(C40," ","_")))</f>
        <v/>
      </c>
      <c r="E40" s="95"/>
      <c r="F40" s="91" t="str">
        <f t="shared" ref="F40:F71" si="5">IF(C40="","","0x"&amp;DEC2HEX(H$2*2^10+B40,4))</f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ref="O40:O71" si="6">COUNTA(G40:N40)</f>
        <v>0</v>
      </c>
      <c r="P40" s="116">
        <f t="shared" ref="P40:P71" si="7">LEN(D40)</f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4"/>
        <v/>
      </c>
      <c r="E41" s="95"/>
      <c r="F41" s="91" t="str">
        <f t="shared" si="5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6"/>
        <v>0</v>
      </c>
      <c r="P41" s="116">
        <f t="shared" si="7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4"/>
        <v/>
      </c>
      <c r="E42" s="95"/>
      <c r="F42" s="91" t="str">
        <f t="shared" si="5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6"/>
        <v>0</v>
      </c>
      <c r="P42" s="116">
        <f t="shared" si="7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4"/>
        <v/>
      </c>
      <c r="E43" s="95"/>
      <c r="F43" s="91" t="str">
        <f t="shared" si="5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6"/>
        <v>0</v>
      </c>
      <c r="P43" s="116">
        <f t="shared" si="7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4"/>
        <v/>
      </c>
      <c r="E44" s="95"/>
      <c r="F44" s="91" t="str">
        <f t="shared" si="5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6"/>
        <v>0</v>
      </c>
      <c r="P44" s="116">
        <f t="shared" si="7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4"/>
        <v/>
      </c>
      <c r="E45" s="95"/>
      <c r="F45" s="91" t="str">
        <f t="shared" si="5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6"/>
        <v>0</v>
      </c>
      <c r="P45" s="116">
        <f t="shared" si="7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4"/>
        <v/>
      </c>
      <c r="E46" s="95"/>
      <c r="F46" s="91" t="str">
        <f t="shared" si="5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6"/>
        <v>0</v>
      </c>
      <c r="P46" s="116">
        <f t="shared" si="7"/>
        <v>0</v>
      </c>
    </row>
    <row r="47" spans="2:16">
      <c r="B47" s="125" t="str">
        <f ca="1">IF(C47="","",MAX($B$7:INDIRECT("R[-1]C",FALSE))+1)</f>
        <v/>
      </c>
      <c r="C47" s="104"/>
      <c r="D47" s="126" t="str">
        <f t="shared" si="4"/>
        <v/>
      </c>
      <c r="E47" s="95"/>
      <c r="F47" s="91" t="str">
        <f t="shared" si="5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6"/>
        <v>0</v>
      </c>
      <c r="P47" s="116">
        <f t="shared" si="7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4"/>
        <v/>
      </c>
      <c r="E48" s="95"/>
      <c r="F48" s="91" t="str">
        <f t="shared" si="5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6"/>
        <v>0</v>
      </c>
      <c r="P48" s="116">
        <f t="shared" si="7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4"/>
        <v/>
      </c>
      <c r="E49" s="95"/>
      <c r="F49" s="91" t="str">
        <f t="shared" si="5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6"/>
        <v>0</v>
      </c>
      <c r="P49" s="116">
        <f t="shared" si="7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4"/>
        <v/>
      </c>
      <c r="E50" s="95"/>
      <c r="F50" s="91" t="str">
        <f t="shared" si="5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6"/>
        <v>0</v>
      </c>
      <c r="P50" s="116">
        <f t="shared" si="7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4"/>
        <v/>
      </c>
      <c r="E51" s="95"/>
      <c r="F51" s="91" t="str">
        <f t="shared" si="5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6"/>
        <v>0</v>
      </c>
      <c r="P51" s="116">
        <f t="shared" si="7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4"/>
        <v/>
      </c>
      <c r="E52" s="95"/>
      <c r="F52" s="91" t="str">
        <f t="shared" si="5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6"/>
        <v>0</v>
      </c>
      <c r="P52" s="116">
        <f t="shared" si="7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4"/>
        <v/>
      </c>
      <c r="E53" s="95"/>
      <c r="F53" s="91" t="str">
        <f t="shared" si="5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6"/>
        <v>0</v>
      </c>
      <c r="P53" s="116">
        <f t="shared" si="7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4"/>
        <v/>
      </c>
      <c r="E54" s="95"/>
      <c r="F54" s="91" t="str">
        <f t="shared" si="5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6"/>
        <v>0</v>
      </c>
      <c r="P54" s="116">
        <f t="shared" si="7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4"/>
        <v/>
      </c>
      <c r="E55" s="95"/>
      <c r="F55" s="91" t="str">
        <f t="shared" si="5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6"/>
        <v>0</v>
      </c>
      <c r="P55" s="116">
        <f t="shared" si="7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4"/>
        <v/>
      </c>
      <c r="E56" s="95"/>
      <c r="F56" s="91" t="str">
        <f t="shared" si="5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6"/>
        <v>0</v>
      </c>
      <c r="P56" s="116">
        <f t="shared" si="7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4"/>
        <v/>
      </c>
      <c r="E57" s="95"/>
      <c r="F57" s="91" t="str">
        <f t="shared" si="5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6"/>
        <v>0</v>
      </c>
      <c r="P57" s="116">
        <f t="shared" si="7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4"/>
        <v/>
      </c>
      <c r="E58" s="95"/>
      <c r="F58" s="91" t="str">
        <f t="shared" si="5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6"/>
        <v>0</v>
      </c>
      <c r="P58" s="116">
        <f t="shared" si="7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4"/>
        <v/>
      </c>
      <c r="E59" s="95"/>
      <c r="F59" s="91" t="str">
        <f t="shared" si="5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6"/>
        <v>0</v>
      </c>
      <c r="P59" s="116">
        <f t="shared" si="7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4"/>
        <v/>
      </c>
      <c r="E60" s="95"/>
      <c r="F60" s="91" t="str">
        <f t="shared" si="5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6"/>
        <v>0</v>
      </c>
      <c r="P60" s="116">
        <f t="shared" si="7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4"/>
        <v/>
      </c>
      <c r="E61" s="95"/>
      <c r="F61" s="91" t="str">
        <f t="shared" si="5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6"/>
        <v>0</v>
      </c>
      <c r="P61" s="116">
        <f t="shared" si="7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4"/>
        <v/>
      </c>
      <c r="E62" s="95"/>
      <c r="F62" s="91" t="str">
        <f t="shared" si="5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6"/>
        <v>0</v>
      </c>
      <c r="P62" s="116">
        <f t="shared" si="7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4"/>
        <v/>
      </c>
      <c r="E63" s="95"/>
      <c r="F63" s="91" t="str">
        <f t="shared" si="5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6"/>
        <v>0</v>
      </c>
      <c r="P63" s="116">
        <f t="shared" si="7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4"/>
        <v/>
      </c>
      <c r="E64" s="95"/>
      <c r="F64" s="91" t="str">
        <f t="shared" si="5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6"/>
        <v>0</v>
      </c>
      <c r="P64" s="116">
        <f t="shared" si="7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4"/>
        <v/>
      </c>
      <c r="E65" s="95"/>
      <c r="F65" s="91" t="str">
        <f t="shared" si="5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6"/>
        <v>0</v>
      </c>
      <c r="P65" s="116">
        <f t="shared" si="7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4"/>
        <v/>
      </c>
      <c r="E66" s="95"/>
      <c r="F66" s="91" t="str">
        <f t="shared" si="5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6"/>
        <v>0</v>
      </c>
      <c r="P66" s="116">
        <f t="shared" si="7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4"/>
        <v/>
      </c>
      <c r="E67" s="95"/>
      <c r="F67" s="91" t="str">
        <f t="shared" si="5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6"/>
        <v>0</v>
      </c>
      <c r="P67" s="116">
        <f t="shared" si="7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4"/>
        <v/>
      </c>
      <c r="E68" s="95"/>
      <c r="F68" s="91" t="str">
        <f t="shared" si="5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6"/>
        <v>0</v>
      </c>
      <c r="P68" s="116">
        <f t="shared" si="7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4"/>
        <v/>
      </c>
      <c r="E69" s="95"/>
      <c r="F69" s="91" t="str">
        <f t="shared" si="5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6"/>
        <v>0</v>
      </c>
      <c r="P69" s="116">
        <f t="shared" si="7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4"/>
        <v/>
      </c>
      <c r="E70" s="95"/>
      <c r="F70" s="91" t="str">
        <f t="shared" si="5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6"/>
        <v>0</v>
      </c>
      <c r="P70" s="116">
        <f t="shared" si="7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4"/>
        <v/>
      </c>
      <c r="E71" s="95"/>
      <c r="F71" s="91" t="str">
        <f t="shared" si="5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6"/>
        <v>0</v>
      </c>
      <c r="P71" s="116">
        <f t="shared" si="7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ref="D72:D103" si="8">IF(C72="","",D$5&amp;UPPER(SUBSTITUTE(C72," ","_")))</f>
        <v/>
      </c>
      <c r="E72" s="95"/>
      <c r="F72" s="91" t="str">
        <f t="shared" ref="F72:F103" si="9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ref="O72:O103" si="10">COUNTA(G72:N72)</f>
        <v>0</v>
      </c>
      <c r="P72" s="116">
        <f t="shared" ref="P72:P103" si="11">LEN(D72)</f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8"/>
        <v/>
      </c>
      <c r="E73" s="95"/>
      <c r="F73" s="91" t="str">
        <f t="shared" si="9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si="10"/>
        <v>0</v>
      </c>
      <c r="P73" s="116">
        <f t="shared" si="11"/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si="8"/>
        <v/>
      </c>
      <c r="E74" s="95"/>
      <c r="F74" s="91" t="str">
        <f t="shared" si="9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10"/>
        <v>0</v>
      </c>
      <c r="P74" s="116">
        <f t="shared" si="11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8"/>
        <v/>
      </c>
      <c r="E75" s="95"/>
      <c r="F75" s="91" t="str">
        <f t="shared" si="9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10"/>
        <v>0</v>
      </c>
      <c r="P75" s="116">
        <f t="shared" si="11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8"/>
        <v/>
      </c>
      <c r="E76" s="95"/>
      <c r="F76" s="91" t="str">
        <f t="shared" si="9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10"/>
        <v>0</v>
      </c>
      <c r="P76" s="116">
        <f t="shared" si="11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8"/>
        <v/>
      </c>
      <c r="E77" s="95"/>
      <c r="F77" s="91" t="str">
        <f t="shared" si="9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10"/>
        <v>0</v>
      </c>
      <c r="P77" s="116">
        <f t="shared" si="11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8"/>
        <v/>
      </c>
      <c r="E78" s="95"/>
      <c r="F78" s="91" t="str">
        <f t="shared" si="9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10"/>
        <v>0</v>
      </c>
      <c r="P78" s="116">
        <f t="shared" si="11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8"/>
        <v/>
      </c>
      <c r="E79" s="95"/>
      <c r="F79" s="91" t="str">
        <f t="shared" si="9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10"/>
        <v>0</v>
      </c>
      <c r="P79" s="116">
        <f t="shared" si="11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8"/>
        <v/>
      </c>
      <c r="E80" s="95"/>
      <c r="F80" s="91" t="str">
        <f t="shared" si="9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10"/>
        <v>0</v>
      </c>
      <c r="P80" s="116">
        <f t="shared" si="11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8"/>
        <v/>
      </c>
      <c r="E81" s="95"/>
      <c r="F81" s="91" t="str">
        <f t="shared" si="9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10"/>
        <v>0</v>
      </c>
      <c r="P81" s="116">
        <f t="shared" si="11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8"/>
        <v/>
      </c>
      <c r="E82" s="95"/>
      <c r="F82" s="91" t="str">
        <f t="shared" si="9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10"/>
        <v>0</v>
      </c>
      <c r="P82" s="116">
        <f t="shared" si="11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8"/>
        <v/>
      </c>
      <c r="E83" s="95"/>
      <c r="F83" s="91" t="str">
        <f t="shared" si="9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10"/>
        <v>0</v>
      </c>
      <c r="P83" s="116">
        <f t="shared" si="11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8"/>
        <v/>
      </c>
      <c r="E84" s="95"/>
      <c r="F84" s="91" t="str">
        <f t="shared" si="9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10"/>
        <v>0</v>
      </c>
      <c r="P84" s="116">
        <f t="shared" si="11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8"/>
        <v/>
      </c>
      <c r="E85" s="95"/>
      <c r="F85" s="91" t="str">
        <f t="shared" si="9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10"/>
        <v>0</v>
      </c>
      <c r="P85" s="116">
        <f t="shared" si="11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8"/>
        <v/>
      </c>
      <c r="E86" s="95"/>
      <c r="F86" s="91" t="str">
        <f t="shared" si="9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10"/>
        <v>0</v>
      </c>
      <c r="P86" s="116">
        <f t="shared" si="11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8"/>
        <v/>
      </c>
      <c r="E87" s="95"/>
      <c r="F87" s="91" t="str">
        <f t="shared" si="9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10"/>
        <v>0</v>
      </c>
      <c r="P87" s="116">
        <f t="shared" si="11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8"/>
        <v/>
      </c>
      <c r="E88" s="95"/>
      <c r="F88" s="91" t="str">
        <f t="shared" si="9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10"/>
        <v>0</v>
      </c>
      <c r="P88" s="116">
        <f t="shared" si="11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8"/>
        <v/>
      </c>
      <c r="E89" s="95"/>
      <c r="F89" s="91" t="str">
        <f t="shared" si="9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10"/>
        <v>0</v>
      </c>
      <c r="P89" s="116">
        <f t="shared" si="11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8"/>
        <v/>
      </c>
      <c r="E90" s="95"/>
      <c r="F90" s="91" t="str">
        <f t="shared" si="9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10"/>
        <v>0</v>
      </c>
      <c r="P90" s="116">
        <f t="shared" si="11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8"/>
        <v/>
      </c>
      <c r="E91" s="95"/>
      <c r="F91" s="91" t="str">
        <f t="shared" si="9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10"/>
        <v>0</v>
      </c>
      <c r="P91" s="116">
        <f t="shared" si="11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8"/>
        <v/>
      </c>
      <c r="E92" s="95"/>
      <c r="F92" s="91" t="str">
        <f t="shared" si="9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10"/>
        <v>0</v>
      </c>
      <c r="P92" s="116">
        <f t="shared" si="11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8"/>
        <v/>
      </c>
      <c r="E93" s="95"/>
      <c r="F93" s="91" t="str">
        <f t="shared" si="9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10"/>
        <v>0</v>
      </c>
      <c r="P93" s="116">
        <f t="shared" si="11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8"/>
        <v/>
      </c>
      <c r="E94" s="95"/>
      <c r="F94" s="91" t="str">
        <f t="shared" si="9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10"/>
        <v>0</v>
      </c>
      <c r="P94" s="116">
        <f t="shared" si="11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8"/>
        <v/>
      </c>
      <c r="E95" s="95"/>
      <c r="F95" s="91" t="str">
        <f t="shared" si="9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10"/>
        <v>0</v>
      </c>
      <c r="P95" s="116">
        <f t="shared" si="11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8"/>
        <v/>
      </c>
      <c r="E96" s="95"/>
      <c r="F96" s="91" t="str">
        <f t="shared" si="9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10"/>
        <v>0</v>
      </c>
      <c r="P96" s="116">
        <f t="shared" si="11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8"/>
        <v/>
      </c>
      <c r="E97" s="95"/>
      <c r="F97" s="91" t="str">
        <f t="shared" si="9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10"/>
        <v>0</v>
      </c>
      <c r="P97" s="116">
        <f t="shared" si="11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8"/>
        <v/>
      </c>
      <c r="E98" s="95"/>
      <c r="F98" s="91" t="str">
        <f t="shared" si="9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10"/>
        <v>0</v>
      </c>
      <c r="P98" s="116">
        <f t="shared" si="11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8"/>
        <v/>
      </c>
      <c r="E99" s="95"/>
      <c r="F99" s="91" t="str">
        <f t="shared" si="9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10"/>
        <v>0</v>
      </c>
      <c r="P99" s="116">
        <f t="shared" si="11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8"/>
        <v/>
      </c>
      <c r="E100" s="95"/>
      <c r="F100" s="91" t="str">
        <f t="shared" si="9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10"/>
        <v>0</v>
      </c>
      <c r="P100" s="116">
        <f t="shared" si="11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8"/>
        <v/>
      </c>
      <c r="E101" s="95"/>
      <c r="F101" s="91" t="str">
        <f t="shared" si="9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10"/>
        <v>0</v>
      </c>
      <c r="P101" s="116">
        <f t="shared" si="11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8"/>
        <v/>
      </c>
      <c r="E102" s="95"/>
      <c r="F102" s="91" t="str">
        <f t="shared" si="9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10"/>
        <v>0</v>
      </c>
      <c r="P102" s="116">
        <f t="shared" si="11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8"/>
        <v/>
      </c>
      <c r="E103" s="95"/>
      <c r="F103" s="91" t="str">
        <f t="shared" si="9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10"/>
        <v>0</v>
      </c>
      <c r="P103" s="116">
        <f t="shared" si="11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ref="D104:D135" si="12">IF(C104="","",D$5&amp;UPPER(SUBSTITUTE(C104," ","_")))</f>
        <v/>
      </c>
      <c r="E104" s="95"/>
      <c r="F104" s="91" t="str">
        <f t="shared" ref="F104:F135" si="13">IF(C104="","","0x"&amp;DEC2HEX(H$2*2^10+B104,4))</f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ref="O104:O135" si="14">COUNTA(G104:N104)</f>
        <v>0</v>
      </c>
      <c r="P104" s="116">
        <f t="shared" ref="P104:P135" si="15">LEN(D104)</f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12"/>
        <v/>
      </c>
      <c r="E105" s="95"/>
      <c r="F105" s="91" t="str">
        <f t="shared" si="13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14"/>
        <v>0</v>
      </c>
      <c r="P105" s="116">
        <f t="shared" si="15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12"/>
        <v/>
      </c>
      <c r="E106" s="95"/>
      <c r="F106" s="91" t="str">
        <f t="shared" si="13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14"/>
        <v>0</v>
      </c>
      <c r="P106" s="116">
        <f t="shared" si="15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12"/>
        <v/>
      </c>
      <c r="E107" s="95"/>
      <c r="F107" s="91" t="str">
        <f t="shared" si="13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14"/>
        <v>0</v>
      </c>
      <c r="P107" s="116">
        <f t="shared" si="15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12"/>
        <v/>
      </c>
      <c r="E108" s="95"/>
      <c r="F108" s="91" t="str">
        <f t="shared" si="13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14"/>
        <v>0</v>
      </c>
      <c r="P108" s="116">
        <f t="shared" si="15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12"/>
        <v/>
      </c>
      <c r="E109" s="95"/>
      <c r="F109" s="91" t="str">
        <f t="shared" si="13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14"/>
        <v>0</v>
      </c>
      <c r="P109" s="116">
        <f t="shared" si="15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12"/>
        <v/>
      </c>
      <c r="E110" s="95"/>
      <c r="F110" s="91" t="str">
        <f t="shared" si="13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14"/>
        <v>0</v>
      </c>
      <c r="P110" s="116">
        <f t="shared" si="15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12"/>
        <v/>
      </c>
      <c r="E111" s="95"/>
      <c r="F111" s="91" t="str">
        <f t="shared" si="13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14"/>
        <v>0</v>
      </c>
      <c r="P111" s="116">
        <f t="shared" si="15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12"/>
        <v/>
      </c>
      <c r="E112" s="95"/>
      <c r="F112" s="91" t="str">
        <f t="shared" si="13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14"/>
        <v>0</v>
      </c>
      <c r="P112" s="116">
        <f t="shared" si="15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12"/>
        <v/>
      </c>
      <c r="E113" s="95"/>
      <c r="F113" s="91" t="str">
        <f t="shared" si="13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14"/>
        <v>0</v>
      </c>
      <c r="P113" s="116">
        <f t="shared" si="15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12"/>
        <v/>
      </c>
      <c r="E114" s="95"/>
      <c r="F114" s="91" t="str">
        <f t="shared" si="13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14"/>
        <v>0</v>
      </c>
      <c r="P114" s="116">
        <f t="shared" si="15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12"/>
        <v/>
      </c>
      <c r="E115" s="95"/>
      <c r="F115" s="91" t="str">
        <f t="shared" si="13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14"/>
        <v>0</v>
      </c>
      <c r="P115" s="116">
        <f t="shared" si="15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12"/>
        <v/>
      </c>
      <c r="E116" s="95"/>
      <c r="F116" s="91" t="str">
        <f t="shared" si="13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14"/>
        <v>0</v>
      </c>
      <c r="P116" s="116">
        <f t="shared" si="15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12"/>
        <v/>
      </c>
      <c r="E117" s="95"/>
      <c r="F117" s="91" t="str">
        <f t="shared" si="13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14"/>
        <v>0</v>
      </c>
      <c r="P117" s="116">
        <f t="shared" si="15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12"/>
        <v/>
      </c>
      <c r="E118" s="95"/>
      <c r="F118" s="91" t="str">
        <f t="shared" si="13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14"/>
        <v>0</v>
      </c>
      <c r="P118" s="116">
        <f t="shared" si="15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12"/>
        <v/>
      </c>
      <c r="E119" s="95"/>
      <c r="F119" s="91" t="str">
        <f t="shared" si="13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14"/>
        <v>0</v>
      </c>
      <c r="P119" s="116">
        <f t="shared" si="15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12"/>
        <v/>
      </c>
      <c r="E120" s="95"/>
      <c r="F120" s="91" t="str">
        <f t="shared" si="13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14"/>
        <v>0</v>
      </c>
      <c r="P120" s="116">
        <f t="shared" si="15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12"/>
        <v/>
      </c>
      <c r="E121" s="95"/>
      <c r="F121" s="91" t="str">
        <f t="shared" si="13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14"/>
        <v>0</v>
      </c>
      <c r="P121" s="116">
        <f t="shared" si="15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12"/>
        <v/>
      </c>
      <c r="E122" s="95"/>
      <c r="F122" s="91" t="str">
        <f t="shared" si="13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14"/>
        <v>0</v>
      </c>
      <c r="P122" s="116">
        <f t="shared" si="15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12"/>
        <v/>
      </c>
      <c r="E123" s="95"/>
      <c r="F123" s="91" t="str">
        <f t="shared" si="13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14"/>
        <v>0</v>
      </c>
      <c r="P123" s="116">
        <f t="shared" si="15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12"/>
        <v/>
      </c>
      <c r="E124" s="95"/>
      <c r="F124" s="91" t="str">
        <f t="shared" si="13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14"/>
        <v>0</v>
      </c>
      <c r="P124" s="116">
        <f t="shared" si="15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12"/>
        <v/>
      </c>
      <c r="E125" s="95"/>
      <c r="F125" s="91" t="str">
        <f t="shared" si="13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14"/>
        <v>0</v>
      </c>
      <c r="P125" s="116">
        <f t="shared" si="15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12"/>
        <v/>
      </c>
      <c r="E126" s="95"/>
      <c r="F126" s="91" t="str">
        <f t="shared" si="13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14"/>
        <v>0</v>
      </c>
      <c r="P126" s="116">
        <f t="shared" si="15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12"/>
        <v/>
      </c>
      <c r="E127" s="95"/>
      <c r="F127" s="91" t="str">
        <f t="shared" si="13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14"/>
        <v>0</v>
      </c>
      <c r="P127" s="116">
        <f t="shared" si="15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12"/>
        <v/>
      </c>
      <c r="E128" s="95"/>
      <c r="F128" s="91" t="str">
        <f t="shared" si="13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14"/>
        <v>0</v>
      </c>
      <c r="P128" s="116">
        <f t="shared" si="15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12"/>
        <v/>
      </c>
      <c r="E129" s="95"/>
      <c r="F129" s="91" t="str">
        <f t="shared" si="13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14"/>
        <v>0</v>
      </c>
      <c r="P129" s="116">
        <f t="shared" si="15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12"/>
        <v/>
      </c>
      <c r="E130" s="95"/>
      <c r="F130" s="91" t="str">
        <f t="shared" si="13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14"/>
        <v>0</v>
      </c>
      <c r="P130" s="116">
        <f t="shared" si="15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12"/>
        <v/>
      </c>
      <c r="E131" s="95"/>
      <c r="F131" s="91" t="str">
        <f t="shared" si="13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14"/>
        <v>0</v>
      </c>
      <c r="P131" s="116">
        <f t="shared" si="15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12"/>
        <v/>
      </c>
      <c r="E132" s="95"/>
      <c r="F132" s="91" t="str">
        <f t="shared" si="13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14"/>
        <v>0</v>
      </c>
      <c r="P132" s="116">
        <f t="shared" si="15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12"/>
        <v/>
      </c>
      <c r="E133" s="95"/>
      <c r="F133" s="91" t="str">
        <f t="shared" si="13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14"/>
        <v>0</v>
      </c>
      <c r="P133" s="116">
        <f t="shared" si="15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12"/>
        <v/>
      </c>
      <c r="E134" s="95"/>
      <c r="F134" s="91" t="str">
        <f t="shared" si="13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14"/>
        <v>0</v>
      </c>
      <c r="P134" s="116">
        <f t="shared" si="15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12"/>
        <v/>
      </c>
      <c r="E135" s="95"/>
      <c r="F135" s="91" t="str">
        <f t="shared" si="13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14"/>
        <v>0</v>
      </c>
      <c r="P135" s="116">
        <f t="shared" si="15"/>
        <v>0</v>
      </c>
    </row>
  </sheetData>
  <sheetProtection sheet="1" objects="1" scenarios="1"/>
  <mergeCells count="1">
    <mergeCell ref="G1:H1"/>
  </mergeCells>
  <phoneticPr fontId="1"/>
  <hyperlinks>
    <hyperlink ref="D25" location="'メッセージ仕様'!C0" display="Start Up"/>
    <hyperlink ref="F12" location="'メッセージ仕様'!C0" display="Start Up"/>
    <hyperlink ref="C8" location="'メッセージ仕様'!C5" display="Start Up"/>
    <hyperlink ref="C9" location="'メッセージ仕様'!C6" display="Comm Sync"/>
    <hyperlink ref="C10" location="'メッセージ仕様'!C7" display="Comm Fail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160769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160769" r:id="rId4" name="削除ボタン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U615"/>
  <sheetViews>
    <sheetView tabSelected="1" topLeftCell="A106" workbookViewId="0">
      <selection activeCell="N114" sqref="N114:O114"/>
    </sheetView>
  </sheetViews>
  <sheetFormatPr defaultRowHeight="12"/>
  <cols>
    <col min="1" max="1" width="2.375" style="2" customWidth="1"/>
    <col min="2" max="2" width="11" style="2" customWidth="1"/>
    <col min="3" max="3" width="9.375" style="2" customWidth="1"/>
    <col min="4" max="19" width="12.625" style="3" customWidth="1"/>
    <col min="20" max="36" width="12.625" style="2" customWidth="1"/>
    <col min="37" max="41" width="6" style="2" customWidth="1"/>
    <col min="42" max="73" width="2.625" style="179" bestFit="1" customWidth="1"/>
    <col min="74" max="16384" width="9" style="2"/>
  </cols>
  <sheetData>
    <row r="1" spans="1:73" ht="15">
      <c r="A1" s="11" t="s">
        <v>72</v>
      </c>
      <c r="E1" s="529" t="str">
        <f ca="1">MID(CELL("filename",$A$1),FIND("]",CELL("filename",$A$1))+1,31)</f>
        <v>センサーエッジ</v>
      </c>
      <c r="F1" s="529"/>
      <c r="G1" s="541"/>
      <c r="H1" s="541"/>
      <c r="I1" s="123">
        <f>MAX(Z103:Z166)</f>
        <v>2</v>
      </c>
      <c r="J1" s="123">
        <f ca="1">MAX(AA103:AA166)</f>
        <v>33</v>
      </c>
    </row>
    <row r="2" spans="1:73" s="96" customFormat="1" ht="27" customHeight="1">
      <c r="A2" s="7">
        <v>1</v>
      </c>
      <c r="B2" s="7" t="s">
        <v>607</v>
      </c>
      <c r="C2" s="145" t="s">
        <v>49</v>
      </c>
      <c r="D2" s="97"/>
      <c r="E2" s="505" t="s">
        <v>89</v>
      </c>
      <c r="F2" s="506"/>
      <c r="G2" s="99">
        <f>A2</f>
        <v>1</v>
      </c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180"/>
      <c r="BO2" s="180"/>
      <c r="BP2" s="180"/>
      <c r="BQ2" s="180"/>
      <c r="BR2" s="180"/>
      <c r="BS2" s="180"/>
      <c r="BT2" s="180"/>
      <c r="BU2" s="180"/>
    </row>
    <row r="3" spans="1:73">
      <c r="B3" s="14" t="s">
        <v>38</v>
      </c>
      <c r="E3" s="12"/>
      <c r="F3" s="12"/>
      <c r="G3" s="13"/>
    </row>
    <row r="4" spans="1:73">
      <c r="B4" s="14" t="s">
        <v>39</v>
      </c>
      <c r="E4" s="12"/>
      <c r="F4" s="12"/>
      <c r="G4" s="13"/>
    </row>
    <row r="5" spans="1:73">
      <c r="E5" s="12"/>
    </row>
    <row r="6" spans="1:73" ht="15.75">
      <c r="B6" s="6" t="s">
        <v>138</v>
      </c>
      <c r="D6" s="5">
        <v>31</v>
      </c>
      <c r="E6" s="5">
        <v>30</v>
      </c>
      <c r="F6" s="5">
        <v>29</v>
      </c>
      <c r="G6" s="5">
        <v>28</v>
      </c>
      <c r="H6" s="5">
        <v>27</v>
      </c>
      <c r="I6" s="5">
        <v>26</v>
      </c>
      <c r="J6" s="5">
        <v>25</v>
      </c>
      <c r="K6" s="5">
        <v>24</v>
      </c>
      <c r="L6" s="5">
        <v>23</v>
      </c>
      <c r="M6" s="5">
        <v>22</v>
      </c>
      <c r="N6" s="5">
        <v>21</v>
      </c>
      <c r="O6" s="5">
        <v>20</v>
      </c>
      <c r="P6" s="5">
        <v>19</v>
      </c>
      <c r="Q6" s="5">
        <v>18</v>
      </c>
      <c r="R6" s="5">
        <v>17</v>
      </c>
      <c r="S6" s="5">
        <v>16</v>
      </c>
      <c r="T6" s="5">
        <v>15</v>
      </c>
      <c r="U6" s="5">
        <v>14</v>
      </c>
      <c r="V6" s="5">
        <v>13</v>
      </c>
      <c r="W6" s="5">
        <v>12</v>
      </c>
      <c r="X6" s="5">
        <v>11</v>
      </c>
      <c r="Y6" s="5">
        <v>10</v>
      </c>
      <c r="Z6" s="5">
        <v>9</v>
      </c>
      <c r="AA6" s="5">
        <v>8</v>
      </c>
      <c r="AB6" s="5">
        <v>7</v>
      </c>
      <c r="AC6" s="5">
        <v>6</v>
      </c>
      <c r="AD6" s="5">
        <v>5</v>
      </c>
      <c r="AE6" s="5">
        <v>4</v>
      </c>
      <c r="AF6" s="5">
        <v>3</v>
      </c>
      <c r="AG6" s="5">
        <v>2</v>
      </c>
      <c r="AH6" s="5">
        <v>1</v>
      </c>
      <c r="AI6" s="5">
        <v>0</v>
      </c>
    </row>
    <row r="7" spans="1:73" ht="13.5" thickBot="1">
      <c r="A7" s="7">
        <f ca="1">COUNT(B9:B32)</f>
        <v>1</v>
      </c>
      <c r="B7" s="9" t="s">
        <v>139</v>
      </c>
      <c r="C7" s="8" t="s">
        <v>140</v>
      </c>
      <c r="D7" s="15" t="s">
        <v>162</v>
      </c>
      <c r="E7" s="177" t="s">
        <v>163</v>
      </c>
      <c r="F7" s="177" t="s">
        <v>164</v>
      </c>
      <c r="G7" s="177" t="s">
        <v>165</v>
      </c>
      <c r="H7" s="177" t="s">
        <v>166</v>
      </c>
      <c r="I7" s="177" t="s">
        <v>167</v>
      </c>
      <c r="J7" s="177" t="s">
        <v>168</v>
      </c>
      <c r="K7" s="178" t="s">
        <v>169</v>
      </c>
      <c r="L7" s="15" t="s">
        <v>170</v>
      </c>
      <c r="M7" s="177" t="s">
        <v>171</v>
      </c>
      <c r="N7" s="177" t="s">
        <v>172</v>
      </c>
      <c r="O7" s="177" t="s">
        <v>173</v>
      </c>
      <c r="P7" s="177" t="s">
        <v>174</v>
      </c>
      <c r="Q7" s="177" t="s">
        <v>175</v>
      </c>
      <c r="R7" s="177" t="s">
        <v>176</v>
      </c>
      <c r="S7" s="178" t="s">
        <v>177</v>
      </c>
      <c r="T7" s="15" t="s">
        <v>178</v>
      </c>
      <c r="U7" s="177" t="s">
        <v>179</v>
      </c>
      <c r="V7" s="177" t="s">
        <v>134</v>
      </c>
      <c r="W7" s="177" t="s">
        <v>4</v>
      </c>
      <c r="X7" s="177" t="s">
        <v>5</v>
      </c>
      <c r="Y7" s="177" t="s">
        <v>53</v>
      </c>
      <c r="Z7" s="177" t="s">
        <v>54</v>
      </c>
      <c r="AA7" s="178" t="s">
        <v>55</v>
      </c>
      <c r="AB7" s="15" t="s">
        <v>56</v>
      </c>
      <c r="AC7" s="177" t="s">
        <v>57</v>
      </c>
      <c r="AD7" s="177" t="s">
        <v>58</v>
      </c>
      <c r="AE7" s="177" t="s">
        <v>59</v>
      </c>
      <c r="AF7" s="177" t="s">
        <v>60</v>
      </c>
      <c r="AG7" s="177" t="s">
        <v>81</v>
      </c>
      <c r="AH7" s="177" t="s">
        <v>82</v>
      </c>
      <c r="AI7" s="177" t="s">
        <v>83</v>
      </c>
      <c r="AJ7" s="100" t="s">
        <v>135</v>
      </c>
      <c r="AP7" s="207"/>
      <c r="AQ7" s="207"/>
      <c r="AR7" s="207"/>
      <c r="AS7" s="207"/>
      <c r="AT7" s="207"/>
      <c r="AU7" s="207"/>
      <c r="AV7" s="207"/>
      <c r="AW7" s="207"/>
      <c r="AX7" s="207"/>
      <c r="AY7" s="207"/>
      <c r="AZ7" s="207"/>
      <c r="BA7" s="207"/>
      <c r="BB7" s="207"/>
      <c r="BC7" s="207"/>
      <c r="BD7" s="207"/>
      <c r="BE7" s="207"/>
      <c r="BF7" s="207"/>
      <c r="BG7" s="207"/>
      <c r="BH7" s="207"/>
      <c r="BI7" s="207"/>
      <c r="BJ7" s="207"/>
      <c r="BK7" s="207"/>
      <c r="BL7" s="207"/>
      <c r="BM7" s="207"/>
      <c r="BN7" s="207"/>
      <c r="BO7" s="207"/>
      <c r="BP7" s="207"/>
      <c r="BQ7" s="207"/>
      <c r="BR7" s="207"/>
      <c r="BS7" s="207"/>
      <c r="BT7" s="207"/>
      <c r="BU7" s="207"/>
    </row>
    <row r="8" spans="1:73" s="16" customFormat="1" ht="18" hidden="1" thickTop="1" thickBot="1">
      <c r="B8" s="17">
        <v>-1</v>
      </c>
      <c r="C8" s="18"/>
      <c r="D8" s="19"/>
      <c r="E8" s="20"/>
      <c r="F8" s="20"/>
      <c r="G8" s="20"/>
      <c r="H8" s="20"/>
      <c r="I8" s="20"/>
      <c r="J8" s="20"/>
      <c r="K8" s="18"/>
      <c r="L8" s="19"/>
      <c r="M8" s="20"/>
      <c r="N8" s="20"/>
      <c r="O8" s="20"/>
      <c r="P8" s="20"/>
      <c r="Q8" s="20"/>
      <c r="R8" s="20"/>
      <c r="S8" s="18"/>
      <c r="T8" s="19"/>
      <c r="U8" s="20"/>
      <c r="V8" s="20"/>
      <c r="W8" s="20"/>
      <c r="X8" s="20"/>
      <c r="Y8" s="20"/>
      <c r="Z8" s="20"/>
      <c r="AA8" s="18"/>
      <c r="AB8" s="19"/>
      <c r="AC8" s="20"/>
      <c r="AD8" s="20"/>
      <c r="AE8" s="20"/>
      <c r="AF8" s="20"/>
      <c r="AG8" s="20"/>
      <c r="AH8" s="20"/>
      <c r="AI8" s="20"/>
      <c r="AP8" s="208"/>
      <c r="AQ8" s="208"/>
      <c r="AR8" s="208"/>
      <c r="AS8" s="208"/>
      <c r="AT8" s="208"/>
      <c r="AU8" s="208"/>
      <c r="AV8" s="208"/>
      <c r="AW8" s="208"/>
      <c r="AX8" s="208"/>
      <c r="AY8" s="208"/>
      <c r="AZ8" s="208"/>
      <c r="BA8" s="208"/>
      <c r="BB8" s="208"/>
      <c r="BC8" s="208"/>
      <c r="BD8" s="208"/>
      <c r="BE8" s="208"/>
      <c r="BF8" s="208"/>
      <c r="BG8" s="208"/>
      <c r="BH8" s="208"/>
      <c r="BI8" s="208"/>
      <c r="BJ8" s="208"/>
      <c r="BK8" s="208"/>
      <c r="BL8" s="208"/>
      <c r="BM8" s="208"/>
      <c r="BN8" s="208"/>
      <c r="BO8" s="208"/>
      <c r="BP8" s="208"/>
      <c r="BQ8" s="208"/>
      <c r="BR8" s="208"/>
      <c r="BS8" s="208"/>
      <c r="BT8" s="208"/>
      <c r="BU8" s="208"/>
    </row>
    <row r="9" spans="1:73" ht="36.75" thickTop="1">
      <c r="A9" s="151" t="str">
        <f>IF(COUNTBLANK(D9:AI9)=32,"×","○")</f>
        <v>○</v>
      </c>
      <c r="B9" s="499">
        <f ca="1">IF(COUNTIF(D10:AI11,"使用")=0,"",MAX($B$8:INDIRECT("R[-1]C",FALSE))+1)</f>
        <v>0</v>
      </c>
      <c r="C9" s="154" t="s">
        <v>88</v>
      </c>
      <c r="D9" s="202" t="str">
        <f>IF(コンフィグ設定!Z303="","",コンフィグ設定!Z303)</f>
        <v/>
      </c>
      <c r="E9" s="202" t="str">
        <f>IF(コンフィグ設定!AA303="","",コンフィグ設定!AA303)</f>
        <v/>
      </c>
      <c r="F9" s="202" t="str">
        <f>IF(コンフィグ設定!AB303="","",コンフィグ設定!AB303)</f>
        <v/>
      </c>
      <c r="G9" s="202" t="str">
        <f>IF(コンフィグ設定!AC303="","",コンフィグ設定!AC303)</f>
        <v/>
      </c>
      <c r="H9" s="202" t="str">
        <f>IF(コンフィグ設定!AD303="","",コンフィグ設定!AD303)</f>
        <v/>
      </c>
      <c r="I9" s="202" t="str">
        <f>IF(コンフィグ設定!AE303="","",コンフィグ設定!AE303)</f>
        <v/>
      </c>
      <c r="J9" s="202" t="str">
        <f>IF(コンフィグ設定!AF303="","",コンフィグ設定!AF303)</f>
        <v/>
      </c>
      <c r="K9" s="203" t="str">
        <f>IF(コンフィグ設定!AG303="","",コンフィグ設定!AG303)</f>
        <v/>
      </c>
      <c r="L9" s="204" t="str">
        <f>IF(コンフィグ設定!AH303="","",コンフィグ設定!AH303)</f>
        <v/>
      </c>
      <c r="M9" s="202" t="str">
        <f>IF(コンフィグ設定!AI303="","",コンフィグ設定!AI303)</f>
        <v/>
      </c>
      <c r="N9" s="202" t="str">
        <f>IF(コンフィグ設定!AJ303="","",コンフィグ設定!AJ303)</f>
        <v/>
      </c>
      <c r="O9" s="202" t="str">
        <f>IF(コンフィグ設定!AK303="","",コンフィグ設定!AK303)</f>
        <v/>
      </c>
      <c r="P9" s="202" t="str">
        <f>IF(コンフィグ設定!AL303="","",コンフィグ設定!AL303)</f>
        <v/>
      </c>
      <c r="Q9" s="202" t="str">
        <f>IF(コンフィグ設定!AM303="","",コンフィグ設定!AM303)</f>
        <v/>
      </c>
      <c r="R9" s="202" t="str">
        <f>IF(コンフィグ設定!AN303="","",コンフィグ設定!AN303)</f>
        <v/>
      </c>
      <c r="S9" s="203" t="str">
        <f>IF(コンフィグ設定!AO303="","",コンフィグ設定!AO303)</f>
        <v>REG_CL_ON</v>
      </c>
      <c r="T9" s="204" t="str">
        <f>IF(コンフィグ設定!AP303="","",コンフィグ設定!AP303)</f>
        <v>EJECT_HOME_SNR</v>
      </c>
      <c r="U9" s="202" t="str">
        <f>IF(コンフィグ設定!AQ303="","",コンフィグ設定!AQ303)</f>
        <v>SUB_PADDLE_HOME_SNR</v>
      </c>
      <c r="V9" s="202" t="str">
        <f>IF(コンフィグ設定!AR303="","",コンフィグ設定!AR303)</f>
        <v>STACKER_NO_PAPER_FULL_SNR</v>
      </c>
      <c r="W9" s="202" t="str">
        <f>IF(コンフィグ設定!AS303="","",コンフィグ設定!AS303)</f>
        <v>UNIT0_SNR</v>
      </c>
      <c r="X9" s="202" t="str">
        <f>IF(コンフィグ設定!AT303="","",コンフィグ設定!AT303)</f>
        <v>REAR_COVER_OPEN_SNR</v>
      </c>
      <c r="Y9" s="202" t="str">
        <f>IF(コンフィグ設定!AU303="","",コンフィグ設定!AU303)</f>
        <v>SET_CLAMP_HOME_SNR</v>
      </c>
      <c r="Z9" s="202" t="str">
        <f>IF(コンフィグ設定!AV303="","",コンフィグ設定!AV303)</f>
        <v>LEFT_TAMPER_HOME_SNR</v>
      </c>
      <c r="AA9" s="203" t="str">
        <f>IF(コンフィグ設定!AW303="","",コンフィグ設定!AW303)</f>
        <v>RIGHT_TAMPER_HOME_SNR</v>
      </c>
      <c r="AB9" s="204" t="str">
        <f>IF(コンフィグ設定!AX303="","",コンフィグ設定!AX303)</f>
        <v>STACKER_TRAY_HEIGHT1_SNR</v>
      </c>
      <c r="AC9" s="202" t="str">
        <f>IF(コンフィグ設定!AY303="","",コンフィグ設定!AY303)</f>
        <v>STACKER_TRAY_HEIGHT2_SNR</v>
      </c>
      <c r="AD9" s="202" t="str">
        <f>IF(コンフィグ設定!AZ303="","",コンフィグ設定!AZ303)</f>
        <v>LOW_STAPLE_SNR</v>
      </c>
      <c r="AE9" s="202" t="str">
        <f>IF(コンフィグ設定!BA303="","",コンフィグ設定!BA303)</f>
        <v>SELF_PRIMING_SNR</v>
      </c>
      <c r="AF9" s="202" t="str">
        <f>IF(コンフィグ設定!BB303="","",コンフィグ設定!BB303)</f>
        <v>STAPLE_HOME_SNR</v>
      </c>
      <c r="AG9" s="202" t="str">
        <f>IF(コンフィグ設定!BC303="","",コンフィグ設定!BC303)</f>
        <v>COMPILE_EXIT_SNR</v>
      </c>
      <c r="AH9" s="202" t="str">
        <f>IF(コンフィグ設定!BD303="","",コンフィグ設定!BD303)</f>
        <v>IOT_EXIT_SNR</v>
      </c>
      <c r="AI9" s="202" t="str">
        <f>IF(コンフィグ設定!BE303="","",コンフィグ設定!BE303)</f>
        <v>STAPLE_DOOR_INTERLOCK_SW</v>
      </c>
      <c r="AJ9" s="148">
        <f>IF(COUNTIF(D10:AI11,"使用")=0,"",(ROW()-9)/3)</f>
        <v>0</v>
      </c>
      <c r="AK9" s="142"/>
      <c r="AL9" s="142"/>
      <c r="AM9" s="142"/>
      <c r="AN9" s="142"/>
      <c r="AO9" s="142"/>
      <c r="AP9" s="209"/>
      <c r="AQ9" s="206"/>
      <c r="AR9" s="206"/>
      <c r="AS9" s="206"/>
      <c r="AT9" s="206"/>
      <c r="AU9" s="206"/>
      <c r="AV9" s="206"/>
      <c r="AW9" s="206"/>
      <c r="AX9" s="206"/>
      <c r="AY9" s="206"/>
      <c r="AZ9" s="206"/>
      <c r="BA9" s="206"/>
      <c r="BB9" s="206"/>
      <c r="BC9" s="206"/>
      <c r="BD9" s="206"/>
      <c r="BE9" s="206"/>
      <c r="BF9" s="206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6"/>
    </row>
    <row r="10" spans="1:73">
      <c r="A10" s="151"/>
      <c r="B10" s="500"/>
      <c r="C10" s="155" t="s">
        <v>85</v>
      </c>
      <c r="D10" s="152" t="s">
        <v>87</v>
      </c>
      <c r="E10" s="102" t="s">
        <v>87</v>
      </c>
      <c r="F10" s="102" t="s">
        <v>87</v>
      </c>
      <c r="G10" s="102" t="s">
        <v>87</v>
      </c>
      <c r="H10" s="102" t="s">
        <v>87</v>
      </c>
      <c r="I10" s="102" t="s">
        <v>87</v>
      </c>
      <c r="J10" s="102" t="s">
        <v>87</v>
      </c>
      <c r="K10" s="184" t="s">
        <v>87</v>
      </c>
      <c r="L10" s="187" t="s">
        <v>87</v>
      </c>
      <c r="M10" s="102" t="s">
        <v>87</v>
      </c>
      <c r="N10" s="102" t="s">
        <v>87</v>
      </c>
      <c r="O10" s="102" t="s">
        <v>87</v>
      </c>
      <c r="P10" s="102" t="s">
        <v>87</v>
      </c>
      <c r="Q10" s="102" t="s">
        <v>87</v>
      </c>
      <c r="R10" s="102" t="s">
        <v>87</v>
      </c>
      <c r="S10" s="184" t="s">
        <v>489</v>
      </c>
      <c r="T10" s="187" t="s">
        <v>489</v>
      </c>
      <c r="U10" s="102" t="s">
        <v>489</v>
      </c>
      <c r="V10" s="102" t="s">
        <v>489</v>
      </c>
      <c r="W10" s="102" t="s">
        <v>489</v>
      </c>
      <c r="X10" s="102" t="s">
        <v>489</v>
      </c>
      <c r="Y10" s="102" t="s">
        <v>489</v>
      </c>
      <c r="Z10" s="102" t="s">
        <v>489</v>
      </c>
      <c r="AA10" s="184" t="s">
        <v>489</v>
      </c>
      <c r="AB10" s="187" t="s">
        <v>489</v>
      </c>
      <c r="AC10" s="102" t="s">
        <v>489</v>
      </c>
      <c r="AD10" s="102" t="s">
        <v>489</v>
      </c>
      <c r="AE10" s="102" t="s">
        <v>489</v>
      </c>
      <c r="AF10" s="102" t="s">
        <v>489</v>
      </c>
      <c r="AG10" s="102" t="s">
        <v>489</v>
      </c>
      <c r="AH10" s="102" t="s">
        <v>489</v>
      </c>
      <c r="AI10" s="102" t="s">
        <v>489</v>
      </c>
      <c r="AJ10" s="150" t="str">
        <f>IF(A9="×","",IF(AJ9="","0x00000000","0x"&amp; DEC2HEX(AP10*2^31+AQ10*2^30+AR10*2^29+AS10*2^28+AT10*2^27+AU10*2^26+AV10*2^25+AW10*2^24+AX10*2^23+AY10*2^22+AZ10*2^21+BA10*2^20+BB10*2^19+BC10*2^18+BD10*2^17+BE10*2^16+BF10*2^15+BG10*2^14+BH10*2^13+BI10*2^12+BJ10*2^11+BK10*2^10+BL10*2^9+BM10*2^8+BN10*2^7+BO10*2^6+BP10*2^5+BQ10*2^4+BR10*2^3+BS10*2^2+BT10*2^1+BU10*2^0,8)))</f>
        <v>0x0001FFFF</v>
      </c>
      <c r="AK10" s="142"/>
      <c r="AL10" s="142"/>
      <c r="AM10" s="142"/>
      <c r="AN10" s="142"/>
      <c r="AO10" s="142"/>
      <c r="AP10" s="209">
        <f>IF(D10="使用",1,0)</f>
        <v>0</v>
      </c>
      <c r="AQ10" s="206">
        <f t="shared" ref="AQ10:BU10" si="0">IF(E10="使用",1,0)</f>
        <v>0</v>
      </c>
      <c r="AR10" s="206">
        <f t="shared" si="0"/>
        <v>0</v>
      </c>
      <c r="AS10" s="206">
        <f t="shared" si="0"/>
        <v>0</v>
      </c>
      <c r="AT10" s="206">
        <f t="shared" si="0"/>
        <v>0</v>
      </c>
      <c r="AU10" s="206">
        <f t="shared" si="0"/>
        <v>0</v>
      </c>
      <c r="AV10" s="206">
        <f t="shared" si="0"/>
        <v>0</v>
      </c>
      <c r="AW10" s="206">
        <f t="shared" si="0"/>
        <v>0</v>
      </c>
      <c r="AX10" s="206">
        <f t="shared" si="0"/>
        <v>0</v>
      </c>
      <c r="AY10" s="206">
        <f t="shared" si="0"/>
        <v>0</v>
      </c>
      <c r="AZ10" s="206">
        <f t="shared" si="0"/>
        <v>0</v>
      </c>
      <c r="BA10" s="206">
        <f t="shared" si="0"/>
        <v>0</v>
      </c>
      <c r="BB10" s="206">
        <f t="shared" si="0"/>
        <v>0</v>
      </c>
      <c r="BC10" s="206">
        <f t="shared" si="0"/>
        <v>0</v>
      </c>
      <c r="BD10" s="206">
        <f t="shared" si="0"/>
        <v>0</v>
      </c>
      <c r="BE10" s="206">
        <f t="shared" si="0"/>
        <v>1</v>
      </c>
      <c r="BF10" s="206">
        <f t="shared" si="0"/>
        <v>1</v>
      </c>
      <c r="BG10" s="206">
        <f t="shared" si="0"/>
        <v>1</v>
      </c>
      <c r="BH10" s="206">
        <f t="shared" si="0"/>
        <v>1</v>
      </c>
      <c r="BI10" s="206">
        <f t="shared" si="0"/>
        <v>1</v>
      </c>
      <c r="BJ10" s="206">
        <f t="shared" si="0"/>
        <v>1</v>
      </c>
      <c r="BK10" s="206">
        <f t="shared" si="0"/>
        <v>1</v>
      </c>
      <c r="BL10" s="206">
        <f t="shared" si="0"/>
        <v>1</v>
      </c>
      <c r="BM10" s="206">
        <f t="shared" si="0"/>
        <v>1</v>
      </c>
      <c r="BN10" s="206">
        <f t="shared" si="0"/>
        <v>1</v>
      </c>
      <c r="BO10" s="206">
        <f t="shared" si="0"/>
        <v>1</v>
      </c>
      <c r="BP10" s="206">
        <f t="shared" si="0"/>
        <v>1</v>
      </c>
      <c r="BQ10" s="206">
        <f t="shared" si="0"/>
        <v>1</v>
      </c>
      <c r="BR10" s="206">
        <f t="shared" si="0"/>
        <v>1</v>
      </c>
      <c r="BS10" s="206">
        <f t="shared" si="0"/>
        <v>1</v>
      </c>
      <c r="BT10" s="206">
        <f t="shared" si="0"/>
        <v>1</v>
      </c>
      <c r="BU10" s="206">
        <f t="shared" si="0"/>
        <v>1</v>
      </c>
    </row>
    <row r="11" spans="1:73" ht="12.75" thickBot="1">
      <c r="A11" s="151"/>
      <c r="B11" s="501"/>
      <c r="C11" s="156" t="s">
        <v>86</v>
      </c>
      <c r="D11" s="153" t="s">
        <v>87</v>
      </c>
      <c r="E11" s="103" t="s">
        <v>87</v>
      </c>
      <c r="F11" s="103" t="s">
        <v>87</v>
      </c>
      <c r="G11" s="103" t="s">
        <v>87</v>
      </c>
      <c r="H11" s="103" t="s">
        <v>87</v>
      </c>
      <c r="I11" s="103" t="s">
        <v>87</v>
      </c>
      <c r="J11" s="103" t="s">
        <v>87</v>
      </c>
      <c r="K11" s="185" t="s">
        <v>87</v>
      </c>
      <c r="L11" s="188" t="s">
        <v>87</v>
      </c>
      <c r="M11" s="103" t="s">
        <v>87</v>
      </c>
      <c r="N11" s="103" t="s">
        <v>87</v>
      </c>
      <c r="O11" s="103" t="s">
        <v>87</v>
      </c>
      <c r="P11" s="103" t="s">
        <v>87</v>
      </c>
      <c r="Q11" s="103" t="s">
        <v>87</v>
      </c>
      <c r="R11" s="103" t="s">
        <v>87</v>
      </c>
      <c r="S11" s="185" t="s">
        <v>489</v>
      </c>
      <c r="T11" s="188" t="s">
        <v>489</v>
      </c>
      <c r="U11" s="103" t="s">
        <v>489</v>
      </c>
      <c r="V11" s="103" t="s">
        <v>489</v>
      </c>
      <c r="W11" s="103" t="s">
        <v>489</v>
      </c>
      <c r="X11" s="103" t="s">
        <v>489</v>
      </c>
      <c r="Y11" s="103" t="s">
        <v>489</v>
      </c>
      <c r="Z11" s="103" t="s">
        <v>489</v>
      </c>
      <c r="AA11" s="185" t="s">
        <v>489</v>
      </c>
      <c r="AB11" s="188" t="s">
        <v>489</v>
      </c>
      <c r="AC11" s="103" t="s">
        <v>489</v>
      </c>
      <c r="AD11" s="103" t="s">
        <v>489</v>
      </c>
      <c r="AE11" s="103" t="s">
        <v>489</v>
      </c>
      <c r="AF11" s="103" t="s">
        <v>489</v>
      </c>
      <c r="AG11" s="103" t="s">
        <v>489</v>
      </c>
      <c r="AH11" s="103" t="s">
        <v>489</v>
      </c>
      <c r="AI11" s="103" t="s">
        <v>489</v>
      </c>
      <c r="AJ11" s="150" t="str">
        <f>IF(A9="×","",IF(AJ9="","0x00000000","0x"&amp; DEC2HEX(AP11*2^31+AQ11*2^30+AR11*2^29+AS11*2^28+AT11*2^27+AU11*2^26+AV11*2^25+AW11*2^24+AX11*2^23+AY11*2^22+AZ11*2^21+BA11*2^20+BB11*2^19+BC11*2^18+BD11*2^17+BE11*2^16+BF11*2^15+BG11*2^14+BH11*2^13+BI11*2^12+BJ11*2^11+BK11*2^10+BL11*2^9+BM11*2^8+BN11*2^7+BO11*2^6+BP11*2^5+BQ11*2^4+BR11*2^3+BS11*2^2+BT11*2^1+BU11*2^0,8)))</f>
        <v>0x0001FFFF</v>
      </c>
      <c r="AK11" s="142"/>
      <c r="AL11" s="142"/>
      <c r="AM11" s="142"/>
      <c r="AN11" s="142"/>
      <c r="AO11" s="142"/>
      <c r="AP11" s="209">
        <f>IF(D11="使用",1,0)</f>
        <v>0</v>
      </c>
      <c r="AQ11" s="206">
        <f t="shared" ref="AQ11" si="1">IF(E11="使用",1,0)</f>
        <v>0</v>
      </c>
      <c r="AR11" s="206">
        <f t="shared" ref="AR11" si="2">IF(F11="使用",1,0)</f>
        <v>0</v>
      </c>
      <c r="AS11" s="206">
        <f t="shared" ref="AS11" si="3">IF(G11="使用",1,0)</f>
        <v>0</v>
      </c>
      <c r="AT11" s="206">
        <f t="shared" ref="AT11" si="4">IF(H11="使用",1,0)</f>
        <v>0</v>
      </c>
      <c r="AU11" s="206">
        <f t="shared" ref="AU11" si="5">IF(I11="使用",1,0)</f>
        <v>0</v>
      </c>
      <c r="AV11" s="206">
        <f t="shared" ref="AV11" si="6">IF(J11="使用",1,0)</f>
        <v>0</v>
      </c>
      <c r="AW11" s="206">
        <f t="shared" ref="AW11" si="7">IF(K11="使用",1,0)</f>
        <v>0</v>
      </c>
      <c r="AX11" s="206">
        <f t="shared" ref="AX11" si="8">IF(L11="使用",1,0)</f>
        <v>0</v>
      </c>
      <c r="AY11" s="206">
        <f t="shared" ref="AY11" si="9">IF(M11="使用",1,0)</f>
        <v>0</v>
      </c>
      <c r="AZ11" s="206">
        <f t="shared" ref="AZ11" si="10">IF(N11="使用",1,0)</f>
        <v>0</v>
      </c>
      <c r="BA11" s="206">
        <f t="shared" ref="BA11" si="11">IF(O11="使用",1,0)</f>
        <v>0</v>
      </c>
      <c r="BB11" s="206">
        <f t="shared" ref="BB11" si="12">IF(P11="使用",1,0)</f>
        <v>0</v>
      </c>
      <c r="BC11" s="206">
        <f t="shared" ref="BC11" si="13">IF(Q11="使用",1,0)</f>
        <v>0</v>
      </c>
      <c r="BD11" s="206">
        <f t="shared" ref="BD11" si="14">IF(R11="使用",1,0)</f>
        <v>0</v>
      </c>
      <c r="BE11" s="206">
        <f t="shared" ref="BE11" si="15">IF(S11="使用",1,0)</f>
        <v>1</v>
      </c>
      <c r="BF11" s="206">
        <f t="shared" ref="BF11" si="16">IF(T11="使用",1,0)</f>
        <v>1</v>
      </c>
      <c r="BG11" s="206">
        <f t="shared" ref="BG11" si="17">IF(U11="使用",1,0)</f>
        <v>1</v>
      </c>
      <c r="BH11" s="206">
        <f t="shared" ref="BH11" si="18">IF(V11="使用",1,0)</f>
        <v>1</v>
      </c>
      <c r="BI11" s="206">
        <f t="shared" ref="BI11" si="19">IF(W11="使用",1,0)</f>
        <v>1</v>
      </c>
      <c r="BJ11" s="206">
        <f t="shared" ref="BJ11" si="20">IF(X11="使用",1,0)</f>
        <v>1</v>
      </c>
      <c r="BK11" s="206">
        <f t="shared" ref="BK11" si="21">IF(Y11="使用",1,0)</f>
        <v>1</v>
      </c>
      <c r="BL11" s="206">
        <f t="shared" ref="BL11" si="22">IF(Z11="使用",1,0)</f>
        <v>1</v>
      </c>
      <c r="BM11" s="206">
        <f t="shared" ref="BM11" si="23">IF(AA11="使用",1,0)</f>
        <v>1</v>
      </c>
      <c r="BN11" s="206">
        <f t="shared" ref="BN11" si="24">IF(AB11="使用",1,0)</f>
        <v>1</v>
      </c>
      <c r="BO11" s="206">
        <f t="shared" ref="BO11" si="25">IF(AC11="使用",1,0)</f>
        <v>1</v>
      </c>
      <c r="BP11" s="206">
        <f t="shared" ref="BP11" si="26">IF(AD11="使用",1,0)</f>
        <v>1</v>
      </c>
      <c r="BQ11" s="206">
        <f t="shared" ref="BQ11" si="27">IF(AE11="使用",1,0)</f>
        <v>1</v>
      </c>
      <c r="BR11" s="206">
        <f t="shared" ref="BR11" si="28">IF(AF11="使用",1,0)</f>
        <v>1</v>
      </c>
      <c r="BS11" s="206">
        <f t="shared" ref="BS11" si="29">IF(AG11="使用",1,0)</f>
        <v>1</v>
      </c>
      <c r="BT11" s="206">
        <f t="shared" ref="BT11" si="30">IF(AH11="使用",1,0)</f>
        <v>1</v>
      </c>
      <c r="BU11" s="206">
        <f t="shared" ref="BU11" si="31">IF(AI11="使用",1,0)</f>
        <v>1</v>
      </c>
    </row>
    <row r="12" spans="1:73" ht="36.75" thickTop="1">
      <c r="A12" s="151" t="str">
        <f t="shared" ref="A12" si="32">IF(COUNTBLANK(D12:AI12)=32,"×","○")</f>
        <v>×</v>
      </c>
      <c r="B12" s="499" t="str">
        <f ca="1">IF(COUNTIF(D13:AI14,"使用")=0,"",MAX($B$8:INDIRECT("R[-1]C",FALSE))+1)</f>
        <v/>
      </c>
      <c r="C12" s="154" t="s">
        <v>88</v>
      </c>
      <c r="D12" s="202" t="str">
        <f>IF(コンフィグ設定!Z306="","",コンフィグ設定!Z306)</f>
        <v/>
      </c>
      <c r="E12" s="202" t="str">
        <f>IF(コンフィグ設定!AA306="","",コンフィグ設定!AA306)</f>
        <v/>
      </c>
      <c r="F12" s="202" t="str">
        <f>IF(コンフィグ設定!AB306="","",コンフィグ設定!AB306)</f>
        <v/>
      </c>
      <c r="G12" s="202" t="str">
        <f>IF(コンフィグ設定!AC306="","",コンフィグ設定!AC306)</f>
        <v/>
      </c>
      <c r="H12" s="202" t="str">
        <f>IF(コンフィグ設定!AD306="","",コンフィグ設定!AD306)</f>
        <v/>
      </c>
      <c r="I12" s="202" t="str">
        <f>IF(コンフィグ設定!AE306="","",コンフィグ設定!AE306)</f>
        <v/>
      </c>
      <c r="J12" s="202" t="str">
        <f>IF(コンフィグ設定!AF306="","",コンフィグ設定!AF306)</f>
        <v/>
      </c>
      <c r="K12" s="203" t="str">
        <f>IF(コンフィグ設定!AG306="","",コンフィグ設定!AG306)</f>
        <v/>
      </c>
      <c r="L12" s="204" t="str">
        <f>IF(コンフィグ設定!AH306="","",コンフィグ設定!AH306)</f>
        <v/>
      </c>
      <c r="M12" s="202" t="str">
        <f>IF(コンフィグ設定!AI306="","",コンフィグ設定!AI306)</f>
        <v/>
      </c>
      <c r="N12" s="202" t="str">
        <f>IF(コンフィグ設定!AJ306="","",コンフィグ設定!AJ306)</f>
        <v/>
      </c>
      <c r="O12" s="202" t="str">
        <f>IF(コンフィグ設定!AK306="","",コンフィグ設定!AK306)</f>
        <v/>
      </c>
      <c r="P12" s="202" t="str">
        <f>IF(コンフィグ設定!AL306="","",コンフィグ設定!AL306)</f>
        <v/>
      </c>
      <c r="Q12" s="202" t="str">
        <f>IF(コンフィグ設定!AM306="","",コンフィグ設定!AM306)</f>
        <v/>
      </c>
      <c r="R12" s="202" t="str">
        <f>IF(コンフィグ設定!AN306="","",コンフィグ設定!AN306)</f>
        <v/>
      </c>
      <c r="S12" s="203" t="str">
        <f>IF(コンフィグ設定!AO306="","",コンフィグ設定!AO306)</f>
        <v/>
      </c>
      <c r="T12" s="204" t="str">
        <f>IF(コンフィグ設定!AP306="","",コンフィグ設定!AP306)</f>
        <v/>
      </c>
      <c r="U12" s="202" t="str">
        <f>IF(コンフィグ設定!AQ306="","",コンフィグ設定!AQ306)</f>
        <v/>
      </c>
      <c r="V12" s="202" t="str">
        <f>IF(コンフィグ設定!AR306="","",コンフィグ設定!AR306)</f>
        <v/>
      </c>
      <c r="W12" s="202" t="str">
        <f>IF(コンフィグ設定!AS306="","",コンフィグ設定!AS306)</f>
        <v/>
      </c>
      <c r="X12" s="202" t="str">
        <f>IF(コンフィグ設定!AT306="","",コンフィグ設定!AT306)</f>
        <v/>
      </c>
      <c r="Y12" s="202" t="str">
        <f>IF(コンフィグ設定!AU306="","",コンフィグ設定!AU306)</f>
        <v/>
      </c>
      <c r="Z12" s="202" t="str">
        <f>IF(コンフィグ設定!AV306="","",コンフィグ設定!AV306)</f>
        <v/>
      </c>
      <c r="AA12" s="203" t="str">
        <f>IF(コンフィグ設定!AW306="","",コンフィグ設定!AW306)</f>
        <v/>
      </c>
      <c r="AB12" s="204" t="str">
        <f>IF(コンフィグ設定!AX306="","",コンフィグ設定!AX306)</f>
        <v/>
      </c>
      <c r="AC12" s="202" t="str">
        <f>IF(コンフィグ設定!AY306="","",コンフィグ設定!AY306)</f>
        <v/>
      </c>
      <c r="AD12" s="202" t="str">
        <f>IF(コンフィグ設定!AZ306="","",コンフィグ設定!AZ306)</f>
        <v/>
      </c>
      <c r="AE12" s="202" t="str">
        <f>IF(コンフィグ設定!BA306="","",コンフィグ設定!BA306)</f>
        <v/>
      </c>
      <c r="AF12" s="202" t="str">
        <f>IF(コンフィグ設定!BB306="","",コンフィグ設定!BB306)</f>
        <v/>
      </c>
      <c r="AG12" s="202" t="str">
        <f>IF(コンフィグ設定!BC306="","",コンフィグ設定!BC306)</f>
        <v/>
      </c>
      <c r="AH12" s="202" t="str">
        <f>IF(コンフィグ設定!BD306="","",コンフィグ設定!BD306)</f>
        <v/>
      </c>
      <c r="AI12" s="202" t="str">
        <f>IF(コンフィグ設定!BE306="","",コンフィグ設定!BE306)</f>
        <v/>
      </c>
      <c r="AJ12" s="148" t="str">
        <f t="shared" ref="AJ12" si="33">IF(COUNTIF(D13:AI14,"使用")=0,"",(ROW()-9)/3)</f>
        <v/>
      </c>
      <c r="AK12" s="142"/>
      <c r="AL12" s="142"/>
      <c r="AM12" s="142"/>
      <c r="AN12" s="142"/>
      <c r="AO12" s="142"/>
      <c r="AP12" s="209"/>
      <c r="AQ12" s="206"/>
      <c r="AR12" s="206"/>
      <c r="AS12" s="206"/>
      <c r="AT12" s="206"/>
      <c r="AU12" s="206"/>
      <c r="AV12" s="206"/>
      <c r="AW12" s="206"/>
      <c r="AX12" s="206"/>
      <c r="AY12" s="206"/>
      <c r="AZ12" s="206"/>
      <c r="BA12" s="206"/>
      <c r="BB12" s="206"/>
      <c r="BC12" s="206"/>
      <c r="BD12" s="206"/>
      <c r="BE12" s="206"/>
      <c r="BF12" s="206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6"/>
    </row>
    <row r="13" spans="1:73">
      <c r="A13" s="151"/>
      <c r="B13" s="500"/>
      <c r="C13" s="155" t="s">
        <v>85</v>
      </c>
      <c r="D13" s="152" t="s">
        <v>87</v>
      </c>
      <c r="E13" s="102" t="s">
        <v>87</v>
      </c>
      <c r="F13" s="102" t="s">
        <v>87</v>
      </c>
      <c r="G13" s="102" t="s">
        <v>87</v>
      </c>
      <c r="H13" s="102" t="s">
        <v>87</v>
      </c>
      <c r="I13" s="102" t="s">
        <v>87</v>
      </c>
      <c r="J13" s="102" t="s">
        <v>87</v>
      </c>
      <c r="K13" s="184" t="s">
        <v>87</v>
      </c>
      <c r="L13" s="187" t="s">
        <v>87</v>
      </c>
      <c r="M13" s="102" t="s">
        <v>87</v>
      </c>
      <c r="N13" s="102" t="s">
        <v>87</v>
      </c>
      <c r="O13" s="102" t="s">
        <v>87</v>
      </c>
      <c r="P13" s="102" t="s">
        <v>87</v>
      </c>
      <c r="Q13" s="102" t="s">
        <v>87</v>
      </c>
      <c r="R13" s="102" t="s">
        <v>87</v>
      </c>
      <c r="S13" s="184" t="s">
        <v>87</v>
      </c>
      <c r="T13" s="187" t="s">
        <v>87</v>
      </c>
      <c r="U13" s="102" t="s">
        <v>87</v>
      </c>
      <c r="V13" s="102" t="s">
        <v>87</v>
      </c>
      <c r="W13" s="102" t="s">
        <v>87</v>
      </c>
      <c r="X13" s="102" t="s">
        <v>87</v>
      </c>
      <c r="Y13" s="102" t="s">
        <v>87</v>
      </c>
      <c r="Z13" s="102" t="s">
        <v>87</v>
      </c>
      <c r="AA13" s="102" t="s">
        <v>87</v>
      </c>
      <c r="AB13" s="187" t="s">
        <v>87</v>
      </c>
      <c r="AC13" s="102" t="s">
        <v>87</v>
      </c>
      <c r="AD13" s="102" t="s">
        <v>87</v>
      </c>
      <c r="AE13" s="102" t="s">
        <v>87</v>
      </c>
      <c r="AF13" s="102" t="s">
        <v>87</v>
      </c>
      <c r="AG13" s="102" t="s">
        <v>87</v>
      </c>
      <c r="AH13" s="102" t="s">
        <v>87</v>
      </c>
      <c r="AI13" s="102" t="s">
        <v>87</v>
      </c>
      <c r="AJ13" s="150" t="str">
        <f t="shared" ref="AJ13" si="34">IF(A12="×","",IF(AJ12="","0x00000000","0x"&amp; DEC2HEX(AP13*2^31+AQ13*2^30+AR13*2^29+AS13*2^28+AT13*2^27+AU13*2^26+AV13*2^25+AW13*2^24+AX13*2^23+AY13*2^22+AZ13*2^21+BA13*2^20+BB13*2^19+BC13*2^18+BD13*2^17+BE13*2^16+BF13*2^15+BG13*2^14+BH13*2^13+BI13*2^12+BJ13*2^11+BK13*2^10+BL13*2^9+BM13*2^8+BN13*2^7+BO13*2^6+BP13*2^5+BQ13*2^4+BR13*2^3+BS13*2^2+BT13*2^1+BU13*2^0,8)))</f>
        <v/>
      </c>
      <c r="AK13" s="142"/>
      <c r="AL13" s="142"/>
      <c r="AM13" s="142"/>
      <c r="AN13" s="142"/>
      <c r="AO13" s="142"/>
      <c r="AP13" s="209">
        <f t="shared" ref="AP13:AP14" si="35">IF(D13="使用",1,0)</f>
        <v>0</v>
      </c>
      <c r="AQ13" s="206">
        <f t="shared" ref="AQ13:AQ14" si="36">IF(E13="使用",1,0)</f>
        <v>0</v>
      </c>
      <c r="AR13" s="206">
        <f t="shared" ref="AR13:AR14" si="37">IF(F13="使用",1,0)</f>
        <v>0</v>
      </c>
      <c r="AS13" s="206">
        <f t="shared" ref="AS13:AS14" si="38">IF(G13="使用",1,0)</f>
        <v>0</v>
      </c>
      <c r="AT13" s="206">
        <f t="shared" ref="AT13:AT14" si="39">IF(H13="使用",1,0)</f>
        <v>0</v>
      </c>
      <c r="AU13" s="206">
        <f t="shared" ref="AU13:AU14" si="40">IF(I13="使用",1,0)</f>
        <v>0</v>
      </c>
      <c r="AV13" s="206">
        <f t="shared" ref="AV13:AV14" si="41">IF(J13="使用",1,0)</f>
        <v>0</v>
      </c>
      <c r="AW13" s="206">
        <f t="shared" ref="AW13:AW14" si="42">IF(K13="使用",1,0)</f>
        <v>0</v>
      </c>
      <c r="AX13" s="206">
        <f t="shared" ref="AX13:AX14" si="43">IF(L13="使用",1,0)</f>
        <v>0</v>
      </c>
      <c r="AY13" s="206">
        <f t="shared" ref="AY13:AY14" si="44">IF(M13="使用",1,0)</f>
        <v>0</v>
      </c>
      <c r="AZ13" s="206">
        <f t="shared" ref="AZ13:AZ14" si="45">IF(N13="使用",1,0)</f>
        <v>0</v>
      </c>
      <c r="BA13" s="206">
        <f t="shared" ref="BA13:BA14" si="46">IF(O13="使用",1,0)</f>
        <v>0</v>
      </c>
      <c r="BB13" s="206">
        <f t="shared" ref="BB13:BB14" si="47">IF(P13="使用",1,0)</f>
        <v>0</v>
      </c>
      <c r="BC13" s="206">
        <f t="shared" ref="BC13:BC14" si="48">IF(Q13="使用",1,0)</f>
        <v>0</v>
      </c>
      <c r="BD13" s="206">
        <f t="shared" ref="BD13:BD14" si="49">IF(R13="使用",1,0)</f>
        <v>0</v>
      </c>
      <c r="BE13" s="206">
        <f t="shared" ref="BE13:BE14" si="50">IF(S13="使用",1,0)</f>
        <v>0</v>
      </c>
      <c r="BF13" s="206">
        <f t="shared" ref="BF13:BF14" si="51">IF(T13="使用",1,0)</f>
        <v>0</v>
      </c>
      <c r="BG13" s="206">
        <f t="shared" ref="BG13:BG14" si="52">IF(U13="使用",1,0)</f>
        <v>0</v>
      </c>
      <c r="BH13" s="206">
        <f t="shared" ref="BH13:BH14" si="53">IF(V13="使用",1,0)</f>
        <v>0</v>
      </c>
      <c r="BI13" s="206">
        <f t="shared" ref="BI13:BI14" si="54">IF(W13="使用",1,0)</f>
        <v>0</v>
      </c>
      <c r="BJ13" s="206">
        <f t="shared" ref="BJ13:BJ14" si="55">IF(X13="使用",1,0)</f>
        <v>0</v>
      </c>
      <c r="BK13" s="206">
        <f t="shared" ref="BK13:BK14" si="56">IF(Y13="使用",1,0)</f>
        <v>0</v>
      </c>
      <c r="BL13" s="206">
        <f t="shared" ref="BL13:BL14" si="57">IF(Z13="使用",1,0)</f>
        <v>0</v>
      </c>
      <c r="BM13" s="206">
        <f t="shared" ref="BM13:BM14" si="58">IF(AA13="使用",1,0)</f>
        <v>0</v>
      </c>
      <c r="BN13" s="206">
        <f t="shared" ref="BN13:BN14" si="59">IF(AB13="使用",1,0)</f>
        <v>0</v>
      </c>
      <c r="BO13" s="206">
        <f t="shared" ref="BO13:BO14" si="60">IF(AC13="使用",1,0)</f>
        <v>0</v>
      </c>
      <c r="BP13" s="206">
        <f t="shared" ref="BP13:BP14" si="61">IF(AD13="使用",1,0)</f>
        <v>0</v>
      </c>
      <c r="BQ13" s="206">
        <f t="shared" ref="BQ13:BQ14" si="62">IF(AE13="使用",1,0)</f>
        <v>0</v>
      </c>
      <c r="BR13" s="206">
        <f t="shared" ref="BR13:BR14" si="63">IF(AF13="使用",1,0)</f>
        <v>0</v>
      </c>
      <c r="BS13" s="206">
        <f t="shared" ref="BS13:BS14" si="64">IF(AG13="使用",1,0)</f>
        <v>0</v>
      </c>
      <c r="BT13" s="206">
        <f t="shared" ref="BT13:BT14" si="65">IF(AH13="使用",1,0)</f>
        <v>0</v>
      </c>
      <c r="BU13" s="206">
        <f t="shared" ref="BU13:BU14" si="66">IF(AI13="使用",1,0)</f>
        <v>0</v>
      </c>
    </row>
    <row r="14" spans="1:73" ht="12.75" thickBot="1">
      <c r="A14" s="151"/>
      <c r="B14" s="501"/>
      <c r="C14" s="156" t="s">
        <v>86</v>
      </c>
      <c r="D14" s="153" t="s">
        <v>87</v>
      </c>
      <c r="E14" s="103" t="s">
        <v>87</v>
      </c>
      <c r="F14" s="103" t="s">
        <v>87</v>
      </c>
      <c r="G14" s="103" t="s">
        <v>87</v>
      </c>
      <c r="H14" s="103" t="s">
        <v>87</v>
      </c>
      <c r="I14" s="103" t="s">
        <v>87</v>
      </c>
      <c r="J14" s="103" t="s">
        <v>87</v>
      </c>
      <c r="K14" s="185" t="s">
        <v>87</v>
      </c>
      <c r="L14" s="188" t="s">
        <v>87</v>
      </c>
      <c r="M14" s="103" t="s">
        <v>87</v>
      </c>
      <c r="N14" s="103" t="s">
        <v>87</v>
      </c>
      <c r="O14" s="103" t="s">
        <v>87</v>
      </c>
      <c r="P14" s="103" t="s">
        <v>87</v>
      </c>
      <c r="Q14" s="103" t="s">
        <v>87</v>
      </c>
      <c r="R14" s="103" t="s">
        <v>87</v>
      </c>
      <c r="S14" s="185" t="s">
        <v>87</v>
      </c>
      <c r="T14" s="188" t="s">
        <v>87</v>
      </c>
      <c r="U14" s="103" t="s">
        <v>87</v>
      </c>
      <c r="V14" s="103" t="s">
        <v>87</v>
      </c>
      <c r="W14" s="103" t="s">
        <v>87</v>
      </c>
      <c r="X14" s="103" t="s">
        <v>87</v>
      </c>
      <c r="Y14" s="103" t="s">
        <v>87</v>
      </c>
      <c r="Z14" s="103" t="s">
        <v>87</v>
      </c>
      <c r="AA14" s="103" t="s">
        <v>87</v>
      </c>
      <c r="AB14" s="188" t="s">
        <v>87</v>
      </c>
      <c r="AC14" s="103" t="s">
        <v>87</v>
      </c>
      <c r="AD14" s="103" t="s">
        <v>87</v>
      </c>
      <c r="AE14" s="103" t="s">
        <v>87</v>
      </c>
      <c r="AF14" s="103" t="s">
        <v>87</v>
      </c>
      <c r="AG14" s="103" t="s">
        <v>87</v>
      </c>
      <c r="AH14" s="103" t="s">
        <v>87</v>
      </c>
      <c r="AI14" s="103" t="s">
        <v>87</v>
      </c>
      <c r="AJ14" s="150" t="str">
        <f t="shared" ref="AJ14" si="67">IF(A12="×","",IF(AJ12="","0x00000000","0x"&amp; DEC2HEX(AP14*2^31+AQ14*2^30+AR14*2^29+AS14*2^28+AT14*2^27+AU14*2^26+AV14*2^25+AW14*2^24+AX14*2^23+AY14*2^22+AZ14*2^21+BA14*2^20+BB14*2^19+BC14*2^18+BD14*2^17+BE14*2^16+BF14*2^15+BG14*2^14+BH14*2^13+BI14*2^12+BJ14*2^11+BK14*2^10+BL14*2^9+BM14*2^8+BN14*2^7+BO14*2^6+BP14*2^5+BQ14*2^4+BR14*2^3+BS14*2^2+BT14*2^1+BU14*2^0,8)))</f>
        <v/>
      </c>
      <c r="AK14" s="142"/>
      <c r="AL14" s="142"/>
      <c r="AM14" s="142"/>
      <c r="AN14" s="142"/>
      <c r="AO14" s="142"/>
      <c r="AP14" s="209">
        <f t="shared" si="35"/>
        <v>0</v>
      </c>
      <c r="AQ14" s="206">
        <f t="shared" si="36"/>
        <v>0</v>
      </c>
      <c r="AR14" s="206">
        <f t="shared" si="37"/>
        <v>0</v>
      </c>
      <c r="AS14" s="206">
        <f t="shared" si="38"/>
        <v>0</v>
      </c>
      <c r="AT14" s="206">
        <f t="shared" si="39"/>
        <v>0</v>
      </c>
      <c r="AU14" s="206">
        <f t="shared" si="40"/>
        <v>0</v>
      </c>
      <c r="AV14" s="206">
        <f t="shared" si="41"/>
        <v>0</v>
      </c>
      <c r="AW14" s="206">
        <f t="shared" si="42"/>
        <v>0</v>
      </c>
      <c r="AX14" s="206">
        <f t="shared" si="43"/>
        <v>0</v>
      </c>
      <c r="AY14" s="206">
        <f t="shared" si="44"/>
        <v>0</v>
      </c>
      <c r="AZ14" s="206">
        <f t="shared" si="45"/>
        <v>0</v>
      </c>
      <c r="BA14" s="206">
        <f t="shared" si="46"/>
        <v>0</v>
      </c>
      <c r="BB14" s="206">
        <f t="shared" si="47"/>
        <v>0</v>
      </c>
      <c r="BC14" s="206">
        <f t="shared" si="48"/>
        <v>0</v>
      </c>
      <c r="BD14" s="206">
        <f t="shared" si="49"/>
        <v>0</v>
      </c>
      <c r="BE14" s="206">
        <f t="shared" si="50"/>
        <v>0</v>
      </c>
      <c r="BF14" s="206">
        <f t="shared" si="51"/>
        <v>0</v>
      </c>
      <c r="BG14" s="206">
        <f t="shared" si="52"/>
        <v>0</v>
      </c>
      <c r="BH14" s="206">
        <f t="shared" si="53"/>
        <v>0</v>
      </c>
      <c r="BI14" s="206">
        <f t="shared" si="54"/>
        <v>0</v>
      </c>
      <c r="BJ14" s="206">
        <f t="shared" si="55"/>
        <v>0</v>
      </c>
      <c r="BK14" s="206">
        <f t="shared" si="56"/>
        <v>0</v>
      </c>
      <c r="BL14" s="206">
        <f t="shared" si="57"/>
        <v>0</v>
      </c>
      <c r="BM14" s="206">
        <f t="shared" si="58"/>
        <v>0</v>
      </c>
      <c r="BN14" s="206">
        <f t="shared" si="59"/>
        <v>0</v>
      </c>
      <c r="BO14" s="206">
        <f t="shared" si="60"/>
        <v>0</v>
      </c>
      <c r="BP14" s="206">
        <f t="shared" si="61"/>
        <v>0</v>
      </c>
      <c r="BQ14" s="206">
        <f t="shared" si="62"/>
        <v>0</v>
      </c>
      <c r="BR14" s="206">
        <f t="shared" si="63"/>
        <v>0</v>
      </c>
      <c r="BS14" s="206">
        <f t="shared" si="64"/>
        <v>0</v>
      </c>
      <c r="BT14" s="206">
        <f t="shared" si="65"/>
        <v>0</v>
      </c>
      <c r="BU14" s="206">
        <f t="shared" si="66"/>
        <v>0</v>
      </c>
    </row>
    <row r="15" spans="1:73" ht="36.75" thickTop="1">
      <c r="A15" s="151" t="str">
        <f t="shared" ref="A15" si="68">IF(COUNTBLANK(D15:AI15)=32,"×","○")</f>
        <v>×</v>
      </c>
      <c r="B15" s="499" t="str">
        <f ca="1">IF(COUNTIF(D16:AI17,"使用")=0,"",MAX($B$8:INDIRECT("R[-1]C",FALSE))+1)</f>
        <v/>
      </c>
      <c r="C15" s="154" t="s">
        <v>88</v>
      </c>
      <c r="D15" s="202" t="str">
        <f>IF(コンフィグ設定!Z309="","",コンフィグ設定!Z309)</f>
        <v/>
      </c>
      <c r="E15" s="202" t="str">
        <f>IF(コンフィグ設定!AA309="","",コンフィグ設定!AA309)</f>
        <v/>
      </c>
      <c r="F15" s="202" t="str">
        <f>IF(コンフィグ設定!AB309="","",コンフィグ設定!AB309)</f>
        <v/>
      </c>
      <c r="G15" s="202" t="str">
        <f>IF(コンフィグ設定!AC309="","",コンフィグ設定!AC309)</f>
        <v/>
      </c>
      <c r="H15" s="202" t="str">
        <f>IF(コンフィグ設定!AD309="","",コンフィグ設定!AD309)</f>
        <v/>
      </c>
      <c r="I15" s="202" t="str">
        <f>IF(コンフィグ設定!AE309="","",コンフィグ設定!AE309)</f>
        <v/>
      </c>
      <c r="J15" s="202" t="str">
        <f>IF(コンフィグ設定!AF309="","",コンフィグ設定!AF309)</f>
        <v/>
      </c>
      <c r="K15" s="203" t="str">
        <f>IF(コンフィグ設定!AG309="","",コンフィグ設定!AG309)</f>
        <v/>
      </c>
      <c r="L15" s="204" t="str">
        <f>IF(コンフィグ設定!AH309="","",コンフィグ設定!AH309)</f>
        <v/>
      </c>
      <c r="M15" s="202" t="str">
        <f>IF(コンフィグ設定!AI309="","",コンフィグ設定!AI309)</f>
        <v/>
      </c>
      <c r="N15" s="202" t="str">
        <f>IF(コンフィグ設定!AJ309="","",コンフィグ設定!AJ309)</f>
        <v/>
      </c>
      <c r="O15" s="202" t="str">
        <f>IF(コンフィグ設定!AK309="","",コンフィグ設定!AK309)</f>
        <v/>
      </c>
      <c r="P15" s="202" t="str">
        <f>IF(コンフィグ設定!AL309="","",コンフィグ設定!AL309)</f>
        <v/>
      </c>
      <c r="Q15" s="202" t="str">
        <f>IF(コンフィグ設定!AM309="","",コンフィグ設定!AM309)</f>
        <v/>
      </c>
      <c r="R15" s="202" t="str">
        <f>IF(コンフィグ設定!AN309="","",コンフィグ設定!AN309)</f>
        <v/>
      </c>
      <c r="S15" s="203" t="str">
        <f>IF(コンフィグ設定!AO309="","",コンフィグ設定!AO309)</f>
        <v/>
      </c>
      <c r="T15" s="204" t="str">
        <f>IF(コンフィグ設定!AP309="","",コンフィグ設定!AP309)</f>
        <v/>
      </c>
      <c r="U15" s="202" t="str">
        <f>IF(コンフィグ設定!AQ309="","",コンフィグ設定!AQ309)</f>
        <v/>
      </c>
      <c r="V15" s="202" t="str">
        <f>IF(コンフィグ設定!AR309="","",コンフィグ設定!AR309)</f>
        <v/>
      </c>
      <c r="W15" s="202" t="str">
        <f>IF(コンフィグ設定!AS309="","",コンフィグ設定!AS309)</f>
        <v/>
      </c>
      <c r="X15" s="202" t="str">
        <f>IF(コンフィグ設定!AT309="","",コンフィグ設定!AT309)</f>
        <v/>
      </c>
      <c r="Y15" s="202" t="str">
        <f>IF(コンフィグ設定!AU309="","",コンフィグ設定!AU309)</f>
        <v/>
      </c>
      <c r="Z15" s="202" t="str">
        <f>IF(コンフィグ設定!AV309="","",コンフィグ設定!AV309)</f>
        <v/>
      </c>
      <c r="AA15" s="203" t="str">
        <f>IF(コンフィグ設定!AW309="","",コンフィグ設定!AW309)</f>
        <v/>
      </c>
      <c r="AB15" s="204" t="str">
        <f>IF(コンフィグ設定!AX309="","",コンフィグ設定!AX309)</f>
        <v/>
      </c>
      <c r="AC15" s="202" t="str">
        <f>IF(コンフィグ設定!AY309="","",コンフィグ設定!AY309)</f>
        <v/>
      </c>
      <c r="AD15" s="202" t="str">
        <f>IF(コンフィグ設定!AZ309="","",コンフィグ設定!AZ309)</f>
        <v/>
      </c>
      <c r="AE15" s="202" t="str">
        <f>IF(コンフィグ設定!BA309="","",コンフィグ設定!BA309)</f>
        <v/>
      </c>
      <c r="AF15" s="202" t="str">
        <f>IF(コンフィグ設定!BB309="","",コンフィグ設定!BB309)</f>
        <v/>
      </c>
      <c r="AG15" s="202" t="str">
        <f>IF(コンフィグ設定!BC309="","",コンフィグ設定!BC309)</f>
        <v/>
      </c>
      <c r="AH15" s="202" t="str">
        <f>IF(コンフィグ設定!BD309="","",コンフィグ設定!BD309)</f>
        <v/>
      </c>
      <c r="AI15" s="202" t="str">
        <f>IF(コンフィグ設定!BE309="","",コンフィグ設定!BE309)</f>
        <v/>
      </c>
      <c r="AJ15" s="148" t="str">
        <f t="shared" ref="AJ15" si="69">IF(COUNTIF(D16:AI17,"使用")=0,"",(ROW()-9)/3)</f>
        <v/>
      </c>
      <c r="AK15" s="142"/>
      <c r="AL15" s="142"/>
      <c r="AM15" s="142"/>
      <c r="AN15" s="142"/>
      <c r="AO15" s="142"/>
      <c r="AP15" s="209"/>
      <c r="AQ15" s="206"/>
      <c r="AR15" s="206"/>
      <c r="AS15" s="206"/>
      <c r="AT15" s="206"/>
      <c r="AU15" s="206"/>
      <c r="AV15" s="206"/>
      <c r="AW15" s="206"/>
      <c r="AX15" s="206"/>
      <c r="AY15" s="206"/>
      <c r="AZ15" s="206"/>
      <c r="BA15" s="206"/>
      <c r="BB15" s="206"/>
      <c r="BC15" s="206"/>
      <c r="BD15" s="206"/>
      <c r="BE15" s="206"/>
      <c r="BF15" s="206"/>
      <c r="BG15" s="205"/>
      <c r="BH15" s="205"/>
      <c r="BI15" s="205"/>
      <c r="BJ15" s="205"/>
      <c r="BK15" s="205"/>
      <c r="BL15" s="205"/>
      <c r="BM15" s="205"/>
      <c r="BN15" s="205"/>
      <c r="BO15" s="205"/>
      <c r="BP15" s="205"/>
      <c r="BQ15" s="205"/>
      <c r="BR15" s="205"/>
      <c r="BS15" s="205"/>
      <c r="BT15" s="205"/>
      <c r="BU15" s="206"/>
    </row>
    <row r="16" spans="1:73">
      <c r="A16" s="151"/>
      <c r="B16" s="500"/>
      <c r="C16" s="155" t="s">
        <v>85</v>
      </c>
      <c r="D16" s="152" t="s">
        <v>87</v>
      </c>
      <c r="E16" s="102" t="s">
        <v>87</v>
      </c>
      <c r="F16" s="102" t="s">
        <v>87</v>
      </c>
      <c r="G16" s="102" t="s">
        <v>87</v>
      </c>
      <c r="H16" s="102" t="s">
        <v>87</v>
      </c>
      <c r="I16" s="102" t="s">
        <v>87</v>
      </c>
      <c r="J16" s="102" t="s">
        <v>87</v>
      </c>
      <c r="K16" s="184" t="s">
        <v>87</v>
      </c>
      <c r="L16" s="187" t="s">
        <v>87</v>
      </c>
      <c r="M16" s="102" t="s">
        <v>87</v>
      </c>
      <c r="N16" s="102" t="s">
        <v>87</v>
      </c>
      <c r="O16" s="102" t="s">
        <v>87</v>
      </c>
      <c r="P16" s="102" t="s">
        <v>87</v>
      </c>
      <c r="Q16" s="102" t="s">
        <v>87</v>
      </c>
      <c r="R16" s="102" t="s">
        <v>87</v>
      </c>
      <c r="S16" s="184" t="s">
        <v>87</v>
      </c>
      <c r="T16" s="187" t="s">
        <v>87</v>
      </c>
      <c r="U16" s="102" t="s">
        <v>87</v>
      </c>
      <c r="V16" s="102" t="s">
        <v>87</v>
      </c>
      <c r="W16" s="102" t="s">
        <v>87</v>
      </c>
      <c r="X16" s="102" t="s">
        <v>87</v>
      </c>
      <c r="Y16" s="102" t="s">
        <v>87</v>
      </c>
      <c r="Z16" s="102" t="s">
        <v>87</v>
      </c>
      <c r="AA16" s="184" t="s">
        <v>87</v>
      </c>
      <c r="AB16" s="187" t="s">
        <v>87</v>
      </c>
      <c r="AC16" s="102" t="s">
        <v>87</v>
      </c>
      <c r="AD16" s="102" t="s">
        <v>87</v>
      </c>
      <c r="AE16" s="102" t="s">
        <v>87</v>
      </c>
      <c r="AF16" s="102" t="s">
        <v>87</v>
      </c>
      <c r="AG16" s="102" t="s">
        <v>87</v>
      </c>
      <c r="AH16" s="102" t="s">
        <v>87</v>
      </c>
      <c r="AI16" s="102" t="s">
        <v>87</v>
      </c>
      <c r="AJ16" s="150" t="str">
        <f t="shared" ref="AJ16" si="70">IF(A15="×","",IF(AJ15="","0x00000000","0x"&amp; DEC2HEX(AP16*2^31+AQ16*2^30+AR16*2^29+AS16*2^28+AT16*2^27+AU16*2^26+AV16*2^25+AW16*2^24+AX16*2^23+AY16*2^22+AZ16*2^21+BA16*2^20+BB16*2^19+BC16*2^18+BD16*2^17+BE16*2^16+BF16*2^15+BG16*2^14+BH16*2^13+BI16*2^12+BJ16*2^11+BK16*2^10+BL16*2^9+BM16*2^8+BN16*2^7+BO16*2^6+BP16*2^5+BQ16*2^4+BR16*2^3+BS16*2^2+BT16*2^1+BU16*2^0,8)))</f>
        <v/>
      </c>
      <c r="AK16" s="142"/>
      <c r="AL16" s="142"/>
      <c r="AM16" s="142"/>
      <c r="AN16" s="142"/>
      <c r="AO16" s="142"/>
      <c r="AP16" s="209">
        <f t="shared" ref="AP16:AP17" si="71">IF(D16="使用",1,0)</f>
        <v>0</v>
      </c>
      <c r="AQ16" s="206">
        <f t="shared" ref="AQ16:AQ17" si="72">IF(E16="使用",1,0)</f>
        <v>0</v>
      </c>
      <c r="AR16" s="206">
        <f t="shared" ref="AR16:AR17" si="73">IF(F16="使用",1,0)</f>
        <v>0</v>
      </c>
      <c r="AS16" s="206">
        <f t="shared" ref="AS16:AS17" si="74">IF(G16="使用",1,0)</f>
        <v>0</v>
      </c>
      <c r="AT16" s="206">
        <f t="shared" ref="AT16:AT17" si="75">IF(H16="使用",1,0)</f>
        <v>0</v>
      </c>
      <c r="AU16" s="206">
        <f t="shared" ref="AU16:AU17" si="76">IF(I16="使用",1,0)</f>
        <v>0</v>
      </c>
      <c r="AV16" s="206">
        <f t="shared" ref="AV16:AV17" si="77">IF(J16="使用",1,0)</f>
        <v>0</v>
      </c>
      <c r="AW16" s="206">
        <f t="shared" ref="AW16:AW17" si="78">IF(K16="使用",1,0)</f>
        <v>0</v>
      </c>
      <c r="AX16" s="206">
        <f t="shared" ref="AX16:AX17" si="79">IF(L16="使用",1,0)</f>
        <v>0</v>
      </c>
      <c r="AY16" s="206">
        <f t="shared" ref="AY16:AY17" si="80">IF(M16="使用",1,0)</f>
        <v>0</v>
      </c>
      <c r="AZ16" s="206">
        <f t="shared" ref="AZ16:AZ17" si="81">IF(N16="使用",1,0)</f>
        <v>0</v>
      </c>
      <c r="BA16" s="206">
        <f t="shared" ref="BA16:BA17" si="82">IF(O16="使用",1,0)</f>
        <v>0</v>
      </c>
      <c r="BB16" s="206">
        <f t="shared" ref="BB16:BB17" si="83">IF(P16="使用",1,0)</f>
        <v>0</v>
      </c>
      <c r="BC16" s="206">
        <f t="shared" ref="BC16:BC17" si="84">IF(Q16="使用",1,0)</f>
        <v>0</v>
      </c>
      <c r="BD16" s="206">
        <f t="shared" ref="BD16:BD17" si="85">IF(R16="使用",1,0)</f>
        <v>0</v>
      </c>
      <c r="BE16" s="206">
        <f t="shared" ref="BE16:BE17" si="86">IF(S16="使用",1,0)</f>
        <v>0</v>
      </c>
      <c r="BF16" s="206">
        <f t="shared" ref="BF16:BF17" si="87">IF(T16="使用",1,0)</f>
        <v>0</v>
      </c>
      <c r="BG16" s="206">
        <f t="shared" ref="BG16:BG17" si="88">IF(U16="使用",1,0)</f>
        <v>0</v>
      </c>
      <c r="BH16" s="206">
        <f t="shared" ref="BH16:BH17" si="89">IF(V16="使用",1,0)</f>
        <v>0</v>
      </c>
      <c r="BI16" s="206">
        <f t="shared" ref="BI16:BI17" si="90">IF(W16="使用",1,0)</f>
        <v>0</v>
      </c>
      <c r="BJ16" s="206">
        <f t="shared" ref="BJ16:BJ17" si="91">IF(X16="使用",1,0)</f>
        <v>0</v>
      </c>
      <c r="BK16" s="206">
        <f t="shared" ref="BK16:BK17" si="92">IF(Y16="使用",1,0)</f>
        <v>0</v>
      </c>
      <c r="BL16" s="206">
        <f t="shared" ref="BL16:BL17" si="93">IF(Z16="使用",1,0)</f>
        <v>0</v>
      </c>
      <c r="BM16" s="206">
        <f t="shared" ref="BM16:BM17" si="94">IF(AA16="使用",1,0)</f>
        <v>0</v>
      </c>
      <c r="BN16" s="206">
        <f t="shared" ref="BN16:BN17" si="95">IF(AB16="使用",1,0)</f>
        <v>0</v>
      </c>
      <c r="BO16" s="206">
        <f t="shared" ref="BO16:BO17" si="96">IF(AC16="使用",1,0)</f>
        <v>0</v>
      </c>
      <c r="BP16" s="206">
        <f t="shared" ref="BP16:BP17" si="97">IF(AD16="使用",1,0)</f>
        <v>0</v>
      </c>
      <c r="BQ16" s="206">
        <f t="shared" ref="BQ16:BQ17" si="98">IF(AE16="使用",1,0)</f>
        <v>0</v>
      </c>
      <c r="BR16" s="206">
        <f t="shared" ref="BR16:BR17" si="99">IF(AF16="使用",1,0)</f>
        <v>0</v>
      </c>
      <c r="BS16" s="206">
        <f t="shared" ref="BS16:BS17" si="100">IF(AG16="使用",1,0)</f>
        <v>0</v>
      </c>
      <c r="BT16" s="206">
        <f t="shared" ref="BT16:BT17" si="101">IF(AH16="使用",1,0)</f>
        <v>0</v>
      </c>
      <c r="BU16" s="206">
        <f t="shared" ref="BU16:BU17" si="102">IF(AI16="使用",1,0)</f>
        <v>0</v>
      </c>
    </row>
    <row r="17" spans="1:73" ht="12.75" thickBot="1">
      <c r="A17" s="151"/>
      <c r="B17" s="501"/>
      <c r="C17" s="156" t="s">
        <v>86</v>
      </c>
      <c r="D17" s="153" t="s">
        <v>87</v>
      </c>
      <c r="E17" s="103" t="s">
        <v>87</v>
      </c>
      <c r="F17" s="103" t="s">
        <v>87</v>
      </c>
      <c r="G17" s="103" t="s">
        <v>87</v>
      </c>
      <c r="H17" s="103" t="s">
        <v>87</v>
      </c>
      <c r="I17" s="103" t="s">
        <v>87</v>
      </c>
      <c r="J17" s="103" t="s">
        <v>87</v>
      </c>
      <c r="K17" s="185" t="s">
        <v>87</v>
      </c>
      <c r="L17" s="188" t="s">
        <v>87</v>
      </c>
      <c r="M17" s="103" t="s">
        <v>87</v>
      </c>
      <c r="N17" s="103" t="s">
        <v>87</v>
      </c>
      <c r="O17" s="103" t="s">
        <v>87</v>
      </c>
      <c r="P17" s="103" t="s">
        <v>87</v>
      </c>
      <c r="Q17" s="103" t="s">
        <v>87</v>
      </c>
      <c r="R17" s="103" t="s">
        <v>87</v>
      </c>
      <c r="S17" s="185" t="s">
        <v>87</v>
      </c>
      <c r="T17" s="188" t="s">
        <v>87</v>
      </c>
      <c r="U17" s="103" t="s">
        <v>87</v>
      </c>
      <c r="V17" s="103" t="s">
        <v>87</v>
      </c>
      <c r="W17" s="103" t="s">
        <v>87</v>
      </c>
      <c r="X17" s="103" t="s">
        <v>87</v>
      </c>
      <c r="Y17" s="103" t="s">
        <v>87</v>
      </c>
      <c r="Z17" s="103" t="s">
        <v>87</v>
      </c>
      <c r="AA17" s="185" t="s">
        <v>87</v>
      </c>
      <c r="AB17" s="188" t="s">
        <v>87</v>
      </c>
      <c r="AC17" s="103" t="s">
        <v>87</v>
      </c>
      <c r="AD17" s="103" t="s">
        <v>87</v>
      </c>
      <c r="AE17" s="103" t="s">
        <v>87</v>
      </c>
      <c r="AF17" s="103" t="s">
        <v>87</v>
      </c>
      <c r="AG17" s="103" t="s">
        <v>87</v>
      </c>
      <c r="AH17" s="103" t="s">
        <v>87</v>
      </c>
      <c r="AI17" s="103" t="s">
        <v>87</v>
      </c>
      <c r="AJ17" s="150" t="str">
        <f t="shared" ref="AJ17" si="103">IF(A15="×","",IF(AJ15="","0x00000000","0x"&amp; DEC2HEX(AP17*2^31+AQ17*2^30+AR17*2^29+AS17*2^28+AT17*2^27+AU17*2^26+AV17*2^25+AW17*2^24+AX17*2^23+AY17*2^22+AZ17*2^21+BA17*2^20+BB17*2^19+BC17*2^18+BD17*2^17+BE17*2^16+BF17*2^15+BG17*2^14+BH17*2^13+BI17*2^12+BJ17*2^11+BK17*2^10+BL17*2^9+BM17*2^8+BN17*2^7+BO17*2^6+BP17*2^5+BQ17*2^4+BR17*2^3+BS17*2^2+BT17*2^1+BU17*2^0,8)))</f>
        <v/>
      </c>
      <c r="AK17" s="142"/>
      <c r="AL17" s="142"/>
      <c r="AM17" s="142"/>
      <c r="AN17" s="142"/>
      <c r="AO17" s="142"/>
      <c r="AP17" s="209">
        <f t="shared" si="71"/>
        <v>0</v>
      </c>
      <c r="AQ17" s="206">
        <f t="shared" si="72"/>
        <v>0</v>
      </c>
      <c r="AR17" s="206">
        <f t="shared" si="73"/>
        <v>0</v>
      </c>
      <c r="AS17" s="206">
        <f t="shared" si="74"/>
        <v>0</v>
      </c>
      <c r="AT17" s="206">
        <f t="shared" si="75"/>
        <v>0</v>
      </c>
      <c r="AU17" s="206">
        <f t="shared" si="76"/>
        <v>0</v>
      </c>
      <c r="AV17" s="206">
        <f t="shared" si="77"/>
        <v>0</v>
      </c>
      <c r="AW17" s="206">
        <f t="shared" si="78"/>
        <v>0</v>
      </c>
      <c r="AX17" s="206">
        <f t="shared" si="79"/>
        <v>0</v>
      </c>
      <c r="AY17" s="206">
        <f t="shared" si="80"/>
        <v>0</v>
      </c>
      <c r="AZ17" s="206">
        <f t="shared" si="81"/>
        <v>0</v>
      </c>
      <c r="BA17" s="206">
        <f t="shared" si="82"/>
        <v>0</v>
      </c>
      <c r="BB17" s="206">
        <f t="shared" si="83"/>
        <v>0</v>
      </c>
      <c r="BC17" s="206">
        <f t="shared" si="84"/>
        <v>0</v>
      </c>
      <c r="BD17" s="206">
        <f t="shared" si="85"/>
        <v>0</v>
      </c>
      <c r="BE17" s="206">
        <f t="shared" si="86"/>
        <v>0</v>
      </c>
      <c r="BF17" s="206">
        <f t="shared" si="87"/>
        <v>0</v>
      </c>
      <c r="BG17" s="206">
        <f t="shared" si="88"/>
        <v>0</v>
      </c>
      <c r="BH17" s="206">
        <f t="shared" si="89"/>
        <v>0</v>
      </c>
      <c r="BI17" s="206">
        <f t="shared" si="90"/>
        <v>0</v>
      </c>
      <c r="BJ17" s="206">
        <f t="shared" si="91"/>
        <v>0</v>
      </c>
      <c r="BK17" s="206">
        <f t="shared" si="92"/>
        <v>0</v>
      </c>
      <c r="BL17" s="206">
        <f t="shared" si="93"/>
        <v>0</v>
      </c>
      <c r="BM17" s="206">
        <f t="shared" si="94"/>
        <v>0</v>
      </c>
      <c r="BN17" s="206">
        <f t="shared" si="95"/>
        <v>0</v>
      </c>
      <c r="BO17" s="206">
        <f t="shared" si="96"/>
        <v>0</v>
      </c>
      <c r="BP17" s="206">
        <f t="shared" si="97"/>
        <v>0</v>
      </c>
      <c r="BQ17" s="206">
        <f t="shared" si="98"/>
        <v>0</v>
      </c>
      <c r="BR17" s="206">
        <f t="shared" si="99"/>
        <v>0</v>
      </c>
      <c r="BS17" s="206">
        <f t="shared" si="100"/>
        <v>0</v>
      </c>
      <c r="BT17" s="206">
        <f t="shared" si="101"/>
        <v>0</v>
      </c>
      <c r="BU17" s="206">
        <f t="shared" si="102"/>
        <v>0</v>
      </c>
    </row>
    <row r="18" spans="1:73" ht="36.75" thickTop="1">
      <c r="A18" s="151" t="str">
        <f t="shared" ref="A18" si="104">IF(COUNTBLANK(D18:AI18)=32,"×","○")</f>
        <v>×</v>
      </c>
      <c r="B18" s="499" t="str">
        <f ca="1">IF(COUNTIF(D19:AI20,"使用")=0,"",MAX($B$8:INDIRECT("R[-1]C",FALSE))+1)</f>
        <v/>
      </c>
      <c r="C18" s="154" t="s">
        <v>88</v>
      </c>
      <c r="D18" s="202" t="str">
        <f>IF(コンフィグ設定!Z312="","",コンフィグ設定!Z312)</f>
        <v/>
      </c>
      <c r="E18" s="202" t="str">
        <f>IF(コンフィグ設定!AA312="","",コンフィグ設定!AA312)</f>
        <v/>
      </c>
      <c r="F18" s="202" t="str">
        <f>IF(コンフィグ設定!AB312="","",コンフィグ設定!AB312)</f>
        <v/>
      </c>
      <c r="G18" s="202" t="str">
        <f>IF(コンフィグ設定!AC312="","",コンフィグ設定!AC312)</f>
        <v/>
      </c>
      <c r="H18" s="202" t="str">
        <f>IF(コンフィグ設定!AD312="","",コンフィグ設定!AD312)</f>
        <v/>
      </c>
      <c r="I18" s="202" t="str">
        <f>IF(コンフィグ設定!AE312="","",コンフィグ設定!AE312)</f>
        <v/>
      </c>
      <c r="J18" s="202" t="str">
        <f>IF(コンフィグ設定!AF312="","",コンフィグ設定!AF312)</f>
        <v/>
      </c>
      <c r="K18" s="203" t="str">
        <f>IF(コンフィグ設定!AG312="","",コンフィグ設定!AG312)</f>
        <v/>
      </c>
      <c r="L18" s="204" t="str">
        <f>IF(コンフィグ設定!AH312="","",コンフィグ設定!AH312)</f>
        <v/>
      </c>
      <c r="M18" s="202" t="str">
        <f>IF(コンフィグ設定!AI312="","",コンフィグ設定!AI312)</f>
        <v/>
      </c>
      <c r="N18" s="202" t="str">
        <f>IF(コンフィグ設定!AJ312="","",コンフィグ設定!AJ312)</f>
        <v/>
      </c>
      <c r="O18" s="202" t="str">
        <f>IF(コンフィグ設定!AK312="","",コンフィグ設定!AK312)</f>
        <v/>
      </c>
      <c r="P18" s="202" t="str">
        <f>IF(コンフィグ設定!AL312="","",コンフィグ設定!AL312)</f>
        <v/>
      </c>
      <c r="Q18" s="202" t="str">
        <f>IF(コンフィグ設定!AM312="","",コンフィグ設定!AM312)</f>
        <v/>
      </c>
      <c r="R18" s="202" t="str">
        <f>IF(コンフィグ設定!AN312="","",コンフィグ設定!AN312)</f>
        <v/>
      </c>
      <c r="S18" s="203" t="str">
        <f>IF(コンフィグ設定!AO312="","",コンフィグ設定!AO312)</f>
        <v/>
      </c>
      <c r="T18" s="204" t="str">
        <f>IF(コンフィグ設定!AP312="","",コンフィグ設定!AP312)</f>
        <v/>
      </c>
      <c r="U18" s="202" t="str">
        <f>IF(コンフィグ設定!AQ312="","",コンフィグ設定!AQ312)</f>
        <v/>
      </c>
      <c r="V18" s="202" t="str">
        <f>IF(コンフィグ設定!AR312="","",コンフィグ設定!AR312)</f>
        <v/>
      </c>
      <c r="W18" s="202" t="str">
        <f>IF(コンフィグ設定!AS312="","",コンフィグ設定!AS312)</f>
        <v/>
      </c>
      <c r="X18" s="202" t="str">
        <f>IF(コンフィグ設定!AT312="","",コンフィグ設定!AT312)</f>
        <v/>
      </c>
      <c r="Y18" s="202" t="str">
        <f>IF(コンフィグ設定!AU312="","",コンフィグ設定!AU312)</f>
        <v/>
      </c>
      <c r="Z18" s="202" t="str">
        <f>IF(コンフィグ設定!AV312="","",コンフィグ設定!AV312)</f>
        <v/>
      </c>
      <c r="AA18" s="203" t="str">
        <f>IF(コンフィグ設定!AW312="","",コンフィグ設定!AW312)</f>
        <v/>
      </c>
      <c r="AB18" s="204" t="str">
        <f>IF(コンフィグ設定!AX312="","",コンフィグ設定!AX312)</f>
        <v/>
      </c>
      <c r="AC18" s="202" t="str">
        <f>IF(コンフィグ設定!AY312="","",コンフィグ設定!AY312)</f>
        <v/>
      </c>
      <c r="AD18" s="202" t="str">
        <f>IF(コンフィグ設定!AZ312="","",コンフィグ設定!AZ312)</f>
        <v/>
      </c>
      <c r="AE18" s="202" t="str">
        <f>IF(コンフィグ設定!BA312="","",コンフィグ設定!BA312)</f>
        <v/>
      </c>
      <c r="AF18" s="202" t="str">
        <f>IF(コンフィグ設定!BB312="","",コンフィグ設定!BB312)</f>
        <v/>
      </c>
      <c r="AG18" s="202" t="str">
        <f>IF(コンフィグ設定!BC312="","",コンフィグ設定!BC312)</f>
        <v/>
      </c>
      <c r="AH18" s="202" t="str">
        <f>IF(コンフィグ設定!BD312="","",コンフィグ設定!BD312)</f>
        <v/>
      </c>
      <c r="AI18" s="202" t="str">
        <f>IF(コンフィグ設定!BE312="","",コンフィグ設定!BE312)</f>
        <v/>
      </c>
      <c r="AJ18" s="148" t="str">
        <f t="shared" ref="AJ18" si="105">IF(COUNTIF(D19:AI20,"使用")=0,"",(ROW()-9)/3)</f>
        <v/>
      </c>
      <c r="AK18" s="142"/>
      <c r="AL18" s="142"/>
      <c r="AM18" s="142"/>
      <c r="AN18" s="142"/>
      <c r="AO18" s="142"/>
      <c r="AP18" s="209"/>
      <c r="AQ18" s="206"/>
      <c r="AR18" s="206"/>
      <c r="AS18" s="206"/>
      <c r="AT18" s="206"/>
      <c r="AU18" s="206"/>
      <c r="AV18" s="206"/>
      <c r="AW18" s="206"/>
      <c r="AX18" s="206"/>
      <c r="AY18" s="206"/>
      <c r="AZ18" s="206"/>
      <c r="BA18" s="206"/>
      <c r="BB18" s="206"/>
      <c r="BC18" s="206"/>
      <c r="BD18" s="206"/>
      <c r="BE18" s="206"/>
      <c r="BF18" s="206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6"/>
    </row>
    <row r="19" spans="1:73">
      <c r="A19" s="151"/>
      <c r="B19" s="500"/>
      <c r="C19" s="155" t="s">
        <v>85</v>
      </c>
      <c r="D19" s="152" t="s">
        <v>87</v>
      </c>
      <c r="E19" s="102" t="s">
        <v>87</v>
      </c>
      <c r="F19" s="102" t="s">
        <v>87</v>
      </c>
      <c r="G19" s="102" t="s">
        <v>87</v>
      </c>
      <c r="H19" s="102" t="s">
        <v>87</v>
      </c>
      <c r="I19" s="102" t="s">
        <v>87</v>
      </c>
      <c r="J19" s="102" t="s">
        <v>87</v>
      </c>
      <c r="K19" s="184" t="s">
        <v>87</v>
      </c>
      <c r="L19" s="187" t="s">
        <v>87</v>
      </c>
      <c r="M19" s="102" t="s">
        <v>87</v>
      </c>
      <c r="N19" s="102" t="s">
        <v>87</v>
      </c>
      <c r="O19" s="102" t="s">
        <v>87</v>
      </c>
      <c r="P19" s="102" t="s">
        <v>87</v>
      </c>
      <c r="Q19" s="102" t="s">
        <v>87</v>
      </c>
      <c r="R19" s="102" t="s">
        <v>87</v>
      </c>
      <c r="S19" s="184" t="s">
        <v>87</v>
      </c>
      <c r="T19" s="187" t="s">
        <v>87</v>
      </c>
      <c r="U19" s="102" t="s">
        <v>87</v>
      </c>
      <c r="V19" s="102" t="s">
        <v>87</v>
      </c>
      <c r="W19" s="102" t="s">
        <v>87</v>
      </c>
      <c r="X19" s="102" t="s">
        <v>87</v>
      </c>
      <c r="Y19" s="102" t="s">
        <v>87</v>
      </c>
      <c r="Z19" s="102" t="s">
        <v>87</v>
      </c>
      <c r="AA19" s="102" t="s">
        <v>87</v>
      </c>
      <c r="AB19" s="187" t="s">
        <v>87</v>
      </c>
      <c r="AC19" s="102" t="s">
        <v>87</v>
      </c>
      <c r="AD19" s="102" t="s">
        <v>87</v>
      </c>
      <c r="AE19" s="102" t="s">
        <v>87</v>
      </c>
      <c r="AF19" s="102" t="s">
        <v>87</v>
      </c>
      <c r="AG19" s="102" t="s">
        <v>87</v>
      </c>
      <c r="AH19" s="102" t="s">
        <v>87</v>
      </c>
      <c r="AI19" s="102" t="s">
        <v>87</v>
      </c>
      <c r="AJ19" s="150" t="str">
        <f t="shared" ref="AJ19" si="106">IF(A18="×","",IF(AJ18="","0x00000000","0x"&amp; DEC2HEX(AP19*2^31+AQ19*2^30+AR19*2^29+AS19*2^28+AT19*2^27+AU19*2^26+AV19*2^25+AW19*2^24+AX19*2^23+AY19*2^22+AZ19*2^21+BA19*2^20+BB19*2^19+BC19*2^18+BD19*2^17+BE19*2^16+BF19*2^15+BG19*2^14+BH19*2^13+BI19*2^12+BJ19*2^11+BK19*2^10+BL19*2^9+BM19*2^8+BN19*2^7+BO19*2^6+BP19*2^5+BQ19*2^4+BR19*2^3+BS19*2^2+BT19*2^1+BU19*2^0,8)))</f>
        <v/>
      </c>
      <c r="AK19" s="142"/>
      <c r="AL19" s="142"/>
      <c r="AM19" s="142"/>
      <c r="AN19" s="142"/>
      <c r="AO19" s="142"/>
      <c r="AP19" s="209">
        <f t="shared" ref="AP19:AP20" si="107">IF(D19="使用",1,0)</f>
        <v>0</v>
      </c>
      <c r="AQ19" s="206">
        <f t="shared" ref="AQ19:AQ20" si="108">IF(E19="使用",1,0)</f>
        <v>0</v>
      </c>
      <c r="AR19" s="206">
        <f t="shared" ref="AR19:AR20" si="109">IF(F19="使用",1,0)</f>
        <v>0</v>
      </c>
      <c r="AS19" s="206">
        <f t="shared" ref="AS19:AS20" si="110">IF(G19="使用",1,0)</f>
        <v>0</v>
      </c>
      <c r="AT19" s="206">
        <f t="shared" ref="AT19:AT20" si="111">IF(H19="使用",1,0)</f>
        <v>0</v>
      </c>
      <c r="AU19" s="206">
        <f t="shared" ref="AU19:AU20" si="112">IF(I19="使用",1,0)</f>
        <v>0</v>
      </c>
      <c r="AV19" s="206">
        <f t="shared" ref="AV19:AV20" si="113">IF(J19="使用",1,0)</f>
        <v>0</v>
      </c>
      <c r="AW19" s="206">
        <f t="shared" ref="AW19:AW20" si="114">IF(K19="使用",1,0)</f>
        <v>0</v>
      </c>
      <c r="AX19" s="206">
        <f t="shared" ref="AX19:AX20" si="115">IF(L19="使用",1,0)</f>
        <v>0</v>
      </c>
      <c r="AY19" s="206">
        <f t="shared" ref="AY19:AY20" si="116">IF(M19="使用",1,0)</f>
        <v>0</v>
      </c>
      <c r="AZ19" s="206">
        <f t="shared" ref="AZ19:AZ20" si="117">IF(N19="使用",1,0)</f>
        <v>0</v>
      </c>
      <c r="BA19" s="206">
        <f t="shared" ref="BA19:BA20" si="118">IF(O19="使用",1,0)</f>
        <v>0</v>
      </c>
      <c r="BB19" s="206">
        <f t="shared" ref="BB19:BB20" si="119">IF(P19="使用",1,0)</f>
        <v>0</v>
      </c>
      <c r="BC19" s="206">
        <f t="shared" ref="BC19:BC20" si="120">IF(Q19="使用",1,0)</f>
        <v>0</v>
      </c>
      <c r="BD19" s="206">
        <f t="shared" ref="BD19:BD20" si="121">IF(R19="使用",1,0)</f>
        <v>0</v>
      </c>
      <c r="BE19" s="206">
        <f t="shared" ref="BE19:BE20" si="122">IF(S19="使用",1,0)</f>
        <v>0</v>
      </c>
      <c r="BF19" s="206">
        <f t="shared" ref="BF19:BF20" si="123">IF(T19="使用",1,0)</f>
        <v>0</v>
      </c>
      <c r="BG19" s="206">
        <f t="shared" ref="BG19:BG20" si="124">IF(U19="使用",1,0)</f>
        <v>0</v>
      </c>
      <c r="BH19" s="206">
        <f t="shared" ref="BH19:BH20" si="125">IF(V19="使用",1,0)</f>
        <v>0</v>
      </c>
      <c r="BI19" s="206">
        <f t="shared" ref="BI19:BI20" si="126">IF(W19="使用",1,0)</f>
        <v>0</v>
      </c>
      <c r="BJ19" s="206">
        <f t="shared" ref="BJ19:BJ20" si="127">IF(X19="使用",1,0)</f>
        <v>0</v>
      </c>
      <c r="BK19" s="206">
        <f t="shared" ref="BK19:BK20" si="128">IF(Y19="使用",1,0)</f>
        <v>0</v>
      </c>
      <c r="BL19" s="206">
        <f t="shared" ref="BL19:BL20" si="129">IF(Z19="使用",1,0)</f>
        <v>0</v>
      </c>
      <c r="BM19" s="206">
        <f t="shared" ref="BM19:BM20" si="130">IF(AA19="使用",1,0)</f>
        <v>0</v>
      </c>
      <c r="BN19" s="206">
        <f t="shared" ref="BN19:BN20" si="131">IF(AB19="使用",1,0)</f>
        <v>0</v>
      </c>
      <c r="BO19" s="206">
        <f t="shared" ref="BO19:BO20" si="132">IF(AC19="使用",1,0)</f>
        <v>0</v>
      </c>
      <c r="BP19" s="206">
        <f t="shared" ref="BP19:BP20" si="133">IF(AD19="使用",1,0)</f>
        <v>0</v>
      </c>
      <c r="BQ19" s="206">
        <f t="shared" ref="BQ19:BQ20" si="134">IF(AE19="使用",1,0)</f>
        <v>0</v>
      </c>
      <c r="BR19" s="206">
        <f t="shared" ref="BR19:BR20" si="135">IF(AF19="使用",1,0)</f>
        <v>0</v>
      </c>
      <c r="BS19" s="206">
        <f t="shared" ref="BS19:BS20" si="136">IF(AG19="使用",1,0)</f>
        <v>0</v>
      </c>
      <c r="BT19" s="206">
        <f t="shared" ref="BT19:BT20" si="137">IF(AH19="使用",1,0)</f>
        <v>0</v>
      </c>
      <c r="BU19" s="206">
        <f t="shared" ref="BU19:BU20" si="138">IF(AI19="使用",1,0)</f>
        <v>0</v>
      </c>
    </row>
    <row r="20" spans="1:73" ht="12.75" thickBot="1">
      <c r="A20" s="151"/>
      <c r="B20" s="501"/>
      <c r="C20" s="156" t="s">
        <v>86</v>
      </c>
      <c r="D20" s="153" t="s">
        <v>87</v>
      </c>
      <c r="E20" s="103" t="s">
        <v>87</v>
      </c>
      <c r="F20" s="103" t="s">
        <v>87</v>
      </c>
      <c r="G20" s="103" t="s">
        <v>87</v>
      </c>
      <c r="H20" s="103" t="s">
        <v>87</v>
      </c>
      <c r="I20" s="103" t="s">
        <v>87</v>
      </c>
      <c r="J20" s="103" t="s">
        <v>87</v>
      </c>
      <c r="K20" s="185" t="s">
        <v>87</v>
      </c>
      <c r="L20" s="188" t="s">
        <v>87</v>
      </c>
      <c r="M20" s="103" t="s">
        <v>87</v>
      </c>
      <c r="N20" s="103" t="s">
        <v>87</v>
      </c>
      <c r="O20" s="103" t="s">
        <v>87</v>
      </c>
      <c r="P20" s="103" t="s">
        <v>87</v>
      </c>
      <c r="Q20" s="103" t="s">
        <v>87</v>
      </c>
      <c r="R20" s="103" t="s">
        <v>87</v>
      </c>
      <c r="S20" s="185" t="s">
        <v>87</v>
      </c>
      <c r="T20" s="188" t="s">
        <v>87</v>
      </c>
      <c r="U20" s="103" t="s">
        <v>87</v>
      </c>
      <c r="V20" s="103" t="s">
        <v>87</v>
      </c>
      <c r="W20" s="103" t="s">
        <v>87</v>
      </c>
      <c r="X20" s="103" t="s">
        <v>87</v>
      </c>
      <c r="Y20" s="103" t="s">
        <v>87</v>
      </c>
      <c r="Z20" s="103" t="s">
        <v>87</v>
      </c>
      <c r="AA20" s="103" t="s">
        <v>87</v>
      </c>
      <c r="AB20" s="188" t="s">
        <v>87</v>
      </c>
      <c r="AC20" s="103" t="s">
        <v>87</v>
      </c>
      <c r="AD20" s="103" t="s">
        <v>87</v>
      </c>
      <c r="AE20" s="103" t="s">
        <v>87</v>
      </c>
      <c r="AF20" s="103" t="s">
        <v>87</v>
      </c>
      <c r="AG20" s="103" t="s">
        <v>87</v>
      </c>
      <c r="AH20" s="103" t="s">
        <v>87</v>
      </c>
      <c r="AI20" s="103" t="s">
        <v>87</v>
      </c>
      <c r="AJ20" s="150" t="str">
        <f t="shared" ref="AJ20" si="139">IF(A18="×","",IF(AJ18="","0x00000000","0x"&amp; DEC2HEX(AP20*2^31+AQ20*2^30+AR20*2^29+AS20*2^28+AT20*2^27+AU20*2^26+AV20*2^25+AW20*2^24+AX20*2^23+AY20*2^22+AZ20*2^21+BA20*2^20+BB20*2^19+BC20*2^18+BD20*2^17+BE20*2^16+BF20*2^15+BG20*2^14+BH20*2^13+BI20*2^12+BJ20*2^11+BK20*2^10+BL20*2^9+BM20*2^8+BN20*2^7+BO20*2^6+BP20*2^5+BQ20*2^4+BR20*2^3+BS20*2^2+BT20*2^1+BU20*2^0,8)))</f>
        <v/>
      </c>
      <c r="AK20" s="142"/>
      <c r="AL20" s="142"/>
      <c r="AM20" s="142"/>
      <c r="AN20" s="142"/>
      <c r="AO20" s="142"/>
      <c r="AP20" s="209">
        <f t="shared" si="107"/>
        <v>0</v>
      </c>
      <c r="AQ20" s="206">
        <f t="shared" si="108"/>
        <v>0</v>
      </c>
      <c r="AR20" s="206">
        <f t="shared" si="109"/>
        <v>0</v>
      </c>
      <c r="AS20" s="206">
        <f t="shared" si="110"/>
        <v>0</v>
      </c>
      <c r="AT20" s="206">
        <f t="shared" si="111"/>
        <v>0</v>
      </c>
      <c r="AU20" s="206">
        <f t="shared" si="112"/>
        <v>0</v>
      </c>
      <c r="AV20" s="206">
        <f t="shared" si="113"/>
        <v>0</v>
      </c>
      <c r="AW20" s="206">
        <f t="shared" si="114"/>
        <v>0</v>
      </c>
      <c r="AX20" s="206">
        <f t="shared" si="115"/>
        <v>0</v>
      </c>
      <c r="AY20" s="206">
        <f t="shared" si="116"/>
        <v>0</v>
      </c>
      <c r="AZ20" s="206">
        <f t="shared" si="117"/>
        <v>0</v>
      </c>
      <c r="BA20" s="206">
        <f t="shared" si="118"/>
        <v>0</v>
      </c>
      <c r="BB20" s="206">
        <f t="shared" si="119"/>
        <v>0</v>
      </c>
      <c r="BC20" s="206">
        <f t="shared" si="120"/>
        <v>0</v>
      </c>
      <c r="BD20" s="206">
        <f t="shared" si="121"/>
        <v>0</v>
      </c>
      <c r="BE20" s="206">
        <f t="shared" si="122"/>
        <v>0</v>
      </c>
      <c r="BF20" s="206">
        <f t="shared" si="123"/>
        <v>0</v>
      </c>
      <c r="BG20" s="206">
        <f t="shared" si="124"/>
        <v>0</v>
      </c>
      <c r="BH20" s="206">
        <f t="shared" si="125"/>
        <v>0</v>
      </c>
      <c r="BI20" s="206">
        <f t="shared" si="126"/>
        <v>0</v>
      </c>
      <c r="BJ20" s="206">
        <f t="shared" si="127"/>
        <v>0</v>
      </c>
      <c r="BK20" s="206">
        <f t="shared" si="128"/>
        <v>0</v>
      </c>
      <c r="BL20" s="206">
        <f t="shared" si="129"/>
        <v>0</v>
      </c>
      <c r="BM20" s="206">
        <f t="shared" si="130"/>
        <v>0</v>
      </c>
      <c r="BN20" s="206">
        <f t="shared" si="131"/>
        <v>0</v>
      </c>
      <c r="BO20" s="206">
        <f t="shared" si="132"/>
        <v>0</v>
      </c>
      <c r="BP20" s="206">
        <f t="shared" si="133"/>
        <v>0</v>
      </c>
      <c r="BQ20" s="206">
        <f t="shared" si="134"/>
        <v>0</v>
      </c>
      <c r="BR20" s="206">
        <f t="shared" si="135"/>
        <v>0</v>
      </c>
      <c r="BS20" s="206">
        <f t="shared" si="136"/>
        <v>0</v>
      </c>
      <c r="BT20" s="206">
        <f t="shared" si="137"/>
        <v>0</v>
      </c>
      <c r="BU20" s="206">
        <f t="shared" si="138"/>
        <v>0</v>
      </c>
    </row>
    <row r="21" spans="1:73" ht="36.75" thickTop="1">
      <c r="A21" s="151" t="str">
        <f t="shared" ref="A21" si="140">IF(COUNTBLANK(D21:AI21)=32,"×","○")</f>
        <v>×</v>
      </c>
      <c r="B21" s="499" t="str">
        <f ca="1">IF(COUNTIF(D22:AI23,"使用")=0,"",MAX($B$8:INDIRECT("R[-1]C",FALSE))+1)</f>
        <v/>
      </c>
      <c r="C21" s="154" t="s">
        <v>88</v>
      </c>
      <c r="D21" s="202" t="str">
        <f>IF(コンフィグ設定!Z315="","",コンフィグ設定!Z315)</f>
        <v/>
      </c>
      <c r="E21" s="202" t="str">
        <f>IF(コンフィグ設定!AA315="","",コンフィグ設定!AA315)</f>
        <v/>
      </c>
      <c r="F21" s="202" t="str">
        <f>IF(コンフィグ設定!AB315="","",コンフィグ設定!AB315)</f>
        <v/>
      </c>
      <c r="G21" s="202" t="str">
        <f>IF(コンフィグ設定!AC315="","",コンフィグ設定!AC315)</f>
        <v/>
      </c>
      <c r="H21" s="202" t="str">
        <f>IF(コンフィグ設定!AD315="","",コンフィグ設定!AD315)</f>
        <v/>
      </c>
      <c r="I21" s="202" t="str">
        <f>IF(コンフィグ設定!AE315="","",コンフィグ設定!AE315)</f>
        <v/>
      </c>
      <c r="J21" s="202" t="str">
        <f>IF(コンフィグ設定!AF315="","",コンフィグ設定!AF315)</f>
        <v/>
      </c>
      <c r="K21" s="203" t="str">
        <f>IF(コンフィグ設定!AG315="","",コンフィグ設定!AG315)</f>
        <v/>
      </c>
      <c r="L21" s="204" t="str">
        <f>IF(コンフィグ設定!AH315="","",コンフィグ設定!AH315)</f>
        <v/>
      </c>
      <c r="M21" s="202" t="str">
        <f>IF(コンフィグ設定!AI315="","",コンフィグ設定!AI315)</f>
        <v/>
      </c>
      <c r="N21" s="202" t="str">
        <f>IF(コンフィグ設定!AJ315="","",コンフィグ設定!AJ315)</f>
        <v/>
      </c>
      <c r="O21" s="202" t="str">
        <f>IF(コンフィグ設定!AK315="","",コンフィグ設定!AK315)</f>
        <v/>
      </c>
      <c r="P21" s="202" t="str">
        <f>IF(コンフィグ設定!AL315="","",コンフィグ設定!AL315)</f>
        <v/>
      </c>
      <c r="Q21" s="202" t="str">
        <f>IF(コンフィグ設定!AM315="","",コンフィグ設定!AM315)</f>
        <v/>
      </c>
      <c r="R21" s="202" t="str">
        <f>IF(コンフィグ設定!AN315="","",コンフィグ設定!AN315)</f>
        <v/>
      </c>
      <c r="S21" s="203" t="str">
        <f>IF(コンフィグ設定!AO315="","",コンフィグ設定!AO315)</f>
        <v/>
      </c>
      <c r="T21" s="204" t="str">
        <f>IF(コンフィグ設定!AP315="","",コンフィグ設定!AP315)</f>
        <v/>
      </c>
      <c r="U21" s="202" t="str">
        <f>IF(コンフィグ設定!AQ315="","",コンフィグ設定!AQ315)</f>
        <v/>
      </c>
      <c r="V21" s="202" t="str">
        <f>IF(コンフィグ設定!AR315="","",コンフィグ設定!AR315)</f>
        <v/>
      </c>
      <c r="W21" s="202" t="str">
        <f>IF(コンフィグ設定!AS315="","",コンフィグ設定!AS315)</f>
        <v/>
      </c>
      <c r="X21" s="202" t="str">
        <f>IF(コンフィグ設定!AT315="","",コンフィグ設定!AT315)</f>
        <v/>
      </c>
      <c r="Y21" s="202" t="str">
        <f>IF(コンフィグ設定!AU315="","",コンフィグ設定!AU315)</f>
        <v/>
      </c>
      <c r="Z21" s="202" t="str">
        <f>IF(コンフィグ設定!AV315="","",コンフィグ設定!AV315)</f>
        <v/>
      </c>
      <c r="AA21" s="203" t="str">
        <f>IF(コンフィグ設定!AW315="","",コンフィグ設定!AW315)</f>
        <v/>
      </c>
      <c r="AB21" s="204" t="str">
        <f>IF(コンフィグ設定!AX315="","",コンフィグ設定!AX315)</f>
        <v/>
      </c>
      <c r="AC21" s="202" t="str">
        <f>IF(コンフィグ設定!AY315="","",コンフィグ設定!AY315)</f>
        <v/>
      </c>
      <c r="AD21" s="202" t="str">
        <f>IF(コンフィグ設定!AZ315="","",コンフィグ設定!AZ315)</f>
        <v/>
      </c>
      <c r="AE21" s="202" t="str">
        <f>IF(コンフィグ設定!BA315="","",コンフィグ設定!BA315)</f>
        <v/>
      </c>
      <c r="AF21" s="202" t="str">
        <f>IF(コンフィグ設定!BB315="","",コンフィグ設定!BB315)</f>
        <v/>
      </c>
      <c r="AG21" s="202" t="str">
        <f>IF(コンフィグ設定!BC315="","",コンフィグ設定!BC315)</f>
        <v/>
      </c>
      <c r="AH21" s="202" t="str">
        <f>IF(コンフィグ設定!BD315="","",コンフィグ設定!BD315)</f>
        <v/>
      </c>
      <c r="AI21" s="202" t="str">
        <f>IF(コンフィグ設定!BE315="","",コンフィグ設定!BE315)</f>
        <v/>
      </c>
      <c r="AJ21" s="148" t="str">
        <f t="shared" ref="AJ21" si="141">IF(COUNTIF(D22:AI23,"使用")=0,"",(ROW()-9)/3)</f>
        <v/>
      </c>
      <c r="AK21" s="142"/>
      <c r="AL21" s="142"/>
      <c r="AM21" s="142"/>
      <c r="AN21" s="142"/>
      <c r="AO21" s="142"/>
      <c r="AP21" s="209"/>
      <c r="AQ21" s="206"/>
      <c r="AR21" s="206"/>
      <c r="AS21" s="206"/>
      <c r="AT21" s="206"/>
      <c r="AU21" s="206"/>
      <c r="AV21" s="206"/>
      <c r="AW21" s="206"/>
      <c r="AX21" s="206"/>
      <c r="AY21" s="206"/>
      <c r="AZ21" s="206"/>
      <c r="BA21" s="206"/>
      <c r="BB21" s="206"/>
      <c r="BC21" s="206"/>
      <c r="BD21" s="206"/>
      <c r="BE21" s="206"/>
      <c r="BF21" s="206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6"/>
    </row>
    <row r="22" spans="1:73">
      <c r="A22" s="151"/>
      <c r="B22" s="500"/>
      <c r="C22" s="155" t="s">
        <v>85</v>
      </c>
      <c r="D22" s="152" t="s">
        <v>87</v>
      </c>
      <c r="E22" s="102" t="s">
        <v>87</v>
      </c>
      <c r="F22" s="102" t="s">
        <v>87</v>
      </c>
      <c r="G22" s="102" t="s">
        <v>87</v>
      </c>
      <c r="H22" s="102" t="s">
        <v>87</v>
      </c>
      <c r="I22" s="102" t="s">
        <v>87</v>
      </c>
      <c r="J22" s="102" t="s">
        <v>87</v>
      </c>
      <c r="K22" s="184" t="s">
        <v>87</v>
      </c>
      <c r="L22" s="187" t="s">
        <v>87</v>
      </c>
      <c r="M22" s="102" t="s">
        <v>87</v>
      </c>
      <c r="N22" s="102" t="s">
        <v>87</v>
      </c>
      <c r="O22" s="102" t="s">
        <v>87</v>
      </c>
      <c r="P22" s="102" t="s">
        <v>87</v>
      </c>
      <c r="Q22" s="102" t="s">
        <v>87</v>
      </c>
      <c r="R22" s="102" t="s">
        <v>87</v>
      </c>
      <c r="S22" s="184" t="s">
        <v>87</v>
      </c>
      <c r="T22" s="187" t="s">
        <v>87</v>
      </c>
      <c r="U22" s="102" t="s">
        <v>87</v>
      </c>
      <c r="V22" s="102" t="s">
        <v>87</v>
      </c>
      <c r="W22" s="102" t="s">
        <v>87</v>
      </c>
      <c r="X22" s="102" t="s">
        <v>87</v>
      </c>
      <c r="Y22" s="102" t="s">
        <v>87</v>
      </c>
      <c r="Z22" s="102" t="s">
        <v>87</v>
      </c>
      <c r="AA22" s="102" t="s">
        <v>87</v>
      </c>
      <c r="AB22" s="187" t="s">
        <v>87</v>
      </c>
      <c r="AC22" s="102" t="s">
        <v>87</v>
      </c>
      <c r="AD22" s="102" t="s">
        <v>87</v>
      </c>
      <c r="AE22" s="102" t="s">
        <v>87</v>
      </c>
      <c r="AF22" s="102" t="s">
        <v>87</v>
      </c>
      <c r="AG22" s="102" t="s">
        <v>87</v>
      </c>
      <c r="AH22" s="102" t="s">
        <v>87</v>
      </c>
      <c r="AI22" s="102" t="s">
        <v>87</v>
      </c>
      <c r="AJ22" s="150" t="str">
        <f t="shared" ref="AJ22" si="142">IF(A21="×","",IF(AJ21="","0x00000000","0x"&amp; DEC2HEX(AP22*2^31+AQ22*2^30+AR22*2^29+AS22*2^28+AT22*2^27+AU22*2^26+AV22*2^25+AW22*2^24+AX22*2^23+AY22*2^22+AZ22*2^21+BA22*2^20+BB22*2^19+BC22*2^18+BD22*2^17+BE22*2^16+BF22*2^15+BG22*2^14+BH22*2^13+BI22*2^12+BJ22*2^11+BK22*2^10+BL22*2^9+BM22*2^8+BN22*2^7+BO22*2^6+BP22*2^5+BQ22*2^4+BR22*2^3+BS22*2^2+BT22*2^1+BU22*2^0,8)))</f>
        <v/>
      </c>
      <c r="AK22" s="142"/>
      <c r="AL22" s="142"/>
      <c r="AM22" s="142"/>
      <c r="AN22" s="142"/>
      <c r="AO22" s="142"/>
      <c r="AP22" s="209">
        <f t="shared" ref="AP22:AP23" si="143">IF(D22="使用",1,0)</f>
        <v>0</v>
      </c>
      <c r="AQ22" s="206">
        <f t="shared" ref="AQ22:AQ23" si="144">IF(E22="使用",1,0)</f>
        <v>0</v>
      </c>
      <c r="AR22" s="206">
        <f t="shared" ref="AR22:AR23" si="145">IF(F22="使用",1,0)</f>
        <v>0</v>
      </c>
      <c r="AS22" s="206">
        <f t="shared" ref="AS22:AS23" si="146">IF(G22="使用",1,0)</f>
        <v>0</v>
      </c>
      <c r="AT22" s="206">
        <f t="shared" ref="AT22:AT23" si="147">IF(H22="使用",1,0)</f>
        <v>0</v>
      </c>
      <c r="AU22" s="206">
        <f t="shared" ref="AU22:AU23" si="148">IF(I22="使用",1,0)</f>
        <v>0</v>
      </c>
      <c r="AV22" s="206">
        <f t="shared" ref="AV22:AV23" si="149">IF(J22="使用",1,0)</f>
        <v>0</v>
      </c>
      <c r="AW22" s="206">
        <f t="shared" ref="AW22:AW23" si="150">IF(K22="使用",1,0)</f>
        <v>0</v>
      </c>
      <c r="AX22" s="206">
        <f t="shared" ref="AX22:AX23" si="151">IF(L22="使用",1,0)</f>
        <v>0</v>
      </c>
      <c r="AY22" s="206">
        <f t="shared" ref="AY22:AY23" si="152">IF(M22="使用",1,0)</f>
        <v>0</v>
      </c>
      <c r="AZ22" s="206">
        <f t="shared" ref="AZ22:AZ23" si="153">IF(N22="使用",1,0)</f>
        <v>0</v>
      </c>
      <c r="BA22" s="206">
        <f t="shared" ref="BA22:BA23" si="154">IF(O22="使用",1,0)</f>
        <v>0</v>
      </c>
      <c r="BB22" s="206">
        <f t="shared" ref="BB22:BB23" si="155">IF(P22="使用",1,0)</f>
        <v>0</v>
      </c>
      <c r="BC22" s="206">
        <f t="shared" ref="BC22:BC23" si="156">IF(Q22="使用",1,0)</f>
        <v>0</v>
      </c>
      <c r="BD22" s="206">
        <f t="shared" ref="BD22:BD23" si="157">IF(R22="使用",1,0)</f>
        <v>0</v>
      </c>
      <c r="BE22" s="206">
        <f t="shared" ref="BE22:BE23" si="158">IF(S22="使用",1,0)</f>
        <v>0</v>
      </c>
      <c r="BF22" s="206">
        <f t="shared" ref="BF22:BF23" si="159">IF(T22="使用",1,0)</f>
        <v>0</v>
      </c>
      <c r="BG22" s="206">
        <f t="shared" ref="BG22:BG23" si="160">IF(U22="使用",1,0)</f>
        <v>0</v>
      </c>
      <c r="BH22" s="206">
        <f t="shared" ref="BH22:BH23" si="161">IF(V22="使用",1,0)</f>
        <v>0</v>
      </c>
      <c r="BI22" s="206">
        <f t="shared" ref="BI22:BI23" si="162">IF(W22="使用",1,0)</f>
        <v>0</v>
      </c>
      <c r="BJ22" s="206">
        <f t="shared" ref="BJ22:BJ23" si="163">IF(X22="使用",1,0)</f>
        <v>0</v>
      </c>
      <c r="BK22" s="206">
        <f t="shared" ref="BK22:BK23" si="164">IF(Y22="使用",1,0)</f>
        <v>0</v>
      </c>
      <c r="BL22" s="206">
        <f t="shared" ref="BL22:BL23" si="165">IF(Z22="使用",1,0)</f>
        <v>0</v>
      </c>
      <c r="BM22" s="206">
        <f t="shared" ref="BM22:BM23" si="166">IF(AA22="使用",1,0)</f>
        <v>0</v>
      </c>
      <c r="BN22" s="206">
        <f t="shared" ref="BN22:BN23" si="167">IF(AB22="使用",1,0)</f>
        <v>0</v>
      </c>
      <c r="BO22" s="206">
        <f t="shared" ref="BO22:BO23" si="168">IF(AC22="使用",1,0)</f>
        <v>0</v>
      </c>
      <c r="BP22" s="206">
        <f t="shared" ref="BP22:BP23" si="169">IF(AD22="使用",1,0)</f>
        <v>0</v>
      </c>
      <c r="BQ22" s="206">
        <f t="shared" ref="BQ22:BQ23" si="170">IF(AE22="使用",1,0)</f>
        <v>0</v>
      </c>
      <c r="BR22" s="206">
        <f t="shared" ref="BR22:BR23" si="171">IF(AF22="使用",1,0)</f>
        <v>0</v>
      </c>
      <c r="BS22" s="206">
        <f t="shared" ref="BS22:BS23" si="172">IF(AG22="使用",1,0)</f>
        <v>0</v>
      </c>
      <c r="BT22" s="206">
        <f t="shared" ref="BT22:BT23" si="173">IF(AH22="使用",1,0)</f>
        <v>0</v>
      </c>
      <c r="BU22" s="206">
        <f t="shared" ref="BU22:BU23" si="174">IF(AI22="使用",1,0)</f>
        <v>0</v>
      </c>
    </row>
    <row r="23" spans="1:73" ht="12.75" thickBot="1">
      <c r="A23" s="151"/>
      <c r="B23" s="501"/>
      <c r="C23" s="156" t="s">
        <v>86</v>
      </c>
      <c r="D23" s="153" t="s">
        <v>87</v>
      </c>
      <c r="E23" s="103" t="s">
        <v>87</v>
      </c>
      <c r="F23" s="103" t="s">
        <v>87</v>
      </c>
      <c r="G23" s="103" t="s">
        <v>87</v>
      </c>
      <c r="H23" s="103" t="s">
        <v>87</v>
      </c>
      <c r="I23" s="103" t="s">
        <v>87</v>
      </c>
      <c r="J23" s="103" t="s">
        <v>87</v>
      </c>
      <c r="K23" s="185" t="s">
        <v>87</v>
      </c>
      <c r="L23" s="188" t="s">
        <v>87</v>
      </c>
      <c r="M23" s="103" t="s">
        <v>87</v>
      </c>
      <c r="N23" s="103" t="s">
        <v>87</v>
      </c>
      <c r="O23" s="103" t="s">
        <v>87</v>
      </c>
      <c r="P23" s="103" t="s">
        <v>87</v>
      </c>
      <c r="Q23" s="103" t="s">
        <v>87</v>
      </c>
      <c r="R23" s="103" t="s">
        <v>87</v>
      </c>
      <c r="S23" s="185" t="s">
        <v>87</v>
      </c>
      <c r="T23" s="188" t="s">
        <v>87</v>
      </c>
      <c r="U23" s="103" t="s">
        <v>87</v>
      </c>
      <c r="V23" s="103" t="s">
        <v>87</v>
      </c>
      <c r="W23" s="103" t="s">
        <v>87</v>
      </c>
      <c r="X23" s="103" t="s">
        <v>87</v>
      </c>
      <c r="Y23" s="103" t="s">
        <v>87</v>
      </c>
      <c r="Z23" s="103" t="s">
        <v>87</v>
      </c>
      <c r="AA23" s="103" t="s">
        <v>87</v>
      </c>
      <c r="AB23" s="188" t="s">
        <v>87</v>
      </c>
      <c r="AC23" s="103" t="s">
        <v>87</v>
      </c>
      <c r="AD23" s="103" t="s">
        <v>87</v>
      </c>
      <c r="AE23" s="103" t="s">
        <v>87</v>
      </c>
      <c r="AF23" s="103" t="s">
        <v>87</v>
      </c>
      <c r="AG23" s="103" t="s">
        <v>87</v>
      </c>
      <c r="AH23" s="103" t="s">
        <v>87</v>
      </c>
      <c r="AI23" s="103" t="s">
        <v>87</v>
      </c>
      <c r="AJ23" s="150" t="str">
        <f t="shared" ref="AJ23" si="175">IF(A21="×","",IF(AJ21="","0x00000000","0x"&amp; DEC2HEX(AP23*2^31+AQ23*2^30+AR23*2^29+AS23*2^28+AT23*2^27+AU23*2^26+AV23*2^25+AW23*2^24+AX23*2^23+AY23*2^22+AZ23*2^21+BA23*2^20+BB23*2^19+BC23*2^18+BD23*2^17+BE23*2^16+BF23*2^15+BG23*2^14+BH23*2^13+BI23*2^12+BJ23*2^11+BK23*2^10+BL23*2^9+BM23*2^8+BN23*2^7+BO23*2^6+BP23*2^5+BQ23*2^4+BR23*2^3+BS23*2^2+BT23*2^1+BU23*2^0,8)))</f>
        <v/>
      </c>
      <c r="AK23" s="142"/>
      <c r="AL23" s="142"/>
      <c r="AM23" s="142"/>
      <c r="AN23" s="142"/>
      <c r="AO23" s="142"/>
      <c r="AP23" s="209">
        <f t="shared" si="143"/>
        <v>0</v>
      </c>
      <c r="AQ23" s="206">
        <f t="shared" si="144"/>
        <v>0</v>
      </c>
      <c r="AR23" s="206">
        <f t="shared" si="145"/>
        <v>0</v>
      </c>
      <c r="AS23" s="206">
        <f t="shared" si="146"/>
        <v>0</v>
      </c>
      <c r="AT23" s="206">
        <f t="shared" si="147"/>
        <v>0</v>
      </c>
      <c r="AU23" s="206">
        <f t="shared" si="148"/>
        <v>0</v>
      </c>
      <c r="AV23" s="206">
        <f t="shared" si="149"/>
        <v>0</v>
      </c>
      <c r="AW23" s="206">
        <f t="shared" si="150"/>
        <v>0</v>
      </c>
      <c r="AX23" s="206">
        <f t="shared" si="151"/>
        <v>0</v>
      </c>
      <c r="AY23" s="206">
        <f t="shared" si="152"/>
        <v>0</v>
      </c>
      <c r="AZ23" s="206">
        <f t="shared" si="153"/>
        <v>0</v>
      </c>
      <c r="BA23" s="206">
        <f t="shared" si="154"/>
        <v>0</v>
      </c>
      <c r="BB23" s="206">
        <f t="shared" si="155"/>
        <v>0</v>
      </c>
      <c r="BC23" s="206">
        <f t="shared" si="156"/>
        <v>0</v>
      </c>
      <c r="BD23" s="206">
        <f t="shared" si="157"/>
        <v>0</v>
      </c>
      <c r="BE23" s="206">
        <f t="shared" si="158"/>
        <v>0</v>
      </c>
      <c r="BF23" s="206">
        <f t="shared" si="159"/>
        <v>0</v>
      </c>
      <c r="BG23" s="206">
        <f t="shared" si="160"/>
        <v>0</v>
      </c>
      <c r="BH23" s="206">
        <f t="shared" si="161"/>
        <v>0</v>
      </c>
      <c r="BI23" s="206">
        <f t="shared" si="162"/>
        <v>0</v>
      </c>
      <c r="BJ23" s="206">
        <f t="shared" si="163"/>
        <v>0</v>
      </c>
      <c r="BK23" s="206">
        <f t="shared" si="164"/>
        <v>0</v>
      </c>
      <c r="BL23" s="206">
        <f t="shared" si="165"/>
        <v>0</v>
      </c>
      <c r="BM23" s="206">
        <f t="shared" si="166"/>
        <v>0</v>
      </c>
      <c r="BN23" s="206">
        <f t="shared" si="167"/>
        <v>0</v>
      </c>
      <c r="BO23" s="206">
        <f t="shared" si="168"/>
        <v>0</v>
      </c>
      <c r="BP23" s="206">
        <f t="shared" si="169"/>
        <v>0</v>
      </c>
      <c r="BQ23" s="206">
        <f t="shared" si="170"/>
        <v>0</v>
      </c>
      <c r="BR23" s="206">
        <f t="shared" si="171"/>
        <v>0</v>
      </c>
      <c r="BS23" s="206">
        <f t="shared" si="172"/>
        <v>0</v>
      </c>
      <c r="BT23" s="206">
        <f t="shared" si="173"/>
        <v>0</v>
      </c>
      <c r="BU23" s="206">
        <f t="shared" si="174"/>
        <v>0</v>
      </c>
    </row>
    <row r="24" spans="1:73" ht="36.75" thickTop="1">
      <c r="A24" s="151" t="str">
        <f t="shared" ref="A24" si="176">IF(COUNTBLANK(D24:AI24)=32,"×","○")</f>
        <v>×</v>
      </c>
      <c r="B24" s="499" t="str">
        <f ca="1">IF(COUNTIF(D25:AI26,"使用")=0,"",MAX($B$8:INDIRECT("R[-1]C",FALSE))+1)</f>
        <v/>
      </c>
      <c r="C24" s="154" t="s">
        <v>88</v>
      </c>
      <c r="D24" s="202" t="str">
        <f>IF(コンフィグ設定!Z318="","",コンフィグ設定!Z318)</f>
        <v/>
      </c>
      <c r="E24" s="202" t="str">
        <f>IF(コンフィグ設定!AA318="","",コンフィグ設定!AA318)</f>
        <v/>
      </c>
      <c r="F24" s="202" t="str">
        <f>IF(コンフィグ設定!AB318="","",コンフィグ設定!AB318)</f>
        <v/>
      </c>
      <c r="G24" s="202" t="str">
        <f>IF(コンフィグ設定!AC318="","",コンフィグ設定!AC318)</f>
        <v/>
      </c>
      <c r="H24" s="202" t="str">
        <f>IF(コンフィグ設定!AD318="","",コンフィグ設定!AD318)</f>
        <v/>
      </c>
      <c r="I24" s="202" t="str">
        <f>IF(コンフィグ設定!AE318="","",コンフィグ設定!AE318)</f>
        <v/>
      </c>
      <c r="J24" s="202" t="str">
        <f>IF(コンフィグ設定!AF318="","",コンフィグ設定!AF318)</f>
        <v/>
      </c>
      <c r="K24" s="203" t="str">
        <f>IF(コンフィグ設定!AG318="","",コンフィグ設定!AG318)</f>
        <v/>
      </c>
      <c r="L24" s="204" t="str">
        <f>IF(コンフィグ設定!AH318="","",コンフィグ設定!AH318)</f>
        <v/>
      </c>
      <c r="M24" s="202" t="str">
        <f>IF(コンフィグ設定!AI318="","",コンフィグ設定!AI318)</f>
        <v/>
      </c>
      <c r="N24" s="202" t="str">
        <f>IF(コンフィグ設定!AJ318="","",コンフィグ設定!AJ318)</f>
        <v/>
      </c>
      <c r="O24" s="202" t="str">
        <f>IF(コンフィグ設定!AK318="","",コンフィグ設定!AK318)</f>
        <v/>
      </c>
      <c r="P24" s="202" t="str">
        <f>IF(コンフィグ設定!AL318="","",コンフィグ設定!AL318)</f>
        <v/>
      </c>
      <c r="Q24" s="202" t="str">
        <f>IF(コンフィグ設定!AM318="","",コンフィグ設定!AM318)</f>
        <v/>
      </c>
      <c r="R24" s="202" t="str">
        <f>IF(コンフィグ設定!AN318="","",コンフィグ設定!AN318)</f>
        <v/>
      </c>
      <c r="S24" s="203" t="str">
        <f>IF(コンフィグ設定!AO318="","",コンフィグ設定!AO318)</f>
        <v/>
      </c>
      <c r="T24" s="204" t="str">
        <f>IF(コンフィグ設定!AP318="","",コンフィグ設定!AP318)</f>
        <v/>
      </c>
      <c r="U24" s="202" t="str">
        <f>IF(コンフィグ設定!AQ318="","",コンフィグ設定!AQ318)</f>
        <v/>
      </c>
      <c r="V24" s="202" t="str">
        <f>IF(コンフィグ設定!AR318="","",コンフィグ設定!AR318)</f>
        <v/>
      </c>
      <c r="W24" s="202" t="str">
        <f>IF(コンフィグ設定!AS318="","",コンフィグ設定!AS318)</f>
        <v/>
      </c>
      <c r="X24" s="202" t="str">
        <f>IF(コンフィグ設定!AT318="","",コンフィグ設定!AT318)</f>
        <v/>
      </c>
      <c r="Y24" s="202" t="str">
        <f>IF(コンフィグ設定!AU318="","",コンフィグ設定!AU318)</f>
        <v/>
      </c>
      <c r="Z24" s="202" t="str">
        <f>IF(コンフィグ設定!AV318="","",コンフィグ設定!AV318)</f>
        <v/>
      </c>
      <c r="AA24" s="203" t="str">
        <f>IF(コンフィグ設定!AW318="","",コンフィグ設定!AW318)</f>
        <v/>
      </c>
      <c r="AB24" s="204" t="str">
        <f>IF(コンフィグ設定!AX318="","",コンフィグ設定!AX318)</f>
        <v/>
      </c>
      <c r="AC24" s="202" t="str">
        <f>IF(コンフィグ設定!AY318="","",コンフィグ設定!AY318)</f>
        <v/>
      </c>
      <c r="AD24" s="202" t="str">
        <f>IF(コンフィグ設定!AZ318="","",コンフィグ設定!AZ318)</f>
        <v/>
      </c>
      <c r="AE24" s="202" t="str">
        <f>IF(コンフィグ設定!BA318="","",コンフィグ設定!BA318)</f>
        <v/>
      </c>
      <c r="AF24" s="202" t="str">
        <f>IF(コンフィグ設定!BB318="","",コンフィグ設定!BB318)</f>
        <v/>
      </c>
      <c r="AG24" s="202" t="str">
        <f>IF(コンフィグ設定!BC318="","",コンフィグ設定!BC318)</f>
        <v/>
      </c>
      <c r="AH24" s="202" t="str">
        <f>IF(コンフィグ設定!BD318="","",コンフィグ設定!BD318)</f>
        <v/>
      </c>
      <c r="AI24" s="202" t="str">
        <f>IF(コンフィグ設定!BE318="","",コンフィグ設定!BE318)</f>
        <v/>
      </c>
      <c r="AJ24" s="148" t="str">
        <f t="shared" ref="AJ24" si="177">IF(COUNTIF(D25:AI26,"使用")=0,"",(ROW()-9)/3)</f>
        <v/>
      </c>
      <c r="AK24" s="142"/>
      <c r="AL24" s="142"/>
      <c r="AM24" s="142"/>
      <c r="AN24" s="142"/>
      <c r="AO24" s="142"/>
      <c r="AP24" s="209"/>
      <c r="AQ24" s="206"/>
      <c r="AR24" s="206"/>
      <c r="AS24" s="206"/>
      <c r="AT24" s="206"/>
      <c r="AU24" s="206"/>
      <c r="AV24" s="206"/>
      <c r="AW24" s="206"/>
      <c r="AX24" s="206"/>
      <c r="AY24" s="206"/>
      <c r="AZ24" s="206"/>
      <c r="BA24" s="206"/>
      <c r="BB24" s="206"/>
      <c r="BC24" s="206"/>
      <c r="BD24" s="206"/>
      <c r="BE24" s="206"/>
      <c r="BF24" s="206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6"/>
    </row>
    <row r="25" spans="1:73">
      <c r="A25" s="151"/>
      <c r="B25" s="500"/>
      <c r="C25" s="155" t="s">
        <v>85</v>
      </c>
      <c r="D25" s="152" t="s">
        <v>87</v>
      </c>
      <c r="E25" s="102" t="s">
        <v>87</v>
      </c>
      <c r="F25" s="102" t="s">
        <v>87</v>
      </c>
      <c r="G25" s="102" t="s">
        <v>87</v>
      </c>
      <c r="H25" s="102" t="s">
        <v>87</v>
      </c>
      <c r="I25" s="102" t="s">
        <v>87</v>
      </c>
      <c r="J25" s="102" t="s">
        <v>87</v>
      </c>
      <c r="K25" s="184" t="s">
        <v>87</v>
      </c>
      <c r="L25" s="187" t="s">
        <v>87</v>
      </c>
      <c r="M25" s="102" t="s">
        <v>87</v>
      </c>
      <c r="N25" s="102" t="s">
        <v>87</v>
      </c>
      <c r="O25" s="102" t="s">
        <v>87</v>
      </c>
      <c r="P25" s="102" t="s">
        <v>87</v>
      </c>
      <c r="Q25" s="102" t="s">
        <v>87</v>
      </c>
      <c r="R25" s="102" t="s">
        <v>87</v>
      </c>
      <c r="S25" s="184" t="s">
        <v>87</v>
      </c>
      <c r="T25" s="187" t="s">
        <v>87</v>
      </c>
      <c r="U25" s="102" t="s">
        <v>87</v>
      </c>
      <c r="V25" s="102" t="s">
        <v>87</v>
      </c>
      <c r="W25" s="102" t="s">
        <v>87</v>
      </c>
      <c r="X25" s="102" t="s">
        <v>87</v>
      </c>
      <c r="Y25" s="102" t="s">
        <v>87</v>
      </c>
      <c r="Z25" s="102" t="s">
        <v>87</v>
      </c>
      <c r="AA25" s="184" t="s">
        <v>87</v>
      </c>
      <c r="AB25" s="187" t="s">
        <v>87</v>
      </c>
      <c r="AC25" s="102" t="s">
        <v>87</v>
      </c>
      <c r="AD25" s="102" t="s">
        <v>87</v>
      </c>
      <c r="AE25" s="102" t="s">
        <v>87</v>
      </c>
      <c r="AF25" s="102" t="s">
        <v>87</v>
      </c>
      <c r="AG25" s="102" t="s">
        <v>87</v>
      </c>
      <c r="AH25" s="102" t="s">
        <v>87</v>
      </c>
      <c r="AI25" s="102" t="s">
        <v>87</v>
      </c>
      <c r="AJ25" s="150" t="str">
        <f t="shared" ref="AJ25" si="178">IF(A24="×","",IF(AJ24="","0x00000000","0x"&amp; DEC2HEX(AP25*2^31+AQ25*2^30+AR25*2^29+AS25*2^28+AT25*2^27+AU25*2^26+AV25*2^25+AW25*2^24+AX25*2^23+AY25*2^22+AZ25*2^21+BA25*2^20+BB25*2^19+BC25*2^18+BD25*2^17+BE25*2^16+BF25*2^15+BG25*2^14+BH25*2^13+BI25*2^12+BJ25*2^11+BK25*2^10+BL25*2^9+BM25*2^8+BN25*2^7+BO25*2^6+BP25*2^5+BQ25*2^4+BR25*2^3+BS25*2^2+BT25*2^1+BU25*2^0,8)))</f>
        <v/>
      </c>
      <c r="AK25" s="142"/>
      <c r="AL25" s="142"/>
      <c r="AM25" s="142"/>
      <c r="AN25" s="142"/>
      <c r="AO25" s="142"/>
      <c r="AP25" s="209">
        <f t="shared" ref="AP25:AP26" si="179">IF(D25="使用",1,0)</f>
        <v>0</v>
      </c>
      <c r="AQ25" s="206">
        <f t="shared" ref="AQ25:AQ26" si="180">IF(E25="使用",1,0)</f>
        <v>0</v>
      </c>
      <c r="AR25" s="206">
        <f t="shared" ref="AR25:AR26" si="181">IF(F25="使用",1,0)</f>
        <v>0</v>
      </c>
      <c r="AS25" s="206">
        <f t="shared" ref="AS25:AS26" si="182">IF(G25="使用",1,0)</f>
        <v>0</v>
      </c>
      <c r="AT25" s="206">
        <f t="shared" ref="AT25:AT26" si="183">IF(H25="使用",1,0)</f>
        <v>0</v>
      </c>
      <c r="AU25" s="206">
        <f t="shared" ref="AU25:AU26" si="184">IF(I25="使用",1,0)</f>
        <v>0</v>
      </c>
      <c r="AV25" s="206">
        <f t="shared" ref="AV25:AV26" si="185">IF(J25="使用",1,0)</f>
        <v>0</v>
      </c>
      <c r="AW25" s="206">
        <f t="shared" ref="AW25:AW26" si="186">IF(K25="使用",1,0)</f>
        <v>0</v>
      </c>
      <c r="AX25" s="206">
        <f t="shared" ref="AX25:AX26" si="187">IF(L25="使用",1,0)</f>
        <v>0</v>
      </c>
      <c r="AY25" s="206">
        <f t="shared" ref="AY25:AY26" si="188">IF(M25="使用",1,0)</f>
        <v>0</v>
      </c>
      <c r="AZ25" s="206">
        <f t="shared" ref="AZ25:AZ26" si="189">IF(N25="使用",1,0)</f>
        <v>0</v>
      </c>
      <c r="BA25" s="206">
        <f t="shared" ref="BA25:BA26" si="190">IF(O25="使用",1,0)</f>
        <v>0</v>
      </c>
      <c r="BB25" s="206">
        <f t="shared" ref="BB25:BB26" si="191">IF(P25="使用",1,0)</f>
        <v>0</v>
      </c>
      <c r="BC25" s="206">
        <f t="shared" ref="BC25:BC26" si="192">IF(Q25="使用",1,0)</f>
        <v>0</v>
      </c>
      <c r="BD25" s="206">
        <f t="shared" ref="BD25:BD26" si="193">IF(R25="使用",1,0)</f>
        <v>0</v>
      </c>
      <c r="BE25" s="206">
        <f t="shared" ref="BE25:BE26" si="194">IF(S25="使用",1,0)</f>
        <v>0</v>
      </c>
      <c r="BF25" s="206">
        <f t="shared" ref="BF25:BF26" si="195">IF(T25="使用",1,0)</f>
        <v>0</v>
      </c>
      <c r="BG25" s="206">
        <f t="shared" ref="BG25:BG26" si="196">IF(U25="使用",1,0)</f>
        <v>0</v>
      </c>
      <c r="BH25" s="206">
        <f t="shared" ref="BH25:BH26" si="197">IF(V25="使用",1,0)</f>
        <v>0</v>
      </c>
      <c r="BI25" s="206">
        <f t="shared" ref="BI25:BI26" si="198">IF(W25="使用",1,0)</f>
        <v>0</v>
      </c>
      <c r="BJ25" s="206">
        <f t="shared" ref="BJ25:BJ26" si="199">IF(X25="使用",1,0)</f>
        <v>0</v>
      </c>
      <c r="BK25" s="206">
        <f t="shared" ref="BK25:BK26" si="200">IF(Y25="使用",1,0)</f>
        <v>0</v>
      </c>
      <c r="BL25" s="206">
        <f t="shared" ref="BL25:BL26" si="201">IF(Z25="使用",1,0)</f>
        <v>0</v>
      </c>
      <c r="BM25" s="206">
        <f t="shared" ref="BM25:BM26" si="202">IF(AA25="使用",1,0)</f>
        <v>0</v>
      </c>
      <c r="BN25" s="206">
        <f t="shared" ref="BN25:BN26" si="203">IF(AB25="使用",1,0)</f>
        <v>0</v>
      </c>
      <c r="BO25" s="206">
        <f t="shared" ref="BO25:BO26" si="204">IF(AC25="使用",1,0)</f>
        <v>0</v>
      </c>
      <c r="BP25" s="206">
        <f t="shared" ref="BP25:BP26" si="205">IF(AD25="使用",1,0)</f>
        <v>0</v>
      </c>
      <c r="BQ25" s="206">
        <f t="shared" ref="BQ25:BQ26" si="206">IF(AE25="使用",1,0)</f>
        <v>0</v>
      </c>
      <c r="BR25" s="206">
        <f t="shared" ref="BR25:BR26" si="207">IF(AF25="使用",1,0)</f>
        <v>0</v>
      </c>
      <c r="BS25" s="206">
        <f t="shared" ref="BS25:BS26" si="208">IF(AG25="使用",1,0)</f>
        <v>0</v>
      </c>
      <c r="BT25" s="206">
        <f t="shared" ref="BT25:BT26" si="209">IF(AH25="使用",1,0)</f>
        <v>0</v>
      </c>
      <c r="BU25" s="206">
        <f t="shared" ref="BU25:BU26" si="210">IF(AI25="使用",1,0)</f>
        <v>0</v>
      </c>
    </row>
    <row r="26" spans="1:73" ht="12.75" thickBot="1">
      <c r="A26" s="151"/>
      <c r="B26" s="501"/>
      <c r="C26" s="156" t="s">
        <v>86</v>
      </c>
      <c r="D26" s="153" t="s">
        <v>87</v>
      </c>
      <c r="E26" s="103" t="s">
        <v>87</v>
      </c>
      <c r="F26" s="103" t="s">
        <v>87</v>
      </c>
      <c r="G26" s="103" t="s">
        <v>87</v>
      </c>
      <c r="H26" s="103" t="s">
        <v>87</v>
      </c>
      <c r="I26" s="103" t="s">
        <v>87</v>
      </c>
      <c r="J26" s="103" t="s">
        <v>87</v>
      </c>
      <c r="K26" s="185" t="s">
        <v>87</v>
      </c>
      <c r="L26" s="188" t="s">
        <v>87</v>
      </c>
      <c r="M26" s="103" t="s">
        <v>87</v>
      </c>
      <c r="N26" s="103" t="s">
        <v>87</v>
      </c>
      <c r="O26" s="103" t="s">
        <v>87</v>
      </c>
      <c r="P26" s="103" t="s">
        <v>87</v>
      </c>
      <c r="Q26" s="103" t="s">
        <v>87</v>
      </c>
      <c r="R26" s="103" t="s">
        <v>87</v>
      </c>
      <c r="S26" s="185" t="s">
        <v>87</v>
      </c>
      <c r="T26" s="188" t="s">
        <v>87</v>
      </c>
      <c r="U26" s="103" t="s">
        <v>87</v>
      </c>
      <c r="V26" s="103" t="s">
        <v>87</v>
      </c>
      <c r="W26" s="103" t="s">
        <v>87</v>
      </c>
      <c r="X26" s="103" t="s">
        <v>87</v>
      </c>
      <c r="Y26" s="103" t="s">
        <v>87</v>
      </c>
      <c r="Z26" s="103" t="s">
        <v>87</v>
      </c>
      <c r="AA26" s="185" t="s">
        <v>87</v>
      </c>
      <c r="AB26" s="188" t="s">
        <v>87</v>
      </c>
      <c r="AC26" s="103" t="s">
        <v>87</v>
      </c>
      <c r="AD26" s="103" t="s">
        <v>87</v>
      </c>
      <c r="AE26" s="103" t="s">
        <v>87</v>
      </c>
      <c r="AF26" s="103" t="s">
        <v>87</v>
      </c>
      <c r="AG26" s="103" t="s">
        <v>87</v>
      </c>
      <c r="AH26" s="103" t="s">
        <v>87</v>
      </c>
      <c r="AI26" s="103" t="s">
        <v>87</v>
      </c>
      <c r="AJ26" s="150" t="str">
        <f t="shared" ref="AJ26" si="211">IF(A24="×","",IF(AJ24="","0x00000000","0x"&amp; DEC2HEX(AP26*2^31+AQ26*2^30+AR26*2^29+AS26*2^28+AT26*2^27+AU26*2^26+AV26*2^25+AW26*2^24+AX26*2^23+AY26*2^22+AZ26*2^21+BA26*2^20+BB26*2^19+BC26*2^18+BD26*2^17+BE26*2^16+BF26*2^15+BG26*2^14+BH26*2^13+BI26*2^12+BJ26*2^11+BK26*2^10+BL26*2^9+BM26*2^8+BN26*2^7+BO26*2^6+BP26*2^5+BQ26*2^4+BR26*2^3+BS26*2^2+BT26*2^1+BU26*2^0,8)))</f>
        <v/>
      </c>
      <c r="AK26" s="142"/>
      <c r="AL26" s="142"/>
      <c r="AM26" s="142"/>
      <c r="AN26" s="142"/>
      <c r="AO26" s="142"/>
      <c r="AP26" s="209">
        <f t="shared" si="179"/>
        <v>0</v>
      </c>
      <c r="AQ26" s="206">
        <f t="shared" si="180"/>
        <v>0</v>
      </c>
      <c r="AR26" s="206">
        <f t="shared" si="181"/>
        <v>0</v>
      </c>
      <c r="AS26" s="206">
        <f t="shared" si="182"/>
        <v>0</v>
      </c>
      <c r="AT26" s="206">
        <f t="shared" si="183"/>
        <v>0</v>
      </c>
      <c r="AU26" s="206">
        <f t="shared" si="184"/>
        <v>0</v>
      </c>
      <c r="AV26" s="206">
        <f t="shared" si="185"/>
        <v>0</v>
      </c>
      <c r="AW26" s="206">
        <f t="shared" si="186"/>
        <v>0</v>
      </c>
      <c r="AX26" s="206">
        <f t="shared" si="187"/>
        <v>0</v>
      </c>
      <c r="AY26" s="206">
        <f t="shared" si="188"/>
        <v>0</v>
      </c>
      <c r="AZ26" s="206">
        <f t="shared" si="189"/>
        <v>0</v>
      </c>
      <c r="BA26" s="206">
        <f t="shared" si="190"/>
        <v>0</v>
      </c>
      <c r="BB26" s="206">
        <f t="shared" si="191"/>
        <v>0</v>
      </c>
      <c r="BC26" s="206">
        <f t="shared" si="192"/>
        <v>0</v>
      </c>
      <c r="BD26" s="206">
        <f t="shared" si="193"/>
        <v>0</v>
      </c>
      <c r="BE26" s="206">
        <f t="shared" si="194"/>
        <v>0</v>
      </c>
      <c r="BF26" s="206">
        <f t="shared" si="195"/>
        <v>0</v>
      </c>
      <c r="BG26" s="206">
        <f t="shared" si="196"/>
        <v>0</v>
      </c>
      <c r="BH26" s="206">
        <f t="shared" si="197"/>
        <v>0</v>
      </c>
      <c r="BI26" s="206">
        <f t="shared" si="198"/>
        <v>0</v>
      </c>
      <c r="BJ26" s="206">
        <f t="shared" si="199"/>
        <v>0</v>
      </c>
      <c r="BK26" s="206">
        <f t="shared" si="200"/>
        <v>0</v>
      </c>
      <c r="BL26" s="206">
        <f t="shared" si="201"/>
        <v>0</v>
      </c>
      <c r="BM26" s="206">
        <f t="shared" si="202"/>
        <v>0</v>
      </c>
      <c r="BN26" s="206">
        <f t="shared" si="203"/>
        <v>0</v>
      </c>
      <c r="BO26" s="206">
        <f t="shared" si="204"/>
        <v>0</v>
      </c>
      <c r="BP26" s="206">
        <f t="shared" si="205"/>
        <v>0</v>
      </c>
      <c r="BQ26" s="206">
        <f t="shared" si="206"/>
        <v>0</v>
      </c>
      <c r="BR26" s="206">
        <f t="shared" si="207"/>
        <v>0</v>
      </c>
      <c r="BS26" s="206">
        <f t="shared" si="208"/>
        <v>0</v>
      </c>
      <c r="BT26" s="206">
        <f t="shared" si="209"/>
        <v>0</v>
      </c>
      <c r="BU26" s="206">
        <f t="shared" si="210"/>
        <v>0</v>
      </c>
    </row>
    <row r="27" spans="1:73" ht="36.75" thickTop="1">
      <c r="A27" s="151" t="str">
        <f t="shared" ref="A27" si="212">IF(COUNTBLANK(D27:AI27)=32,"×","○")</f>
        <v>×</v>
      </c>
      <c r="B27" s="499" t="str">
        <f ca="1">IF(COUNTIF(D28:AI29,"使用")=0,"",MAX($B$8:INDIRECT("R[-1]C",FALSE))+1)</f>
        <v/>
      </c>
      <c r="C27" s="154" t="s">
        <v>88</v>
      </c>
      <c r="D27" s="202" t="str">
        <f>IF(コンフィグ設定!Z321="","",コンフィグ設定!Z321)</f>
        <v/>
      </c>
      <c r="E27" s="202" t="str">
        <f>IF(コンフィグ設定!AA321="","",コンフィグ設定!AA321)</f>
        <v/>
      </c>
      <c r="F27" s="202" t="str">
        <f>IF(コンフィグ設定!AB321="","",コンフィグ設定!AB321)</f>
        <v/>
      </c>
      <c r="G27" s="202" t="str">
        <f>IF(コンフィグ設定!AC321="","",コンフィグ設定!AC321)</f>
        <v/>
      </c>
      <c r="H27" s="202" t="str">
        <f>IF(コンフィグ設定!AD321="","",コンフィグ設定!AD321)</f>
        <v/>
      </c>
      <c r="I27" s="202" t="str">
        <f>IF(コンフィグ設定!AE321="","",コンフィグ設定!AE321)</f>
        <v/>
      </c>
      <c r="J27" s="202" t="str">
        <f>IF(コンフィグ設定!AF321="","",コンフィグ設定!AF321)</f>
        <v/>
      </c>
      <c r="K27" s="203" t="str">
        <f>IF(コンフィグ設定!AG321="","",コンフィグ設定!AG321)</f>
        <v/>
      </c>
      <c r="L27" s="204" t="str">
        <f>IF(コンフィグ設定!AH321="","",コンフィグ設定!AH321)</f>
        <v/>
      </c>
      <c r="M27" s="202" t="str">
        <f>IF(コンフィグ設定!AI321="","",コンフィグ設定!AI321)</f>
        <v/>
      </c>
      <c r="N27" s="202" t="str">
        <f>IF(コンフィグ設定!AJ321="","",コンフィグ設定!AJ321)</f>
        <v/>
      </c>
      <c r="O27" s="202" t="str">
        <f>IF(コンフィグ設定!AK321="","",コンフィグ設定!AK321)</f>
        <v/>
      </c>
      <c r="P27" s="202" t="str">
        <f>IF(コンフィグ設定!AL321="","",コンフィグ設定!AL321)</f>
        <v/>
      </c>
      <c r="Q27" s="202" t="str">
        <f>IF(コンフィグ設定!AM321="","",コンフィグ設定!AM321)</f>
        <v/>
      </c>
      <c r="R27" s="202" t="str">
        <f>IF(コンフィグ設定!AN321="","",コンフィグ設定!AN321)</f>
        <v/>
      </c>
      <c r="S27" s="203" t="str">
        <f>IF(コンフィグ設定!AO321="","",コンフィグ設定!AO321)</f>
        <v/>
      </c>
      <c r="T27" s="204" t="str">
        <f>IF(コンフィグ設定!AP321="","",コンフィグ設定!AP321)</f>
        <v/>
      </c>
      <c r="U27" s="202" t="str">
        <f>IF(コンフィグ設定!AQ321="","",コンフィグ設定!AQ321)</f>
        <v/>
      </c>
      <c r="V27" s="202" t="str">
        <f>IF(コンフィグ設定!AR321="","",コンフィグ設定!AR321)</f>
        <v/>
      </c>
      <c r="W27" s="202" t="str">
        <f>IF(コンフィグ設定!AS321="","",コンフィグ設定!AS321)</f>
        <v/>
      </c>
      <c r="X27" s="202" t="str">
        <f>IF(コンフィグ設定!AT321="","",コンフィグ設定!AT321)</f>
        <v/>
      </c>
      <c r="Y27" s="202" t="str">
        <f>IF(コンフィグ設定!AU321="","",コンフィグ設定!AU321)</f>
        <v/>
      </c>
      <c r="Z27" s="202" t="str">
        <f>IF(コンフィグ設定!AV321="","",コンフィグ設定!AV321)</f>
        <v/>
      </c>
      <c r="AA27" s="203" t="str">
        <f>IF(コンフィグ設定!AW321="","",コンフィグ設定!AW321)</f>
        <v/>
      </c>
      <c r="AB27" s="204" t="str">
        <f>IF(コンフィグ設定!AX321="","",コンフィグ設定!AX321)</f>
        <v/>
      </c>
      <c r="AC27" s="202" t="str">
        <f>IF(コンフィグ設定!AY321="","",コンフィグ設定!AY321)</f>
        <v/>
      </c>
      <c r="AD27" s="202" t="str">
        <f>IF(コンフィグ設定!AZ321="","",コンフィグ設定!AZ321)</f>
        <v/>
      </c>
      <c r="AE27" s="202" t="str">
        <f>IF(コンフィグ設定!BA321="","",コンフィグ設定!BA321)</f>
        <v/>
      </c>
      <c r="AF27" s="202" t="str">
        <f>IF(コンフィグ設定!BB321="","",コンフィグ設定!BB321)</f>
        <v/>
      </c>
      <c r="AG27" s="202" t="str">
        <f>IF(コンフィグ設定!BC321="","",コンフィグ設定!BC321)</f>
        <v/>
      </c>
      <c r="AH27" s="202" t="str">
        <f>IF(コンフィグ設定!BD321="","",コンフィグ設定!BD321)</f>
        <v/>
      </c>
      <c r="AI27" s="202" t="str">
        <f>IF(コンフィグ設定!BE321="","",コンフィグ設定!BE321)</f>
        <v/>
      </c>
      <c r="AJ27" s="148" t="str">
        <f t="shared" ref="AJ27" si="213">IF(COUNTIF(D28:AI29,"使用")=0,"",(ROW()-9)/3)</f>
        <v/>
      </c>
      <c r="AK27" s="142"/>
      <c r="AL27" s="142"/>
      <c r="AM27" s="142"/>
      <c r="AN27" s="142"/>
      <c r="AO27" s="142"/>
      <c r="AP27" s="209"/>
      <c r="AQ27" s="206"/>
      <c r="AR27" s="206"/>
      <c r="AS27" s="206"/>
      <c r="AT27" s="206"/>
      <c r="AU27" s="206"/>
      <c r="AV27" s="206"/>
      <c r="AW27" s="206"/>
      <c r="AX27" s="206"/>
      <c r="AY27" s="206"/>
      <c r="AZ27" s="206"/>
      <c r="BA27" s="206"/>
      <c r="BB27" s="206"/>
      <c r="BC27" s="206"/>
      <c r="BD27" s="206"/>
      <c r="BE27" s="206"/>
      <c r="BF27" s="206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6"/>
    </row>
    <row r="28" spans="1:73">
      <c r="A28" s="151"/>
      <c r="B28" s="500"/>
      <c r="C28" s="155" t="s">
        <v>85</v>
      </c>
      <c r="D28" s="152" t="s">
        <v>87</v>
      </c>
      <c r="E28" s="102" t="s">
        <v>87</v>
      </c>
      <c r="F28" s="102" t="s">
        <v>87</v>
      </c>
      <c r="G28" s="102" t="s">
        <v>87</v>
      </c>
      <c r="H28" s="102" t="s">
        <v>87</v>
      </c>
      <c r="I28" s="102" t="s">
        <v>87</v>
      </c>
      <c r="J28" s="102" t="s">
        <v>87</v>
      </c>
      <c r="K28" s="184" t="s">
        <v>87</v>
      </c>
      <c r="L28" s="187" t="s">
        <v>87</v>
      </c>
      <c r="M28" s="102" t="s">
        <v>87</v>
      </c>
      <c r="N28" s="102" t="s">
        <v>87</v>
      </c>
      <c r="O28" s="102" t="s">
        <v>87</v>
      </c>
      <c r="P28" s="102" t="s">
        <v>87</v>
      </c>
      <c r="Q28" s="102" t="s">
        <v>87</v>
      </c>
      <c r="R28" s="102" t="s">
        <v>87</v>
      </c>
      <c r="S28" s="184" t="s">
        <v>87</v>
      </c>
      <c r="T28" s="187" t="s">
        <v>87</v>
      </c>
      <c r="U28" s="102" t="s">
        <v>87</v>
      </c>
      <c r="V28" s="102" t="s">
        <v>87</v>
      </c>
      <c r="W28" s="102" t="s">
        <v>87</v>
      </c>
      <c r="X28" s="102" t="s">
        <v>87</v>
      </c>
      <c r="Y28" s="102" t="s">
        <v>87</v>
      </c>
      <c r="Z28" s="102" t="s">
        <v>87</v>
      </c>
      <c r="AA28" s="102" t="s">
        <v>87</v>
      </c>
      <c r="AB28" s="187" t="s">
        <v>87</v>
      </c>
      <c r="AC28" s="102" t="s">
        <v>87</v>
      </c>
      <c r="AD28" s="102" t="s">
        <v>87</v>
      </c>
      <c r="AE28" s="102" t="s">
        <v>87</v>
      </c>
      <c r="AF28" s="102" t="s">
        <v>87</v>
      </c>
      <c r="AG28" s="102" t="s">
        <v>87</v>
      </c>
      <c r="AH28" s="102" t="s">
        <v>87</v>
      </c>
      <c r="AI28" s="102" t="s">
        <v>87</v>
      </c>
      <c r="AJ28" s="150" t="str">
        <f t="shared" ref="AJ28" si="214">IF(A27="×","",IF(AJ27="","0x00000000","0x"&amp; DEC2HEX(AP28*2^31+AQ28*2^30+AR28*2^29+AS28*2^28+AT28*2^27+AU28*2^26+AV28*2^25+AW28*2^24+AX28*2^23+AY28*2^22+AZ28*2^21+BA28*2^20+BB28*2^19+BC28*2^18+BD28*2^17+BE28*2^16+BF28*2^15+BG28*2^14+BH28*2^13+BI28*2^12+BJ28*2^11+BK28*2^10+BL28*2^9+BM28*2^8+BN28*2^7+BO28*2^6+BP28*2^5+BQ28*2^4+BR28*2^3+BS28*2^2+BT28*2^1+BU28*2^0,8)))</f>
        <v/>
      </c>
      <c r="AK28" s="142"/>
      <c r="AL28" s="142"/>
      <c r="AM28" s="142"/>
      <c r="AN28" s="142"/>
      <c r="AO28" s="142"/>
      <c r="AP28" s="209">
        <f t="shared" ref="AP28:AP29" si="215">IF(D28="使用",1,0)</f>
        <v>0</v>
      </c>
      <c r="AQ28" s="206">
        <f t="shared" ref="AQ28:AQ29" si="216">IF(E28="使用",1,0)</f>
        <v>0</v>
      </c>
      <c r="AR28" s="206">
        <f t="shared" ref="AR28:AR29" si="217">IF(F28="使用",1,0)</f>
        <v>0</v>
      </c>
      <c r="AS28" s="206">
        <f t="shared" ref="AS28:AS29" si="218">IF(G28="使用",1,0)</f>
        <v>0</v>
      </c>
      <c r="AT28" s="206">
        <f t="shared" ref="AT28:AT29" si="219">IF(H28="使用",1,0)</f>
        <v>0</v>
      </c>
      <c r="AU28" s="206">
        <f t="shared" ref="AU28:AU29" si="220">IF(I28="使用",1,0)</f>
        <v>0</v>
      </c>
      <c r="AV28" s="206">
        <f t="shared" ref="AV28:AV29" si="221">IF(J28="使用",1,0)</f>
        <v>0</v>
      </c>
      <c r="AW28" s="206">
        <f t="shared" ref="AW28:AW29" si="222">IF(K28="使用",1,0)</f>
        <v>0</v>
      </c>
      <c r="AX28" s="206">
        <f t="shared" ref="AX28:AX29" si="223">IF(L28="使用",1,0)</f>
        <v>0</v>
      </c>
      <c r="AY28" s="206">
        <f t="shared" ref="AY28:AY29" si="224">IF(M28="使用",1,0)</f>
        <v>0</v>
      </c>
      <c r="AZ28" s="206">
        <f t="shared" ref="AZ28:AZ29" si="225">IF(N28="使用",1,0)</f>
        <v>0</v>
      </c>
      <c r="BA28" s="206">
        <f t="shared" ref="BA28:BA29" si="226">IF(O28="使用",1,0)</f>
        <v>0</v>
      </c>
      <c r="BB28" s="206">
        <f t="shared" ref="BB28:BB29" si="227">IF(P28="使用",1,0)</f>
        <v>0</v>
      </c>
      <c r="BC28" s="206">
        <f t="shared" ref="BC28:BC29" si="228">IF(Q28="使用",1,0)</f>
        <v>0</v>
      </c>
      <c r="BD28" s="206">
        <f t="shared" ref="BD28:BD29" si="229">IF(R28="使用",1,0)</f>
        <v>0</v>
      </c>
      <c r="BE28" s="206">
        <f t="shared" ref="BE28:BE29" si="230">IF(S28="使用",1,0)</f>
        <v>0</v>
      </c>
      <c r="BF28" s="206">
        <f t="shared" ref="BF28:BF29" si="231">IF(T28="使用",1,0)</f>
        <v>0</v>
      </c>
      <c r="BG28" s="206">
        <f t="shared" ref="BG28:BG29" si="232">IF(U28="使用",1,0)</f>
        <v>0</v>
      </c>
      <c r="BH28" s="206">
        <f t="shared" ref="BH28:BH29" si="233">IF(V28="使用",1,0)</f>
        <v>0</v>
      </c>
      <c r="BI28" s="206">
        <f t="shared" ref="BI28:BI29" si="234">IF(W28="使用",1,0)</f>
        <v>0</v>
      </c>
      <c r="BJ28" s="206">
        <f t="shared" ref="BJ28:BJ29" si="235">IF(X28="使用",1,0)</f>
        <v>0</v>
      </c>
      <c r="BK28" s="206">
        <f t="shared" ref="BK28:BK29" si="236">IF(Y28="使用",1,0)</f>
        <v>0</v>
      </c>
      <c r="BL28" s="206">
        <f t="shared" ref="BL28:BL29" si="237">IF(Z28="使用",1,0)</f>
        <v>0</v>
      </c>
      <c r="BM28" s="206">
        <f t="shared" ref="BM28:BM29" si="238">IF(AA28="使用",1,0)</f>
        <v>0</v>
      </c>
      <c r="BN28" s="206">
        <f t="shared" ref="BN28:BN29" si="239">IF(AB28="使用",1,0)</f>
        <v>0</v>
      </c>
      <c r="BO28" s="206">
        <f t="shared" ref="BO28:BO29" si="240">IF(AC28="使用",1,0)</f>
        <v>0</v>
      </c>
      <c r="BP28" s="206">
        <f t="shared" ref="BP28:BP29" si="241">IF(AD28="使用",1,0)</f>
        <v>0</v>
      </c>
      <c r="BQ28" s="206">
        <f t="shared" ref="BQ28:BQ29" si="242">IF(AE28="使用",1,0)</f>
        <v>0</v>
      </c>
      <c r="BR28" s="206">
        <f t="shared" ref="BR28:BR29" si="243">IF(AF28="使用",1,0)</f>
        <v>0</v>
      </c>
      <c r="BS28" s="206">
        <f t="shared" ref="BS28:BS29" si="244">IF(AG28="使用",1,0)</f>
        <v>0</v>
      </c>
      <c r="BT28" s="206">
        <f t="shared" ref="BT28:BT29" si="245">IF(AH28="使用",1,0)</f>
        <v>0</v>
      </c>
      <c r="BU28" s="206">
        <f t="shared" ref="BU28:BU29" si="246">IF(AI28="使用",1,0)</f>
        <v>0</v>
      </c>
    </row>
    <row r="29" spans="1:73" ht="12.75" thickBot="1">
      <c r="A29" s="151"/>
      <c r="B29" s="501"/>
      <c r="C29" s="156" t="s">
        <v>86</v>
      </c>
      <c r="D29" s="153" t="s">
        <v>87</v>
      </c>
      <c r="E29" s="103" t="s">
        <v>87</v>
      </c>
      <c r="F29" s="103" t="s">
        <v>87</v>
      </c>
      <c r="G29" s="103" t="s">
        <v>87</v>
      </c>
      <c r="H29" s="103" t="s">
        <v>87</v>
      </c>
      <c r="I29" s="103" t="s">
        <v>87</v>
      </c>
      <c r="J29" s="103" t="s">
        <v>87</v>
      </c>
      <c r="K29" s="185" t="s">
        <v>87</v>
      </c>
      <c r="L29" s="188" t="s">
        <v>87</v>
      </c>
      <c r="M29" s="103" t="s">
        <v>87</v>
      </c>
      <c r="N29" s="103" t="s">
        <v>87</v>
      </c>
      <c r="O29" s="103" t="s">
        <v>87</v>
      </c>
      <c r="P29" s="103" t="s">
        <v>87</v>
      </c>
      <c r="Q29" s="103" t="s">
        <v>87</v>
      </c>
      <c r="R29" s="103" t="s">
        <v>87</v>
      </c>
      <c r="S29" s="185" t="s">
        <v>87</v>
      </c>
      <c r="T29" s="188" t="s">
        <v>87</v>
      </c>
      <c r="U29" s="103" t="s">
        <v>87</v>
      </c>
      <c r="V29" s="103" t="s">
        <v>87</v>
      </c>
      <c r="W29" s="103" t="s">
        <v>87</v>
      </c>
      <c r="X29" s="103" t="s">
        <v>87</v>
      </c>
      <c r="Y29" s="103" t="s">
        <v>87</v>
      </c>
      <c r="Z29" s="103" t="s">
        <v>87</v>
      </c>
      <c r="AA29" s="103" t="s">
        <v>87</v>
      </c>
      <c r="AB29" s="188" t="s">
        <v>87</v>
      </c>
      <c r="AC29" s="103" t="s">
        <v>87</v>
      </c>
      <c r="AD29" s="103" t="s">
        <v>87</v>
      </c>
      <c r="AE29" s="103" t="s">
        <v>87</v>
      </c>
      <c r="AF29" s="103" t="s">
        <v>87</v>
      </c>
      <c r="AG29" s="103" t="s">
        <v>87</v>
      </c>
      <c r="AH29" s="103" t="s">
        <v>87</v>
      </c>
      <c r="AI29" s="103" t="s">
        <v>87</v>
      </c>
      <c r="AJ29" s="150" t="str">
        <f t="shared" ref="AJ29" si="247">IF(A27="×","",IF(AJ27="","0x00000000","0x"&amp; DEC2HEX(AP29*2^31+AQ29*2^30+AR29*2^29+AS29*2^28+AT29*2^27+AU29*2^26+AV29*2^25+AW29*2^24+AX29*2^23+AY29*2^22+AZ29*2^21+BA29*2^20+BB29*2^19+BC29*2^18+BD29*2^17+BE29*2^16+BF29*2^15+BG29*2^14+BH29*2^13+BI29*2^12+BJ29*2^11+BK29*2^10+BL29*2^9+BM29*2^8+BN29*2^7+BO29*2^6+BP29*2^5+BQ29*2^4+BR29*2^3+BS29*2^2+BT29*2^1+BU29*2^0,8)))</f>
        <v/>
      </c>
      <c r="AK29" s="142"/>
      <c r="AL29" s="142"/>
      <c r="AM29" s="142"/>
      <c r="AN29" s="142"/>
      <c r="AO29" s="142"/>
      <c r="AP29" s="209">
        <f t="shared" si="215"/>
        <v>0</v>
      </c>
      <c r="AQ29" s="206">
        <f t="shared" si="216"/>
        <v>0</v>
      </c>
      <c r="AR29" s="206">
        <f t="shared" si="217"/>
        <v>0</v>
      </c>
      <c r="AS29" s="206">
        <f t="shared" si="218"/>
        <v>0</v>
      </c>
      <c r="AT29" s="206">
        <f t="shared" si="219"/>
        <v>0</v>
      </c>
      <c r="AU29" s="206">
        <f t="shared" si="220"/>
        <v>0</v>
      </c>
      <c r="AV29" s="206">
        <f t="shared" si="221"/>
        <v>0</v>
      </c>
      <c r="AW29" s="206">
        <f t="shared" si="222"/>
        <v>0</v>
      </c>
      <c r="AX29" s="206">
        <f t="shared" si="223"/>
        <v>0</v>
      </c>
      <c r="AY29" s="206">
        <f t="shared" si="224"/>
        <v>0</v>
      </c>
      <c r="AZ29" s="206">
        <f t="shared" si="225"/>
        <v>0</v>
      </c>
      <c r="BA29" s="206">
        <f t="shared" si="226"/>
        <v>0</v>
      </c>
      <c r="BB29" s="206">
        <f t="shared" si="227"/>
        <v>0</v>
      </c>
      <c r="BC29" s="206">
        <f t="shared" si="228"/>
        <v>0</v>
      </c>
      <c r="BD29" s="206">
        <f t="shared" si="229"/>
        <v>0</v>
      </c>
      <c r="BE29" s="206">
        <f t="shared" si="230"/>
        <v>0</v>
      </c>
      <c r="BF29" s="206">
        <f t="shared" si="231"/>
        <v>0</v>
      </c>
      <c r="BG29" s="206">
        <f t="shared" si="232"/>
        <v>0</v>
      </c>
      <c r="BH29" s="206">
        <f t="shared" si="233"/>
        <v>0</v>
      </c>
      <c r="BI29" s="206">
        <f t="shared" si="234"/>
        <v>0</v>
      </c>
      <c r="BJ29" s="206">
        <f t="shared" si="235"/>
        <v>0</v>
      </c>
      <c r="BK29" s="206">
        <f t="shared" si="236"/>
        <v>0</v>
      </c>
      <c r="BL29" s="206">
        <f t="shared" si="237"/>
        <v>0</v>
      </c>
      <c r="BM29" s="206">
        <f t="shared" si="238"/>
        <v>0</v>
      </c>
      <c r="BN29" s="206">
        <f t="shared" si="239"/>
        <v>0</v>
      </c>
      <c r="BO29" s="206">
        <f t="shared" si="240"/>
        <v>0</v>
      </c>
      <c r="BP29" s="206">
        <f t="shared" si="241"/>
        <v>0</v>
      </c>
      <c r="BQ29" s="206">
        <f t="shared" si="242"/>
        <v>0</v>
      </c>
      <c r="BR29" s="206">
        <f t="shared" si="243"/>
        <v>0</v>
      </c>
      <c r="BS29" s="206">
        <f t="shared" si="244"/>
        <v>0</v>
      </c>
      <c r="BT29" s="206">
        <f t="shared" si="245"/>
        <v>0</v>
      </c>
      <c r="BU29" s="206">
        <f t="shared" si="246"/>
        <v>0</v>
      </c>
    </row>
    <row r="30" spans="1:73" ht="36.75" thickTop="1">
      <c r="A30" s="151" t="str">
        <f t="shared" ref="A30" si="248">IF(COUNTBLANK(D30:AI30)=32,"×","○")</f>
        <v>×</v>
      </c>
      <c r="B30" s="499" t="str">
        <f ca="1">IF(COUNTIF(D31:AI32,"使用")=0,"",MAX($B$8:INDIRECT("R[-1]C",FALSE))+1)</f>
        <v/>
      </c>
      <c r="C30" s="154" t="s">
        <v>88</v>
      </c>
      <c r="D30" s="202" t="str">
        <f>IF(コンフィグ設定!Z324="","",コンフィグ設定!Z324)</f>
        <v/>
      </c>
      <c r="E30" s="202" t="str">
        <f>IF(コンフィグ設定!AA324="","",コンフィグ設定!AA324)</f>
        <v/>
      </c>
      <c r="F30" s="202" t="str">
        <f>IF(コンフィグ設定!AB324="","",コンフィグ設定!AB324)</f>
        <v/>
      </c>
      <c r="G30" s="202" t="str">
        <f>IF(コンフィグ設定!AC324="","",コンフィグ設定!AC324)</f>
        <v/>
      </c>
      <c r="H30" s="202" t="str">
        <f>IF(コンフィグ設定!AD324="","",コンフィグ設定!AD324)</f>
        <v/>
      </c>
      <c r="I30" s="202" t="str">
        <f>IF(コンフィグ設定!AE324="","",コンフィグ設定!AE324)</f>
        <v/>
      </c>
      <c r="J30" s="202" t="str">
        <f>IF(コンフィグ設定!AF324="","",コンフィグ設定!AF324)</f>
        <v/>
      </c>
      <c r="K30" s="203" t="str">
        <f>IF(コンフィグ設定!AG324="","",コンフィグ設定!AG324)</f>
        <v/>
      </c>
      <c r="L30" s="204" t="str">
        <f>IF(コンフィグ設定!AH324="","",コンフィグ設定!AH324)</f>
        <v/>
      </c>
      <c r="M30" s="202" t="str">
        <f>IF(コンフィグ設定!AI324="","",コンフィグ設定!AI324)</f>
        <v/>
      </c>
      <c r="N30" s="202" t="str">
        <f>IF(コンフィグ設定!AJ324="","",コンフィグ設定!AJ324)</f>
        <v/>
      </c>
      <c r="O30" s="202" t="str">
        <f>IF(コンフィグ設定!AK324="","",コンフィグ設定!AK324)</f>
        <v/>
      </c>
      <c r="P30" s="202" t="str">
        <f>IF(コンフィグ設定!AL324="","",コンフィグ設定!AL324)</f>
        <v/>
      </c>
      <c r="Q30" s="202" t="str">
        <f>IF(コンフィグ設定!AM324="","",コンフィグ設定!AM324)</f>
        <v/>
      </c>
      <c r="R30" s="202" t="str">
        <f>IF(コンフィグ設定!AN324="","",コンフィグ設定!AN324)</f>
        <v/>
      </c>
      <c r="S30" s="203" t="str">
        <f>IF(コンフィグ設定!AO324="","",コンフィグ設定!AO324)</f>
        <v/>
      </c>
      <c r="T30" s="204" t="str">
        <f>IF(コンフィグ設定!AP324="","",コンフィグ設定!AP324)</f>
        <v/>
      </c>
      <c r="U30" s="202" t="str">
        <f>IF(コンフィグ設定!AQ324="","",コンフィグ設定!AQ324)</f>
        <v/>
      </c>
      <c r="V30" s="202" t="str">
        <f>IF(コンフィグ設定!AR324="","",コンフィグ設定!AR324)</f>
        <v/>
      </c>
      <c r="W30" s="202" t="str">
        <f>IF(コンフィグ設定!AS324="","",コンフィグ設定!AS324)</f>
        <v/>
      </c>
      <c r="X30" s="202" t="str">
        <f>IF(コンフィグ設定!AT324="","",コンフィグ設定!AT324)</f>
        <v/>
      </c>
      <c r="Y30" s="202" t="str">
        <f>IF(コンフィグ設定!AU324="","",コンフィグ設定!AU324)</f>
        <v/>
      </c>
      <c r="Z30" s="202" t="str">
        <f>IF(コンフィグ設定!AV324="","",コンフィグ設定!AV324)</f>
        <v/>
      </c>
      <c r="AA30" s="203" t="str">
        <f>IF(コンフィグ設定!AW324="","",コンフィグ設定!AW324)</f>
        <v/>
      </c>
      <c r="AB30" s="204" t="str">
        <f>IF(コンフィグ設定!AX324="","",コンフィグ設定!AX324)</f>
        <v/>
      </c>
      <c r="AC30" s="202" t="str">
        <f>IF(コンフィグ設定!AY324="","",コンフィグ設定!AY324)</f>
        <v/>
      </c>
      <c r="AD30" s="202" t="str">
        <f>IF(コンフィグ設定!AZ324="","",コンフィグ設定!AZ324)</f>
        <v/>
      </c>
      <c r="AE30" s="202" t="str">
        <f>IF(コンフィグ設定!BA324="","",コンフィグ設定!BA324)</f>
        <v/>
      </c>
      <c r="AF30" s="202" t="str">
        <f>IF(コンフィグ設定!BB324="","",コンフィグ設定!BB324)</f>
        <v/>
      </c>
      <c r="AG30" s="202" t="str">
        <f>IF(コンフィグ設定!BC324="","",コンフィグ設定!BC324)</f>
        <v/>
      </c>
      <c r="AH30" s="202" t="str">
        <f>IF(コンフィグ設定!BD324="","",コンフィグ設定!BD324)</f>
        <v/>
      </c>
      <c r="AI30" s="202" t="str">
        <f>IF(コンフィグ設定!BE324="","",コンフィグ設定!BE324)</f>
        <v/>
      </c>
      <c r="AJ30" s="148" t="str">
        <f t="shared" ref="AJ30" si="249">IF(COUNTIF(D31:AI32,"使用")=0,"",(ROW()-9)/3)</f>
        <v/>
      </c>
      <c r="AK30" s="142"/>
      <c r="AL30" s="142"/>
      <c r="AM30" s="142"/>
      <c r="AN30" s="142"/>
      <c r="AO30" s="142"/>
      <c r="AP30" s="209"/>
      <c r="AQ30" s="206"/>
      <c r="AR30" s="206"/>
      <c r="AS30" s="206"/>
      <c r="AT30" s="206"/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  <c r="BF30" s="206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6"/>
    </row>
    <row r="31" spans="1:73">
      <c r="A31" s="151"/>
      <c r="B31" s="500"/>
      <c r="C31" s="155" t="s">
        <v>85</v>
      </c>
      <c r="D31" s="152" t="s">
        <v>87</v>
      </c>
      <c r="E31" s="102" t="s">
        <v>87</v>
      </c>
      <c r="F31" s="102" t="s">
        <v>87</v>
      </c>
      <c r="G31" s="102" t="s">
        <v>87</v>
      </c>
      <c r="H31" s="102" t="s">
        <v>87</v>
      </c>
      <c r="I31" s="102" t="s">
        <v>87</v>
      </c>
      <c r="J31" s="102" t="s">
        <v>87</v>
      </c>
      <c r="K31" s="184" t="s">
        <v>87</v>
      </c>
      <c r="L31" s="187" t="s">
        <v>87</v>
      </c>
      <c r="M31" s="102" t="s">
        <v>87</v>
      </c>
      <c r="N31" s="102" t="s">
        <v>87</v>
      </c>
      <c r="O31" s="102" t="s">
        <v>87</v>
      </c>
      <c r="P31" s="102" t="s">
        <v>87</v>
      </c>
      <c r="Q31" s="102" t="s">
        <v>87</v>
      </c>
      <c r="R31" s="102" t="s">
        <v>87</v>
      </c>
      <c r="S31" s="184" t="s">
        <v>87</v>
      </c>
      <c r="T31" s="187" t="s">
        <v>87</v>
      </c>
      <c r="U31" s="102" t="s">
        <v>87</v>
      </c>
      <c r="V31" s="102" t="s">
        <v>87</v>
      </c>
      <c r="W31" s="102" t="s">
        <v>87</v>
      </c>
      <c r="X31" s="102" t="s">
        <v>87</v>
      </c>
      <c r="Y31" s="102" t="s">
        <v>87</v>
      </c>
      <c r="Z31" s="102" t="s">
        <v>87</v>
      </c>
      <c r="AA31" s="102" t="s">
        <v>87</v>
      </c>
      <c r="AB31" s="187" t="s">
        <v>87</v>
      </c>
      <c r="AC31" s="102" t="s">
        <v>87</v>
      </c>
      <c r="AD31" s="102" t="s">
        <v>87</v>
      </c>
      <c r="AE31" s="102" t="s">
        <v>87</v>
      </c>
      <c r="AF31" s="102" t="s">
        <v>87</v>
      </c>
      <c r="AG31" s="102" t="s">
        <v>87</v>
      </c>
      <c r="AH31" s="102" t="s">
        <v>87</v>
      </c>
      <c r="AI31" s="102" t="s">
        <v>87</v>
      </c>
      <c r="AJ31" s="150" t="str">
        <f t="shared" ref="AJ31" si="250">IF(A30="×","",IF(AJ30="","0x00000000","0x"&amp; DEC2HEX(AP31*2^31+AQ31*2^30+AR31*2^29+AS31*2^28+AT31*2^27+AU31*2^26+AV31*2^25+AW31*2^24+AX31*2^23+AY31*2^22+AZ31*2^21+BA31*2^20+BB31*2^19+BC31*2^18+BD31*2^17+BE31*2^16+BF31*2^15+BG31*2^14+BH31*2^13+BI31*2^12+BJ31*2^11+BK31*2^10+BL31*2^9+BM31*2^8+BN31*2^7+BO31*2^6+BP31*2^5+BQ31*2^4+BR31*2^3+BS31*2^2+BT31*2^1+BU31*2^0,8)))</f>
        <v/>
      </c>
      <c r="AK31" s="142"/>
      <c r="AL31" s="142"/>
      <c r="AM31" s="142"/>
      <c r="AN31" s="142"/>
      <c r="AO31" s="142"/>
      <c r="AP31" s="209">
        <f t="shared" ref="AP31:AP32" si="251">IF(D31="使用",1,0)</f>
        <v>0</v>
      </c>
      <c r="AQ31" s="206">
        <f t="shared" ref="AQ31:AQ32" si="252">IF(E31="使用",1,0)</f>
        <v>0</v>
      </c>
      <c r="AR31" s="206">
        <f t="shared" ref="AR31:AR32" si="253">IF(F31="使用",1,0)</f>
        <v>0</v>
      </c>
      <c r="AS31" s="206">
        <f t="shared" ref="AS31:AS32" si="254">IF(G31="使用",1,0)</f>
        <v>0</v>
      </c>
      <c r="AT31" s="206">
        <f t="shared" ref="AT31:AT32" si="255">IF(H31="使用",1,0)</f>
        <v>0</v>
      </c>
      <c r="AU31" s="206">
        <f t="shared" ref="AU31:AU32" si="256">IF(I31="使用",1,0)</f>
        <v>0</v>
      </c>
      <c r="AV31" s="206">
        <f t="shared" ref="AV31:AV32" si="257">IF(J31="使用",1,0)</f>
        <v>0</v>
      </c>
      <c r="AW31" s="206">
        <f t="shared" ref="AW31:AW32" si="258">IF(K31="使用",1,0)</f>
        <v>0</v>
      </c>
      <c r="AX31" s="206">
        <f t="shared" ref="AX31:AX32" si="259">IF(L31="使用",1,0)</f>
        <v>0</v>
      </c>
      <c r="AY31" s="206">
        <f t="shared" ref="AY31:AY32" si="260">IF(M31="使用",1,0)</f>
        <v>0</v>
      </c>
      <c r="AZ31" s="206">
        <f t="shared" ref="AZ31:AZ32" si="261">IF(N31="使用",1,0)</f>
        <v>0</v>
      </c>
      <c r="BA31" s="206">
        <f t="shared" ref="BA31:BA32" si="262">IF(O31="使用",1,0)</f>
        <v>0</v>
      </c>
      <c r="BB31" s="206">
        <f t="shared" ref="BB31:BB32" si="263">IF(P31="使用",1,0)</f>
        <v>0</v>
      </c>
      <c r="BC31" s="206">
        <f t="shared" ref="BC31:BC32" si="264">IF(Q31="使用",1,0)</f>
        <v>0</v>
      </c>
      <c r="BD31" s="206">
        <f t="shared" ref="BD31:BD32" si="265">IF(R31="使用",1,0)</f>
        <v>0</v>
      </c>
      <c r="BE31" s="206">
        <f t="shared" ref="BE31:BE32" si="266">IF(S31="使用",1,0)</f>
        <v>0</v>
      </c>
      <c r="BF31" s="206">
        <f t="shared" ref="BF31:BF32" si="267">IF(T31="使用",1,0)</f>
        <v>0</v>
      </c>
      <c r="BG31" s="206">
        <f t="shared" ref="BG31:BG32" si="268">IF(U31="使用",1,0)</f>
        <v>0</v>
      </c>
      <c r="BH31" s="206">
        <f t="shared" ref="BH31:BH32" si="269">IF(V31="使用",1,0)</f>
        <v>0</v>
      </c>
      <c r="BI31" s="206">
        <f t="shared" ref="BI31:BI32" si="270">IF(W31="使用",1,0)</f>
        <v>0</v>
      </c>
      <c r="BJ31" s="206">
        <f t="shared" ref="BJ31:BJ32" si="271">IF(X31="使用",1,0)</f>
        <v>0</v>
      </c>
      <c r="BK31" s="206">
        <f t="shared" ref="BK31:BK32" si="272">IF(Y31="使用",1,0)</f>
        <v>0</v>
      </c>
      <c r="BL31" s="206">
        <f t="shared" ref="BL31:BL32" si="273">IF(Z31="使用",1,0)</f>
        <v>0</v>
      </c>
      <c r="BM31" s="206">
        <f t="shared" ref="BM31:BM32" si="274">IF(AA31="使用",1,0)</f>
        <v>0</v>
      </c>
      <c r="BN31" s="206">
        <f t="shared" ref="BN31:BN32" si="275">IF(AB31="使用",1,0)</f>
        <v>0</v>
      </c>
      <c r="BO31" s="206">
        <f t="shared" ref="BO31:BO32" si="276">IF(AC31="使用",1,0)</f>
        <v>0</v>
      </c>
      <c r="BP31" s="206">
        <f t="shared" ref="BP31:BP32" si="277">IF(AD31="使用",1,0)</f>
        <v>0</v>
      </c>
      <c r="BQ31" s="206">
        <f t="shared" ref="BQ31:BQ32" si="278">IF(AE31="使用",1,0)</f>
        <v>0</v>
      </c>
      <c r="BR31" s="206">
        <f t="shared" ref="BR31:BR32" si="279">IF(AF31="使用",1,0)</f>
        <v>0</v>
      </c>
      <c r="BS31" s="206">
        <f t="shared" ref="BS31:BS32" si="280">IF(AG31="使用",1,0)</f>
        <v>0</v>
      </c>
      <c r="BT31" s="206">
        <f t="shared" ref="BT31:BT32" si="281">IF(AH31="使用",1,0)</f>
        <v>0</v>
      </c>
      <c r="BU31" s="206">
        <f t="shared" ref="BU31:BU32" si="282">IF(AI31="使用",1,0)</f>
        <v>0</v>
      </c>
    </row>
    <row r="32" spans="1:73">
      <c r="A32" s="151"/>
      <c r="B32" s="501"/>
      <c r="C32" s="156" t="s">
        <v>86</v>
      </c>
      <c r="D32" s="153" t="s">
        <v>87</v>
      </c>
      <c r="E32" s="103" t="s">
        <v>87</v>
      </c>
      <c r="F32" s="103" t="s">
        <v>87</v>
      </c>
      <c r="G32" s="103" t="s">
        <v>87</v>
      </c>
      <c r="H32" s="103" t="s">
        <v>87</v>
      </c>
      <c r="I32" s="103" t="s">
        <v>87</v>
      </c>
      <c r="J32" s="103" t="s">
        <v>87</v>
      </c>
      <c r="K32" s="185" t="s">
        <v>87</v>
      </c>
      <c r="L32" s="188" t="s">
        <v>87</v>
      </c>
      <c r="M32" s="103" t="s">
        <v>87</v>
      </c>
      <c r="N32" s="103" t="s">
        <v>87</v>
      </c>
      <c r="O32" s="103" t="s">
        <v>87</v>
      </c>
      <c r="P32" s="103" t="s">
        <v>87</v>
      </c>
      <c r="Q32" s="103" t="s">
        <v>87</v>
      </c>
      <c r="R32" s="103" t="s">
        <v>87</v>
      </c>
      <c r="S32" s="185" t="s">
        <v>87</v>
      </c>
      <c r="T32" s="188" t="s">
        <v>87</v>
      </c>
      <c r="U32" s="103" t="s">
        <v>87</v>
      </c>
      <c r="V32" s="103" t="s">
        <v>87</v>
      </c>
      <c r="W32" s="103" t="s">
        <v>87</v>
      </c>
      <c r="X32" s="103" t="s">
        <v>87</v>
      </c>
      <c r="Y32" s="103" t="s">
        <v>87</v>
      </c>
      <c r="Z32" s="103" t="s">
        <v>87</v>
      </c>
      <c r="AA32" s="103" t="s">
        <v>87</v>
      </c>
      <c r="AB32" s="188" t="s">
        <v>87</v>
      </c>
      <c r="AC32" s="103" t="s">
        <v>87</v>
      </c>
      <c r="AD32" s="103" t="s">
        <v>87</v>
      </c>
      <c r="AE32" s="103" t="s">
        <v>87</v>
      </c>
      <c r="AF32" s="103" t="s">
        <v>87</v>
      </c>
      <c r="AG32" s="103" t="s">
        <v>87</v>
      </c>
      <c r="AH32" s="103" t="s">
        <v>87</v>
      </c>
      <c r="AI32" s="103" t="s">
        <v>87</v>
      </c>
      <c r="AJ32" s="150" t="str">
        <f t="shared" ref="AJ32" si="283">IF(A30="×","",IF(AJ30="","0x00000000","0x"&amp; DEC2HEX(AP32*2^31+AQ32*2^30+AR32*2^29+AS32*2^28+AT32*2^27+AU32*2^26+AV32*2^25+AW32*2^24+AX32*2^23+AY32*2^22+AZ32*2^21+BA32*2^20+BB32*2^19+BC32*2^18+BD32*2^17+BE32*2^16+BF32*2^15+BG32*2^14+BH32*2^13+BI32*2^12+BJ32*2^11+BK32*2^10+BL32*2^9+BM32*2^8+BN32*2^7+BO32*2^6+BP32*2^5+BQ32*2^4+BR32*2^3+BS32*2^2+BT32*2^1+BU32*2^0,8)))</f>
        <v/>
      </c>
      <c r="AK32" s="142"/>
      <c r="AL32" s="142"/>
      <c r="AM32" s="142"/>
      <c r="AN32" s="142"/>
      <c r="AO32" s="142"/>
      <c r="AP32" s="209">
        <f t="shared" si="251"/>
        <v>0</v>
      </c>
      <c r="AQ32" s="206">
        <f t="shared" si="252"/>
        <v>0</v>
      </c>
      <c r="AR32" s="206">
        <f t="shared" si="253"/>
        <v>0</v>
      </c>
      <c r="AS32" s="206">
        <f t="shared" si="254"/>
        <v>0</v>
      </c>
      <c r="AT32" s="206">
        <f t="shared" si="255"/>
        <v>0</v>
      </c>
      <c r="AU32" s="206">
        <f t="shared" si="256"/>
        <v>0</v>
      </c>
      <c r="AV32" s="206">
        <f t="shared" si="257"/>
        <v>0</v>
      </c>
      <c r="AW32" s="206">
        <f t="shared" si="258"/>
        <v>0</v>
      </c>
      <c r="AX32" s="206">
        <f t="shared" si="259"/>
        <v>0</v>
      </c>
      <c r="AY32" s="206">
        <f t="shared" si="260"/>
        <v>0</v>
      </c>
      <c r="AZ32" s="206">
        <f t="shared" si="261"/>
        <v>0</v>
      </c>
      <c r="BA32" s="206">
        <f t="shared" si="262"/>
        <v>0</v>
      </c>
      <c r="BB32" s="206">
        <f t="shared" si="263"/>
        <v>0</v>
      </c>
      <c r="BC32" s="206">
        <f t="shared" si="264"/>
        <v>0</v>
      </c>
      <c r="BD32" s="206">
        <f t="shared" si="265"/>
        <v>0</v>
      </c>
      <c r="BE32" s="206">
        <f t="shared" si="266"/>
        <v>0</v>
      </c>
      <c r="BF32" s="206">
        <f t="shared" si="267"/>
        <v>0</v>
      </c>
      <c r="BG32" s="206">
        <f t="shared" si="268"/>
        <v>0</v>
      </c>
      <c r="BH32" s="206">
        <f t="shared" si="269"/>
        <v>0</v>
      </c>
      <c r="BI32" s="206">
        <f t="shared" si="270"/>
        <v>0</v>
      </c>
      <c r="BJ32" s="206">
        <f t="shared" si="271"/>
        <v>0</v>
      </c>
      <c r="BK32" s="206">
        <f t="shared" si="272"/>
        <v>0</v>
      </c>
      <c r="BL32" s="206">
        <f t="shared" si="273"/>
        <v>0</v>
      </c>
      <c r="BM32" s="206">
        <f t="shared" si="274"/>
        <v>0</v>
      </c>
      <c r="BN32" s="206">
        <f t="shared" si="275"/>
        <v>0</v>
      </c>
      <c r="BO32" s="206">
        <f t="shared" si="276"/>
        <v>0</v>
      </c>
      <c r="BP32" s="206">
        <f t="shared" si="277"/>
        <v>0</v>
      </c>
      <c r="BQ32" s="206">
        <f t="shared" si="278"/>
        <v>0</v>
      </c>
      <c r="BR32" s="206">
        <f t="shared" si="279"/>
        <v>0</v>
      </c>
      <c r="BS32" s="206">
        <f t="shared" si="280"/>
        <v>0</v>
      </c>
      <c r="BT32" s="206">
        <f t="shared" si="281"/>
        <v>0</v>
      </c>
      <c r="BU32" s="206">
        <f t="shared" si="282"/>
        <v>0</v>
      </c>
    </row>
    <row r="33" spans="1:73" ht="36.75" hidden="1" thickTop="1">
      <c r="A33" s="151" t="str">
        <f t="shared" ref="A33" si="284">IF(COUNTBLANK(D33:AI33)=32,"×","○")</f>
        <v>×</v>
      </c>
      <c r="B33" s="499" t="str">
        <f ca="1">IF(COUNTIF(D34:AI35,"使用")=0,"",MAX($B$8:INDIRECT("R[-1]C",FALSE))+1)</f>
        <v/>
      </c>
      <c r="C33" s="154" t="s">
        <v>88</v>
      </c>
      <c r="D33" s="157" t="str">
        <f>IF(コンフィグ設定!Z327="","",コンフィグ設定!Z327)</f>
        <v/>
      </c>
      <c r="E33" s="157" t="str">
        <f>IF(コンフィグ設定!AA327="","",コンフィグ設定!AA327)</f>
        <v/>
      </c>
      <c r="F33" s="157" t="str">
        <f>IF(コンフィグ設定!AB327="","",コンフィグ設定!AB327)</f>
        <v/>
      </c>
      <c r="G33" s="157" t="str">
        <f>IF(コンフィグ設定!AC327="","",コンフィグ設定!AC327)</f>
        <v/>
      </c>
      <c r="H33" s="157" t="str">
        <f>IF(コンフィグ設定!AD327="","",コンフィグ設定!AD327)</f>
        <v/>
      </c>
      <c r="I33" s="157" t="str">
        <f>IF(コンフィグ設定!AE327="","",コンフィグ設定!AE327)</f>
        <v/>
      </c>
      <c r="J33" s="157" t="str">
        <f>IF(コンフィグ設定!AF327="","",コンフィグ設定!AF327)</f>
        <v/>
      </c>
      <c r="K33" s="183" t="str">
        <f>IF(コンフィグ設定!AG327="","",コンフィグ設定!AG327)</f>
        <v/>
      </c>
      <c r="L33" s="186" t="str">
        <f>IF(コンフィグ設定!AH327="","",コンフィグ設定!AH327)</f>
        <v/>
      </c>
      <c r="M33" s="157" t="str">
        <f>IF(コンフィグ設定!AI327="","",コンフィグ設定!AI327)</f>
        <v/>
      </c>
      <c r="N33" s="157" t="str">
        <f>IF(コンフィグ設定!AJ327="","",コンフィグ設定!AJ327)</f>
        <v/>
      </c>
      <c r="O33" s="157" t="str">
        <f>IF(コンフィグ設定!AK327="","",コンフィグ設定!AK327)</f>
        <v/>
      </c>
      <c r="P33" s="157" t="str">
        <f>IF(コンフィグ設定!AL327="","",コンフィグ設定!AL327)</f>
        <v/>
      </c>
      <c r="Q33" s="157" t="str">
        <f>IF(コンフィグ設定!AM327="","",コンフィグ設定!AM327)</f>
        <v/>
      </c>
      <c r="R33" s="157" t="str">
        <f>IF(コンフィグ設定!AN327="","",コンフィグ設定!AN327)</f>
        <v/>
      </c>
      <c r="S33" s="183" t="str">
        <f>IF(コンフィグ設定!AO327="","",コンフィグ設定!AO327)</f>
        <v/>
      </c>
      <c r="T33" s="186" t="str">
        <f>IF(コンフィグ設定!AP327="","",コンフィグ設定!AP327)</f>
        <v/>
      </c>
      <c r="U33" s="157" t="str">
        <f>IF(コンフィグ設定!AQ327="","",コンフィグ設定!AQ327)</f>
        <v/>
      </c>
      <c r="V33" s="157" t="str">
        <f>IF(コンフィグ設定!AR327="","",コンフィグ設定!AR327)</f>
        <v/>
      </c>
      <c r="W33" s="157" t="str">
        <f>IF(コンフィグ設定!AS327="","",コンフィグ設定!AS327)</f>
        <v/>
      </c>
      <c r="X33" s="157" t="str">
        <f>IF(コンフィグ設定!AT327="","",コンフィグ設定!AT327)</f>
        <v/>
      </c>
      <c r="Y33" s="157" t="str">
        <f>IF(コンフィグ設定!AU327="","",コンフィグ設定!AU327)</f>
        <v/>
      </c>
      <c r="Z33" s="157" t="str">
        <f>IF(コンフィグ設定!AV327="","",コンフィグ設定!AV327)</f>
        <v/>
      </c>
      <c r="AA33" s="183" t="str">
        <f>IF(コンフィグ設定!AW327="","",コンフィグ設定!AW327)</f>
        <v/>
      </c>
      <c r="AB33" s="186" t="str">
        <f>IF(コンフィグ設定!AX327="","",コンフィグ設定!AX327)</f>
        <v/>
      </c>
      <c r="AC33" s="157" t="str">
        <f>IF(コンフィグ設定!AY327="","",コンフィグ設定!AY327)</f>
        <v/>
      </c>
      <c r="AD33" s="157" t="str">
        <f>IF(コンフィグ設定!AZ327="","",コンフィグ設定!AZ327)</f>
        <v/>
      </c>
      <c r="AE33" s="157" t="str">
        <f>IF(コンフィグ設定!BA327="","",コンフィグ設定!BA327)</f>
        <v/>
      </c>
      <c r="AF33" s="157" t="str">
        <f>IF(コンフィグ設定!BB327="","",コンフィグ設定!BB327)</f>
        <v/>
      </c>
      <c r="AG33" s="157" t="str">
        <f>IF(コンフィグ設定!BC327="","",コンフィグ設定!BC327)</f>
        <v/>
      </c>
      <c r="AH33" s="157" t="str">
        <f>IF(コンフィグ設定!BD327="","",コンフィグ設定!BD327)</f>
        <v/>
      </c>
      <c r="AI33" s="157" t="str">
        <f>IF(コンフィグ設定!BE327="","",コンフィグ設定!BE327)</f>
        <v/>
      </c>
      <c r="AJ33" s="148" t="str">
        <f t="shared" ref="AJ33" si="285">IF(COUNTIF(D34:AI35,"使用")=0,"",(ROW()-9)/3)</f>
        <v/>
      </c>
      <c r="AK33" s="142"/>
      <c r="AL33" s="142"/>
      <c r="AM33" s="142"/>
      <c r="AN33" s="142"/>
      <c r="AO33" s="142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U33" s="181"/>
    </row>
    <row r="34" spans="1:73" hidden="1">
      <c r="A34" s="151"/>
      <c r="B34" s="500"/>
      <c r="C34" s="155" t="s">
        <v>85</v>
      </c>
      <c r="D34" s="152" t="s">
        <v>87</v>
      </c>
      <c r="E34" s="102" t="s">
        <v>87</v>
      </c>
      <c r="F34" s="102" t="s">
        <v>87</v>
      </c>
      <c r="G34" s="102" t="s">
        <v>87</v>
      </c>
      <c r="H34" s="102" t="s">
        <v>87</v>
      </c>
      <c r="I34" s="102" t="s">
        <v>87</v>
      </c>
      <c r="J34" s="102" t="s">
        <v>87</v>
      </c>
      <c r="K34" s="184" t="s">
        <v>87</v>
      </c>
      <c r="L34" s="187" t="s">
        <v>87</v>
      </c>
      <c r="M34" s="102" t="s">
        <v>87</v>
      </c>
      <c r="N34" s="102" t="s">
        <v>87</v>
      </c>
      <c r="O34" s="102" t="s">
        <v>87</v>
      </c>
      <c r="P34" s="102" t="s">
        <v>87</v>
      </c>
      <c r="Q34" s="102" t="s">
        <v>87</v>
      </c>
      <c r="R34" s="102" t="s">
        <v>87</v>
      </c>
      <c r="S34" s="184" t="s">
        <v>87</v>
      </c>
      <c r="T34" s="187" t="s">
        <v>87</v>
      </c>
      <c r="U34" s="102" t="s">
        <v>87</v>
      </c>
      <c r="V34" s="102" t="s">
        <v>87</v>
      </c>
      <c r="W34" s="102" t="s">
        <v>87</v>
      </c>
      <c r="X34" s="102" t="s">
        <v>87</v>
      </c>
      <c r="Y34" s="102" t="s">
        <v>87</v>
      </c>
      <c r="Z34" s="102" t="s">
        <v>87</v>
      </c>
      <c r="AA34" s="102" t="s">
        <v>87</v>
      </c>
      <c r="AB34" s="187" t="s">
        <v>87</v>
      </c>
      <c r="AC34" s="102" t="s">
        <v>87</v>
      </c>
      <c r="AD34" s="102" t="s">
        <v>87</v>
      </c>
      <c r="AE34" s="102" t="s">
        <v>87</v>
      </c>
      <c r="AF34" s="102" t="s">
        <v>87</v>
      </c>
      <c r="AG34" s="102" t="s">
        <v>87</v>
      </c>
      <c r="AH34" s="102" t="s">
        <v>87</v>
      </c>
      <c r="AI34" s="102" t="s">
        <v>87</v>
      </c>
      <c r="AJ34" s="150" t="str">
        <f t="shared" ref="AJ34" si="286">IF(A33="×","",IF(AJ33="","0x00000000","0x"&amp; DEC2HEX(AP34*2^31+AQ34*2^30+AR34*2^29+AS34*2^28+AT34*2^27+AU34*2^26+AV34*2^25+AW34*2^24+AX34*2^23+AY34*2^22+AZ34*2^21+BA34*2^20+BB34*2^19+BC34*2^18+BD34*2^17+BE34*2^16+BF34*2^15+BG34*2^14+BH34*2^13+BI34*2^12+BJ34*2^11+BK34*2^10+BL34*2^9+BM34*2^8+BN34*2^7+BO34*2^6+BP34*2^5+BQ34*2^4+BR34*2^3+BS34*2^2+BT34*2^1+BU34*2^0,8)))</f>
        <v/>
      </c>
      <c r="AK34" s="142"/>
      <c r="AL34" s="142"/>
      <c r="AM34" s="142"/>
      <c r="AN34" s="142"/>
      <c r="AO34" s="142"/>
      <c r="AP34" s="181">
        <f t="shared" ref="AP34:AP35" si="287">IF(D34="使用",1,0)</f>
        <v>0</v>
      </c>
      <c r="AQ34" s="181">
        <f t="shared" ref="AQ34:AQ35" si="288">IF(E34="使用",1,0)</f>
        <v>0</v>
      </c>
      <c r="AR34" s="181">
        <f t="shared" ref="AR34:AR35" si="289">IF(F34="使用",1,0)</f>
        <v>0</v>
      </c>
      <c r="AS34" s="181">
        <f t="shared" ref="AS34:AS35" si="290">IF(G34="使用",1,0)</f>
        <v>0</v>
      </c>
      <c r="AT34" s="181">
        <f t="shared" ref="AT34:AT35" si="291">IF(H34="使用",1,0)</f>
        <v>0</v>
      </c>
      <c r="AU34" s="181">
        <f t="shared" ref="AU34:AU35" si="292">IF(I34="使用",1,0)</f>
        <v>0</v>
      </c>
      <c r="AV34" s="181">
        <f t="shared" ref="AV34:AV35" si="293">IF(J34="使用",1,0)</f>
        <v>0</v>
      </c>
      <c r="AW34" s="181">
        <f t="shared" ref="AW34:AW35" si="294">IF(K34="使用",1,0)</f>
        <v>0</v>
      </c>
      <c r="AX34" s="181">
        <f t="shared" ref="AX34:AX35" si="295">IF(L34="使用",1,0)</f>
        <v>0</v>
      </c>
      <c r="AY34" s="181">
        <f t="shared" ref="AY34:AY35" si="296">IF(M34="使用",1,0)</f>
        <v>0</v>
      </c>
      <c r="AZ34" s="181">
        <f t="shared" ref="AZ34:AZ35" si="297">IF(N34="使用",1,0)</f>
        <v>0</v>
      </c>
      <c r="BA34" s="181">
        <f t="shared" ref="BA34:BA35" si="298">IF(O34="使用",1,0)</f>
        <v>0</v>
      </c>
      <c r="BB34" s="181">
        <f t="shared" ref="BB34:BB35" si="299">IF(P34="使用",1,0)</f>
        <v>0</v>
      </c>
      <c r="BC34" s="181">
        <f t="shared" ref="BC34:BC35" si="300">IF(Q34="使用",1,0)</f>
        <v>0</v>
      </c>
      <c r="BD34" s="181">
        <f t="shared" ref="BD34:BD35" si="301">IF(R34="使用",1,0)</f>
        <v>0</v>
      </c>
      <c r="BE34" s="181">
        <f t="shared" ref="BE34:BE35" si="302">IF(S34="使用",1,0)</f>
        <v>0</v>
      </c>
      <c r="BF34" s="181">
        <f t="shared" ref="BF34:BF35" si="303">IF(T34="使用",1,0)</f>
        <v>0</v>
      </c>
      <c r="BG34" s="181">
        <f t="shared" ref="BG34:BG35" si="304">IF(U34="使用",1,0)</f>
        <v>0</v>
      </c>
      <c r="BH34" s="181">
        <f t="shared" ref="BH34:BH35" si="305">IF(V34="使用",1,0)</f>
        <v>0</v>
      </c>
      <c r="BI34" s="181">
        <f t="shared" ref="BI34:BI35" si="306">IF(W34="使用",1,0)</f>
        <v>0</v>
      </c>
      <c r="BJ34" s="181">
        <f t="shared" ref="BJ34:BJ35" si="307">IF(X34="使用",1,0)</f>
        <v>0</v>
      </c>
      <c r="BK34" s="181">
        <f t="shared" ref="BK34:BK35" si="308">IF(Y34="使用",1,0)</f>
        <v>0</v>
      </c>
      <c r="BL34" s="181">
        <f t="shared" ref="BL34:BL35" si="309">IF(Z34="使用",1,0)</f>
        <v>0</v>
      </c>
      <c r="BM34" s="181">
        <f t="shared" ref="BM34:BM35" si="310">IF(AA34="使用",1,0)</f>
        <v>0</v>
      </c>
      <c r="BN34" s="181">
        <f t="shared" ref="BN34:BN35" si="311">IF(AB34="使用",1,0)</f>
        <v>0</v>
      </c>
      <c r="BO34" s="181">
        <f t="shared" ref="BO34:BO35" si="312">IF(AC34="使用",1,0)</f>
        <v>0</v>
      </c>
      <c r="BP34" s="181">
        <f t="shared" ref="BP34:BP35" si="313">IF(AD34="使用",1,0)</f>
        <v>0</v>
      </c>
      <c r="BQ34" s="181">
        <f t="shared" ref="BQ34:BQ35" si="314">IF(AE34="使用",1,0)</f>
        <v>0</v>
      </c>
      <c r="BR34" s="181">
        <f t="shared" ref="BR34:BR35" si="315">IF(AF34="使用",1,0)</f>
        <v>0</v>
      </c>
      <c r="BS34" s="181">
        <f t="shared" ref="BS34:BS35" si="316">IF(AG34="使用",1,0)</f>
        <v>0</v>
      </c>
      <c r="BT34" s="181">
        <f t="shared" ref="BT34:BT35" si="317">IF(AH34="使用",1,0)</f>
        <v>0</v>
      </c>
      <c r="BU34" s="181">
        <f t="shared" ref="BU34:BU35" si="318">IF(AI34="使用",1,0)</f>
        <v>0</v>
      </c>
    </row>
    <row r="35" spans="1:73" ht="12.75" hidden="1" thickBot="1">
      <c r="A35" s="151"/>
      <c r="B35" s="501"/>
      <c r="C35" s="156" t="s">
        <v>86</v>
      </c>
      <c r="D35" s="153" t="s">
        <v>87</v>
      </c>
      <c r="E35" s="103" t="s">
        <v>87</v>
      </c>
      <c r="F35" s="103" t="s">
        <v>87</v>
      </c>
      <c r="G35" s="103" t="s">
        <v>87</v>
      </c>
      <c r="H35" s="103" t="s">
        <v>87</v>
      </c>
      <c r="I35" s="103" t="s">
        <v>87</v>
      </c>
      <c r="J35" s="103" t="s">
        <v>87</v>
      </c>
      <c r="K35" s="185" t="s">
        <v>87</v>
      </c>
      <c r="L35" s="188" t="s">
        <v>87</v>
      </c>
      <c r="M35" s="103" t="s">
        <v>87</v>
      </c>
      <c r="N35" s="103" t="s">
        <v>87</v>
      </c>
      <c r="O35" s="103" t="s">
        <v>87</v>
      </c>
      <c r="P35" s="103" t="s">
        <v>87</v>
      </c>
      <c r="Q35" s="103" t="s">
        <v>87</v>
      </c>
      <c r="R35" s="103" t="s">
        <v>87</v>
      </c>
      <c r="S35" s="185" t="s">
        <v>87</v>
      </c>
      <c r="T35" s="188" t="s">
        <v>87</v>
      </c>
      <c r="U35" s="103" t="s">
        <v>87</v>
      </c>
      <c r="V35" s="103" t="s">
        <v>87</v>
      </c>
      <c r="W35" s="103" t="s">
        <v>87</v>
      </c>
      <c r="X35" s="103" t="s">
        <v>87</v>
      </c>
      <c r="Y35" s="103" t="s">
        <v>87</v>
      </c>
      <c r="Z35" s="103" t="s">
        <v>87</v>
      </c>
      <c r="AA35" s="103" t="s">
        <v>87</v>
      </c>
      <c r="AB35" s="188" t="s">
        <v>87</v>
      </c>
      <c r="AC35" s="103" t="s">
        <v>87</v>
      </c>
      <c r="AD35" s="103" t="s">
        <v>87</v>
      </c>
      <c r="AE35" s="103" t="s">
        <v>87</v>
      </c>
      <c r="AF35" s="103" t="s">
        <v>87</v>
      </c>
      <c r="AG35" s="103" t="s">
        <v>87</v>
      </c>
      <c r="AH35" s="103" t="s">
        <v>87</v>
      </c>
      <c r="AI35" s="103" t="s">
        <v>87</v>
      </c>
      <c r="AJ35" s="150" t="str">
        <f t="shared" ref="AJ35" si="319">IF(A33="×","",IF(AJ33="","0x00000000","0x"&amp; DEC2HEX(AP35*2^31+AQ35*2^30+AR35*2^29+AS35*2^28+AT35*2^27+AU35*2^26+AV35*2^25+AW35*2^24+AX35*2^23+AY35*2^22+AZ35*2^21+BA35*2^20+BB35*2^19+BC35*2^18+BD35*2^17+BE35*2^16+BF35*2^15+BG35*2^14+BH35*2^13+BI35*2^12+BJ35*2^11+BK35*2^10+BL35*2^9+BM35*2^8+BN35*2^7+BO35*2^6+BP35*2^5+BQ35*2^4+BR35*2^3+BS35*2^2+BT35*2^1+BU35*2^0,8)))</f>
        <v/>
      </c>
      <c r="AK35" s="142"/>
      <c r="AL35" s="142"/>
      <c r="AM35" s="142"/>
      <c r="AN35" s="142"/>
      <c r="AO35" s="142"/>
      <c r="AP35" s="181">
        <f t="shared" si="287"/>
        <v>0</v>
      </c>
      <c r="AQ35" s="181">
        <f t="shared" si="288"/>
        <v>0</v>
      </c>
      <c r="AR35" s="181">
        <f t="shared" si="289"/>
        <v>0</v>
      </c>
      <c r="AS35" s="181">
        <f t="shared" si="290"/>
        <v>0</v>
      </c>
      <c r="AT35" s="181">
        <f t="shared" si="291"/>
        <v>0</v>
      </c>
      <c r="AU35" s="181">
        <f t="shared" si="292"/>
        <v>0</v>
      </c>
      <c r="AV35" s="181">
        <f t="shared" si="293"/>
        <v>0</v>
      </c>
      <c r="AW35" s="181">
        <f t="shared" si="294"/>
        <v>0</v>
      </c>
      <c r="AX35" s="181">
        <f t="shared" si="295"/>
        <v>0</v>
      </c>
      <c r="AY35" s="181">
        <f t="shared" si="296"/>
        <v>0</v>
      </c>
      <c r="AZ35" s="181">
        <f t="shared" si="297"/>
        <v>0</v>
      </c>
      <c r="BA35" s="181">
        <f t="shared" si="298"/>
        <v>0</v>
      </c>
      <c r="BB35" s="181">
        <f t="shared" si="299"/>
        <v>0</v>
      </c>
      <c r="BC35" s="181">
        <f t="shared" si="300"/>
        <v>0</v>
      </c>
      <c r="BD35" s="181">
        <f t="shared" si="301"/>
        <v>0</v>
      </c>
      <c r="BE35" s="181">
        <f t="shared" si="302"/>
        <v>0</v>
      </c>
      <c r="BF35" s="181">
        <f t="shared" si="303"/>
        <v>0</v>
      </c>
      <c r="BG35" s="181">
        <f t="shared" si="304"/>
        <v>0</v>
      </c>
      <c r="BH35" s="181">
        <f t="shared" si="305"/>
        <v>0</v>
      </c>
      <c r="BI35" s="181">
        <f t="shared" si="306"/>
        <v>0</v>
      </c>
      <c r="BJ35" s="181">
        <f t="shared" si="307"/>
        <v>0</v>
      </c>
      <c r="BK35" s="181">
        <f t="shared" si="308"/>
        <v>0</v>
      </c>
      <c r="BL35" s="181">
        <f t="shared" si="309"/>
        <v>0</v>
      </c>
      <c r="BM35" s="181">
        <f t="shared" si="310"/>
        <v>0</v>
      </c>
      <c r="BN35" s="181">
        <f t="shared" si="311"/>
        <v>0</v>
      </c>
      <c r="BO35" s="181">
        <f t="shared" si="312"/>
        <v>0</v>
      </c>
      <c r="BP35" s="181">
        <f t="shared" si="313"/>
        <v>0</v>
      </c>
      <c r="BQ35" s="181">
        <f t="shared" si="314"/>
        <v>0</v>
      </c>
      <c r="BR35" s="181">
        <f t="shared" si="315"/>
        <v>0</v>
      </c>
      <c r="BS35" s="181">
        <f t="shared" si="316"/>
        <v>0</v>
      </c>
      <c r="BT35" s="181">
        <f t="shared" si="317"/>
        <v>0</v>
      </c>
      <c r="BU35" s="181">
        <f t="shared" si="318"/>
        <v>0</v>
      </c>
    </row>
    <row r="36" spans="1:73" ht="36.75" hidden="1" thickTop="1">
      <c r="A36" s="151" t="str">
        <f t="shared" ref="A36" si="320">IF(COUNTBLANK(D36:AI36)=32,"×","○")</f>
        <v>×</v>
      </c>
      <c r="B36" s="499" t="str">
        <f ca="1">IF(COUNTIF(D37:AI38,"使用")=0,"",MAX($B$8:INDIRECT("R[-1]C",FALSE))+1)</f>
        <v/>
      </c>
      <c r="C36" s="154" t="s">
        <v>88</v>
      </c>
      <c r="D36" s="157" t="str">
        <f>IF(コンフィグ設定!Z330="","",コンフィグ設定!Z330)</f>
        <v/>
      </c>
      <c r="E36" s="157" t="str">
        <f>IF(コンフィグ設定!AA330="","",コンフィグ設定!AA330)</f>
        <v/>
      </c>
      <c r="F36" s="157" t="str">
        <f>IF(コンフィグ設定!AB330="","",コンフィグ設定!AB330)</f>
        <v/>
      </c>
      <c r="G36" s="157" t="str">
        <f>IF(コンフィグ設定!AC330="","",コンフィグ設定!AC330)</f>
        <v/>
      </c>
      <c r="H36" s="157" t="str">
        <f>IF(コンフィグ設定!AD330="","",コンフィグ設定!AD330)</f>
        <v/>
      </c>
      <c r="I36" s="157" t="str">
        <f>IF(コンフィグ設定!AE330="","",コンフィグ設定!AE330)</f>
        <v/>
      </c>
      <c r="J36" s="157" t="str">
        <f>IF(コンフィグ設定!AF330="","",コンフィグ設定!AF330)</f>
        <v/>
      </c>
      <c r="K36" s="183" t="str">
        <f>IF(コンフィグ設定!AG330="","",コンフィグ設定!AG330)</f>
        <v/>
      </c>
      <c r="L36" s="186" t="str">
        <f>IF(コンフィグ設定!AH330="","",コンフィグ設定!AH330)</f>
        <v/>
      </c>
      <c r="M36" s="157" t="str">
        <f>IF(コンフィグ設定!AI330="","",コンフィグ設定!AI330)</f>
        <v/>
      </c>
      <c r="N36" s="157" t="str">
        <f>IF(コンフィグ設定!AJ330="","",コンフィグ設定!AJ330)</f>
        <v/>
      </c>
      <c r="O36" s="157" t="str">
        <f>IF(コンフィグ設定!AK330="","",コンフィグ設定!AK330)</f>
        <v/>
      </c>
      <c r="P36" s="157" t="str">
        <f>IF(コンフィグ設定!AL330="","",コンフィグ設定!AL330)</f>
        <v/>
      </c>
      <c r="Q36" s="157" t="str">
        <f>IF(コンフィグ設定!AM330="","",コンフィグ設定!AM330)</f>
        <v/>
      </c>
      <c r="R36" s="157" t="str">
        <f>IF(コンフィグ設定!AN330="","",コンフィグ設定!AN330)</f>
        <v/>
      </c>
      <c r="S36" s="183" t="str">
        <f>IF(コンフィグ設定!AO330="","",コンフィグ設定!AO330)</f>
        <v/>
      </c>
      <c r="T36" s="186" t="str">
        <f>IF(コンフィグ設定!AP330="","",コンフィグ設定!AP330)</f>
        <v/>
      </c>
      <c r="U36" s="157" t="str">
        <f>IF(コンフィグ設定!AQ330="","",コンフィグ設定!AQ330)</f>
        <v/>
      </c>
      <c r="V36" s="157" t="str">
        <f>IF(コンフィグ設定!AR330="","",コンフィグ設定!AR330)</f>
        <v/>
      </c>
      <c r="W36" s="157" t="str">
        <f>IF(コンフィグ設定!AS330="","",コンフィグ設定!AS330)</f>
        <v/>
      </c>
      <c r="X36" s="157" t="str">
        <f>IF(コンフィグ設定!AT330="","",コンフィグ設定!AT330)</f>
        <v/>
      </c>
      <c r="Y36" s="157" t="str">
        <f>IF(コンフィグ設定!AU330="","",コンフィグ設定!AU330)</f>
        <v/>
      </c>
      <c r="Z36" s="157" t="str">
        <f>IF(コンフィグ設定!AV330="","",コンフィグ設定!AV330)</f>
        <v/>
      </c>
      <c r="AA36" s="183" t="str">
        <f>IF(コンフィグ設定!AW330="","",コンフィグ設定!AW330)</f>
        <v/>
      </c>
      <c r="AB36" s="186" t="str">
        <f>IF(コンフィグ設定!AX330="","",コンフィグ設定!AX330)</f>
        <v/>
      </c>
      <c r="AC36" s="157" t="str">
        <f>IF(コンフィグ設定!AY330="","",コンフィグ設定!AY330)</f>
        <v/>
      </c>
      <c r="AD36" s="157" t="str">
        <f>IF(コンフィグ設定!AZ330="","",コンフィグ設定!AZ330)</f>
        <v/>
      </c>
      <c r="AE36" s="157" t="str">
        <f>IF(コンフィグ設定!BA330="","",コンフィグ設定!BA330)</f>
        <v/>
      </c>
      <c r="AF36" s="157" t="str">
        <f>IF(コンフィグ設定!BB330="","",コンフィグ設定!BB330)</f>
        <v/>
      </c>
      <c r="AG36" s="157" t="str">
        <f>IF(コンフィグ設定!BC330="","",コンフィグ設定!BC330)</f>
        <v/>
      </c>
      <c r="AH36" s="157" t="str">
        <f>IF(コンフィグ設定!BD330="","",コンフィグ設定!BD330)</f>
        <v/>
      </c>
      <c r="AI36" s="157" t="str">
        <f>IF(コンフィグ設定!BE330="","",コンフィグ設定!BE330)</f>
        <v/>
      </c>
      <c r="AJ36" s="148" t="str">
        <f t="shared" ref="AJ36" si="321">IF(COUNTIF(D37:AI38,"使用")=0,"",(ROW()-9)/3)</f>
        <v/>
      </c>
      <c r="AK36" s="142"/>
      <c r="AL36" s="142"/>
      <c r="AM36" s="142"/>
      <c r="AN36" s="142"/>
      <c r="AO36" s="142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U36" s="181"/>
    </row>
    <row r="37" spans="1:73" hidden="1">
      <c r="A37" s="151"/>
      <c r="B37" s="500"/>
      <c r="C37" s="155" t="s">
        <v>85</v>
      </c>
      <c r="D37" s="152" t="s">
        <v>87</v>
      </c>
      <c r="E37" s="102" t="s">
        <v>87</v>
      </c>
      <c r="F37" s="102" t="s">
        <v>87</v>
      </c>
      <c r="G37" s="102" t="s">
        <v>87</v>
      </c>
      <c r="H37" s="102" t="s">
        <v>87</v>
      </c>
      <c r="I37" s="102" t="s">
        <v>87</v>
      </c>
      <c r="J37" s="102" t="s">
        <v>87</v>
      </c>
      <c r="K37" s="184" t="s">
        <v>87</v>
      </c>
      <c r="L37" s="187" t="s">
        <v>87</v>
      </c>
      <c r="M37" s="102" t="s">
        <v>87</v>
      </c>
      <c r="N37" s="102" t="s">
        <v>87</v>
      </c>
      <c r="O37" s="102" t="s">
        <v>87</v>
      </c>
      <c r="P37" s="102" t="s">
        <v>87</v>
      </c>
      <c r="Q37" s="102" t="s">
        <v>87</v>
      </c>
      <c r="R37" s="102" t="s">
        <v>87</v>
      </c>
      <c r="S37" s="184" t="s">
        <v>87</v>
      </c>
      <c r="T37" s="187" t="s">
        <v>87</v>
      </c>
      <c r="U37" s="102" t="s">
        <v>87</v>
      </c>
      <c r="V37" s="102" t="s">
        <v>87</v>
      </c>
      <c r="W37" s="102" t="s">
        <v>87</v>
      </c>
      <c r="X37" s="102" t="s">
        <v>87</v>
      </c>
      <c r="Y37" s="102" t="s">
        <v>87</v>
      </c>
      <c r="Z37" s="102" t="s">
        <v>87</v>
      </c>
      <c r="AA37" s="102" t="s">
        <v>87</v>
      </c>
      <c r="AB37" s="187" t="s">
        <v>87</v>
      </c>
      <c r="AC37" s="102" t="s">
        <v>87</v>
      </c>
      <c r="AD37" s="102" t="s">
        <v>87</v>
      </c>
      <c r="AE37" s="102" t="s">
        <v>87</v>
      </c>
      <c r="AF37" s="102" t="s">
        <v>87</v>
      </c>
      <c r="AG37" s="102" t="s">
        <v>87</v>
      </c>
      <c r="AH37" s="102" t="s">
        <v>87</v>
      </c>
      <c r="AI37" s="102" t="s">
        <v>87</v>
      </c>
      <c r="AJ37" s="150" t="str">
        <f t="shared" ref="AJ37" si="322">IF(A36="×","",IF(AJ36="","0x00000000","0x"&amp; DEC2HEX(AP37*2^31+AQ37*2^30+AR37*2^29+AS37*2^28+AT37*2^27+AU37*2^26+AV37*2^25+AW37*2^24+AX37*2^23+AY37*2^22+AZ37*2^21+BA37*2^20+BB37*2^19+BC37*2^18+BD37*2^17+BE37*2^16+BF37*2^15+BG37*2^14+BH37*2^13+BI37*2^12+BJ37*2^11+BK37*2^10+BL37*2^9+BM37*2^8+BN37*2^7+BO37*2^6+BP37*2^5+BQ37*2^4+BR37*2^3+BS37*2^2+BT37*2^1+BU37*2^0,8)))</f>
        <v/>
      </c>
      <c r="AK37" s="142"/>
      <c r="AL37" s="142"/>
      <c r="AM37" s="142"/>
      <c r="AN37" s="142"/>
      <c r="AO37" s="142"/>
      <c r="AP37" s="181">
        <f t="shared" ref="AP37:AP38" si="323">IF(D37="使用",1,0)</f>
        <v>0</v>
      </c>
      <c r="AQ37" s="181">
        <f t="shared" ref="AQ37:AQ38" si="324">IF(E37="使用",1,0)</f>
        <v>0</v>
      </c>
      <c r="AR37" s="181">
        <f t="shared" ref="AR37:AR38" si="325">IF(F37="使用",1,0)</f>
        <v>0</v>
      </c>
      <c r="AS37" s="181">
        <f t="shared" ref="AS37:AS38" si="326">IF(G37="使用",1,0)</f>
        <v>0</v>
      </c>
      <c r="AT37" s="181">
        <f t="shared" ref="AT37:AT38" si="327">IF(H37="使用",1,0)</f>
        <v>0</v>
      </c>
      <c r="AU37" s="181">
        <f t="shared" ref="AU37:AU38" si="328">IF(I37="使用",1,0)</f>
        <v>0</v>
      </c>
      <c r="AV37" s="181">
        <f t="shared" ref="AV37:AV38" si="329">IF(J37="使用",1,0)</f>
        <v>0</v>
      </c>
      <c r="AW37" s="181">
        <f t="shared" ref="AW37:AW38" si="330">IF(K37="使用",1,0)</f>
        <v>0</v>
      </c>
      <c r="AX37" s="181">
        <f t="shared" ref="AX37:AX38" si="331">IF(L37="使用",1,0)</f>
        <v>0</v>
      </c>
      <c r="AY37" s="181">
        <f t="shared" ref="AY37:AY38" si="332">IF(M37="使用",1,0)</f>
        <v>0</v>
      </c>
      <c r="AZ37" s="181">
        <f t="shared" ref="AZ37:AZ38" si="333">IF(N37="使用",1,0)</f>
        <v>0</v>
      </c>
      <c r="BA37" s="181">
        <f t="shared" ref="BA37:BA38" si="334">IF(O37="使用",1,0)</f>
        <v>0</v>
      </c>
      <c r="BB37" s="181">
        <f t="shared" ref="BB37:BB38" si="335">IF(P37="使用",1,0)</f>
        <v>0</v>
      </c>
      <c r="BC37" s="181">
        <f t="shared" ref="BC37:BC38" si="336">IF(Q37="使用",1,0)</f>
        <v>0</v>
      </c>
      <c r="BD37" s="181">
        <f t="shared" ref="BD37:BD38" si="337">IF(R37="使用",1,0)</f>
        <v>0</v>
      </c>
      <c r="BE37" s="181">
        <f t="shared" ref="BE37:BE38" si="338">IF(S37="使用",1,0)</f>
        <v>0</v>
      </c>
      <c r="BF37" s="181">
        <f t="shared" ref="BF37:BF38" si="339">IF(T37="使用",1,0)</f>
        <v>0</v>
      </c>
      <c r="BG37" s="181">
        <f t="shared" ref="BG37:BG38" si="340">IF(U37="使用",1,0)</f>
        <v>0</v>
      </c>
      <c r="BH37" s="181">
        <f t="shared" ref="BH37:BH38" si="341">IF(V37="使用",1,0)</f>
        <v>0</v>
      </c>
      <c r="BI37" s="181">
        <f t="shared" ref="BI37:BI38" si="342">IF(W37="使用",1,0)</f>
        <v>0</v>
      </c>
      <c r="BJ37" s="181">
        <f t="shared" ref="BJ37:BJ38" si="343">IF(X37="使用",1,0)</f>
        <v>0</v>
      </c>
      <c r="BK37" s="181">
        <f t="shared" ref="BK37:BK38" si="344">IF(Y37="使用",1,0)</f>
        <v>0</v>
      </c>
      <c r="BL37" s="181">
        <f t="shared" ref="BL37:BL38" si="345">IF(Z37="使用",1,0)</f>
        <v>0</v>
      </c>
      <c r="BM37" s="181">
        <f t="shared" ref="BM37:BM38" si="346">IF(AA37="使用",1,0)</f>
        <v>0</v>
      </c>
      <c r="BN37" s="181">
        <f t="shared" ref="BN37:BN38" si="347">IF(AB37="使用",1,0)</f>
        <v>0</v>
      </c>
      <c r="BO37" s="181">
        <f t="shared" ref="BO37:BO38" si="348">IF(AC37="使用",1,0)</f>
        <v>0</v>
      </c>
      <c r="BP37" s="181">
        <f t="shared" ref="BP37:BP38" si="349">IF(AD37="使用",1,0)</f>
        <v>0</v>
      </c>
      <c r="BQ37" s="181">
        <f t="shared" ref="BQ37:BQ38" si="350">IF(AE37="使用",1,0)</f>
        <v>0</v>
      </c>
      <c r="BR37" s="181">
        <f t="shared" ref="BR37:BR38" si="351">IF(AF37="使用",1,0)</f>
        <v>0</v>
      </c>
      <c r="BS37" s="181">
        <f t="shared" ref="BS37:BS38" si="352">IF(AG37="使用",1,0)</f>
        <v>0</v>
      </c>
      <c r="BT37" s="181">
        <f t="shared" ref="BT37:BT38" si="353">IF(AH37="使用",1,0)</f>
        <v>0</v>
      </c>
      <c r="BU37" s="181">
        <f t="shared" ref="BU37:BU38" si="354">IF(AI37="使用",1,0)</f>
        <v>0</v>
      </c>
    </row>
    <row r="38" spans="1:73" ht="12.75" hidden="1" thickBot="1">
      <c r="A38" s="151"/>
      <c r="B38" s="501"/>
      <c r="C38" s="156" t="s">
        <v>86</v>
      </c>
      <c r="D38" s="153" t="s">
        <v>87</v>
      </c>
      <c r="E38" s="103" t="s">
        <v>87</v>
      </c>
      <c r="F38" s="103" t="s">
        <v>87</v>
      </c>
      <c r="G38" s="103" t="s">
        <v>87</v>
      </c>
      <c r="H38" s="103" t="s">
        <v>87</v>
      </c>
      <c r="I38" s="103" t="s">
        <v>87</v>
      </c>
      <c r="J38" s="103" t="s">
        <v>87</v>
      </c>
      <c r="K38" s="185" t="s">
        <v>87</v>
      </c>
      <c r="L38" s="188" t="s">
        <v>87</v>
      </c>
      <c r="M38" s="103" t="s">
        <v>87</v>
      </c>
      <c r="N38" s="103" t="s">
        <v>87</v>
      </c>
      <c r="O38" s="103" t="s">
        <v>87</v>
      </c>
      <c r="P38" s="103" t="s">
        <v>87</v>
      </c>
      <c r="Q38" s="103" t="s">
        <v>87</v>
      </c>
      <c r="R38" s="103" t="s">
        <v>87</v>
      </c>
      <c r="S38" s="185" t="s">
        <v>87</v>
      </c>
      <c r="T38" s="188" t="s">
        <v>87</v>
      </c>
      <c r="U38" s="103" t="s">
        <v>87</v>
      </c>
      <c r="V38" s="103" t="s">
        <v>87</v>
      </c>
      <c r="W38" s="103" t="s">
        <v>87</v>
      </c>
      <c r="X38" s="103" t="s">
        <v>87</v>
      </c>
      <c r="Y38" s="103" t="s">
        <v>87</v>
      </c>
      <c r="Z38" s="103" t="s">
        <v>87</v>
      </c>
      <c r="AA38" s="103" t="s">
        <v>87</v>
      </c>
      <c r="AB38" s="188" t="s">
        <v>87</v>
      </c>
      <c r="AC38" s="103" t="s">
        <v>87</v>
      </c>
      <c r="AD38" s="103" t="s">
        <v>87</v>
      </c>
      <c r="AE38" s="103" t="s">
        <v>87</v>
      </c>
      <c r="AF38" s="103" t="s">
        <v>87</v>
      </c>
      <c r="AG38" s="103" t="s">
        <v>87</v>
      </c>
      <c r="AH38" s="103" t="s">
        <v>87</v>
      </c>
      <c r="AI38" s="103" t="s">
        <v>87</v>
      </c>
      <c r="AJ38" s="150" t="str">
        <f t="shared" ref="AJ38" si="355">IF(A36="×","",IF(AJ36="","0x00000000","0x"&amp; DEC2HEX(AP38*2^31+AQ38*2^30+AR38*2^29+AS38*2^28+AT38*2^27+AU38*2^26+AV38*2^25+AW38*2^24+AX38*2^23+AY38*2^22+AZ38*2^21+BA38*2^20+BB38*2^19+BC38*2^18+BD38*2^17+BE38*2^16+BF38*2^15+BG38*2^14+BH38*2^13+BI38*2^12+BJ38*2^11+BK38*2^10+BL38*2^9+BM38*2^8+BN38*2^7+BO38*2^6+BP38*2^5+BQ38*2^4+BR38*2^3+BS38*2^2+BT38*2^1+BU38*2^0,8)))</f>
        <v/>
      </c>
      <c r="AK38" s="142"/>
      <c r="AL38" s="142"/>
      <c r="AM38" s="142"/>
      <c r="AN38" s="142"/>
      <c r="AO38" s="142"/>
      <c r="AP38" s="181">
        <f t="shared" si="323"/>
        <v>0</v>
      </c>
      <c r="AQ38" s="181">
        <f t="shared" si="324"/>
        <v>0</v>
      </c>
      <c r="AR38" s="181">
        <f t="shared" si="325"/>
        <v>0</v>
      </c>
      <c r="AS38" s="181">
        <f t="shared" si="326"/>
        <v>0</v>
      </c>
      <c r="AT38" s="181">
        <f t="shared" si="327"/>
        <v>0</v>
      </c>
      <c r="AU38" s="181">
        <f t="shared" si="328"/>
        <v>0</v>
      </c>
      <c r="AV38" s="181">
        <f t="shared" si="329"/>
        <v>0</v>
      </c>
      <c r="AW38" s="181">
        <f t="shared" si="330"/>
        <v>0</v>
      </c>
      <c r="AX38" s="181">
        <f t="shared" si="331"/>
        <v>0</v>
      </c>
      <c r="AY38" s="181">
        <f t="shared" si="332"/>
        <v>0</v>
      </c>
      <c r="AZ38" s="181">
        <f t="shared" si="333"/>
        <v>0</v>
      </c>
      <c r="BA38" s="181">
        <f t="shared" si="334"/>
        <v>0</v>
      </c>
      <c r="BB38" s="181">
        <f t="shared" si="335"/>
        <v>0</v>
      </c>
      <c r="BC38" s="181">
        <f t="shared" si="336"/>
        <v>0</v>
      </c>
      <c r="BD38" s="181">
        <f t="shared" si="337"/>
        <v>0</v>
      </c>
      <c r="BE38" s="181">
        <f t="shared" si="338"/>
        <v>0</v>
      </c>
      <c r="BF38" s="181">
        <f t="shared" si="339"/>
        <v>0</v>
      </c>
      <c r="BG38" s="181">
        <f t="shared" si="340"/>
        <v>0</v>
      </c>
      <c r="BH38" s="181">
        <f t="shared" si="341"/>
        <v>0</v>
      </c>
      <c r="BI38" s="181">
        <f t="shared" si="342"/>
        <v>0</v>
      </c>
      <c r="BJ38" s="181">
        <f t="shared" si="343"/>
        <v>0</v>
      </c>
      <c r="BK38" s="181">
        <f t="shared" si="344"/>
        <v>0</v>
      </c>
      <c r="BL38" s="181">
        <f t="shared" si="345"/>
        <v>0</v>
      </c>
      <c r="BM38" s="181">
        <f t="shared" si="346"/>
        <v>0</v>
      </c>
      <c r="BN38" s="181">
        <f t="shared" si="347"/>
        <v>0</v>
      </c>
      <c r="BO38" s="181">
        <f t="shared" si="348"/>
        <v>0</v>
      </c>
      <c r="BP38" s="181">
        <f t="shared" si="349"/>
        <v>0</v>
      </c>
      <c r="BQ38" s="181">
        <f t="shared" si="350"/>
        <v>0</v>
      </c>
      <c r="BR38" s="181">
        <f t="shared" si="351"/>
        <v>0</v>
      </c>
      <c r="BS38" s="181">
        <f t="shared" si="352"/>
        <v>0</v>
      </c>
      <c r="BT38" s="181">
        <f t="shared" si="353"/>
        <v>0</v>
      </c>
      <c r="BU38" s="181">
        <f t="shared" si="354"/>
        <v>0</v>
      </c>
    </row>
    <row r="39" spans="1:73" ht="36.75" hidden="1" thickTop="1">
      <c r="A39" s="151" t="str">
        <f t="shared" ref="A39" si="356">IF(COUNTBLANK(D39:AI39)=32,"×","○")</f>
        <v>×</v>
      </c>
      <c r="B39" s="499" t="str">
        <f ca="1">IF(COUNTIF(D40:AI41,"使用")=0,"",MAX($B$8:INDIRECT("R[-1]C",FALSE))+1)</f>
        <v/>
      </c>
      <c r="C39" s="154" t="s">
        <v>88</v>
      </c>
      <c r="D39" s="157" t="str">
        <f>IF(コンフィグ設定!Z333="","",コンフィグ設定!Z333)</f>
        <v/>
      </c>
      <c r="E39" s="157" t="str">
        <f>IF(コンフィグ設定!AA333="","",コンフィグ設定!AA333)</f>
        <v/>
      </c>
      <c r="F39" s="157" t="str">
        <f>IF(コンフィグ設定!AB333="","",コンフィグ設定!AB333)</f>
        <v/>
      </c>
      <c r="G39" s="157" t="str">
        <f>IF(コンフィグ設定!AC333="","",コンフィグ設定!AC333)</f>
        <v/>
      </c>
      <c r="H39" s="157" t="str">
        <f>IF(コンフィグ設定!AD333="","",コンフィグ設定!AD333)</f>
        <v/>
      </c>
      <c r="I39" s="157" t="str">
        <f>IF(コンフィグ設定!AE333="","",コンフィグ設定!AE333)</f>
        <v/>
      </c>
      <c r="J39" s="157" t="str">
        <f>IF(コンフィグ設定!AF333="","",コンフィグ設定!AF333)</f>
        <v/>
      </c>
      <c r="K39" s="183" t="str">
        <f>IF(コンフィグ設定!AG333="","",コンフィグ設定!AG333)</f>
        <v/>
      </c>
      <c r="L39" s="186" t="str">
        <f>IF(コンフィグ設定!AH333="","",コンフィグ設定!AH333)</f>
        <v/>
      </c>
      <c r="M39" s="157" t="str">
        <f>IF(コンフィグ設定!AI333="","",コンフィグ設定!AI333)</f>
        <v/>
      </c>
      <c r="N39" s="157" t="str">
        <f>IF(コンフィグ設定!AJ333="","",コンフィグ設定!AJ333)</f>
        <v/>
      </c>
      <c r="O39" s="157" t="str">
        <f>IF(コンフィグ設定!AK333="","",コンフィグ設定!AK333)</f>
        <v/>
      </c>
      <c r="P39" s="157" t="str">
        <f>IF(コンフィグ設定!AL333="","",コンフィグ設定!AL333)</f>
        <v/>
      </c>
      <c r="Q39" s="157" t="str">
        <f>IF(コンフィグ設定!AM333="","",コンフィグ設定!AM333)</f>
        <v/>
      </c>
      <c r="R39" s="157" t="str">
        <f>IF(コンフィグ設定!AN333="","",コンフィグ設定!AN333)</f>
        <v/>
      </c>
      <c r="S39" s="183" t="str">
        <f>IF(コンフィグ設定!AO333="","",コンフィグ設定!AO333)</f>
        <v/>
      </c>
      <c r="T39" s="186" t="str">
        <f>IF(コンフィグ設定!AP333="","",コンフィグ設定!AP333)</f>
        <v/>
      </c>
      <c r="U39" s="157" t="str">
        <f>IF(コンフィグ設定!AQ333="","",コンフィグ設定!AQ333)</f>
        <v/>
      </c>
      <c r="V39" s="157" t="str">
        <f>IF(コンフィグ設定!AR333="","",コンフィグ設定!AR333)</f>
        <v/>
      </c>
      <c r="W39" s="157" t="str">
        <f>IF(コンフィグ設定!AS333="","",コンフィグ設定!AS333)</f>
        <v/>
      </c>
      <c r="X39" s="157"/>
      <c r="Y39" s="157" t="str">
        <f>IF(コンフィグ設定!AU333="","",コンフィグ設定!AU333)</f>
        <v/>
      </c>
      <c r="Z39" s="157" t="str">
        <f>IF(コンフィグ設定!AV333="","",コンフィグ設定!AV333)</f>
        <v/>
      </c>
      <c r="AA39" s="183" t="str">
        <f>IF(コンフィグ設定!AW333="","",コンフィグ設定!AW333)</f>
        <v/>
      </c>
      <c r="AB39" s="186" t="str">
        <f>IF(コンフィグ設定!AX333="","",コンフィグ設定!AX333)</f>
        <v/>
      </c>
      <c r="AC39" s="157" t="str">
        <f>IF(コンフィグ設定!AY333="","",コンフィグ設定!AY333)</f>
        <v/>
      </c>
      <c r="AD39" s="157" t="str">
        <f>IF(コンフィグ設定!AZ333="","",コンフィグ設定!AZ333)</f>
        <v/>
      </c>
      <c r="AE39" s="157" t="str">
        <f>IF(コンフィグ設定!BA333="","",コンフィグ設定!BA333)</f>
        <v/>
      </c>
      <c r="AF39" s="157" t="str">
        <f>IF(コンフィグ設定!BB333="","",コンフィグ設定!BB333)</f>
        <v/>
      </c>
      <c r="AG39" s="157" t="str">
        <f>IF(コンフィグ設定!BC333="","",コンフィグ設定!BC333)</f>
        <v/>
      </c>
      <c r="AH39" s="157" t="str">
        <f>IF(コンフィグ設定!BD333="","",コンフィグ設定!BD333)</f>
        <v/>
      </c>
      <c r="AI39" s="157" t="str">
        <f>IF(コンフィグ設定!BE333="","",コンフィグ設定!BE333)</f>
        <v/>
      </c>
      <c r="AJ39" s="148" t="str">
        <f t="shared" ref="AJ39" si="357">IF(COUNTIF(D40:AI41,"使用")=0,"",(ROW()-9)/3)</f>
        <v/>
      </c>
      <c r="AK39" s="142"/>
      <c r="AL39" s="142"/>
      <c r="AM39" s="142"/>
      <c r="AN39" s="142"/>
      <c r="AO39" s="142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U39" s="181"/>
    </row>
    <row r="40" spans="1:73" hidden="1">
      <c r="A40" s="151"/>
      <c r="B40" s="500"/>
      <c r="C40" s="155" t="s">
        <v>85</v>
      </c>
      <c r="D40" s="152" t="s">
        <v>87</v>
      </c>
      <c r="E40" s="102" t="s">
        <v>87</v>
      </c>
      <c r="F40" s="102" t="s">
        <v>87</v>
      </c>
      <c r="G40" s="102" t="s">
        <v>87</v>
      </c>
      <c r="H40" s="102" t="s">
        <v>87</v>
      </c>
      <c r="I40" s="102" t="s">
        <v>87</v>
      </c>
      <c r="J40" s="102" t="s">
        <v>87</v>
      </c>
      <c r="K40" s="184" t="s">
        <v>87</v>
      </c>
      <c r="L40" s="187" t="s">
        <v>87</v>
      </c>
      <c r="M40" s="102" t="s">
        <v>87</v>
      </c>
      <c r="N40" s="102" t="s">
        <v>87</v>
      </c>
      <c r="O40" s="102" t="s">
        <v>87</v>
      </c>
      <c r="P40" s="102" t="s">
        <v>87</v>
      </c>
      <c r="Q40" s="102" t="s">
        <v>87</v>
      </c>
      <c r="R40" s="102" t="s">
        <v>87</v>
      </c>
      <c r="S40" s="184" t="s">
        <v>87</v>
      </c>
      <c r="T40" s="187" t="s">
        <v>87</v>
      </c>
      <c r="U40" s="102" t="s">
        <v>87</v>
      </c>
      <c r="V40" s="102" t="s">
        <v>87</v>
      </c>
      <c r="W40" s="102" t="s">
        <v>87</v>
      </c>
      <c r="X40" s="102" t="s">
        <v>87</v>
      </c>
      <c r="Y40" s="102" t="s">
        <v>87</v>
      </c>
      <c r="Z40" s="102" t="s">
        <v>87</v>
      </c>
      <c r="AA40" s="102" t="s">
        <v>87</v>
      </c>
      <c r="AB40" s="187" t="s">
        <v>87</v>
      </c>
      <c r="AC40" s="102" t="s">
        <v>87</v>
      </c>
      <c r="AD40" s="102" t="s">
        <v>87</v>
      </c>
      <c r="AE40" s="102" t="s">
        <v>87</v>
      </c>
      <c r="AF40" s="102" t="s">
        <v>87</v>
      </c>
      <c r="AG40" s="102" t="s">
        <v>87</v>
      </c>
      <c r="AH40" s="102" t="s">
        <v>87</v>
      </c>
      <c r="AI40" s="102" t="s">
        <v>87</v>
      </c>
      <c r="AJ40" s="150" t="str">
        <f t="shared" ref="AJ40" si="358">IF(A39="×","",IF(AJ39="","0x00000000","0x"&amp; DEC2HEX(AP40*2^31+AQ40*2^30+AR40*2^29+AS40*2^28+AT40*2^27+AU40*2^26+AV40*2^25+AW40*2^24+AX40*2^23+AY40*2^22+AZ40*2^21+BA40*2^20+BB40*2^19+BC40*2^18+BD40*2^17+BE40*2^16+BF40*2^15+BG40*2^14+BH40*2^13+BI40*2^12+BJ40*2^11+BK40*2^10+BL40*2^9+BM40*2^8+BN40*2^7+BO40*2^6+BP40*2^5+BQ40*2^4+BR40*2^3+BS40*2^2+BT40*2^1+BU40*2^0,8)))</f>
        <v/>
      </c>
      <c r="AK40" s="142"/>
      <c r="AL40" s="142"/>
      <c r="AM40" s="142"/>
      <c r="AN40" s="142"/>
      <c r="AO40" s="142"/>
      <c r="AP40" s="181">
        <f t="shared" ref="AP40:AP41" si="359">IF(D40="使用",1,0)</f>
        <v>0</v>
      </c>
      <c r="AQ40" s="181">
        <f t="shared" ref="AQ40:AQ41" si="360">IF(E40="使用",1,0)</f>
        <v>0</v>
      </c>
      <c r="AR40" s="181">
        <f t="shared" ref="AR40:AR41" si="361">IF(F40="使用",1,0)</f>
        <v>0</v>
      </c>
      <c r="AS40" s="181">
        <f t="shared" ref="AS40:AS41" si="362">IF(G40="使用",1,0)</f>
        <v>0</v>
      </c>
      <c r="AT40" s="181">
        <f t="shared" ref="AT40:AT41" si="363">IF(H40="使用",1,0)</f>
        <v>0</v>
      </c>
      <c r="AU40" s="181">
        <f t="shared" ref="AU40:AU41" si="364">IF(I40="使用",1,0)</f>
        <v>0</v>
      </c>
      <c r="AV40" s="181">
        <f t="shared" ref="AV40:AV41" si="365">IF(J40="使用",1,0)</f>
        <v>0</v>
      </c>
      <c r="AW40" s="181">
        <f t="shared" ref="AW40:AW41" si="366">IF(K40="使用",1,0)</f>
        <v>0</v>
      </c>
      <c r="AX40" s="181">
        <f t="shared" ref="AX40:AX41" si="367">IF(L40="使用",1,0)</f>
        <v>0</v>
      </c>
      <c r="AY40" s="181">
        <f t="shared" ref="AY40:AY41" si="368">IF(M40="使用",1,0)</f>
        <v>0</v>
      </c>
      <c r="AZ40" s="181">
        <f t="shared" ref="AZ40:AZ41" si="369">IF(N40="使用",1,0)</f>
        <v>0</v>
      </c>
      <c r="BA40" s="181">
        <f t="shared" ref="BA40:BA41" si="370">IF(O40="使用",1,0)</f>
        <v>0</v>
      </c>
      <c r="BB40" s="181">
        <f t="shared" ref="BB40:BB41" si="371">IF(P40="使用",1,0)</f>
        <v>0</v>
      </c>
      <c r="BC40" s="181">
        <f t="shared" ref="BC40:BC41" si="372">IF(Q40="使用",1,0)</f>
        <v>0</v>
      </c>
      <c r="BD40" s="181">
        <f t="shared" ref="BD40:BD41" si="373">IF(R40="使用",1,0)</f>
        <v>0</v>
      </c>
      <c r="BE40" s="181">
        <f t="shared" ref="BE40:BE41" si="374">IF(S40="使用",1,0)</f>
        <v>0</v>
      </c>
      <c r="BF40" s="181">
        <f t="shared" ref="BF40:BF41" si="375">IF(T40="使用",1,0)</f>
        <v>0</v>
      </c>
      <c r="BG40" s="181">
        <f t="shared" ref="BG40:BG41" si="376">IF(U40="使用",1,0)</f>
        <v>0</v>
      </c>
      <c r="BH40" s="181">
        <f t="shared" ref="BH40:BH41" si="377">IF(V40="使用",1,0)</f>
        <v>0</v>
      </c>
      <c r="BI40" s="181">
        <f t="shared" ref="BI40:BI41" si="378">IF(W40="使用",1,0)</f>
        <v>0</v>
      </c>
      <c r="BJ40" s="181">
        <f t="shared" ref="BJ40:BJ41" si="379">IF(X40="使用",1,0)</f>
        <v>0</v>
      </c>
      <c r="BK40" s="181">
        <f t="shared" ref="BK40:BK41" si="380">IF(Y40="使用",1,0)</f>
        <v>0</v>
      </c>
      <c r="BL40" s="181">
        <f t="shared" ref="BL40:BL41" si="381">IF(Z40="使用",1,0)</f>
        <v>0</v>
      </c>
      <c r="BM40" s="181">
        <f t="shared" ref="BM40:BM41" si="382">IF(AA40="使用",1,0)</f>
        <v>0</v>
      </c>
      <c r="BN40" s="181">
        <f t="shared" ref="BN40:BN41" si="383">IF(AB40="使用",1,0)</f>
        <v>0</v>
      </c>
      <c r="BO40" s="181">
        <f t="shared" ref="BO40:BO41" si="384">IF(AC40="使用",1,0)</f>
        <v>0</v>
      </c>
      <c r="BP40" s="181">
        <f t="shared" ref="BP40:BP41" si="385">IF(AD40="使用",1,0)</f>
        <v>0</v>
      </c>
      <c r="BQ40" s="181">
        <f t="shared" ref="BQ40:BQ41" si="386">IF(AE40="使用",1,0)</f>
        <v>0</v>
      </c>
      <c r="BR40" s="181">
        <f t="shared" ref="BR40:BR41" si="387">IF(AF40="使用",1,0)</f>
        <v>0</v>
      </c>
      <c r="BS40" s="181">
        <f t="shared" ref="BS40:BS41" si="388">IF(AG40="使用",1,0)</f>
        <v>0</v>
      </c>
      <c r="BT40" s="181">
        <f t="shared" ref="BT40:BT41" si="389">IF(AH40="使用",1,0)</f>
        <v>0</v>
      </c>
      <c r="BU40" s="181">
        <f t="shared" ref="BU40:BU41" si="390">IF(AI40="使用",1,0)</f>
        <v>0</v>
      </c>
    </row>
    <row r="41" spans="1:73" ht="12.75" hidden="1" thickBot="1">
      <c r="A41" s="151"/>
      <c r="B41" s="501"/>
      <c r="C41" s="156" t="s">
        <v>86</v>
      </c>
      <c r="D41" s="153" t="s">
        <v>87</v>
      </c>
      <c r="E41" s="103" t="s">
        <v>87</v>
      </c>
      <c r="F41" s="103" t="s">
        <v>87</v>
      </c>
      <c r="G41" s="103" t="s">
        <v>87</v>
      </c>
      <c r="H41" s="103" t="s">
        <v>87</v>
      </c>
      <c r="I41" s="103" t="s">
        <v>87</v>
      </c>
      <c r="J41" s="103" t="s">
        <v>87</v>
      </c>
      <c r="K41" s="185" t="s">
        <v>87</v>
      </c>
      <c r="L41" s="188" t="s">
        <v>87</v>
      </c>
      <c r="M41" s="103" t="s">
        <v>87</v>
      </c>
      <c r="N41" s="103" t="s">
        <v>87</v>
      </c>
      <c r="O41" s="103" t="s">
        <v>87</v>
      </c>
      <c r="P41" s="103" t="s">
        <v>87</v>
      </c>
      <c r="Q41" s="103" t="s">
        <v>87</v>
      </c>
      <c r="R41" s="103" t="s">
        <v>87</v>
      </c>
      <c r="S41" s="185" t="s">
        <v>87</v>
      </c>
      <c r="T41" s="188" t="s">
        <v>87</v>
      </c>
      <c r="U41" s="103" t="s">
        <v>87</v>
      </c>
      <c r="V41" s="103" t="s">
        <v>87</v>
      </c>
      <c r="W41" s="103" t="s">
        <v>87</v>
      </c>
      <c r="X41" s="103" t="s">
        <v>87</v>
      </c>
      <c r="Y41" s="103" t="s">
        <v>87</v>
      </c>
      <c r="Z41" s="103" t="s">
        <v>87</v>
      </c>
      <c r="AA41" s="103" t="s">
        <v>87</v>
      </c>
      <c r="AB41" s="188" t="s">
        <v>87</v>
      </c>
      <c r="AC41" s="103" t="s">
        <v>87</v>
      </c>
      <c r="AD41" s="103" t="s">
        <v>87</v>
      </c>
      <c r="AE41" s="103" t="s">
        <v>87</v>
      </c>
      <c r="AF41" s="103" t="s">
        <v>87</v>
      </c>
      <c r="AG41" s="103" t="s">
        <v>87</v>
      </c>
      <c r="AH41" s="103" t="s">
        <v>87</v>
      </c>
      <c r="AI41" s="103" t="s">
        <v>87</v>
      </c>
      <c r="AJ41" s="150" t="str">
        <f t="shared" ref="AJ41" si="391">IF(A39="×","",IF(AJ39="","0x00000000","0x"&amp; DEC2HEX(AP41*2^31+AQ41*2^30+AR41*2^29+AS41*2^28+AT41*2^27+AU41*2^26+AV41*2^25+AW41*2^24+AX41*2^23+AY41*2^22+AZ41*2^21+BA41*2^20+BB41*2^19+BC41*2^18+BD41*2^17+BE41*2^16+BF41*2^15+BG41*2^14+BH41*2^13+BI41*2^12+BJ41*2^11+BK41*2^10+BL41*2^9+BM41*2^8+BN41*2^7+BO41*2^6+BP41*2^5+BQ41*2^4+BR41*2^3+BS41*2^2+BT41*2^1+BU41*2^0,8)))</f>
        <v/>
      </c>
      <c r="AK41" s="142"/>
      <c r="AL41" s="142"/>
      <c r="AM41" s="142"/>
      <c r="AN41" s="142"/>
      <c r="AO41" s="142"/>
      <c r="AP41" s="181">
        <f t="shared" si="359"/>
        <v>0</v>
      </c>
      <c r="AQ41" s="181">
        <f t="shared" si="360"/>
        <v>0</v>
      </c>
      <c r="AR41" s="181">
        <f t="shared" si="361"/>
        <v>0</v>
      </c>
      <c r="AS41" s="181">
        <f t="shared" si="362"/>
        <v>0</v>
      </c>
      <c r="AT41" s="181">
        <f t="shared" si="363"/>
        <v>0</v>
      </c>
      <c r="AU41" s="181">
        <f t="shared" si="364"/>
        <v>0</v>
      </c>
      <c r="AV41" s="181">
        <f t="shared" si="365"/>
        <v>0</v>
      </c>
      <c r="AW41" s="181">
        <f t="shared" si="366"/>
        <v>0</v>
      </c>
      <c r="AX41" s="181">
        <f t="shared" si="367"/>
        <v>0</v>
      </c>
      <c r="AY41" s="181">
        <f t="shared" si="368"/>
        <v>0</v>
      </c>
      <c r="AZ41" s="181">
        <f t="shared" si="369"/>
        <v>0</v>
      </c>
      <c r="BA41" s="181">
        <f t="shared" si="370"/>
        <v>0</v>
      </c>
      <c r="BB41" s="181">
        <f t="shared" si="371"/>
        <v>0</v>
      </c>
      <c r="BC41" s="181">
        <f t="shared" si="372"/>
        <v>0</v>
      </c>
      <c r="BD41" s="181">
        <f t="shared" si="373"/>
        <v>0</v>
      </c>
      <c r="BE41" s="181">
        <f t="shared" si="374"/>
        <v>0</v>
      </c>
      <c r="BF41" s="181">
        <f t="shared" si="375"/>
        <v>0</v>
      </c>
      <c r="BG41" s="181">
        <f t="shared" si="376"/>
        <v>0</v>
      </c>
      <c r="BH41" s="181">
        <f t="shared" si="377"/>
        <v>0</v>
      </c>
      <c r="BI41" s="181">
        <f t="shared" si="378"/>
        <v>0</v>
      </c>
      <c r="BJ41" s="181">
        <f t="shared" si="379"/>
        <v>0</v>
      </c>
      <c r="BK41" s="181">
        <f t="shared" si="380"/>
        <v>0</v>
      </c>
      <c r="BL41" s="181">
        <f t="shared" si="381"/>
        <v>0</v>
      </c>
      <c r="BM41" s="181">
        <f t="shared" si="382"/>
        <v>0</v>
      </c>
      <c r="BN41" s="181">
        <f t="shared" si="383"/>
        <v>0</v>
      </c>
      <c r="BO41" s="181">
        <f t="shared" si="384"/>
        <v>0</v>
      </c>
      <c r="BP41" s="181">
        <f t="shared" si="385"/>
        <v>0</v>
      </c>
      <c r="BQ41" s="181">
        <f t="shared" si="386"/>
        <v>0</v>
      </c>
      <c r="BR41" s="181">
        <f t="shared" si="387"/>
        <v>0</v>
      </c>
      <c r="BS41" s="181">
        <f t="shared" si="388"/>
        <v>0</v>
      </c>
      <c r="BT41" s="181">
        <f t="shared" si="389"/>
        <v>0</v>
      </c>
      <c r="BU41" s="181">
        <f t="shared" si="390"/>
        <v>0</v>
      </c>
    </row>
    <row r="42" spans="1:73" ht="36.75" hidden="1" thickTop="1">
      <c r="A42" s="151" t="str">
        <f t="shared" ref="A42" si="392">IF(COUNTBLANK(D42:AI42)=32,"×","○")</f>
        <v>×</v>
      </c>
      <c r="B42" s="499" t="str">
        <f ca="1">IF(COUNTIF(D43:AI44,"使用")=0,"",MAX($B$8:INDIRECT("R[-1]C",FALSE))+1)</f>
        <v/>
      </c>
      <c r="C42" s="154" t="s">
        <v>88</v>
      </c>
      <c r="D42" s="157" t="str">
        <f>IF(コンフィグ設定!Z336="","",コンフィグ設定!Z336)</f>
        <v/>
      </c>
      <c r="E42" s="157" t="str">
        <f>IF(コンフィグ設定!AA336="","",コンフィグ設定!AA336)</f>
        <v/>
      </c>
      <c r="F42" s="157" t="str">
        <f>IF(コンフィグ設定!AB336="","",コンフィグ設定!AB336)</f>
        <v/>
      </c>
      <c r="G42" s="157" t="str">
        <f>IF(コンフィグ設定!AC336="","",コンフィグ設定!AC336)</f>
        <v/>
      </c>
      <c r="H42" s="157" t="str">
        <f>IF(コンフィグ設定!AD336="","",コンフィグ設定!AD336)</f>
        <v/>
      </c>
      <c r="I42" s="157" t="str">
        <f>IF(コンフィグ設定!AE336="","",コンフィグ設定!AE336)</f>
        <v/>
      </c>
      <c r="J42" s="157" t="str">
        <f>IF(コンフィグ設定!AF336="","",コンフィグ設定!AF336)</f>
        <v/>
      </c>
      <c r="K42" s="183" t="str">
        <f>IF(コンフィグ設定!AG336="","",コンフィグ設定!AG336)</f>
        <v/>
      </c>
      <c r="L42" s="186" t="str">
        <f>IF(コンフィグ設定!AH336="","",コンフィグ設定!AH336)</f>
        <v/>
      </c>
      <c r="M42" s="157" t="str">
        <f>IF(コンフィグ設定!AI336="","",コンフィグ設定!AI336)</f>
        <v/>
      </c>
      <c r="N42" s="157" t="str">
        <f>IF(コンフィグ設定!AJ336="","",コンフィグ設定!AJ336)</f>
        <v/>
      </c>
      <c r="O42" s="157" t="str">
        <f>IF(コンフィグ設定!AK336="","",コンフィグ設定!AK336)</f>
        <v/>
      </c>
      <c r="P42" s="157" t="str">
        <f>IF(コンフィグ設定!AL336="","",コンフィグ設定!AL336)</f>
        <v/>
      </c>
      <c r="Q42" s="157" t="str">
        <f>IF(コンフィグ設定!AM336="","",コンフィグ設定!AM336)</f>
        <v/>
      </c>
      <c r="R42" s="157" t="str">
        <f>IF(コンフィグ設定!AN336="","",コンフィグ設定!AN336)</f>
        <v/>
      </c>
      <c r="S42" s="183" t="str">
        <f>IF(コンフィグ設定!AO336="","",コンフィグ設定!AO336)</f>
        <v/>
      </c>
      <c r="T42" s="186" t="str">
        <f>IF(コンフィグ設定!AP336="","",コンフィグ設定!AP336)</f>
        <v/>
      </c>
      <c r="U42" s="157" t="str">
        <f>IF(コンフィグ設定!AQ336="","",コンフィグ設定!AQ336)</f>
        <v/>
      </c>
      <c r="V42" s="157" t="str">
        <f>IF(コンフィグ設定!AR336="","",コンフィグ設定!AR336)</f>
        <v/>
      </c>
      <c r="W42" s="157" t="str">
        <f>IF(コンフィグ設定!AS336="","",コンフィグ設定!AS336)</f>
        <v/>
      </c>
      <c r="X42" s="157" t="str">
        <f>IF(コンフィグ設定!AT336="","",コンフィグ設定!AT336)</f>
        <v/>
      </c>
      <c r="Y42" s="157" t="str">
        <f>IF(コンフィグ設定!AU336="","",コンフィグ設定!AU336)</f>
        <v/>
      </c>
      <c r="Z42" s="157" t="str">
        <f>IF(コンフィグ設定!AV336="","",コンフィグ設定!AV336)</f>
        <v/>
      </c>
      <c r="AA42" s="183" t="str">
        <f>IF(コンフィグ設定!AW336="","",コンフィグ設定!AW336)</f>
        <v/>
      </c>
      <c r="AB42" s="186" t="str">
        <f>IF(コンフィグ設定!AX336="","",コンフィグ設定!AX336)</f>
        <v/>
      </c>
      <c r="AC42" s="157" t="str">
        <f>IF(コンフィグ設定!AY336="","",コンフィグ設定!AY336)</f>
        <v/>
      </c>
      <c r="AD42" s="157" t="str">
        <f>IF(コンフィグ設定!AZ336="","",コンフィグ設定!AZ336)</f>
        <v/>
      </c>
      <c r="AE42" s="157" t="str">
        <f>IF(コンフィグ設定!BA336="","",コンフィグ設定!BA336)</f>
        <v/>
      </c>
      <c r="AF42" s="157" t="str">
        <f>IF(コンフィグ設定!BB336="","",コンフィグ設定!BB336)</f>
        <v/>
      </c>
      <c r="AG42" s="157" t="str">
        <f>IF(コンフィグ設定!BC336="","",コンフィグ設定!BC336)</f>
        <v/>
      </c>
      <c r="AH42" s="157" t="str">
        <f>IF(コンフィグ設定!BD336="","",コンフィグ設定!BD336)</f>
        <v/>
      </c>
      <c r="AI42" s="157" t="str">
        <f>IF(コンフィグ設定!BE336="","",コンフィグ設定!BE336)</f>
        <v/>
      </c>
      <c r="AJ42" s="148" t="str">
        <f t="shared" ref="AJ42" si="393">IF(COUNTIF(D43:AI44,"使用")=0,"",(ROW()-9)/3)</f>
        <v/>
      </c>
      <c r="AK42" s="142"/>
      <c r="AL42" s="142"/>
      <c r="AM42" s="142"/>
      <c r="AN42" s="142"/>
      <c r="AO42" s="142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U42" s="181"/>
    </row>
    <row r="43" spans="1:73" hidden="1">
      <c r="A43" s="151"/>
      <c r="B43" s="500"/>
      <c r="C43" s="155" t="s">
        <v>85</v>
      </c>
      <c r="D43" s="152" t="s">
        <v>87</v>
      </c>
      <c r="E43" s="102" t="s">
        <v>87</v>
      </c>
      <c r="F43" s="102" t="s">
        <v>87</v>
      </c>
      <c r="G43" s="102" t="s">
        <v>87</v>
      </c>
      <c r="H43" s="102" t="s">
        <v>87</v>
      </c>
      <c r="I43" s="102" t="s">
        <v>87</v>
      </c>
      <c r="J43" s="102" t="s">
        <v>87</v>
      </c>
      <c r="K43" s="184" t="s">
        <v>87</v>
      </c>
      <c r="L43" s="187" t="s">
        <v>87</v>
      </c>
      <c r="M43" s="102" t="s">
        <v>87</v>
      </c>
      <c r="N43" s="102" t="s">
        <v>87</v>
      </c>
      <c r="O43" s="102" t="s">
        <v>87</v>
      </c>
      <c r="P43" s="102" t="s">
        <v>87</v>
      </c>
      <c r="Q43" s="102" t="s">
        <v>87</v>
      </c>
      <c r="R43" s="102" t="s">
        <v>87</v>
      </c>
      <c r="S43" s="184" t="s">
        <v>87</v>
      </c>
      <c r="T43" s="187" t="s">
        <v>87</v>
      </c>
      <c r="U43" s="102" t="s">
        <v>87</v>
      </c>
      <c r="V43" s="102" t="s">
        <v>87</v>
      </c>
      <c r="W43" s="102" t="s">
        <v>87</v>
      </c>
      <c r="X43" s="102" t="s">
        <v>87</v>
      </c>
      <c r="Y43" s="102" t="s">
        <v>87</v>
      </c>
      <c r="Z43" s="102" t="s">
        <v>87</v>
      </c>
      <c r="AA43" s="102" t="s">
        <v>87</v>
      </c>
      <c r="AB43" s="187" t="s">
        <v>87</v>
      </c>
      <c r="AC43" s="102" t="s">
        <v>87</v>
      </c>
      <c r="AD43" s="102" t="s">
        <v>87</v>
      </c>
      <c r="AE43" s="102" t="s">
        <v>87</v>
      </c>
      <c r="AF43" s="102" t="s">
        <v>87</v>
      </c>
      <c r="AG43" s="102" t="s">
        <v>87</v>
      </c>
      <c r="AH43" s="102" t="s">
        <v>87</v>
      </c>
      <c r="AI43" s="102" t="s">
        <v>87</v>
      </c>
      <c r="AJ43" s="150" t="str">
        <f t="shared" ref="AJ43" si="394">IF(A42="×","",IF(AJ42="","0x00000000","0x"&amp; DEC2HEX(AP43*2^31+AQ43*2^30+AR43*2^29+AS43*2^28+AT43*2^27+AU43*2^26+AV43*2^25+AW43*2^24+AX43*2^23+AY43*2^22+AZ43*2^21+BA43*2^20+BB43*2^19+BC43*2^18+BD43*2^17+BE43*2^16+BF43*2^15+BG43*2^14+BH43*2^13+BI43*2^12+BJ43*2^11+BK43*2^10+BL43*2^9+BM43*2^8+BN43*2^7+BO43*2^6+BP43*2^5+BQ43*2^4+BR43*2^3+BS43*2^2+BT43*2^1+BU43*2^0,8)))</f>
        <v/>
      </c>
      <c r="AK43" s="142"/>
      <c r="AL43" s="142"/>
      <c r="AM43" s="142"/>
      <c r="AN43" s="142"/>
      <c r="AO43" s="142"/>
      <c r="AP43" s="181">
        <f t="shared" ref="AP43:AP44" si="395">IF(D43="使用",1,0)</f>
        <v>0</v>
      </c>
      <c r="AQ43" s="181">
        <f t="shared" ref="AQ43:AQ44" si="396">IF(E43="使用",1,0)</f>
        <v>0</v>
      </c>
      <c r="AR43" s="181">
        <f t="shared" ref="AR43:AR44" si="397">IF(F43="使用",1,0)</f>
        <v>0</v>
      </c>
      <c r="AS43" s="181">
        <f t="shared" ref="AS43:AS44" si="398">IF(G43="使用",1,0)</f>
        <v>0</v>
      </c>
      <c r="AT43" s="181">
        <f t="shared" ref="AT43:AT44" si="399">IF(H43="使用",1,0)</f>
        <v>0</v>
      </c>
      <c r="AU43" s="181">
        <f t="shared" ref="AU43:AU44" si="400">IF(I43="使用",1,0)</f>
        <v>0</v>
      </c>
      <c r="AV43" s="181">
        <f t="shared" ref="AV43:AV44" si="401">IF(J43="使用",1,0)</f>
        <v>0</v>
      </c>
      <c r="AW43" s="181">
        <f t="shared" ref="AW43:AW44" si="402">IF(K43="使用",1,0)</f>
        <v>0</v>
      </c>
      <c r="AX43" s="181">
        <f t="shared" ref="AX43:AX44" si="403">IF(L43="使用",1,0)</f>
        <v>0</v>
      </c>
      <c r="AY43" s="181">
        <f t="shared" ref="AY43:AY44" si="404">IF(M43="使用",1,0)</f>
        <v>0</v>
      </c>
      <c r="AZ43" s="181">
        <f t="shared" ref="AZ43:AZ44" si="405">IF(N43="使用",1,0)</f>
        <v>0</v>
      </c>
      <c r="BA43" s="181">
        <f t="shared" ref="BA43:BA44" si="406">IF(O43="使用",1,0)</f>
        <v>0</v>
      </c>
      <c r="BB43" s="181">
        <f t="shared" ref="BB43:BB44" si="407">IF(P43="使用",1,0)</f>
        <v>0</v>
      </c>
      <c r="BC43" s="181">
        <f t="shared" ref="BC43:BC44" si="408">IF(Q43="使用",1,0)</f>
        <v>0</v>
      </c>
      <c r="BD43" s="181">
        <f t="shared" ref="BD43:BD44" si="409">IF(R43="使用",1,0)</f>
        <v>0</v>
      </c>
      <c r="BE43" s="181">
        <f t="shared" ref="BE43:BE44" si="410">IF(S43="使用",1,0)</f>
        <v>0</v>
      </c>
      <c r="BF43" s="181">
        <f t="shared" ref="BF43:BF44" si="411">IF(T43="使用",1,0)</f>
        <v>0</v>
      </c>
      <c r="BG43" s="181">
        <f t="shared" ref="BG43:BG44" si="412">IF(U43="使用",1,0)</f>
        <v>0</v>
      </c>
      <c r="BH43" s="181">
        <f t="shared" ref="BH43:BH44" si="413">IF(V43="使用",1,0)</f>
        <v>0</v>
      </c>
      <c r="BI43" s="181">
        <f t="shared" ref="BI43:BI44" si="414">IF(W43="使用",1,0)</f>
        <v>0</v>
      </c>
      <c r="BJ43" s="181">
        <f t="shared" ref="BJ43:BJ44" si="415">IF(X43="使用",1,0)</f>
        <v>0</v>
      </c>
      <c r="BK43" s="181">
        <f t="shared" ref="BK43:BK44" si="416">IF(Y43="使用",1,0)</f>
        <v>0</v>
      </c>
      <c r="BL43" s="181">
        <f t="shared" ref="BL43:BL44" si="417">IF(Z43="使用",1,0)</f>
        <v>0</v>
      </c>
      <c r="BM43" s="181">
        <f t="shared" ref="BM43:BM44" si="418">IF(AA43="使用",1,0)</f>
        <v>0</v>
      </c>
      <c r="BN43" s="181">
        <f t="shared" ref="BN43:BN44" si="419">IF(AB43="使用",1,0)</f>
        <v>0</v>
      </c>
      <c r="BO43" s="181">
        <f t="shared" ref="BO43:BO44" si="420">IF(AC43="使用",1,0)</f>
        <v>0</v>
      </c>
      <c r="BP43" s="181">
        <f t="shared" ref="BP43:BP44" si="421">IF(AD43="使用",1,0)</f>
        <v>0</v>
      </c>
      <c r="BQ43" s="181">
        <f t="shared" ref="BQ43:BQ44" si="422">IF(AE43="使用",1,0)</f>
        <v>0</v>
      </c>
      <c r="BR43" s="181">
        <f t="shared" ref="BR43:BR44" si="423">IF(AF43="使用",1,0)</f>
        <v>0</v>
      </c>
      <c r="BS43" s="181">
        <f t="shared" ref="BS43:BS44" si="424">IF(AG43="使用",1,0)</f>
        <v>0</v>
      </c>
      <c r="BT43" s="181">
        <f t="shared" ref="BT43:BT44" si="425">IF(AH43="使用",1,0)</f>
        <v>0</v>
      </c>
      <c r="BU43" s="181">
        <f t="shared" ref="BU43:BU44" si="426">IF(AI43="使用",1,0)</f>
        <v>0</v>
      </c>
    </row>
    <row r="44" spans="1:73" ht="12.75" hidden="1" thickBot="1">
      <c r="A44" s="151"/>
      <c r="B44" s="501"/>
      <c r="C44" s="156" t="s">
        <v>86</v>
      </c>
      <c r="D44" s="153" t="s">
        <v>87</v>
      </c>
      <c r="E44" s="103" t="s">
        <v>87</v>
      </c>
      <c r="F44" s="103" t="s">
        <v>87</v>
      </c>
      <c r="G44" s="103" t="s">
        <v>87</v>
      </c>
      <c r="H44" s="103" t="s">
        <v>87</v>
      </c>
      <c r="I44" s="103" t="s">
        <v>87</v>
      </c>
      <c r="J44" s="103" t="s">
        <v>87</v>
      </c>
      <c r="K44" s="185" t="s">
        <v>87</v>
      </c>
      <c r="L44" s="188" t="s">
        <v>87</v>
      </c>
      <c r="M44" s="103" t="s">
        <v>87</v>
      </c>
      <c r="N44" s="103" t="s">
        <v>87</v>
      </c>
      <c r="O44" s="103" t="s">
        <v>87</v>
      </c>
      <c r="P44" s="103" t="s">
        <v>87</v>
      </c>
      <c r="Q44" s="103" t="s">
        <v>87</v>
      </c>
      <c r="R44" s="103" t="s">
        <v>87</v>
      </c>
      <c r="S44" s="185" t="s">
        <v>87</v>
      </c>
      <c r="T44" s="188" t="s">
        <v>87</v>
      </c>
      <c r="U44" s="103" t="s">
        <v>87</v>
      </c>
      <c r="V44" s="103" t="s">
        <v>87</v>
      </c>
      <c r="W44" s="103" t="s">
        <v>87</v>
      </c>
      <c r="X44" s="103" t="s">
        <v>87</v>
      </c>
      <c r="Y44" s="103" t="s">
        <v>87</v>
      </c>
      <c r="Z44" s="103" t="s">
        <v>87</v>
      </c>
      <c r="AA44" s="103" t="s">
        <v>87</v>
      </c>
      <c r="AB44" s="188" t="s">
        <v>87</v>
      </c>
      <c r="AC44" s="103" t="s">
        <v>87</v>
      </c>
      <c r="AD44" s="103" t="s">
        <v>87</v>
      </c>
      <c r="AE44" s="103" t="s">
        <v>87</v>
      </c>
      <c r="AF44" s="103" t="s">
        <v>87</v>
      </c>
      <c r="AG44" s="103" t="s">
        <v>87</v>
      </c>
      <c r="AH44" s="103" t="s">
        <v>87</v>
      </c>
      <c r="AI44" s="103" t="s">
        <v>87</v>
      </c>
      <c r="AJ44" s="150" t="str">
        <f t="shared" ref="AJ44" si="427">IF(A42="×","",IF(AJ42="","0x00000000","0x"&amp; DEC2HEX(AP44*2^31+AQ44*2^30+AR44*2^29+AS44*2^28+AT44*2^27+AU44*2^26+AV44*2^25+AW44*2^24+AX44*2^23+AY44*2^22+AZ44*2^21+BA44*2^20+BB44*2^19+BC44*2^18+BD44*2^17+BE44*2^16+BF44*2^15+BG44*2^14+BH44*2^13+BI44*2^12+BJ44*2^11+BK44*2^10+BL44*2^9+BM44*2^8+BN44*2^7+BO44*2^6+BP44*2^5+BQ44*2^4+BR44*2^3+BS44*2^2+BT44*2^1+BU44*2^0,8)))</f>
        <v/>
      </c>
      <c r="AK44" s="142"/>
      <c r="AL44" s="142"/>
      <c r="AM44" s="142"/>
      <c r="AN44" s="142"/>
      <c r="AO44" s="142"/>
      <c r="AP44" s="181">
        <f t="shared" si="395"/>
        <v>0</v>
      </c>
      <c r="AQ44" s="181">
        <f t="shared" si="396"/>
        <v>0</v>
      </c>
      <c r="AR44" s="181">
        <f t="shared" si="397"/>
        <v>0</v>
      </c>
      <c r="AS44" s="181">
        <f t="shared" si="398"/>
        <v>0</v>
      </c>
      <c r="AT44" s="181">
        <f t="shared" si="399"/>
        <v>0</v>
      </c>
      <c r="AU44" s="181">
        <f t="shared" si="400"/>
        <v>0</v>
      </c>
      <c r="AV44" s="181">
        <f t="shared" si="401"/>
        <v>0</v>
      </c>
      <c r="AW44" s="181">
        <f t="shared" si="402"/>
        <v>0</v>
      </c>
      <c r="AX44" s="181">
        <f t="shared" si="403"/>
        <v>0</v>
      </c>
      <c r="AY44" s="181">
        <f t="shared" si="404"/>
        <v>0</v>
      </c>
      <c r="AZ44" s="181">
        <f t="shared" si="405"/>
        <v>0</v>
      </c>
      <c r="BA44" s="181">
        <f t="shared" si="406"/>
        <v>0</v>
      </c>
      <c r="BB44" s="181">
        <f t="shared" si="407"/>
        <v>0</v>
      </c>
      <c r="BC44" s="181">
        <f t="shared" si="408"/>
        <v>0</v>
      </c>
      <c r="BD44" s="181">
        <f t="shared" si="409"/>
        <v>0</v>
      </c>
      <c r="BE44" s="181">
        <f t="shared" si="410"/>
        <v>0</v>
      </c>
      <c r="BF44" s="181">
        <f t="shared" si="411"/>
        <v>0</v>
      </c>
      <c r="BG44" s="181">
        <f t="shared" si="412"/>
        <v>0</v>
      </c>
      <c r="BH44" s="181">
        <f t="shared" si="413"/>
        <v>0</v>
      </c>
      <c r="BI44" s="181">
        <f t="shared" si="414"/>
        <v>0</v>
      </c>
      <c r="BJ44" s="181">
        <f t="shared" si="415"/>
        <v>0</v>
      </c>
      <c r="BK44" s="181">
        <f t="shared" si="416"/>
        <v>0</v>
      </c>
      <c r="BL44" s="181">
        <f t="shared" si="417"/>
        <v>0</v>
      </c>
      <c r="BM44" s="181">
        <f t="shared" si="418"/>
        <v>0</v>
      </c>
      <c r="BN44" s="181">
        <f t="shared" si="419"/>
        <v>0</v>
      </c>
      <c r="BO44" s="181">
        <f t="shared" si="420"/>
        <v>0</v>
      </c>
      <c r="BP44" s="181">
        <f t="shared" si="421"/>
        <v>0</v>
      </c>
      <c r="BQ44" s="181">
        <f t="shared" si="422"/>
        <v>0</v>
      </c>
      <c r="BR44" s="181">
        <f t="shared" si="423"/>
        <v>0</v>
      </c>
      <c r="BS44" s="181">
        <f t="shared" si="424"/>
        <v>0</v>
      </c>
      <c r="BT44" s="181">
        <f t="shared" si="425"/>
        <v>0</v>
      </c>
      <c r="BU44" s="181">
        <f t="shared" si="426"/>
        <v>0</v>
      </c>
    </row>
    <row r="45" spans="1:73" ht="36.75" hidden="1" thickTop="1">
      <c r="A45" s="151" t="str">
        <f t="shared" ref="A45" si="428">IF(COUNTBLANK(D45:AI45)=32,"×","○")</f>
        <v>×</v>
      </c>
      <c r="B45" s="499" t="str">
        <f ca="1">IF(COUNTIF(D46:AI47,"使用")=0,"",MAX($B$8:INDIRECT("R[-1]C",FALSE))+1)</f>
        <v/>
      </c>
      <c r="C45" s="154" t="s">
        <v>88</v>
      </c>
      <c r="D45" s="157" t="str">
        <f>IF(コンフィグ設定!Z339="","",コンフィグ設定!Z339)</f>
        <v/>
      </c>
      <c r="E45" s="157" t="str">
        <f>IF(コンフィグ設定!AA339="","",コンフィグ設定!AA339)</f>
        <v/>
      </c>
      <c r="F45" s="157" t="str">
        <f>IF(コンフィグ設定!AB339="","",コンフィグ設定!AB339)</f>
        <v/>
      </c>
      <c r="G45" s="157" t="str">
        <f>IF(コンフィグ設定!AC339="","",コンフィグ設定!AC339)</f>
        <v/>
      </c>
      <c r="H45" s="157" t="str">
        <f>IF(コンフィグ設定!AD339="","",コンフィグ設定!AD339)</f>
        <v/>
      </c>
      <c r="I45" s="157" t="str">
        <f>IF(コンフィグ設定!AE339="","",コンフィグ設定!AE339)</f>
        <v/>
      </c>
      <c r="J45" s="157" t="str">
        <f>IF(コンフィグ設定!AF339="","",コンフィグ設定!AF339)</f>
        <v/>
      </c>
      <c r="K45" s="183" t="str">
        <f>IF(コンフィグ設定!AG339="","",コンフィグ設定!AG339)</f>
        <v/>
      </c>
      <c r="L45" s="186" t="str">
        <f>IF(コンフィグ設定!AH339="","",コンフィグ設定!AH339)</f>
        <v/>
      </c>
      <c r="M45" s="157" t="str">
        <f>IF(コンフィグ設定!AI339="","",コンフィグ設定!AI339)</f>
        <v/>
      </c>
      <c r="N45" s="157" t="str">
        <f>IF(コンフィグ設定!AJ339="","",コンフィグ設定!AJ339)</f>
        <v/>
      </c>
      <c r="O45" s="157" t="str">
        <f>IF(コンフィグ設定!AK339="","",コンフィグ設定!AK339)</f>
        <v/>
      </c>
      <c r="P45" s="157" t="str">
        <f>IF(コンフィグ設定!AL339="","",コンフィグ設定!AL339)</f>
        <v/>
      </c>
      <c r="Q45" s="157" t="str">
        <f>IF(コンフィグ設定!AM339="","",コンフィグ設定!AM339)</f>
        <v/>
      </c>
      <c r="R45" s="157" t="str">
        <f>IF(コンフィグ設定!AN339="","",コンフィグ設定!AN339)</f>
        <v/>
      </c>
      <c r="S45" s="183" t="str">
        <f>IF(コンフィグ設定!AO339="","",コンフィグ設定!AO339)</f>
        <v/>
      </c>
      <c r="T45" s="186" t="str">
        <f>IF(コンフィグ設定!AP339="","",コンフィグ設定!AP339)</f>
        <v/>
      </c>
      <c r="U45" s="157" t="str">
        <f>IF(コンフィグ設定!AQ339="","",コンフィグ設定!AQ339)</f>
        <v/>
      </c>
      <c r="V45" s="157" t="str">
        <f>IF(コンフィグ設定!AR339="","",コンフィグ設定!AR339)</f>
        <v/>
      </c>
      <c r="W45" s="157" t="str">
        <f>IF(コンフィグ設定!AS339="","",コンフィグ設定!AS339)</f>
        <v/>
      </c>
      <c r="X45" s="157" t="str">
        <f>IF(コンフィグ設定!AT339="","",コンフィグ設定!AT339)</f>
        <v/>
      </c>
      <c r="Y45" s="157" t="str">
        <f>IF(コンフィグ設定!AU339="","",コンフィグ設定!AU339)</f>
        <v/>
      </c>
      <c r="Z45" s="157" t="str">
        <f>IF(コンフィグ設定!AV339="","",コンフィグ設定!AV339)</f>
        <v/>
      </c>
      <c r="AA45" s="183" t="str">
        <f>IF(コンフィグ設定!AW339="","",コンフィグ設定!AW339)</f>
        <v/>
      </c>
      <c r="AB45" s="186" t="str">
        <f>IF(コンフィグ設定!AX339="","",コンフィグ設定!AX339)</f>
        <v/>
      </c>
      <c r="AC45" s="157" t="str">
        <f>IF(コンフィグ設定!AY339="","",コンフィグ設定!AY339)</f>
        <v/>
      </c>
      <c r="AD45" s="157" t="str">
        <f>IF(コンフィグ設定!AZ339="","",コンフィグ設定!AZ339)</f>
        <v/>
      </c>
      <c r="AE45" s="157" t="str">
        <f>IF(コンフィグ設定!BA339="","",コンフィグ設定!BA339)</f>
        <v/>
      </c>
      <c r="AF45" s="157" t="str">
        <f>IF(コンフィグ設定!BB339="","",コンフィグ設定!BB339)</f>
        <v/>
      </c>
      <c r="AG45" s="157" t="str">
        <f>IF(コンフィグ設定!BC339="","",コンフィグ設定!BC339)</f>
        <v/>
      </c>
      <c r="AH45" s="157" t="str">
        <f>IF(コンフィグ設定!BD339="","",コンフィグ設定!BD339)</f>
        <v/>
      </c>
      <c r="AI45" s="157" t="str">
        <f>IF(コンフィグ設定!BE339="","",コンフィグ設定!BE339)</f>
        <v/>
      </c>
      <c r="AJ45" s="148" t="str">
        <f t="shared" ref="AJ45" si="429">IF(COUNTIF(D46:AI47,"使用")=0,"",(ROW()-9)/3)</f>
        <v/>
      </c>
      <c r="AK45" s="142"/>
      <c r="AL45" s="142"/>
      <c r="AM45" s="142"/>
      <c r="AN45" s="142"/>
      <c r="AO45" s="142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U45" s="181"/>
    </row>
    <row r="46" spans="1:73" hidden="1">
      <c r="A46" s="151"/>
      <c r="B46" s="500"/>
      <c r="C46" s="155" t="s">
        <v>85</v>
      </c>
      <c r="D46" s="152" t="s">
        <v>87</v>
      </c>
      <c r="E46" s="102" t="s">
        <v>87</v>
      </c>
      <c r="F46" s="102" t="s">
        <v>87</v>
      </c>
      <c r="G46" s="102" t="s">
        <v>87</v>
      </c>
      <c r="H46" s="102" t="s">
        <v>87</v>
      </c>
      <c r="I46" s="102" t="s">
        <v>87</v>
      </c>
      <c r="J46" s="102" t="s">
        <v>87</v>
      </c>
      <c r="K46" s="184" t="s">
        <v>87</v>
      </c>
      <c r="L46" s="187" t="s">
        <v>87</v>
      </c>
      <c r="M46" s="102" t="s">
        <v>87</v>
      </c>
      <c r="N46" s="102" t="s">
        <v>87</v>
      </c>
      <c r="O46" s="102" t="s">
        <v>87</v>
      </c>
      <c r="P46" s="102" t="s">
        <v>87</v>
      </c>
      <c r="Q46" s="102" t="s">
        <v>87</v>
      </c>
      <c r="R46" s="102" t="s">
        <v>87</v>
      </c>
      <c r="S46" s="184" t="s">
        <v>87</v>
      </c>
      <c r="T46" s="187" t="s">
        <v>87</v>
      </c>
      <c r="U46" s="102" t="s">
        <v>87</v>
      </c>
      <c r="V46" s="102" t="s">
        <v>87</v>
      </c>
      <c r="W46" s="102" t="s">
        <v>87</v>
      </c>
      <c r="X46" s="102" t="s">
        <v>87</v>
      </c>
      <c r="Y46" s="102" t="s">
        <v>87</v>
      </c>
      <c r="Z46" s="102" t="s">
        <v>87</v>
      </c>
      <c r="AA46" s="102" t="s">
        <v>87</v>
      </c>
      <c r="AB46" s="187" t="s">
        <v>87</v>
      </c>
      <c r="AC46" s="102" t="s">
        <v>87</v>
      </c>
      <c r="AD46" s="102" t="s">
        <v>87</v>
      </c>
      <c r="AE46" s="102" t="s">
        <v>87</v>
      </c>
      <c r="AF46" s="102" t="s">
        <v>87</v>
      </c>
      <c r="AG46" s="102" t="s">
        <v>87</v>
      </c>
      <c r="AH46" s="102" t="s">
        <v>87</v>
      </c>
      <c r="AI46" s="102" t="s">
        <v>87</v>
      </c>
      <c r="AJ46" s="150" t="str">
        <f t="shared" ref="AJ46" si="430">IF(A45="×","",IF(AJ45="","0x00000000","0x"&amp; DEC2HEX(AP46*2^31+AQ46*2^30+AR46*2^29+AS46*2^28+AT46*2^27+AU46*2^26+AV46*2^25+AW46*2^24+AX46*2^23+AY46*2^22+AZ46*2^21+BA46*2^20+BB46*2^19+BC46*2^18+BD46*2^17+BE46*2^16+BF46*2^15+BG46*2^14+BH46*2^13+BI46*2^12+BJ46*2^11+BK46*2^10+BL46*2^9+BM46*2^8+BN46*2^7+BO46*2^6+BP46*2^5+BQ46*2^4+BR46*2^3+BS46*2^2+BT46*2^1+BU46*2^0,8)))</f>
        <v/>
      </c>
      <c r="AK46" s="142"/>
      <c r="AL46" s="142"/>
      <c r="AM46" s="142"/>
      <c r="AN46" s="142"/>
      <c r="AO46" s="142"/>
      <c r="AP46" s="181">
        <f t="shared" ref="AP46:AP47" si="431">IF(D46="使用",1,0)</f>
        <v>0</v>
      </c>
      <c r="AQ46" s="181">
        <f t="shared" ref="AQ46:AQ47" si="432">IF(E46="使用",1,0)</f>
        <v>0</v>
      </c>
      <c r="AR46" s="181">
        <f t="shared" ref="AR46:AR47" si="433">IF(F46="使用",1,0)</f>
        <v>0</v>
      </c>
      <c r="AS46" s="181">
        <f t="shared" ref="AS46:AS47" si="434">IF(G46="使用",1,0)</f>
        <v>0</v>
      </c>
      <c r="AT46" s="181">
        <f t="shared" ref="AT46:AT47" si="435">IF(H46="使用",1,0)</f>
        <v>0</v>
      </c>
      <c r="AU46" s="181">
        <f t="shared" ref="AU46:AU47" si="436">IF(I46="使用",1,0)</f>
        <v>0</v>
      </c>
      <c r="AV46" s="181">
        <f t="shared" ref="AV46:AV47" si="437">IF(J46="使用",1,0)</f>
        <v>0</v>
      </c>
      <c r="AW46" s="181">
        <f t="shared" ref="AW46:AW47" si="438">IF(K46="使用",1,0)</f>
        <v>0</v>
      </c>
      <c r="AX46" s="181">
        <f t="shared" ref="AX46:AX47" si="439">IF(L46="使用",1,0)</f>
        <v>0</v>
      </c>
      <c r="AY46" s="181">
        <f t="shared" ref="AY46:AY47" si="440">IF(M46="使用",1,0)</f>
        <v>0</v>
      </c>
      <c r="AZ46" s="181">
        <f t="shared" ref="AZ46:AZ47" si="441">IF(N46="使用",1,0)</f>
        <v>0</v>
      </c>
      <c r="BA46" s="181">
        <f t="shared" ref="BA46:BA47" si="442">IF(O46="使用",1,0)</f>
        <v>0</v>
      </c>
      <c r="BB46" s="181">
        <f t="shared" ref="BB46:BB47" si="443">IF(P46="使用",1,0)</f>
        <v>0</v>
      </c>
      <c r="BC46" s="181">
        <f t="shared" ref="BC46:BC47" si="444">IF(Q46="使用",1,0)</f>
        <v>0</v>
      </c>
      <c r="BD46" s="181">
        <f t="shared" ref="BD46:BD47" si="445">IF(R46="使用",1,0)</f>
        <v>0</v>
      </c>
      <c r="BE46" s="181">
        <f t="shared" ref="BE46:BE47" si="446">IF(S46="使用",1,0)</f>
        <v>0</v>
      </c>
      <c r="BF46" s="181">
        <f t="shared" ref="BF46:BF47" si="447">IF(T46="使用",1,0)</f>
        <v>0</v>
      </c>
      <c r="BG46" s="181">
        <f t="shared" ref="BG46:BG47" si="448">IF(U46="使用",1,0)</f>
        <v>0</v>
      </c>
      <c r="BH46" s="181">
        <f t="shared" ref="BH46:BH47" si="449">IF(V46="使用",1,0)</f>
        <v>0</v>
      </c>
      <c r="BI46" s="181">
        <f t="shared" ref="BI46:BI47" si="450">IF(W46="使用",1,0)</f>
        <v>0</v>
      </c>
      <c r="BJ46" s="181">
        <f t="shared" ref="BJ46:BJ47" si="451">IF(X46="使用",1,0)</f>
        <v>0</v>
      </c>
      <c r="BK46" s="181">
        <f t="shared" ref="BK46:BK47" si="452">IF(Y46="使用",1,0)</f>
        <v>0</v>
      </c>
      <c r="BL46" s="181">
        <f t="shared" ref="BL46:BL47" si="453">IF(Z46="使用",1,0)</f>
        <v>0</v>
      </c>
      <c r="BM46" s="181">
        <f t="shared" ref="BM46:BM47" si="454">IF(AA46="使用",1,0)</f>
        <v>0</v>
      </c>
      <c r="BN46" s="181">
        <f t="shared" ref="BN46:BN47" si="455">IF(AB46="使用",1,0)</f>
        <v>0</v>
      </c>
      <c r="BO46" s="181">
        <f t="shared" ref="BO46:BO47" si="456">IF(AC46="使用",1,0)</f>
        <v>0</v>
      </c>
      <c r="BP46" s="181">
        <f t="shared" ref="BP46:BP47" si="457">IF(AD46="使用",1,0)</f>
        <v>0</v>
      </c>
      <c r="BQ46" s="181">
        <f t="shared" ref="BQ46:BQ47" si="458">IF(AE46="使用",1,0)</f>
        <v>0</v>
      </c>
      <c r="BR46" s="181">
        <f t="shared" ref="BR46:BR47" si="459">IF(AF46="使用",1,0)</f>
        <v>0</v>
      </c>
      <c r="BS46" s="181">
        <f t="shared" ref="BS46:BS47" si="460">IF(AG46="使用",1,0)</f>
        <v>0</v>
      </c>
      <c r="BT46" s="181">
        <f t="shared" ref="BT46:BT47" si="461">IF(AH46="使用",1,0)</f>
        <v>0</v>
      </c>
      <c r="BU46" s="181">
        <f t="shared" ref="BU46:BU47" si="462">IF(AI46="使用",1,0)</f>
        <v>0</v>
      </c>
    </row>
    <row r="47" spans="1:73" ht="12.75" hidden="1" thickBot="1">
      <c r="A47" s="151"/>
      <c r="B47" s="501"/>
      <c r="C47" s="156" t="s">
        <v>86</v>
      </c>
      <c r="D47" s="153" t="s">
        <v>87</v>
      </c>
      <c r="E47" s="103" t="s">
        <v>87</v>
      </c>
      <c r="F47" s="103" t="s">
        <v>87</v>
      </c>
      <c r="G47" s="103" t="s">
        <v>87</v>
      </c>
      <c r="H47" s="103" t="s">
        <v>87</v>
      </c>
      <c r="I47" s="103" t="s">
        <v>87</v>
      </c>
      <c r="J47" s="103" t="s">
        <v>87</v>
      </c>
      <c r="K47" s="185" t="s">
        <v>87</v>
      </c>
      <c r="L47" s="188" t="s">
        <v>87</v>
      </c>
      <c r="M47" s="103" t="s">
        <v>87</v>
      </c>
      <c r="N47" s="103" t="s">
        <v>87</v>
      </c>
      <c r="O47" s="103" t="s">
        <v>87</v>
      </c>
      <c r="P47" s="103" t="s">
        <v>87</v>
      </c>
      <c r="Q47" s="103" t="s">
        <v>87</v>
      </c>
      <c r="R47" s="103" t="s">
        <v>87</v>
      </c>
      <c r="S47" s="185" t="s">
        <v>87</v>
      </c>
      <c r="T47" s="188" t="s">
        <v>87</v>
      </c>
      <c r="U47" s="103" t="s">
        <v>87</v>
      </c>
      <c r="V47" s="103" t="s">
        <v>87</v>
      </c>
      <c r="W47" s="103" t="s">
        <v>87</v>
      </c>
      <c r="X47" s="103" t="s">
        <v>87</v>
      </c>
      <c r="Y47" s="103" t="s">
        <v>87</v>
      </c>
      <c r="Z47" s="103" t="s">
        <v>87</v>
      </c>
      <c r="AA47" s="103" t="s">
        <v>87</v>
      </c>
      <c r="AB47" s="188" t="s">
        <v>87</v>
      </c>
      <c r="AC47" s="103" t="s">
        <v>87</v>
      </c>
      <c r="AD47" s="103" t="s">
        <v>87</v>
      </c>
      <c r="AE47" s="103" t="s">
        <v>87</v>
      </c>
      <c r="AF47" s="103" t="s">
        <v>87</v>
      </c>
      <c r="AG47" s="103" t="s">
        <v>87</v>
      </c>
      <c r="AH47" s="103" t="s">
        <v>87</v>
      </c>
      <c r="AI47" s="103" t="s">
        <v>87</v>
      </c>
      <c r="AJ47" s="150" t="str">
        <f t="shared" ref="AJ47" si="463">IF(A45="×","",IF(AJ45="","0x00000000","0x"&amp; DEC2HEX(AP47*2^31+AQ47*2^30+AR47*2^29+AS47*2^28+AT47*2^27+AU47*2^26+AV47*2^25+AW47*2^24+AX47*2^23+AY47*2^22+AZ47*2^21+BA47*2^20+BB47*2^19+BC47*2^18+BD47*2^17+BE47*2^16+BF47*2^15+BG47*2^14+BH47*2^13+BI47*2^12+BJ47*2^11+BK47*2^10+BL47*2^9+BM47*2^8+BN47*2^7+BO47*2^6+BP47*2^5+BQ47*2^4+BR47*2^3+BS47*2^2+BT47*2^1+BU47*2^0,8)))</f>
        <v/>
      </c>
      <c r="AK47" s="142"/>
      <c r="AL47" s="142"/>
      <c r="AM47" s="142"/>
      <c r="AN47" s="142"/>
      <c r="AO47" s="142"/>
      <c r="AP47" s="181">
        <f t="shared" si="431"/>
        <v>0</v>
      </c>
      <c r="AQ47" s="181">
        <f t="shared" si="432"/>
        <v>0</v>
      </c>
      <c r="AR47" s="181">
        <f t="shared" si="433"/>
        <v>0</v>
      </c>
      <c r="AS47" s="181">
        <f t="shared" si="434"/>
        <v>0</v>
      </c>
      <c r="AT47" s="181">
        <f t="shared" si="435"/>
        <v>0</v>
      </c>
      <c r="AU47" s="181">
        <f t="shared" si="436"/>
        <v>0</v>
      </c>
      <c r="AV47" s="181">
        <f t="shared" si="437"/>
        <v>0</v>
      </c>
      <c r="AW47" s="181">
        <f t="shared" si="438"/>
        <v>0</v>
      </c>
      <c r="AX47" s="181">
        <f t="shared" si="439"/>
        <v>0</v>
      </c>
      <c r="AY47" s="181">
        <f t="shared" si="440"/>
        <v>0</v>
      </c>
      <c r="AZ47" s="181">
        <f t="shared" si="441"/>
        <v>0</v>
      </c>
      <c r="BA47" s="181">
        <f t="shared" si="442"/>
        <v>0</v>
      </c>
      <c r="BB47" s="181">
        <f t="shared" si="443"/>
        <v>0</v>
      </c>
      <c r="BC47" s="181">
        <f t="shared" si="444"/>
        <v>0</v>
      </c>
      <c r="BD47" s="181">
        <f t="shared" si="445"/>
        <v>0</v>
      </c>
      <c r="BE47" s="181">
        <f t="shared" si="446"/>
        <v>0</v>
      </c>
      <c r="BF47" s="181">
        <f t="shared" si="447"/>
        <v>0</v>
      </c>
      <c r="BG47" s="181">
        <f t="shared" si="448"/>
        <v>0</v>
      </c>
      <c r="BH47" s="181">
        <f t="shared" si="449"/>
        <v>0</v>
      </c>
      <c r="BI47" s="181">
        <f t="shared" si="450"/>
        <v>0</v>
      </c>
      <c r="BJ47" s="181">
        <f t="shared" si="451"/>
        <v>0</v>
      </c>
      <c r="BK47" s="181">
        <f t="shared" si="452"/>
        <v>0</v>
      </c>
      <c r="BL47" s="181">
        <f t="shared" si="453"/>
        <v>0</v>
      </c>
      <c r="BM47" s="181">
        <f t="shared" si="454"/>
        <v>0</v>
      </c>
      <c r="BN47" s="181">
        <f t="shared" si="455"/>
        <v>0</v>
      </c>
      <c r="BO47" s="181">
        <f t="shared" si="456"/>
        <v>0</v>
      </c>
      <c r="BP47" s="181">
        <f t="shared" si="457"/>
        <v>0</v>
      </c>
      <c r="BQ47" s="181">
        <f t="shared" si="458"/>
        <v>0</v>
      </c>
      <c r="BR47" s="181">
        <f t="shared" si="459"/>
        <v>0</v>
      </c>
      <c r="BS47" s="181">
        <f t="shared" si="460"/>
        <v>0</v>
      </c>
      <c r="BT47" s="181">
        <f t="shared" si="461"/>
        <v>0</v>
      </c>
      <c r="BU47" s="181">
        <f t="shared" si="462"/>
        <v>0</v>
      </c>
    </row>
    <row r="48" spans="1:73" ht="36.75" hidden="1" thickTop="1">
      <c r="A48" s="151" t="str">
        <f t="shared" ref="A48" si="464">IF(COUNTBLANK(D48:AI48)=32,"×","○")</f>
        <v>×</v>
      </c>
      <c r="B48" s="499" t="str">
        <f ca="1">IF(COUNTIF(D49:AI50,"使用")=0,"",MAX($B$8:INDIRECT("R[-1]C",FALSE))+1)</f>
        <v/>
      </c>
      <c r="C48" s="154" t="s">
        <v>88</v>
      </c>
      <c r="D48" s="157" t="str">
        <f>IF(コンフィグ設定!Z342="","",コンフィグ設定!Z342)</f>
        <v/>
      </c>
      <c r="E48" s="157" t="str">
        <f>IF(コンフィグ設定!AA342="","",コンフィグ設定!AA342)</f>
        <v/>
      </c>
      <c r="F48" s="157" t="str">
        <f>IF(コンフィグ設定!AB342="","",コンフィグ設定!AB342)</f>
        <v/>
      </c>
      <c r="G48" s="157" t="str">
        <f>IF(コンフィグ設定!AC342="","",コンフィグ設定!AC342)</f>
        <v/>
      </c>
      <c r="H48" s="157" t="str">
        <f>IF(コンフィグ設定!AD342="","",コンフィグ設定!AD342)</f>
        <v/>
      </c>
      <c r="I48" s="157" t="str">
        <f>IF(コンフィグ設定!AE342="","",コンフィグ設定!AE342)</f>
        <v/>
      </c>
      <c r="J48" s="157" t="str">
        <f>IF(コンフィグ設定!AF342="","",コンフィグ設定!AF342)</f>
        <v/>
      </c>
      <c r="K48" s="183" t="str">
        <f>IF(コンフィグ設定!AG342="","",コンフィグ設定!AG342)</f>
        <v/>
      </c>
      <c r="L48" s="186" t="str">
        <f>IF(コンフィグ設定!AH342="","",コンフィグ設定!AH342)</f>
        <v/>
      </c>
      <c r="M48" s="157" t="str">
        <f>IF(コンフィグ設定!AI342="","",コンフィグ設定!AI342)</f>
        <v/>
      </c>
      <c r="N48" s="157" t="str">
        <f>IF(コンフィグ設定!AJ342="","",コンフィグ設定!AJ342)</f>
        <v/>
      </c>
      <c r="O48" s="157" t="str">
        <f>IF(コンフィグ設定!AK342="","",コンフィグ設定!AK342)</f>
        <v/>
      </c>
      <c r="P48" s="157" t="str">
        <f>IF(コンフィグ設定!AL342="","",コンフィグ設定!AL342)</f>
        <v/>
      </c>
      <c r="Q48" s="157" t="str">
        <f>IF(コンフィグ設定!AM342="","",コンフィグ設定!AM342)</f>
        <v/>
      </c>
      <c r="R48" s="157" t="str">
        <f>IF(コンフィグ設定!AN342="","",コンフィグ設定!AN342)</f>
        <v/>
      </c>
      <c r="S48" s="183" t="str">
        <f>IF(コンフィグ設定!AO342="","",コンフィグ設定!AO342)</f>
        <v/>
      </c>
      <c r="T48" s="186" t="str">
        <f>IF(コンフィグ設定!AP342="","",コンフィグ設定!AP342)</f>
        <v/>
      </c>
      <c r="U48" s="157" t="str">
        <f>IF(コンフィグ設定!AQ342="","",コンフィグ設定!AQ342)</f>
        <v/>
      </c>
      <c r="V48" s="157" t="str">
        <f>IF(コンフィグ設定!AR342="","",コンフィグ設定!AR342)</f>
        <v/>
      </c>
      <c r="W48" s="157" t="str">
        <f>IF(コンフィグ設定!AS342="","",コンフィグ設定!AS342)</f>
        <v/>
      </c>
      <c r="X48" s="157" t="str">
        <f>IF(コンフィグ設定!AT342="","",コンフィグ設定!AT342)</f>
        <v/>
      </c>
      <c r="Y48" s="157" t="str">
        <f>IF(コンフィグ設定!AU342="","",コンフィグ設定!AU342)</f>
        <v/>
      </c>
      <c r="Z48" s="157" t="str">
        <f>IF(コンフィグ設定!AV342="","",コンフィグ設定!AV342)</f>
        <v/>
      </c>
      <c r="AA48" s="183" t="str">
        <f>IF(コンフィグ設定!AW342="","",コンフィグ設定!AW342)</f>
        <v/>
      </c>
      <c r="AB48" s="186" t="str">
        <f>IF(コンフィグ設定!AX342="","",コンフィグ設定!AX342)</f>
        <v/>
      </c>
      <c r="AC48" s="157" t="str">
        <f>IF(コンフィグ設定!AY342="","",コンフィグ設定!AY342)</f>
        <v/>
      </c>
      <c r="AD48" s="157" t="str">
        <f>IF(コンフィグ設定!AZ342="","",コンフィグ設定!AZ342)</f>
        <v/>
      </c>
      <c r="AE48" s="157" t="str">
        <f>IF(コンフィグ設定!BA342="","",コンフィグ設定!BA342)</f>
        <v/>
      </c>
      <c r="AF48" s="157" t="str">
        <f>IF(コンフィグ設定!BB342="","",コンフィグ設定!BB342)</f>
        <v/>
      </c>
      <c r="AG48" s="157" t="str">
        <f>IF(コンフィグ設定!BC342="","",コンフィグ設定!BC342)</f>
        <v/>
      </c>
      <c r="AH48" s="157" t="str">
        <f>IF(コンフィグ設定!BD342="","",コンフィグ設定!BD342)</f>
        <v/>
      </c>
      <c r="AI48" s="157" t="str">
        <f>IF(コンフィグ設定!BE342="","",コンフィグ設定!BE342)</f>
        <v/>
      </c>
      <c r="AJ48" s="148" t="str">
        <f t="shared" ref="AJ48" si="465">IF(COUNTIF(D49:AI50,"使用")=0,"",(ROW()-9)/3)</f>
        <v/>
      </c>
      <c r="AK48" s="142"/>
      <c r="AL48" s="142"/>
      <c r="AM48" s="142"/>
      <c r="AN48" s="142"/>
      <c r="AO48" s="142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U48" s="181"/>
    </row>
    <row r="49" spans="1:73" hidden="1">
      <c r="A49" s="151"/>
      <c r="B49" s="500"/>
      <c r="C49" s="155" t="s">
        <v>85</v>
      </c>
      <c r="D49" s="152" t="s">
        <v>87</v>
      </c>
      <c r="E49" s="102" t="s">
        <v>87</v>
      </c>
      <c r="F49" s="102" t="s">
        <v>87</v>
      </c>
      <c r="G49" s="102" t="s">
        <v>87</v>
      </c>
      <c r="H49" s="102" t="s">
        <v>87</v>
      </c>
      <c r="I49" s="102" t="s">
        <v>87</v>
      </c>
      <c r="J49" s="102" t="s">
        <v>87</v>
      </c>
      <c r="K49" s="184" t="s">
        <v>87</v>
      </c>
      <c r="L49" s="187" t="s">
        <v>87</v>
      </c>
      <c r="M49" s="102" t="s">
        <v>87</v>
      </c>
      <c r="N49" s="102" t="s">
        <v>87</v>
      </c>
      <c r="O49" s="102" t="s">
        <v>87</v>
      </c>
      <c r="P49" s="102" t="s">
        <v>87</v>
      </c>
      <c r="Q49" s="102" t="s">
        <v>87</v>
      </c>
      <c r="R49" s="102" t="s">
        <v>87</v>
      </c>
      <c r="S49" s="184" t="s">
        <v>87</v>
      </c>
      <c r="T49" s="187" t="s">
        <v>87</v>
      </c>
      <c r="U49" s="102" t="s">
        <v>87</v>
      </c>
      <c r="V49" s="102" t="s">
        <v>87</v>
      </c>
      <c r="W49" s="102" t="s">
        <v>87</v>
      </c>
      <c r="X49" s="102" t="s">
        <v>87</v>
      </c>
      <c r="Y49" s="102" t="s">
        <v>87</v>
      </c>
      <c r="Z49" s="102" t="s">
        <v>87</v>
      </c>
      <c r="AA49" s="102" t="s">
        <v>87</v>
      </c>
      <c r="AB49" s="187" t="s">
        <v>87</v>
      </c>
      <c r="AC49" s="102" t="s">
        <v>87</v>
      </c>
      <c r="AD49" s="102" t="s">
        <v>87</v>
      </c>
      <c r="AE49" s="102" t="s">
        <v>87</v>
      </c>
      <c r="AF49" s="102" t="s">
        <v>87</v>
      </c>
      <c r="AG49" s="102" t="s">
        <v>87</v>
      </c>
      <c r="AH49" s="102" t="s">
        <v>87</v>
      </c>
      <c r="AI49" s="102" t="s">
        <v>87</v>
      </c>
      <c r="AJ49" s="150" t="str">
        <f t="shared" ref="AJ49" si="466">IF(A48="×","",IF(AJ48="","0x00000000","0x"&amp; DEC2HEX(AP49*2^31+AQ49*2^30+AR49*2^29+AS49*2^28+AT49*2^27+AU49*2^26+AV49*2^25+AW49*2^24+AX49*2^23+AY49*2^22+AZ49*2^21+BA49*2^20+BB49*2^19+BC49*2^18+BD49*2^17+BE49*2^16+BF49*2^15+BG49*2^14+BH49*2^13+BI49*2^12+BJ49*2^11+BK49*2^10+BL49*2^9+BM49*2^8+BN49*2^7+BO49*2^6+BP49*2^5+BQ49*2^4+BR49*2^3+BS49*2^2+BT49*2^1+BU49*2^0,8)))</f>
        <v/>
      </c>
      <c r="AK49" s="142"/>
      <c r="AL49" s="142"/>
      <c r="AM49" s="142"/>
      <c r="AN49" s="142"/>
      <c r="AO49" s="142"/>
      <c r="AP49" s="181">
        <f t="shared" ref="AP49:AP50" si="467">IF(D49="使用",1,0)</f>
        <v>0</v>
      </c>
      <c r="AQ49" s="181">
        <f t="shared" ref="AQ49:AQ50" si="468">IF(E49="使用",1,0)</f>
        <v>0</v>
      </c>
      <c r="AR49" s="181">
        <f t="shared" ref="AR49:AR50" si="469">IF(F49="使用",1,0)</f>
        <v>0</v>
      </c>
      <c r="AS49" s="181">
        <f t="shared" ref="AS49:AS50" si="470">IF(G49="使用",1,0)</f>
        <v>0</v>
      </c>
      <c r="AT49" s="181">
        <f t="shared" ref="AT49:AT50" si="471">IF(H49="使用",1,0)</f>
        <v>0</v>
      </c>
      <c r="AU49" s="181">
        <f t="shared" ref="AU49:AU50" si="472">IF(I49="使用",1,0)</f>
        <v>0</v>
      </c>
      <c r="AV49" s="181">
        <f t="shared" ref="AV49:AV50" si="473">IF(J49="使用",1,0)</f>
        <v>0</v>
      </c>
      <c r="AW49" s="181">
        <f t="shared" ref="AW49:AW50" si="474">IF(K49="使用",1,0)</f>
        <v>0</v>
      </c>
      <c r="AX49" s="181">
        <f t="shared" ref="AX49:AX50" si="475">IF(L49="使用",1,0)</f>
        <v>0</v>
      </c>
      <c r="AY49" s="181">
        <f t="shared" ref="AY49:AY50" si="476">IF(M49="使用",1,0)</f>
        <v>0</v>
      </c>
      <c r="AZ49" s="181">
        <f t="shared" ref="AZ49:AZ50" si="477">IF(N49="使用",1,0)</f>
        <v>0</v>
      </c>
      <c r="BA49" s="181">
        <f t="shared" ref="BA49:BA50" si="478">IF(O49="使用",1,0)</f>
        <v>0</v>
      </c>
      <c r="BB49" s="181">
        <f t="shared" ref="BB49:BB50" si="479">IF(P49="使用",1,0)</f>
        <v>0</v>
      </c>
      <c r="BC49" s="181">
        <f t="shared" ref="BC49:BC50" si="480">IF(Q49="使用",1,0)</f>
        <v>0</v>
      </c>
      <c r="BD49" s="181">
        <f t="shared" ref="BD49:BD50" si="481">IF(R49="使用",1,0)</f>
        <v>0</v>
      </c>
      <c r="BE49" s="181">
        <f t="shared" ref="BE49:BE50" si="482">IF(S49="使用",1,0)</f>
        <v>0</v>
      </c>
      <c r="BF49" s="181">
        <f t="shared" ref="BF49:BF50" si="483">IF(T49="使用",1,0)</f>
        <v>0</v>
      </c>
      <c r="BG49" s="181">
        <f t="shared" ref="BG49:BG50" si="484">IF(U49="使用",1,0)</f>
        <v>0</v>
      </c>
      <c r="BH49" s="181">
        <f t="shared" ref="BH49:BH50" si="485">IF(V49="使用",1,0)</f>
        <v>0</v>
      </c>
      <c r="BI49" s="181">
        <f t="shared" ref="BI49:BI50" si="486">IF(W49="使用",1,0)</f>
        <v>0</v>
      </c>
      <c r="BJ49" s="181">
        <f t="shared" ref="BJ49:BJ50" si="487">IF(X49="使用",1,0)</f>
        <v>0</v>
      </c>
      <c r="BK49" s="181">
        <f t="shared" ref="BK49:BK50" si="488">IF(Y49="使用",1,0)</f>
        <v>0</v>
      </c>
      <c r="BL49" s="181">
        <f t="shared" ref="BL49:BL50" si="489">IF(Z49="使用",1,0)</f>
        <v>0</v>
      </c>
      <c r="BM49" s="181">
        <f t="shared" ref="BM49:BM50" si="490">IF(AA49="使用",1,0)</f>
        <v>0</v>
      </c>
      <c r="BN49" s="181">
        <f t="shared" ref="BN49:BN50" si="491">IF(AB49="使用",1,0)</f>
        <v>0</v>
      </c>
      <c r="BO49" s="181">
        <f t="shared" ref="BO49:BO50" si="492">IF(AC49="使用",1,0)</f>
        <v>0</v>
      </c>
      <c r="BP49" s="181">
        <f t="shared" ref="BP49:BP50" si="493">IF(AD49="使用",1,0)</f>
        <v>0</v>
      </c>
      <c r="BQ49" s="181">
        <f t="shared" ref="BQ49:BQ50" si="494">IF(AE49="使用",1,0)</f>
        <v>0</v>
      </c>
      <c r="BR49" s="181">
        <f t="shared" ref="BR49:BR50" si="495">IF(AF49="使用",1,0)</f>
        <v>0</v>
      </c>
      <c r="BS49" s="181">
        <f t="shared" ref="BS49:BS50" si="496">IF(AG49="使用",1,0)</f>
        <v>0</v>
      </c>
      <c r="BT49" s="181">
        <f t="shared" ref="BT49:BT50" si="497">IF(AH49="使用",1,0)</f>
        <v>0</v>
      </c>
      <c r="BU49" s="181">
        <f t="shared" ref="BU49:BU50" si="498">IF(AI49="使用",1,0)</f>
        <v>0</v>
      </c>
    </row>
    <row r="50" spans="1:73" ht="12.75" hidden="1" thickBot="1">
      <c r="A50" s="151"/>
      <c r="B50" s="501"/>
      <c r="C50" s="156" t="s">
        <v>86</v>
      </c>
      <c r="D50" s="153" t="s">
        <v>87</v>
      </c>
      <c r="E50" s="103" t="s">
        <v>87</v>
      </c>
      <c r="F50" s="103" t="s">
        <v>87</v>
      </c>
      <c r="G50" s="103" t="s">
        <v>87</v>
      </c>
      <c r="H50" s="103" t="s">
        <v>87</v>
      </c>
      <c r="I50" s="103" t="s">
        <v>87</v>
      </c>
      <c r="J50" s="103" t="s">
        <v>87</v>
      </c>
      <c r="K50" s="185" t="s">
        <v>87</v>
      </c>
      <c r="L50" s="188" t="s">
        <v>87</v>
      </c>
      <c r="M50" s="103" t="s">
        <v>87</v>
      </c>
      <c r="N50" s="103" t="s">
        <v>87</v>
      </c>
      <c r="O50" s="103" t="s">
        <v>87</v>
      </c>
      <c r="P50" s="103" t="s">
        <v>87</v>
      </c>
      <c r="Q50" s="103" t="s">
        <v>87</v>
      </c>
      <c r="R50" s="103" t="s">
        <v>87</v>
      </c>
      <c r="S50" s="185" t="s">
        <v>87</v>
      </c>
      <c r="T50" s="188" t="s">
        <v>87</v>
      </c>
      <c r="U50" s="103" t="s">
        <v>87</v>
      </c>
      <c r="V50" s="103" t="s">
        <v>87</v>
      </c>
      <c r="W50" s="103" t="s">
        <v>87</v>
      </c>
      <c r="X50" s="103" t="s">
        <v>87</v>
      </c>
      <c r="Y50" s="103" t="s">
        <v>87</v>
      </c>
      <c r="Z50" s="103" t="s">
        <v>87</v>
      </c>
      <c r="AA50" s="103" t="s">
        <v>87</v>
      </c>
      <c r="AB50" s="188" t="s">
        <v>87</v>
      </c>
      <c r="AC50" s="103" t="s">
        <v>87</v>
      </c>
      <c r="AD50" s="103" t="s">
        <v>87</v>
      </c>
      <c r="AE50" s="103" t="s">
        <v>87</v>
      </c>
      <c r="AF50" s="103" t="s">
        <v>87</v>
      </c>
      <c r="AG50" s="103" t="s">
        <v>87</v>
      </c>
      <c r="AH50" s="103" t="s">
        <v>87</v>
      </c>
      <c r="AI50" s="103" t="s">
        <v>87</v>
      </c>
      <c r="AJ50" s="150" t="str">
        <f t="shared" ref="AJ50" si="499">IF(A48="×","",IF(AJ48="","0x00000000","0x"&amp; DEC2HEX(AP50*2^31+AQ50*2^30+AR50*2^29+AS50*2^28+AT50*2^27+AU50*2^26+AV50*2^25+AW50*2^24+AX50*2^23+AY50*2^22+AZ50*2^21+BA50*2^20+BB50*2^19+BC50*2^18+BD50*2^17+BE50*2^16+BF50*2^15+BG50*2^14+BH50*2^13+BI50*2^12+BJ50*2^11+BK50*2^10+BL50*2^9+BM50*2^8+BN50*2^7+BO50*2^6+BP50*2^5+BQ50*2^4+BR50*2^3+BS50*2^2+BT50*2^1+BU50*2^0,8)))</f>
        <v/>
      </c>
      <c r="AK50" s="142"/>
      <c r="AL50" s="142"/>
      <c r="AM50" s="142"/>
      <c r="AN50" s="142"/>
      <c r="AO50" s="142"/>
      <c r="AP50" s="181">
        <f t="shared" si="467"/>
        <v>0</v>
      </c>
      <c r="AQ50" s="181">
        <f t="shared" si="468"/>
        <v>0</v>
      </c>
      <c r="AR50" s="181">
        <f t="shared" si="469"/>
        <v>0</v>
      </c>
      <c r="AS50" s="181">
        <f t="shared" si="470"/>
        <v>0</v>
      </c>
      <c r="AT50" s="181">
        <f t="shared" si="471"/>
        <v>0</v>
      </c>
      <c r="AU50" s="181">
        <f t="shared" si="472"/>
        <v>0</v>
      </c>
      <c r="AV50" s="181">
        <f t="shared" si="473"/>
        <v>0</v>
      </c>
      <c r="AW50" s="181">
        <f t="shared" si="474"/>
        <v>0</v>
      </c>
      <c r="AX50" s="181">
        <f t="shared" si="475"/>
        <v>0</v>
      </c>
      <c r="AY50" s="181">
        <f t="shared" si="476"/>
        <v>0</v>
      </c>
      <c r="AZ50" s="181">
        <f t="shared" si="477"/>
        <v>0</v>
      </c>
      <c r="BA50" s="181">
        <f t="shared" si="478"/>
        <v>0</v>
      </c>
      <c r="BB50" s="181">
        <f t="shared" si="479"/>
        <v>0</v>
      </c>
      <c r="BC50" s="181">
        <f t="shared" si="480"/>
        <v>0</v>
      </c>
      <c r="BD50" s="181">
        <f t="shared" si="481"/>
        <v>0</v>
      </c>
      <c r="BE50" s="181">
        <f t="shared" si="482"/>
        <v>0</v>
      </c>
      <c r="BF50" s="181">
        <f t="shared" si="483"/>
        <v>0</v>
      </c>
      <c r="BG50" s="181">
        <f t="shared" si="484"/>
        <v>0</v>
      </c>
      <c r="BH50" s="181">
        <f t="shared" si="485"/>
        <v>0</v>
      </c>
      <c r="BI50" s="181">
        <f t="shared" si="486"/>
        <v>0</v>
      </c>
      <c r="BJ50" s="181">
        <f t="shared" si="487"/>
        <v>0</v>
      </c>
      <c r="BK50" s="181">
        <f t="shared" si="488"/>
        <v>0</v>
      </c>
      <c r="BL50" s="181">
        <f t="shared" si="489"/>
        <v>0</v>
      </c>
      <c r="BM50" s="181">
        <f t="shared" si="490"/>
        <v>0</v>
      </c>
      <c r="BN50" s="181">
        <f t="shared" si="491"/>
        <v>0</v>
      </c>
      <c r="BO50" s="181">
        <f t="shared" si="492"/>
        <v>0</v>
      </c>
      <c r="BP50" s="181">
        <f t="shared" si="493"/>
        <v>0</v>
      </c>
      <c r="BQ50" s="181">
        <f t="shared" si="494"/>
        <v>0</v>
      </c>
      <c r="BR50" s="181">
        <f t="shared" si="495"/>
        <v>0</v>
      </c>
      <c r="BS50" s="181">
        <f t="shared" si="496"/>
        <v>0</v>
      </c>
      <c r="BT50" s="181">
        <f t="shared" si="497"/>
        <v>0</v>
      </c>
      <c r="BU50" s="181">
        <f t="shared" si="498"/>
        <v>0</v>
      </c>
    </row>
    <row r="51" spans="1:73" ht="36.75" hidden="1" thickTop="1">
      <c r="A51" s="151" t="str">
        <f t="shared" ref="A51" si="500">IF(COUNTBLANK(D51:AI51)=32,"×","○")</f>
        <v>×</v>
      </c>
      <c r="B51" s="499" t="str">
        <f ca="1">IF(COUNTIF(D52:AI53,"使用")=0,"",MAX($B$8:INDIRECT("R[-1]C",FALSE))+1)</f>
        <v/>
      </c>
      <c r="C51" s="154" t="s">
        <v>88</v>
      </c>
      <c r="D51" s="157" t="str">
        <f>IF(コンフィグ設定!Z345="","",コンフィグ設定!Z345)</f>
        <v/>
      </c>
      <c r="E51" s="157" t="str">
        <f>IF(コンフィグ設定!AA345="","",コンフィグ設定!AA345)</f>
        <v/>
      </c>
      <c r="F51" s="157" t="str">
        <f>IF(コンフィグ設定!AB345="","",コンフィグ設定!AB345)</f>
        <v/>
      </c>
      <c r="G51" s="157" t="str">
        <f>IF(コンフィグ設定!AC345="","",コンフィグ設定!AC345)</f>
        <v/>
      </c>
      <c r="H51" s="157" t="str">
        <f>IF(コンフィグ設定!AD345="","",コンフィグ設定!AD345)</f>
        <v/>
      </c>
      <c r="I51" s="157" t="str">
        <f>IF(コンフィグ設定!AE345="","",コンフィグ設定!AE345)</f>
        <v/>
      </c>
      <c r="J51" s="157" t="str">
        <f>IF(コンフィグ設定!AF345="","",コンフィグ設定!AF345)</f>
        <v/>
      </c>
      <c r="K51" s="183" t="str">
        <f>IF(コンフィグ設定!AG345="","",コンフィグ設定!AG345)</f>
        <v/>
      </c>
      <c r="L51" s="186" t="str">
        <f>IF(コンフィグ設定!AH345="","",コンフィグ設定!AH345)</f>
        <v/>
      </c>
      <c r="M51" s="157" t="str">
        <f>IF(コンフィグ設定!AI345="","",コンフィグ設定!AI345)</f>
        <v/>
      </c>
      <c r="N51" s="157" t="str">
        <f>IF(コンフィグ設定!AJ345="","",コンフィグ設定!AJ345)</f>
        <v/>
      </c>
      <c r="O51" s="157" t="str">
        <f>IF(コンフィグ設定!AK345="","",コンフィグ設定!AK345)</f>
        <v/>
      </c>
      <c r="P51" s="157" t="str">
        <f>IF(コンフィグ設定!AL345="","",コンフィグ設定!AL345)</f>
        <v/>
      </c>
      <c r="Q51" s="157" t="str">
        <f>IF(コンフィグ設定!AM345="","",コンフィグ設定!AM345)</f>
        <v/>
      </c>
      <c r="R51" s="157" t="str">
        <f>IF(コンフィグ設定!AN345="","",コンフィグ設定!AN345)</f>
        <v/>
      </c>
      <c r="S51" s="183" t="str">
        <f>IF(コンフィグ設定!AO345="","",コンフィグ設定!AO345)</f>
        <v/>
      </c>
      <c r="T51" s="186" t="str">
        <f>IF(コンフィグ設定!AP345="","",コンフィグ設定!AP345)</f>
        <v/>
      </c>
      <c r="U51" s="157" t="str">
        <f>IF(コンフィグ設定!AQ345="","",コンフィグ設定!AQ345)</f>
        <v/>
      </c>
      <c r="V51" s="157" t="str">
        <f>IF(コンフィグ設定!AR345="","",コンフィグ設定!AR345)</f>
        <v/>
      </c>
      <c r="W51" s="157" t="str">
        <f>IF(コンフィグ設定!AS345="","",コンフィグ設定!AS345)</f>
        <v/>
      </c>
      <c r="X51" s="157" t="str">
        <f>IF(コンフィグ設定!AT345="","",コンフィグ設定!AT345)</f>
        <v/>
      </c>
      <c r="Y51" s="157" t="str">
        <f>IF(コンフィグ設定!AU345="","",コンフィグ設定!AU345)</f>
        <v/>
      </c>
      <c r="Z51" s="157" t="str">
        <f>IF(コンフィグ設定!AV345="","",コンフィグ設定!AV345)</f>
        <v/>
      </c>
      <c r="AA51" s="183" t="str">
        <f>IF(コンフィグ設定!AW345="","",コンフィグ設定!AW345)</f>
        <v/>
      </c>
      <c r="AB51" s="186" t="str">
        <f>IF(コンフィグ設定!AX345="","",コンフィグ設定!AX345)</f>
        <v/>
      </c>
      <c r="AC51" s="157" t="str">
        <f>IF(コンフィグ設定!AY345="","",コンフィグ設定!AY345)</f>
        <v/>
      </c>
      <c r="AD51" s="157" t="str">
        <f>IF(コンフィグ設定!AZ345="","",コンフィグ設定!AZ345)</f>
        <v/>
      </c>
      <c r="AE51" s="157" t="str">
        <f>IF(コンフィグ設定!BA345="","",コンフィグ設定!BA345)</f>
        <v/>
      </c>
      <c r="AF51" s="157" t="str">
        <f>IF(コンフィグ設定!BB345="","",コンフィグ設定!BB345)</f>
        <v/>
      </c>
      <c r="AG51" s="157" t="str">
        <f>IF(コンフィグ設定!BC345="","",コンフィグ設定!BC345)</f>
        <v/>
      </c>
      <c r="AH51" s="157" t="str">
        <f>IF(コンフィグ設定!BD345="","",コンフィグ設定!BD345)</f>
        <v/>
      </c>
      <c r="AI51" s="157" t="str">
        <f>IF(コンフィグ設定!BE345="","",コンフィグ設定!BE345)</f>
        <v/>
      </c>
      <c r="AJ51" s="148" t="str">
        <f t="shared" ref="AJ51" si="501">IF(COUNTIF(D52:AI53,"使用")=0,"",(ROW()-9)/3)</f>
        <v/>
      </c>
      <c r="AK51" s="142"/>
      <c r="AL51" s="142"/>
      <c r="AM51" s="142"/>
      <c r="AN51" s="142"/>
      <c r="AO51" s="142"/>
      <c r="AP51" s="181"/>
      <c r="AQ51" s="181"/>
      <c r="AR51" s="181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  <c r="BE51" s="181"/>
      <c r="BF51" s="181"/>
      <c r="BU51" s="181"/>
    </row>
    <row r="52" spans="1:73" hidden="1">
      <c r="A52" s="151"/>
      <c r="B52" s="500"/>
      <c r="C52" s="155" t="s">
        <v>85</v>
      </c>
      <c r="D52" s="152" t="s">
        <v>87</v>
      </c>
      <c r="E52" s="102" t="s">
        <v>87</v>
      </c>
      <c r="F52" s="102" t="s">
        <v>87</v>
      </c>
      <c r="G52" s="102" t="s">
        <v>87</v>
      </c>
      <c r="H52" s="102" t="s">
        <v>87</v>
      </c>
      <c r="I52" s="102" t="s">
        <v>87</v>
      </c>
      <c r="J52" s="102" t="s">
        <v>87</v>
      </c>
      <c r="K52" s="184" t="s">
        <v>87</v>
      </c>
      <c r="L52" s="187" t="s">
        <v>87</v>
      </c>
      <c r="M52" s="102" t="s">
        <v>87</v>
      </c>
      <c r="N52" s="102" t="s">
        <v>87</v>
      </c>
      <c r="O52" s="102" t="s">
        <v>87</v>
      </c>
      <c r="P52" s="102" t="s">
        <v>87</v>
      </c>
      <c r="Q52" s="102" t="s">
        <v>87</v>
      </c>
      <c r="R52" s="102" t="s">
        <v>87</v>
      </c>
      <c r="S52" s="184" t="s">
        <v>87</v>
      </c>
      <c r="T52" s="187" t="s">
        <v>87</v>
      </c>
      <c r="U52" s="102" t="s">
        <v>87</v>
      </c>
      <c r="V52" s="102" t="s">
        <v>87</v>
      </c>
      <c r="W52" s="102" t="s">
        <v>87</v>
      </c>
      <c r="X52" s="102" t="s">
        <v>87</v>
      </c>
      <c r="Y52" s="102" t="s">
        <v>87</v>
      </c>
      <c r="Z52" s="102" t="s">
        <v>87</v>
      </c>
      <c r="AA52" s="102" t="s">
        <v>87</v>
      </c>
      <c r="AB52" s="187" t="s">
        <v>87</v>
      </c>
      <c r="AC52" s="102" t="s">
        <v>87</v>
      </c>
      <c r="AD52" s="102" t="s">
        <v>87</v>
      </c>
      <c r="AE52" s="102" t="s">
        <v>87</v>
      </c>
      <c r="AF52" s="102" t="s">
        <v>87</v>
      </c>
      <c r="AG52" s="102" t="s">
        <v>87</v>
      </c>
      <c r="AH52" s="102" t="s">
        <v>87</v>
      </c>
      <c r="AI52" s="102" t="s">
        <v>87</v>
      </c>
      <c r="AJ52" s="150" t="str">
        <f t="shared" ref="AJ52" si="502">IF(A51="×","",IF(AJ51="","0x00000000","0x"&amp; DEC2HEX(AP52*2^31+AQ52*2^30+AR52*2^29+AS52*2^28+AT52*2^27+AU52*2^26+AV52*2^25+AW52*2^24+AX52*2^23+AY52*2^22+AZ52*2^21+BA52*2^20+BB52*2^19+BC52*2^18+BD52*2^17+BE52*2^16+BF52*2^15+BG52*2^14+BH52*2^13+BI52*2^12+BJ52*2^11+BK52*2^10+BL52*2^9+BM52*2^8+BN52*2^7+BO52*2^6+BP52*2^5+BQ52*2^4+BR52*2^3+BS52*2^2+BT52*2^1+BU52*2^0,8)))</f>
        <v/>
      </c>
      <c r="AK52" s="142"/>
      <c r="AL52" s="142"/>
      <c r="AM52" s="142"/>
      <c r="AN52" s="142"/>
      <c r="AO52" s="142"/>
      <c r="AP52" s="181">
        <f t="shared" ref="AP52:AP53" si="503">IF(D52="使用",1,0)</f>
        <v>0</v>
      </c>
      <c r="AQ52" s="181">
        <f t="shared" ref="AQ52:AQ53" si="504">IF(E52="使用",1,0)</f>
        <v>0</v>
      </c>
      <c r="AR52" s="181">
        <f t="shared" ref="AR52:AR53" si="505">IF(F52="使用",1,0)</f>
        <v>0</v>
      </c>
      <c r="AS52" s="181">
        <f t="shared" ref="AS52:AS53" si="506">IF(G52="使用",1,0)</f>
        <v>0</v>
      </c>
      <c r="AT52" s="181">
        <f t="shared" ref="AT52:AT53" si="507">IF(H52="使用",1,0)</f>
        <v>0</v>
      </c>
      <c r="AU52" s="181">
        <f t="shared" ref="AU52:AU53" si="508">IF(I52="使用",1,0)</f>
        <v>0</v>
      </c>
      <c r="AV52" s="181">
        <f t="shared" ref="AV52:AV53" si="509">IF(J52="使用",1,0)</f>
        <v>0</v>
      </c>
      <c r="AW52" s="181">
        <f t="shared" ref="AW52:AW53" si="510">IF(K52="使用",1,0)</f>
        <v>0</v>
      </c>
      <c r="AX52" s="181">
        <f t="shared" ref="AX52:AX53" si="511">IF(L52="使用",1,0)</f>
        <v>0</v>
      </c>
      <c r="AY52" s="181">
        <f t="shared" ref="AY52:AY53" si="512">IF(M52="使用",1,0)</f>
        <v>0</v>
      </c>
      <c r="AZ52" s="181">
        <f t="shared" ref="AZ52:AZ53" si="513">IF(N52="使用",1,0)</f>
        <v>0</v>
      </c>
      <c r="BA52" s="181">
        <f t="shared" ref="BA52:BA53" si="514">IF(O52="使用",1,0)</f>
        <v>0</v>
      </c>
      <c r="BB52" s="181">
        <f t="shared" ref="BB52:BB53" si="515">IF(P52="使用",1,0)</f>
        <v>0</v>
      </c>
      <c r="BC52" s="181">
        <f t="shared" ref="BC52:BC53" si="516">IF(Q52="使用",1,0)</f>
        <v>0</v>
      </c>
      <c r="BD52" s="181">
        <f t="shared" ref="BD52:BD53" si="517">IF(R52="使用",1,0)</f>
        <v>0</v>
      </c>
      <c r="BE52" s="181">
        <f t="shared" ref="BE52:BE53" si="518">IF(S52="使用",1,0)</f>
        <v>0</v>
      </c>
      <c r="BF52" s="181">
        <f t="shared" ref="BF52:BF53" si="519">IF(T52="使用",1,0)</f>
        <v>0</v>
      </c>
      <c r="BG52" s="181">
        <f t="shared" ref="BG52:BG53" si="520">IF(U52="使用",1,0)</f>
        <v>0</v>
      </c>
      <c r="BH52" s="181">
        <f t="shared" ref="BH52:BH53" si="521">IF(V52="使用",1,0)</f>
        <v>0</v>
      </c>
      <c r="BI52" s="181">
        <f t="shared" ref="BI52:BI53" si="522">IF(W52="使用",1,0)</f>
        <v>0</v>
      </c>
      <c r="BJ52" s="181">
        <f t="shared" ref="BJ52:BJ53" si="523">IF(X52="使用",1,0)</f>
        <v>0</v>
      </c>
      <c r="BK52" s="181">
        <f t="shared" ref="BK52:BK53" si="524">IF(Y52="使用",1,0)</f>
        <v>0</v>
      </c>
      <c r="BL52" s="181">
        <f t="shared" ref="BL52:BL53" si="525">IF(Z52="使用",1,0)</f>
        <v>0</v>
      </c>
      <c r="BM52" s="181">
        <f t="shared" ref="BM52:BM53" si="526">IF(AA52="使用",1,0)</f>
        <v>0</v>
      </c>
      <c r="BN52" s="181">
        <f t="shared" ref="BN52:BN53" si="527">IF(AB52="使用",1,0)</f>
        <v>0</v>
      </c>
      <c r="BO52" s="181">
        <f t="shared" ref="BO52:BO53" si="528">IF(AC52="使用",1,0)</f>
        <v>0</v>
      </c>
      <c r="BP52" s="181">
        <f t="shared" ref="BP52:BP53" si="529">IF(AD52="使用",1,0)</f>
        <v>0</v>
      </c>
      <c r="BQ52" s="181">
        <f t="shared" ref="BQ52:BQ53" si="530">IF(AE52="使用",1,0)</f>
        <v>0</v>
      </c>
      <c r="BR52" s="181">
        <f t="shared" ref="BR52:BR53" si="531">IF(AF52="使用",1,0)</f>
        <v>0</v>
      </c>
      <c r="BS52" s="181">
        <f t="shared" ref="BS52:BS53" si="532">IF(AG52="使用",1,0)</f>
        <v>0</v>
      </c>
      <c r="BT52" s="181">
        <f t="shared" ref="BT52:BT53" si="533">IF(AH52="使用",1,0)</f>
        <v>0</v>
      </c>
      <c r="BU52" s="181">
        <f t="shared" ref="BU52:BU53" si="534">IF(AI52="使用",1,0)</f>
        <v>0</v>
      </c>
    </row>
    <row r="53" spans="1:73" ht="12.75" hidden="1" thickBot="1">
      <c r="A53" s="151"/>
      <c r="B53" s="501"/>
      <c r="C53" s="156" t="s">
        <v>86</v>
      </c>
      <c r="D53" s="153" t="s">
        <v>87</v>
      </c>
      <c r="E53" s="103" t="s">
        <v>87</v>
      </c>
      <c r="F53" s="103" t="s">
        <v>87</v>
      </c>
      <c r="G53" s="103" t="s">
        <v>87</v>
      </c>
      <c r="H53" s="103" t="s">
        <v>87</v>
      </c>
      <c r="I53" s="103" t="s">
        <v>87</v>
      </c>
      <c r="J53" s="103" t="s">
        <v>87</v>
      </c>
      <c r="K53" s="185" t="s">
        <v>87</v>
      </c>
      <c r="L53" s="188" t="s">
        <v>87</v>
      </c>
      <c r="M53" s="103" t="s">
        <v>87</v>
      </c>
      <c r="N53" s="103" t="s">
        <v>87</v>
      </c>
      <c r="O53" s="103" t="s">
        <v>87</v>
      </c>
      <c r="P53" s="103" t="s">
        <v>87</v>
      </c>
      <c r="Q53" s="103" t="s">
        <v>87</v>
      </c>
      <c r="R53" s="103" t="s">
        <v>87</v>
      </c>
      <c r="S53" s="185" t="s">
        <v>87</v>
      </c>
      <c r="T53" s="188" t="s">
        <v>87</v>
      </c>
      <c r="U53" s="103" t="s">
        <v>87</v>
      </c>
      <c r="V53" s="103" t="s">
        <v>87</v>
      </c>
      <c r="W53" s="103" t="s">
        <v>87</v>
      </c>
      <c r="X53" s="103" t="s">
        <v>87</v>
      </c>
      <c r="Y53" s="103" t="s">
        <v>87</v>
      </c>
      <c r="Z53" s="103" t="s">
        <v>87</v>
      </c>
      <c r="AA53" s="103" t="s">
        <v>87</v>
      </c>
      <c r="AB53" s="188" t="s">
        <v>87</v>
      </c>
      <c r="AC53" s="103" t="s">
        <v>87</v>
      </c>
      <c r="AD53" s="103" t="s">
        <v>87</v>
      </c>
      <c r="AE53" s="103" t="s">
        <v>87</v>
      </c>
      <c r="AF53" s="103" t="s">
        <v>87</v>
      </c>
      <c r="AG53" s="103" t="s">
        <v>87</v>
      </c>
      <c r="AH53" s="103" t="s">
        <v>87</v>
      </c>
      <c r="AI53" s="103" t="s">
        <v>87</v>
      </c>
      <c r="AJ53" s="150" t="str">
        <f t="shared" ref="AJ53" si="535">IF(A51="×","",IF(AJ51="","0x00000000","0x"&amp; DEC2HEX(AP53*2^31+AQ53*2^30+AR53*2^29+AS53*2^28+AT53*2^27+AU53*2^26+AV53*2^25+AW53*2^24+AX53*2^23+AY53*2^22+AZ53*2^21+BA53*2^20+BB53*2^19+BC53*2^18+BD53*2^17+BE53*2^16+BF53*2^15+BG53*2^14+BH53*2^13+BI53*2^12+BJ53*2^11+BK53*2^10+BL53*2^9+BM53*2^8+BN53*2^7+BO53*2^6+BP53*2^5+BQ53*2^4+BR53*2^3+BS53*2^2+BT53*2^1+BU53*2^0,8)))</f>
        <v/>
      </c>
      <c r="AK53" s="142"/>
      <c r="AL53" s="142"/>
      <c r="AM53" s="142"/>
      <c r="AN53" s="142"/>
      <c r="AO53" s="142"/>
      <c r="AP53" s="181">
        <f t="shared" si="503"/>
        <v>0</v>
      </c>
      <c r="AQ53" s="181">
        <f t="shared" si="504"/>
        <v>0</v>
      </c>
      <c r="AR53" s="181">
        <f t="shared" si="505"/>
        <v>0</v>
      </c>
      <c r="AS53" s="181">
        <f t="shared" si="506"/>
        <v>0</v>
      </c>
      <c r="AT53" s="181">
        <f t="shared" si="507"/>
        <v>0</v>
      </c>
      <c r="AU53" s="181">
        <f t="shared" si="508"/>
        <v>0</v>
      </c>
      <c r="AV53" s="181">
        <f t="shared" si="509"/>
        <v>0</v>
      </c>
      <c r="AW53" s="181">
        <f t="shared" si="510"/>
        <v>0</v>
      </c>
      <c r="AX53" s="181">
        <f t="shared" si="511"/>
        <v>0</v>
      </c>
      <c r="AY53" s="181">
        <f t="shared" si="512"/>
        <v>0</v>
      </c>
      <c r="AZ53" s="181">
        <f t="shared" si="513"/>
        <v>0</v>
      </c>
      <c r="BA53" s="181">
        <f t="shared" si="514"/>
        <v>0</v>
      </c>
      <c r="BB53" s="181">
        <f t="shared" si="515"/>
        <v>0</v>
      </c>
      <c r="BC53" s="181">
        <f t="shared" si="516"/>
        <v>0</v>
      </c>
      <c r="BD53" s="181">
        <f t="shared" si="517"/>
        <v>0</v>
      </c>
      <c r="BE53" s="181">
        <f t="shared" si="518"/>
        <v>0</v>
      </c>
      <c r="BF53" s="181">
        <f t="shared" si="519"/>
        <v>0</v>
      </c>
      <c r="BG53" s="181">
        <f t="shared" si="520"/>
        <v>0</v>
      </c>
      <c r="BH53" s="181">
        <f t="shared" si="521"/>
        <v>0</v>
      </c>
      <c r="BI53" s="181">
        <f t="shared" si="522"/>
        <v>0</v>
      </c>
      <c r="BJ53" s="181">
        <f t="shared" si="523"/>
        <v>0</v>
      </c>
      <c r="BK53" s="181">
        <f t="shared" si="524"/>
        <v>0</v>
      </c>
      <c r="BL53" s="181">
        <f t="shared" si="525"/>
        <v>0</v>
      </c>
      <c r="BM53" s="181">
        <f t="shared" si="526"/>
        <v>0</v>
      </c>
      <c r="BN53" s="181">
        <f t="shared" si="527"/>
        <v>0</v>
      </c>
      <c r="BO53" s="181">
        <f t="shared" si="528"/>
        <v>0</v>
      </c>
      <c r="BP53" s="181">
        <f t="shared" si="529"/>
        <v>0</v>
      </c>
      <c r="BQ53" s="181">
        <f t="shared" si="530"/>
        <v>0</v>
      </c>
      <c r="BR53" s="181">
        <f t="shared" si="531"/>
        <v>0</v>
      </c>
      <c r="BS53" s="181">
        <f t="shared" si="532"/>
        <v>0</v>
      </c>
      <c r="BT53" s="181">
        <f t="shared" si="533"/>
        <v>0</v>
      </c>
      <c r="BU53" s="181">
        <f t="shared" si="534"/>
        <v>0</v>
      </c>
    </row>
    <row r="54" spans="1:73" ht="36.75" hidden="1" thickTop="1">
      <c r="A54" s="151" t="str">
        <f t="shared" ref="A54" si="536">IF(COUNTBLANK(D54:AI54)=32,"×","○")</f>
        <v>×</v>
      </c>
      <c r="B54" s="499" t="str">
        <f ca="1">IF(COUNTIF(D55:AI56,"使用")=0,"",MAX($B$8:INDIRECT("R[-1]C",FALSE))+1)</f>
        <v/>
      </c>
      <c r="C54" s="154" t="s">
        <v>88</v>
      </c>
      <c r="D54" s="157" t="str">
        <f>IF(コンフィグ設定!Z348="","",コンフィグ設定!Z348)</f>
        <v/>
      </c>
      <c r="E54" s="157" t="str">
        <f>IF(コンフィグ設定!AA348="","",コンフィグ設定!AA348)</f>
        <v/>
      </c>
      <c r="F54" s="157" t="str">
        <f>IF(コンフィグ設定!AB348="","",コンフィグ設定!AB348)</f>
        <v/>
      </c>
      <c r="G54" s="157" t="str">
        <f>IF(コンフィグ設定!AC348="","",コンフィグ設定!AC348)</f>
        <v/>
      </c>
      <c r="H54" s="157" t="str">
        <f>IF(コンフィグ設定!AD348="","",コンフィグ設定!AD348)</f>
        <v/>
      </c>
      <c r="I54" s="157" t="str">
        <f>IF(コンフィグ設定!AE348="","",コンフィグ設定!AE348)</f>
        <v/>
      </c>
      <c r="J54" s="157" t="str">
        <f>IF(コンフィグ設定!AF348="","",コンフィグ設定!AF348)</f>
        <v/>
      </c>
      <c r="K54" s="183" t="str">
        <f>IF(コンフィグ設定!AG348="","",コンフィグ設定!AG348)</f>
        <v/>
      </c>
      <c r="L54" s="186" t="str">
        <f>IF(コンフィグ設定!AH348="","",コンフィグ設定!AH348)</f>
        <v/>
      </c>
      <c r="M54" s="157" t="str">
        <f>IF(コンフィグ設定!AI348="","",コンフィグ設定!AI348)</f>
        <v/>
      </c>
      <c r="N54" s="157" t="str">
        <f>IF(コンフィグ設定!AJ348="","",コンフィグ設定!AJ348)</f>
        <v/>
      </c>
      <c r="O54" s="157" t="str">
        <f>IF(コンフィグ設定!AK348="","",コンフィグ設定!AK348)</f>
        <v/>
      </c>
      <c r="P54" s="157" t="str">
        <f>IF(コンフィグ設定!AL348="","",コンフィグ設定!AL348)</f>
        <v/>
      </c>
      <c r="Q54" s="157" t="str">
        <f>IF(コンフィグ設定!AM348="","",コンフィグ設定!AM348)</f>
        <v/>
      </c>
      <c r="R54" s="157" t="str">
        <f>IF(コンフィグ設定!AN348="","",コンフィグ設定!AN348)</f>
        <v/>
      </c>
      <c r="S54" s="183" t="str">
        <f>IF(コンフィグ設定!AO348="","",コンフィグ設定!AO348)</f>
        <v/>
      </c>
      <c r="T54" s="186" t="str">
        <f>IF(コンフィグ設定!AP348="","",コンフィグ設定!AP348)</f>
        <v/>
      </c>
      <c r="U54" s="157" t="str">
        <f>IF(コンフィグ設定!AQ348="","",コンフィグ設定!AQ348)</f>
        <v/>
      </c>
      <c r="V54" s="157" t="str">
        <f>IF(コンフィグ設定!AR348="","",コンフィグ設定!AR348)</f>
        <v/>
      </c>
      <c r="W54" s="157" t="str">
        <f>IF(コンフィグ設定!AS348="","",コンフィグ設定!AS348)</f>
        <v/>
      </c>
      <c r="X54" s="157" t="str">
        <f>IF(コンフィグ設定!AT348="","",コンフィグ設定!AT348)</f>
        <v/>
      </c>
      <c r="Y54" s="157" t="str">
        <f>IF(コンフィグ設定!AU348="","",コンフィグ設定!AU348)</f>
        <v/>
      </c>
      <c r="Z54" s="157" t="str">
        <f>IF(コンフィグ設定!AV348="","",コンフィグ設定!AV348)</f>
        <v/>
      </c>
      <c r="AA54" s="183" t="str">
        <f>IF(コンフィグ設定!AW348="","",コンフィグ設定!AW348)</f>
        <v/>
      </c>
      <c r="AB54" s="186" t="str">
        <f>IF(コンフィグ設定!AX348="","",コンフィグ設定!AX348)</f>
        <v/>
      </c>
      <c r="AC54" s="157" t="str">
        <f>IF(コンフィグ設定!AY348="","",コンフィグ設定!AY348)</f>
        <v/>
      </c>
      <c r="AD54" s="157" t="str">
        <f>IF(コンフィグ設定!AZ348="","",コンフィグ設定!AZ348)</f>
        <v/>
      </c>
      <c r="AE54" s="157" t="str">
        <f>IF(コンフィグ設定!BA348="","",コンフィグ設定!BA348)</f>
        <v/>
      </c>
      <c r="AF54" s="157" t="str">
        <f>IF(コンフィグ設定!BB348="","",コンフィグ設定!BB348)</f>
        <v/>
      </c>
      <c r="AG54" s="157" t="str">
        <f>IF(コンフィグ設定!BC348="","",コンフィグ設定!BC348)</f>
        <v/>
      </c>
      <c r="AH54" s="157" t="str">
        <f>IF(コンフィグ設定!BD348="","",コンフィグ設定!BD348)</f>
        <v/>
      </c>
      <c r="AI54" s="157" t="str">
        <f>IF(コンフィグ設定!BE348="","",コンフィグ設定!BE348)</f>
        <v/>
      </c>
      <c r="AJ54" s="148" t="str">
        <f t="shared" ref="AJ54" si="537">IF(COUNTIF(D55:AI56,"使用")=0,"",(ROW()-9)/3)</f>
        <v/>
      </c>
      <c r="AK54" s="142"/>
      <c r="AL54" s="142"/>
      <c r="AM54" s="142"/>
      <c r="AN54" s="142"/>
      <c r="AO54" s="14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U54" s="181"/>
    </row>
    <row r="55" spans="1:73" hidden="1">
      <c r="A55" s="151"/>
      <c r="B55" s="500"/>
      <c r="C55" s="155" t="s">
        <v>85</v>
      </c>
      <c r="D55" s="152" t="s">
        <v>87</v>
      </c>
      <c r="E55" s="102" t="s">
        <v>87</v>
      </c>
      <c r="F55" s="102" t="s">
        <v>87</v>
      </c>
      <c r="G55" s="102" t="s">
        <v>87</v>
      </c>
      <c r="H55" s="102" t="s">
        <v>87</v>
      </c>
      <c r="I55" s="102" t="s">
        <v>87</v>
      </c>
      <c r="J55" s="102" t="s">
        <v>87</v>
      </c>
      <c r="K55" s="184" t="s">
        <v>87</v>
      </c>
      <c r="L55" s="187" t="s">
        <v>87</v>
      </c>
      <c r="M55" s="102" t="s">
        <v>87</v>
      </c>
      <c r="N55" s="102" t="s">
        <v>87</v>
      </c>
      <c r="O55" s="102" t="s">
        <v>87</v>
      </c>
      <c r="P55" s="102" t="s">
        <v>87</v>
      </c>
      <c r="Q55" s="102" t="s">
        <v>87</v>
      </c>
      <c r="R55" s="102" t="s">
        <v>87</v>
      </c>
      <c r="S55" s="184" t="s">
        <v>87</v>
      </c>
      <c r="T55" s="187" t="s">
        <v>87</v>
      </c>
      <c r="U55" s="102" t="s">
        <v>87</v>
      </c>
      <c r="V55" s="102" t="s">
        <v>87</v>
      </c>
      <c r="W55" s="102" t="s">
        <v>87</v>
      </c>
      <c r="X55" s="102" t="s">
        <v>87</v>
      </c>
      <c r="Y55" s="102" t="s">
        <v>87</v>
      </c>
      <c r="Z55" s="102" t="s">
        <v>87</v>
      </c>
      <c r="AA55" s="102" t="s">
        <v>87</v>
      </c>
      <c r="AB55" s="187" t="s">
        <v>87</v>
      </c>
      <c r="AC55" s="102" t="s">
        <v>87</v>
      </c>
      <c r="AD55" s="102" t="s">
        <v>87</v>
      </c>
      <c r="AE55" s="102" t="s">
        <v>87</v>
      </c>
      <c r="AF55" s="102" t="s">
        <v>87</v>
      </c>
      <c r="AG55" s="102" t="s">
        <v>87</v>
      </c>
      <c r="AH55" s="102" t="s">
        <v>87</v>
      </c>
      <c r="AI55" s="102" t="s">
        <v>87</v>
      </c>
      <c r="AJ55" s="150" t="str">
        <f t="shared" ref="AJ55" si="538">IF(A54="×","",IF(AJ54="","0x00000000","0x"&amp; DEC2HEX(AP55*2^31+AQ55*2^30+AR55*2^29+AS55*2^28+AT55*2^27+AU55*2^26+AV55*2^25+AW55*2^24+AX55*2^23+AY55*2^22+AZ55*2^21+BA55*2^20+BB55*2^19+BC55*2^18+BD55*2^17+BE55*2^16+BF55*2^15+BG55*2^14+BH55*2^13+BI55*2^12+BJ55*2^11+BK55*2^10+BL55*2^9+BM55*2^8+BN55*2^7+BO55*2^6+BP55*2^5+BQ55*2^4+BR55*2^3+BS55*2^2+BT55*2^1+BU55*2^0,8)))</f>
        <v/>
      </c>
      <c r="AK55" s="142"/>
      <c r="AL55" s="142"/>
      <c r="AM55" s="142"/>
      <c r="AN55" s="142"/>
      <c r="AO55" s="142"/>
      <c r="AP55" s="181">
        <f t="shared" ref="AP55:AP56" si="539">IF(D55="使用",1,0)</f>
        <v>0</v>
      </c>
      <c r="AQ55" s="181">
        <f t="shared" ref="AQ55:AQ56" si="540">IF(E55="使用",1,0)</f>
        <v>0</v>
      </c>
      <c r="AR55" s="181">
        <f t="shared" ref="AR55:AR56" si="541">IF(F55="使用",1,0)</f>
        <v>0</v>
      </c>
      <c r="AS55" s="181">
        <f t="shared" ref="AS55:AS56" si="542">IF(G55="使用",1,0)</f>
        <v>0</v>
      </c>
      <c r="AT55" s="181">
        <f t="shared" ref="AT55:AT56" si="543">IF(H55="使用",1,0)</f>
        <v>0</v>
      </c>
      <c r="AU55" s="181">
        <f t="shared" ref="AU55:AU56" si="544">IF(I55="使用",1,0)</f>
        <v>0</v>
      </c>
      <c r="AV55" s="181">
        <f t="shared" ref="AV55:AV56" si="545">IF(J55="使用",1,0)</f>
        <v>0</v>
      </c>
      <c r="AW55" s="181">
        <f t="shared" ref="AW55:AW56" si="546">IF(K55="使用",1,0)</f>
        <v>0</v>
      </c>
      <c r="AX55" s="181">
        <f t="shared" ref="AX55:AX56" si="547">IF(L55="使用",1,0)</f>
        <v>0</v>
      </c>
      <c r="AY55" s="181">
        <f t="shared" ref="AY55:AY56" si="548">IF(M55="使用",1,0)</f>
        <v>0</v>
      </c>
      <c r="AZ55" s="181">
        <f t="shared" ref="AZ55:AZ56" si="549">IF(N55="使用",1,0)</f>
        <v>0</v>
      </c>
      <c r="BA55" s="181">
        <f t="shared" ref="BA55:BA56" si="550">IF(O55="使用",1,0)</f>
        <v>0</v>
      </c>
      <c r="BB55" s="181">
        <f t="shared" ref="BB55:BB56" si="551">IF(P55="使用",1,0)</f>
        <v>0</v>
      </c>
      <c r="BC55" s="181">
        <f t="shared" ref="BC55:BC56" si="552">IF(Q55="使用",1,0)</f>
        <v>0</v>
      </c>
      <c r="BD55" s="181">
        <f t="shared" ref="BD55:BD56" si="553">IF(R55="使用",1,0)</f>
        <v>0</v>
      </c>
      <c r="BE55" s="181">
        <f t="shared" ref="BE55:BE56" si="554">IF(S55="使用",1,0)</f>
        <v>0</v>
      </c>
      <c r="BF55" s="181">
        <f t="shared" ref="BF55:BF56" si="555">IF(T55="使用",1,0)</f>
        <v>0</v>
      </c>
      <c r="BG55" s="181">
        <f t="shared" ref="BG55:BG56" si="556">IF(U55="使用",1,0)</f>
        <v>0</v>
      </c>
      <c r="BH55" s="181">
        <f t="shared" ref="BH55:BH56" si="557">IF(V55="使用",1,0)</f>
        <v>0</v>
      </c>
      <c r="BI55" s="181">
        <f t="shared" ref="BI55:BI56" si="558">IF(W55="使用",1,0)</f>
        <v>0</v>
      </c>
      <c r="BJ55" s="181">
        <f t="shared" ref="BJ55:BJ56" si="559">IF(X55="使用",1,0)</f>
        <v>0</v>
      </c>
      <c r="BK55" s="181">
        <f t="shared" ref="BK55:BK56" si="560">IF(Y55="使用",1,0)</f>
        <v>0</v>
      </c>
      <c r="BL55" s="181">
        <f t="shared" ref="BL55:BL56" si="561">IF(Z55="使用",1,0)</f>
        <v>0</v>
      </c>
      <c r="BM55" s="181">
        <f t="shared" ref="BM55:BM56" si="562">IF(AA55="使用",1,0)</f>
        <v>0</v>
      </c>
      <c r="BN55" s="181">
        <f t="shared" ref="BN55:BN56" si="563">IF(AB55="使用",1,0)</f>
        <v>0</v>
      </c>
      <c r="BO55" s="181">
        <f t="shared" ref="BO55:BO56" si="564">IF(AC55="使用",1,0)</f>
        <v>0</v>
      </c>
      <c r="BP55" s="181">
        <f t="shared" ref="BP55:BP56" si="565">IF(AD55="使用",1,0)</f>
        <v>0</v>
      </c>
      <c r="BQ55" s="181">
        <f t="shared" ref="BQ55:BQ56" si="566">IF(AE55="使用",1,0)</f>
        <v>0</v>
      </c>
      <c r="BR55" s="181">
        <f t="shared" ref="BR55:BR56" si="567">IF(AF55="使用",1,0)</f>
        <v>0</v>
      </c>
      <c r="BS55" s="181">
        <f t="shared" ref="BS55:BS56" si="568">IF(AG55="使用",1,0)</f>
        <v>0</v>
      </c>
      <c r="BT55" s="181">
        <f t="shared" ref="BT55:BT56" si="569">IF(AH55="使用",1,0)</f>
        <v>0</v>
      </c>
      <c r="BU55" s="181">
        <f t="shared" ref="BU55:BU56" si="570">IF(AI55="使用",1,0)</f>
        <v>0</v>
      </c>
    </row>
    <row r="56" spans="1:73" hidden="1">
      <c r="A56" s="151"/>
      <c r="B56" s="501"/>
      <c r="C56" s="156" t="s">
        <v>86</v>
      </c>
      <c r="D56" s="153" t="s">
        <v>87</v>
      </c>
      <c r="E56" s="103" t="s">
        <v>87</v>
      </c>
      <c r="F56" s="103" t="s">
        <v>87</v>
      </c>
      <c r="G56" s="103" t="s">
        <v>87</v>
      </c>
      <c r="H56" s="103" t="s">
        <v>87</v>
      </c>
      <c r="I56" s="103" t="s">
        <v>87</v>
      </c>
      <c r="J56" s="103" t="s">
        <v>87</v>
      </c>
      <c r="K56" s="185" t="s">
        <v>87</v>
      </c>
      <c r="L56" s="188" t="s">
        <v>87</v>
      </c>
      <c r="M56" s="103" t="s">
        <v>87</v>
      </c>
      <c r="N56" s="103" t="s">
        <v>87</v>
      </c>
      <c r="O56" s="103" t="s">
        <v>87</v>
      </c>
      <c r="P56" s="103" t="s">
        <v>87</v>
      </c>
      <c r="Q56" s="103" t="s">
        <v>87</v>
      </c>
      <c r="R56" s="103" t="s">
        <v>87</v>
      </c>
      <c r="S56" s="185" t="s">
        <v>87</v>
      </c>
      <c r="T56" s="188" t="s">
        <v>87</v>
      </c>
      <c r="U56" s="103" t="s">
        <v>87</v>
      </c>
      <c r="V56" s="103" t="s">
        <v>87</v>
      </c>
      <c r="W56" s="103" t="s">
        <v>87</v>
      </c>
      <c r="X56" s="103" t="s">
        <v>87</v>
      </c>
      <c r="Y56" s="103" t="s">
        <v>87</v>
      </c>
      <c r="Z56" s="103" t="s">
        <v>87</v>
      </c>
      <c r="AA56" s="103" t="s">
        <v>87</v>
      </c>
      <c r="AB56" s="188" t="s">
        <v>87</v>
      </c>
      <c r="AC56" s="103" t="s">
        <v>87</v>
      </c>
      <c r="AD56" s="103" t="s">
        <v>87</v>
      </c>
      <c r="AE56" s="103" t="s">
        <v>87</v>
      </c>
      <c r="AF56" s="103" t="s">
        <v>87</v>
      </c>
      <c r="AG56" s="103" t="s">
        <v>87</v>
      </c>
      <c r="AH56" s="103" t="s">
        <v>87</v>
      </c>
      <c r="AI56" s="103" t="s">
        <v>87</v>
      </c>
      <c r="AJ56" s="150" t="str">
        <f t="shared" ref="AJ56" si="571">IF(A54="×","",IF(AJ54="","0x00000000","0x"&amp; DEC2HEX(AP56*2^31+AQ56*2^30+AR56*2^29+AS56*2^28+AT56*2^27+AU56*2^26+AV56*2^25+AW56*2^24+AX56*2^23+AY56*2^22+AZ56*2^21+BA56*2^20+BB56*2^19+BC56*2^18+BD56*2^17+BE56*2^16+BF56*2^15+BG56*2^14+BH56*2^13+BI56*2^12+BJ56*2^11+BK56*2^10+BL56*2^9+BM56*2^8+BN56*2^7+BO56*2^6+BP56*2^5+BQ56*2^4+BR56*2^3+BS56*2^2+BT56*2^1+BU56*2^0,8)))</f>
        <v/>
      </c>
      <c r="AK56" s="142"/>
      <c r="AL56" s="142"/>
      <c r="AM56" s="142"/>
      <c r="AN56" s="142"/>
      <c r="AO56" s="142"/>
      <c r="AP56" s="181">
        <f t="shared" si="539"/>
        <v>0</v>
      </c>
      <c r="AQ56" s="181">
        <f t="shared" si="540"/>
        <v>0</v>
      </c>
      <c r="AR56" s="181">
        <f t="shared" si="541"/>
        <v>0</v>
      </c>
      <c r="AS56" s="181">
        <f t="shared" si="542"/>
        <v>0</v>
      </c>
      <c r="AT56" s="181">
        <f t="shared" si="543"/>
        <v>0</v>
      </c>
      <c r="AU56" s="181">
        <f t="shared" si="544"/>
        <v>0</v>
      </c>
      <c r="AV56" s="181">
        <f t="shared" si="545"/>
        <v>0</v>
      </c>
      <c r="AW56" s="181">
        <f t="shared" si="546"/>
        <v>0</v>
      </c>
      <c r="AX56" s="181">
        <f t="shared" si="547"/>
        <v>0</v>
      </c>
      <c r="AY56" s="181">
        <f t="shared" si="548"/>
        <v>0</v>
      </c>
      <c r="AZ56" s="181">
        <f t="shared" si="549"/>
        <v>0</v>
      </c>
      <c r="BA56" s="181">
        <f t="shared" si="550"/>
        <v>0</v>
      </c>
      <c r="BB56" s="181">
        <f t="shared" si="551"/>
        <v>0</v>
      </c>
      <c r="BC56" s="181">
        <f t="shared" si="552"/>
        <v>0</v>
      </c>
      <c r="BD56" s="181">
        <f t="shared" si="553"/>
        <v>0</v>
      </c>
      <c r="BE56" s="181">
        <f t="shared" si="554"/>
        <v>0</v>
      </c>
      <c r="BF56" s="181">
        <f t="shared" si="555"/>
        <v>0</v>
      </c>
      <c r="BG56" s="181">
        <f t="shared" si="556"/>
        <v>0</v>
      </c>
      <c r="BH56" s="181">
        <f t="shared" si="557"/>
        <v>0</v>
      </c>
      <c r="BI56" s="181">
        <f t="shared" si="558"/>
        <v>0</v>
      </c>
      <c r="BJ56" s="181">
        <f t="shared" si="559"/>
        <v>0</v>
      </c>
      <c r="BK56" s="181">
        <f t="shared" si="560"/>
        <v>0</v>
      </c>
      <c r="BL56" s="181">
        <f t="shared" si="561"/>
        <v>0</v>
      </c>
      <c r="BM56" s="181">
        <f t="shared" si="562"/>
        <v>0</v>
      </c>
      <c r="BN56" s="181">
        <f t="shared" si="563"/>
        <v>0</v>
      </c>
      <c r="BO56" s="181">
        <f t="shared" si="564"/>
        <v>0</v>
      </c>
      <c r="BP56" s="181">
        <f t="shared" si="565"/>
        <v>0</v>
      </c>
      <c r="BQ56" s="181">
        <f t="shared" si="566"/>
        <v>0</v>
      </c>
      <c r="BR56" s="181">
        <f t="shared" si="567"/>
        <v>0</v>
      </c>
      <c r="BS56" s="181">
        <f t="shared" si="568"/>
        <v>0</v>
      </c>
      <c r="BT56" s="181">
        <f t="shared" si="569"/>
        <v>0</v>
      </c>
      <c r="BU56" s="181">
        <f t="shared" si="570"/>
        <v>0</v>
      </c>
    </row>
    <row r="60" spans="1:73" hidden="1"/>
    <row r="61" spans="1:73" hidden="1"/>
    <row r="62" spans="1:73" hidden="1"/>
    <row r="63" spans="1:73" hidden="1"/>
    <row r="64" spans="1:73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spans="1:73" hidden="1"/>
    <row r="98" spans="1:73" hidden="1"/>
    <row r="99" spans="1:73" hidden="1"/>
    <row r="100" spans="1:73" ht="15.75">
      <c r="B100" s="6" t="s">
        <v>37</v>
      </c>
      <c r="E100" s="56" t="str">
        <f>B2</f>
        <v>SNR_</v>
      </c>
      <c r="J100" s="22" t="s">
        <v>73</v>
      </c>
      <c r="Q100" s="2"/>
      <c r="R100" s="2"/>
      <c r="S100" s="2"/>
    </row>
    <row r="101" spans="1:73" ht="12.75" customHeight="1" thickBot="1">
      <c r="B101" s="23" t="s">
        <v>43</v>
      </c>
      <c r="C101" s="23" t="s">
        <v>40</v>
      </c>
      <c r="D101" s="23" t="s">
        <v>41</v>
      </c>
      <c r="E101" s="502" t="s">
        <v>145</v>
      </c>
      <c r="F101" s="502"/>
      <c r="G101" s="502"/>
      <c r="H101" s="24" t="s">
        <v>101</v>
      </c>
      <c r="I101" s="25" t="s">
        <v>45</v>
      </c>
      <c r="J101" s="498" t="s">
        <v>113</v>
      </c>
      <c r="K101" s="416"/>
      <c r="L101" s="497" t="s">
        <v>74</v>
      </c>
      <c r="M101" s="416"/>
      <c r="N101" s="497" t="s">
        <v>105</v>
      </c>
      <c r="O101" s="416"/>
      <c r="P101" s="497" t="s">
        <v>106</v>
      </c>
      <c r="Q101" s="416"/>
      <c r="R101" s="497" t="s">
        <v>107</v>
      </c>
      <c r="S101" s="416"/>
      <c r="T101" s="497" t="s">
        <v>108</v>
      </c>
      <c r="U101" s="416"/>
      <c r="V101" s="497" t="s">
        <v>109</v>
      </c>
      <c r="W101" s="416"/>
      <c r="X101" s="497" t="s">
        <v>110</v>
      </c>
      <c r="Y101" s="416"/>
      <c r="Z101" s="134" t="s">
        <v>27</v>
      </c>
      <c r="AA101" s="134" t="s">
        <v>97</v>
      </c>
      <c r="AD101" s="197" t="s">
        <v>117</v>
      </c>
      <c r="AE101" s="198" t="s">
        <v>118</v>
      </c>
    </row>
    <row r="102" spans="1:73" s="34" customFormat="1" ht="14.25" hidden="1" thickTop="1" thickBot="1">
      <c r="B102" s="26"/>
      <c r="C102" s="27"/>
      <c r="D102" s="26"/>
      <c r="E102" s="507"/>
      <c r="F102" s="508"/>
      <c r="G102" s="509"/>
      <c r="H102" s="28">
        <v>-1</v>
      </c>
      <c r="I102" s="29"/>
      <c r="J102" s="30"/>
      <c r="K102" s="31"/>
      <c r="L102" s="32"/>
      <c r="M102" s="31"/>
      <c r="N102" s="32"/>
      <c r="O102" s="31"/>
      <c r="P102" s="32"/>
      <c r="Q102" s="31"/>
      <c r="R102" s="32"/>
      <c r="S102" s="31"/>
      <c r="T102" s="32"/>
      <c r="U102" s="31"/>
      <c r="V102" s="32"/>
      <c r="W102" s="31"/>
      <c r="X102" s="32"/>
      <c r="Y102" s="33"/>
      <c r="Z102" s="122"/>
      <c r="AD102" s="199"/>
      <c r="AE102" s="200"/>
      <c r="AP102" s="182"/>
      <c r="AQ102" s="182"/>
      <c r="AR102" s="182"/>
      <c r="AS102" s="182"/>
      <c r="AT102" s="182"/>
      <c r="AU102" s="182"/>
      <c r="AV102" s="182"/>
      <c r="AW102" s="182"/>
      <c r="AX102" s="182"/>
      <c r="AY102" s="182"/>
      <c r="AZ102" s="182"/>
      <c r="BA102" s="182"/>
      <c r="BB102" s="182"/>
      <c r="BC102" s="182"/>
      <c r="BD102" s="182"/>
      <c r="BE102" s="182"/>
      <c r="BF102" s="182"/>
      <c r="BG102" s="182"/>
      <c r="BH102" s="182"/>
      <c r="BI102" s="182"/>
      <c r="BJ102" s="182"/>
      <c r="BK102" s="182"/>
      <c r="BL102" s="182"/>
      <c r="BM102" s="182"/>
      <c r="BN102" s="182"/>
      <c r="BO102" s="182"/>
      <c r="BP102" s="182"/>
      <c r="BQ102" s="182"/>
      <c r="BR102" s="182"/>
      <c r="BS102" s="182"/>
      <c r="BT102" s="182"/>
      <c r="BU102" s="182"/>
    </row>
    <row r="103" spans="1:73" ht="12" customHeight="1" thickTop="1">
      <c r="A103" s="161">
        <v>0</v>
      </c>
      <c r="B103" s="35">
        <f ca="1">B9</f>
        <v>0</v>
      </c>
      <c r="C103" s="36">
        <v>0</v>
      </c>
      <c r="D103" s="37" t="s">
        <v>84</v>
      </c>
      <c r="E103" s="489" t="str">
        <f ca="1">IF(AE103="未使用","Not Used",$E$100&amp;AD103&amp;"_"&amp;D103)</f>
        <v>SNR_STAPLE_DOOR_INTERLOCK_SW_ON</v>
      </c>
      <c r="F103" s="489"/>
      <c r="G103" s="489"/>
      <c r="H103" s="28">
        <f ca="1">IF(E103="Not Used","",MAX($H$102:INDIRECT("R[-1]C",FALSE))+1)</f>
        <v>0</v>
      </c>
      <c r="I103" s="38" t="str">
        <f t="shared" ref="I103:I166" ca="1" si="572">IF(H103="","","0x"&amp;DEC2HEX(G$2*2^10+H103,4))</f>
        <v>0x0400</v>
      </c>
      <c r="J103" s="492" t="s">
        <v>891</v>
      </c>
      <c r="K103" s="493"/>
      <c r="L103" s="494"/>
      <c r="M103" s="493"/>
      <c r="N103" s="494"/>
      <c r="O103" s="493"/>
      <c r="P103" s="494"/>
      <c r="Q103" s="493"/>
      <c r="R103" s="494"/>
      <c r="S103" s="493"/>
      <c r="T103" s="494"/>
      <c r="U103" s="493"/>
      <c r="V103" s="494"/>
      <c r="W103" s="493"/>
      <c r="X103" s="494"/>
      <c r="Y103" s="493"/>
      <c r="Z103" s="5">
        <f t="shared" ref="Z103:Z166" si="573">COUNTA(J103:Y103)</f>
        <v>1</v>
      </c>
      <c r="AA103" s="5">
        <f t="shared" ref="AA103:AA166" ca="1" si="574">LEN(E103)</f>
        <v>31</v>
      </c>
      <c r="AC103" s="160"/>
      <c r="AD103" s="201" t="str">
        <f ca="1">OFFSET(A103,IF(D103="ON",-94-C103,-94-C103-32)-64*A103+3*A103,34-C103)</f>
        <v>STAPLE_DOOR_INTERLOCK_SW</v>
      </c>
      <c r="AE103" s="198" t="str">
        <f ca="1">OFFSET(A103,IF(D103="ON",-93-C103,-92-C103-32)-64*A103+3*A103,34-C103)</f>
        <v>使用</v>
      </c>
    </row>
    <row r="104" spans="1:73" ht="12" customHeight="1">
      <c r="A104" s="161">
        <f>A103</f>
        <v>0</v>
      </c>
      <c r="B104" s="189">
        <f ca="1">B$103</f>
        <v>0</v>
      </c>
      <c r="C104" s="40">
        <v>1</v>
      </c>
      <c r="D104" s="37" t="s">
        <v>84</v>
      </c>
      <c r="E104" s="489" t="str">
        <f ca="1">IF(AE104="未使用","Not Used",$E$100&amp;AD104&amp;"_"&amp;D104)</f>
        <v>SNR_IOT_EXIT_SNR_ON</v>
      </c>
      <c r="F104" s="489"/>
      <c r="G104" s="489"/>
      <c r="H104" s="41">
        <f ca="1">IF(E104="Not Used","",MAX($H$102:INDIRECT("R[-1]C",FALSE))+1)</f>
        <v>1</v>
      </c>
      <c r="I104" s="42" t="str">
        <f t="shared" ca="1" si="572"/>
        <v>0x0401</v>
      </c>
      <c r="J104" s="488" t="s">
        <v>516</v>
      </c>
      <c r="K104" s="486"/>
      <c r="L104" s="485"/>
      <c r="M104" s="486"/>
      <c r="N104" s="485"/>
      <c r="O104" s="486"/>
      <c r="P104" s="485"/>
      <c r="Q104" s="486"/>
      <c r="R104" s="485"/>
      <c r="S104" s="486"/>
      <c r="T104" s="485"/>
      <c r="U104" s="486"/>
      <c r="V104" s="485"/>
      <c r="W104" s="486"/>
      <c r="X104" s="485"/>
      <c r="Y104" s="486"/>
      <c r="Z104" s="5">
        <f t="shared" si="573"/>
        <v>1</v>
      </c>
      <c r="AA104" s="5">
        <f t="shared" ca="1" si="574"/>
        <v>19</v>
      </c>
      <c r="AD104" s="201" t="str">
        <f t="shared" ref="AD104:AD167" ca="1" si="575">OFFSET(A104,IF(D104="ON",-94-C104,-94-C104-32)-64*A104+3*A104,34-C104)</f>
        <v>IOT_EXIT_SNR</v>
      </c>
      <c r="AE104" s="198" t="str">
        <f t="shared" ref="AE104:AE167" ca="1" si="576">OFFSET(A104,IF(D104="ON",-93-C104,-92-C104-32)-64*A104+3*A104,34-C104)</f>
        <v>使用</v>
      </c>
    </row>
    <row r="105" spans="1:73" ht="12" customHeight="1">
      <c r="A105" s="161">
        <f t="shared" ref="A105:A168" si="577">A104</f>
        <v>0</v>
      </c>
      <c r="B105" s="189">
        <f ca="1">B$103</f>
        <v>0</v>
      </c>
      <c r="C105" s="40">
        <v>2</v>
      </c>
      <c r="D105" s="37" t="s">
        <v>84</v>
      </c>
      <c r="E105" s="489" t="str">
        <f t="shared" ref="E105:E166" ca="1" si="578">IF(AE105="未使用","Not Used",$E$100&amp;AD105&amp;"_"&amp;D105)</f>
        <v>SNR_COMPILE_EXIT_SNR_ON</v>
      </c>
      <c r="F105" s="489"/>
      <c r="G105" s="489"/>
      <c r="H105" s="41">
        <f ca="1">IF(E105="Not Used","",MAX($H$102:INDIRECT("R[-1]C",FALSE))+1)</f>
        <v>2</v>
      </c>
      <c r="I105" s="42" t="str">
        <f t="shared" ca="1" si="572"/>
        <v>0x0402</v>
      </c>
      <c r="J105" s="488" t="s">
        <v>517</v>
      </c>
      <c r="K105" s="486"/>
      <c r="L105" s="485"/>
      <c r="M105" s="486"/>
      <c r="N105" s="485"/>
      <c r="O105" s="486"/>
      <c r="P105" s="485"/>
      <c r="Q105" s="486"/>
      <c r="R105" s="485"/>
      <c r="S105" s="486"/>
      <c r="T105" s="485"/>
      <c r="U105" s="486"/>
      <c r="V105" s="485"/>
      <c r="W105" s="486"/>
      <c r="X105" s="485"/>
      <c r="Y105" s="486"/>
      <c r="Z105" s="5">
        <f t="shared" si="573"/>
        <v>1</v>
      </c>
      <c r="AA105" s="5">
        <f t="shared" ca="1" si="574"/>
        <v>23</v>
      </c>
      <c r="AD105" s="201" t="str">
        <f t="shared" ca="1" si="575"/>
        <v>COMPILE_EXIT_SNR</v>
      </c>
      <c r="AE105" s="198" t="str">
        <f t="shared" ca="1" si="576"/>
        <v>使用</v>
      </c>
    </row>
    <row r="106" spans="1:73" ht="12" customHeight="1">
      <c r="A106" s="161">
        <f t="shared" si="577"/>
        <v>0</v>
      </c>
      <c r="B106" s="189">
        <f t="shared" ref="B106:B166" ca="1" si="579">B$103</f>
        <v>0</v>
      </c>
      <c r="C106" s="40">
        <v>3</v>
      </c>
      <c r="D106" s="37" t="s">
        <v>84</v>
      </c>
      <c r="E106" s="489" t="str">
        <f t="shared" ca="1" si="578"/>
        <v>SNR_STAPLE_HOME_SNR_ON</v>
      </c>
      <c r="F106" s="489"/>
      <c r="G106" s="489"/>
      <c r="H106" s="41">
        <f ca="1">IF(E106="Not Used","",MAX($H$102:INDIRECT("R[-1]C",FALSE))+1)</f>
        <v>3</v>
      </c>
      <c r="I106" s="42" t="str">
        <f t="shared" ca="1" si="572"/>
        <v>0x0403</v>
      </c>
      <c r="J106" s="488" t="s">
        <v>827</v>
      </c>
      <c r="K106" s="486"/>
      <c r="L106" s="485"/>
      <c r="M106" s="486"/>
      <c r="N106" s="485"/>
      <c r="O106" s="486"/>
      <c r="P106" s="485"/>
      <c r="Q106" s="486"/>
      <c r="R106" s="485"/>
      <c r="S106" s="486"/>
      <c r="T106" s="485"/>
      <c r="U106" s="486"/>
      <c r="V106" s="485"/>
      <c r="W106" s="486"/>
      <c r="X106" s="485"/>
      <c r="Y106" s="486"/>
      <c r="Z106" s="5">
        <f t="shared" si="573"/>
        <v>1</v>
      </c>
      <c r="AA106" s="5">
        <f t="shared" ca="1" si="574"/>
        <v>22</v>
      </c>
      <c r="AD106" s="201" t="str">
        <f t="shared" ca="1" si="575"/>
        <v>STAPLE_HOME_SNR</v>
      </c>
      <c r="AE106" s="198" t="str">
        <f t="shared" ca="1" si="576"/>
        <v>使用</v>
      </c>
    </row>
    <row r="107" spans="1:73" ht="12" customHeight="1">
      <c r="A107" s="161">
        <f t="shared" si="577"/>
        <v>0</v>
      </c>
      <c r="B107" s="189">
        <f t="shared" ca="1" si="579"/>
        <v>0</v>
      </c>
      <c r="C107" s="40">
        <v>4</v>
      </c>
      <c r="D107" s="37" t="s">
        <v>84</v>
      </c>
      <c r="E107" s="489" t="str">
        <f t="shared" ca="1" si="578"/>
        <v>SNR_SELF_PRIMING_SNR_ON</v>
      </c>
      <c r="F107" s="489"/>
      <c r="G107" s="489"/>
      <c r="H107" s="41">
        <f ca="1">IF(E107="Not Used","",MAX($H$102:INDIRECT("R[-1]C",FALSE))+1)</f>
        <v>4</v>
      </c>
      <c r="I107" s="42" t="str">
        <f t="shared" ca="1" si="572"/>
        <v>0x0404</v>
      </c>
      <c r="J107" s="488"/>
      <c r="K107" s="486"/>
      <c r="L107" s="485"/>
      <c r="M107" s="486"/>
      <c r="N107" s="485"/>
      <c r="O107" s="486"/>
      <c r="P107" s="485"/>
      <c r="Q107" s="486"/>
      <c r="R107" s="485"/>
      <c r="S107" s="486"/>
      <c r="T107" s="485"/>
      <c r="U107" s="486"/>
      <c r="V107" s="485"/>
      <c r="W107" s="486"/>
      <c r="X107" s="485"/>
      <c r="Y107" s="486"/>
      <c r="Z107" s="5">
        <f t="shared" si="573"/>
        <v>0</v>
      </c>
      <c r="AA107" s="5">
        <f t="shared" ca="1" si="574"/>
        <v>23</v>
      </c>
      <c r="AD107" s="201" t="str">
        <f t="shared" ca="1" si="575"/>
        <v>SELF_PRIMING_SNR</v>
      </c>
      <c r="AE107" s="198" t="str">
        <f t="shared" ca="1" si="576"/>
        <v>使用</v>
      </c>
    </row>
    <row r="108" spans="1:73" ht="12" customHeight="1">
      <c r="A108" s="161">
        <f t="shared" si="577"/>
        <v>0</v>
      </c>
      <c r="B108" s="189">
        <f t="shared" ca="1" si="579"/>
        <v>0</v>
      </c>
      <c r="C108" s="40">
        <v>5</v>
      </c>
      <c r="D108" s="37" t="s">
        <v>84</v>
      </c>
      <c r="E108" s="489" t="str">
        <f t="shared" ca="1" si="578"/>
        <v>SNR_LOW_STAPLE_SNR_ON</v>
      </c>
      <c r="F108" s="489"/>
      <c r="G108" s="489"/>
      <c r="H108" s="41">
        <f ca="1">IF(E108="Not Used","",MAX($H$102:INDIRECT("R[-1]C",FALSE))+1)</f>
        <v>5</v>
      </c>
      <c r="I108" s="42" t="str">
        <f t="shared" ca="1" si="572"/>
        <v>0x0405</v>
      </c>
      <c r="J108" s="488"/>
      <c r="K108" s="486"/>
      <c r="L108" s="485"/>
      <c r="M108" s="486"/>
      <c r="N108" s="485"/>
      <c r="O108" s="486"/>
      <c r="P108" s="485"/>
      <c r="Q108" s="486"/>
      <c r="R108" s="485"/>
      <c r="S108" s="486"/>
      <c r="T108" s="485"/>
      <c r="U108" s="486"/>
      <c r="V108" s="485"/>
      <c r="W108" s="486"/>
      <c r="X108" s="485"/>
      <c r="Y108" s="486"/>
      <c r="Z108" s="5">
        <f t="shared" si="573"/>
        <v>0</v>
      </c>
      <c r="AA108" s="5">
        <f t="shared" ca="1" si="574"/>
        <v>21</v>
      </c>
      <c r="AD108" s="201" t="str">
        <f t="shared" ca="1" si="575"/>
        <v>LOW_STAPLE_SNR</v>
      </c>
      <c r="AE108" s="198" t="str">
        <f t="shared" ca="1" si="576"/>
        <v>使用</v>
      </c>
    </row>
    <row r="109" spans="1:73" ht="12" customHeight="1">
      <c r="A109" s="161">
        <f t="shared" si="577"/>
        <v>0</v>
      </c>
      <c r="B109" s="189">
        <f t="shared" ca="1" si="579"/>
        <v>0</v>
      </c>
      <c r="C109" s="40">
        <v>6</v>
      </c>
      <c r="D109" s="37" t="s">
        <v>84</v>
      </c>
      <c r="E109" s="489" t="str">
        <f t="shared" ca="1" si="578"/>
        <v>SNR_STACKER_TRAY_HEIGHT2_SNR_ON</v>
      </c>
      <c r="F109" s="489"/>
      <c r="G109" s="489"/>
      <c r="H109" s="41">
        <f ca="1">IF(E109="Not Used","",MAX($H$102:INDIRECT("R[-1]C",FALSE))+1)</f>
        <v>6</v>
      </c>
      <c r="I109" s="42" t="str">
        <f t="shared" ca="1" si="572"/>
        <v>0x0406</v>
      </c>
      <c r="J109" s="572" t="s">
        <v>911</v>
      </c>
      <c r="K109" s="573"/>
      <c r="L109" s="485"/>
      <c r="M109" s="486"/>
      <c r="N109" s="485"/>
      <c r="O109" s="486"/>
      <c r="P109" s="485"/>
      <c r="Q109" s="486"/>
      <c r="R109" s="485"/>
      <c r="S109" s="486"/>
      <c r="T109" s="485"/>
      <c r="U109" s="486"/>
      <c r="V109" s="485"/>
      <c r="W109" s="486"/>
      <c r="X109" s="485"/>
      <c r="Y109" s="486"/>
      <c r="Z109" s="5">
        <f t="shared" si="573"/>
        <v>1</v>
      </c>
      <c r="AA109" s="5">
        <f t="shared" ca="1" si="574"/>
        <v>31</v>
      </c>
      <c r="AD109" s="201" t="str">
        <f t="shared" ca="1" si="575"/>
        <v>STACKER_TRAY_HEIGHT2_SNR</v>
      </c>
      <c r="AE109" s="198" t="str">
        <f t="shared" ca="1" si="576"/>
        <v>使用</v>
      </c>
    </row>
    <row r="110" spans="1:73" ht="12" customHeight="1">
      <c r="A110" s="161">
        <f t="shared" si="577"/>
        <v>0</v>
      </c>
      <c r="B110" s="189">
        <f t="shared" ca="1" si="579"/>
        <v>0</v>
      </c>
      <c r="C110" s="40">
        <v>7</v>
      </c>
      <c r="D110" s="37" t="s">
        <v>84</v>
      </c>
      <c r="E110" s="489" t="str">
        <f t="shared" ca="1" si="578"/>
        <v>SNR_STACKER_TRAY_HEIGHT1_SNR_ON</v>
      </c>
      <c r="F110" s="489"/>
      <c r="G110" s="489"/>
      <c r="H110" s="41">
        <f ca="1">IF(E110="Not Used","",MAX($H$102:INDIRECT("R[-1]C",FALSE))+1)</f>
        <v>7</v>
      </c>
      <c r="I110" s="42" t="str">
        <f t="shared" ca="1" si="572"/>
        <v>0x0407</v>
      </c>
      <c r="J110" s="485" t="s">
        <v>850</v>
      </c>
      <c r="K110" s="486"/>
      <c r="L110" s="542"/>
      <c r="M110" s="543"/>
      <c r="N110" s="542"/>
      <c r="O110" s="543"/>
      <c r="P110" s="485"/>
      <c r="Q110" s="486"/>
      <c r="R110" s="485"/>
      <c r="S110" s="486"/>
      <c r="T110" s="485"/>
      <c r="U110" s="486"/>
      <c r="V110" s="485"/>
      <c r="W110" s="486"/>
      <c r="X110" s="485"/>
      <c r="Y110" s="486"/>
      <c r="Z110" s="5">
        <f t="shared" si="573"/>
        <v>1</v>
      </c>
      <c r="AA110" s="5">
        <f t="shared" ca="1" si="574"/>
        <v>31</v>
      </c>
      <c r="AD110" s="201" t="str">
        <f t="shared" ca="1" si="575"/>
        <v>STACKER_TRAY_HEIGHT1_SNR</v>
      </c>
      <c r="AE110" s="198" t="str">
        <f t="shared" ca="1" si="576"/>
        <v>使用</v>
      </c>
    </row>
    <row r="111" spans="1:73" ht="12" customHeight="1">
      <c r="A111" s="161">
        <f t="shared" si="577"/>
        <v>0</v>
      </c>
      <c r="B111" s="189">
        <f t="shared" ca="1" si="579"/>
        <v>0</v>
      </c>
      <c r="C111" s="40">
        <v>8</v>
      </c>
      <c r="D111" s="37" t="s">
        <v>84</v>
      </c>
      <c r="E111" s="489" t="str">
        <f t="shared" ca="1" si="578"/>
        <v>SNR_RIGHT_TAMPER_HOME_SNR_ON</v>
      </c>
      <c r="F111" s="489"/>
      <c r="G111" s="489"/>
      <c r="H111" s="41">
        <f ca="1">IF(E111="Not Used","",MAX($H$102:INDIRECT("R[-1]C",FALSE))+1)</f>
        <v>8</v>
      </c>
      <c r="I111" s="42" t="str">
        <f t="shared" ca="1" si="572"/>
        <v>0x0408</v>
      </c>
      <c r="J111" s="488" t="s">
        <v>865</v>
      </c>
      <c r="K111" s="486"/>
      <c r="L111" s="485"/>
      <c r="M111" s="486"/>
      <c r="N111" s="485"/>
      <c r="O111" s="486"/>
      <c r="P111" s="485"/>
      <c r="Q111" s="486"/>
      <c r="R111" s="485"/>
      <c r="S111" s="486"/>
      <c r="T111" s="485"/>
      <c r="U111" s="486"/>
      <c r="V111" s="485"/>
      <c r="W111" s="486"/>
      <c r="X111" s="485"/>
      <c r="Y111" s="486"/>
      <c r="Z111" s="5">
        <f t="shared" si="573"/>
        <v>1</v>
      </c>
      <c r="AA111" s="5">
        <f t="shared" ca="1" si="574"/>
        <v>28</v>
      </c>
      <c r="AD111" s="201" t="str">
        <f t="shared" ca="1" si="575"/>
        <v>RIGHT_TAMPER_HOME_SNR</v>
      </c>
      <c r="AE111" s="198" t="str">
        <f t="shared" ca="1" si="576"/>
        <v>使用</v>
      </c>
    </row>
    <row r="112" spans="1:73" ht="12" customHeight="1">
      <c r="A112" s="161">
        <f t="shared" si="577"/>
        <v>0</v>
      </c>
      <c r="B112" s="189">
        <f t="shared" ca="1" si="579"/>
        <v>0</v>
      </c>
      <c r="C112" s="40">
        <v>9</v>
      </c>
      <c r="D112" s="37" t="s">
        <v>84</v>
      </c>
      <c r="E112" s="489" t="str">
        <f t="shared" ca="1" si="578"/>
        <v>SNR_LEFT_TAMPER_HOME_SNR_ON</v>
      </c>
      <c r="F112" s="489"/>
      <c r="G112" s="489"/>
      <c r="H112" s="41">
        <f ca="1">IF(E112="Not Used","",MAX($H$102:INDIRECT("R[-1]C",FALSE))+1)</f>
        <v>9</v>
      </c>
      <c r="I112" s="42" t="str">
        <f t="shared" ca="1" si="572"/>
        <v>0x0409</v>
      </c>
      <c r="J112" s="488" t="s">
        <v>866</v>
      </c>
      <c r="K112" s="486"/>
      <c r="L112" s="485"/>
      <c r="M112" s="486"/>
      <c r="N112" s="485"/>
      <c r="O112" s="486"/>
      <c r="P112" s="485"/>
      <c r="Q112" s="486"/>
      <c r="R112" s="485"/>
      <c r="S112" s="486"/>
      <c r="T112" s="485"/>
      <c r="U112" s="486"/>
      <c r="V112" s="485"/>
      <c r="W112" s="486"/>
      <c r="X112" s="485"/>
      <c r="Y112" s="486"/>
      <c r="Z112" s="5">
        <f t="shared" si="573"/>
        <v>1</v>
      </c>
      <c r="AA112" s="5">
        <f t="shared" ca="1" si="574"/>
        <v>27</v>
      </c>
      <c r="AD112" s="201" t="str">
        <f t="shared" ca="1" si="575"/>
        <v>LEFT_TAMPER_HOME_SNR</v>
      </c>
      <c r="AE112" s="198" t="str">
        <f t="shared" ca="1" si="576"/>
        <v>使用</v>
      </c>
    </row>
    <row r="113" spans="1:31" ht="12" customHeight="1">
      <c r="A113" s="161">
        <f t="shared" si="577"/>
        <v>0</v>
      </c>
      <c r="B113" s="189">
        <f t="shared" ca="1" si="579"/>
        <v>0</v>
      </c>
      <c r="C113" s="40">
        <v>10</v>
      </c>
      <c r="D113" s="37" t="s">
        <v>84</v>
      </c>
      <c r="E113" s="489" t="str">
        <f t="shared" ca="1" si="578"/>
        <v>SNR_SET_CLAMP_HOME_SNR_ON</v>
      </c>
      <c r="F113" s="489"/>
      <c r="G113" s="489"/>
      <c r="H113" s="41">
        <f ca="1">IF(E113="Not Used","",MAX($H$102:INDIRECT("R[-1]C",FALSE))+1)</f>
        <v>10</v>
      </c>
      <c r="I113" s="42" t="str">
        <f t="shared" ca="1" si="572"/>
        <v>0x040A</v>
      </c>
      <c r="J113" s="488" t="s">
        <v>848</v>
      </c>
      <c r="K113" s="486"/>
      <c r="L113" s="485"/>
      <c r="M113" s="486"/>
      <c r="N113" s="485"/>
      <c r="O113" s="486"/>
      <c r="P113" s="485"/>
      <c r="Q113" s="486"/>
      <c r="R113" s="485"/>
      <c r="S113" s="486"/>
      <c r="T113" s="485"/>
      <c r="U113" s="486"/>
      <c r="V113" s="485"/>
      <c r="W113" s="486"/>
      <c r="X113" s="485"/>
      <c r="Y113" s="486"/>
      <c r="Z113" s="5">
        <f t="shared" si="573"/>
        <v>1</v>
      </c>
      <c r="AA113" s="5">
        <f t="shared" ca="1" si="574"/>
        <v>25</v>
      </c>
      <c r="AD113" s="201" t="str">
        <f t="shared" ca="1" si="575"/>
        <v>SET_CLAMP_HOME_SNR</v>
      </c>
      <c r="AE113" s="198" t="str">
        <f t="shared" ca="1" si="576"/>
        <v>使用</v>
      </c>
    </row>
    <row r="114" spans="1:31" ht="12" customHeight="1">
      <c r="A114" s="161">
        <f t="shared" si="577"/>
        <v>0</v>
      </c>
      <c r="B114" s="189">
        <f t="shared" ca="1" si="579"/>
        <v>0</v>
      </c>
      <c r="C114" s="40">
        <v>11</v>
      </c>
      <c r="D114" s="37" t="s">
        <v>84</v>
      </c>
      <c r="E114" s="489" t="str">
        <f t="shared" ca="1" si="578"/>
        <v>SNR_REAR_COVER_OPEN_SNR_ON</v>
      </c>
      <c r="F114" s="489"/>
      <c r="G114" s="489"/>
      <c r="H114" s="41">
        <f ca="1">IF(E114="Not Used","",MAX($H$102:INDIRECT("R[-1]C",FALSE))+1)</f>
        <v>11</v>
      </c>
      <c r="I114" s="42" t="str">
        <f t="shared" ca="1" si="572"/>
        <v>0x040B</v>
      </c>
      <c r="J114" s="488" t="s">
        <v>889</v>
      </c>
      <c r="K114" s="486"/>
      <c r="L114" s="485"/>
      <c r="M114" s="486"/>
      <c r="N114" s="485"/>
      <c r="O114" s="486"/>
      <c r="P114" s="485"/>
      <c r="Q114" s="486"/>
      <c r="R114" s="485"/>
      <c r="S114" s="486"/>
      <c r="T114" s="485"/>
      <c r="U114" s="486"/>
      <c r="V114" s="485"/>
      <c r="W114" s="486"/>
      <c r="X114" s="485"/>
      <c r="Y114" s="486"/>
      <c r="Z114" s="5">
        <f t="shared" si="573"/>
        <v>1</v>
      </c>
      <c r="AA114" s="5">
        <f t="shared" ca="1" si="574"/>
        <v>26</v>
      </c>
      <c r="AD114" s="201" t="str">
        <f t="shared" ca="1" si="575"/>
        <v>REAR_COVER_OPEN_SNR</v>
      </c>
      <c r="AE114" s="198" t="str">
        <f t="shared" ca="1" si="576"/>
        <v>使用</v>
      </c>
    </row>
    <row r="115" spans="1:31" ht="12" customHeight="1">
      <c r="A115" s="161">
        <f t="shared" si="577"/>
        <v>0</v>
      </c>
      <c r="B115" s="189">
        <f t="shared" ca="1" si="579"/>
        <v>0</v>
      </c>
      <c r="C115" s="40">
        <v>12</v>
      </c>
      <c r="D115" s="37" t="s">
        <v>84</v>
      </c>
      <c r="E115" s="489" t="str">
        <f t="shared" ca="1" si="578"/>
        <v>SNR_UNIT0_SNR_ON</v>
      </c>
      <c r="F115" s="489"/>
      <c r="G115" s="489"/>
      <c r="H115" s="41">
        <f ca="1">IF(E115="Not Used","",MAX($H$102:INDIRECT("R[-1]C",FALSE))+1)</f>
        <v>12</v>
      </c>
      <c r="I115" s="42" t="str">
        <f t="shared" ca="1" si="572"/>
        <v>0x040C</v>
      </c>
      <c r="J115" s="488"/>
      <c r="K115" s="486"/>
      <c r="L115" s="485"/>
      <c r="M115" s="486"/>
      <c r="N115" s="485"/>
      <c r="O115" s="486"/>
      <c r="P115" s="485"/>
      <c r="Q115" s="486"/>
      <c r="R115" s="485"/>
      <c r="S115" s="486"/>
      <c r="T115" s="485"/>
      <c r="U115" s="486"/>
      <c r="V115" s="485"/>
      <c r="W115" s="486"/>
      <c r="X115" s="485"/>
      <c r="Y115" s="486"/>
      <c r="Z115" s="5">
        <f t="shared" si="573"/>
        <v>0</v>
      </c>
      <c r="AA115" s="5">
        <f t="shared" ca="1" si="574"/>
        <v>16</v>
      </c>
      <c r="AD115" s="201" t="str">
        <f t="shared" ca="1" si="575"/>
        <v>UNIT0_SNR</v>
      </c>
      <c r="AE115" s="198" t="str">
        <f t="shared" ca="1" si="576"/>
        <v>使用</v>
      </c>
    </row>
    <row r="116" spans="1:31" ht="12" customHeight="1">
      <c r="A116" s="161">
        <f t="shared" si="577"/>
        <v>0</v>
      </c>
      <c r="B116" s="189">
        <f t="shared" ca="1" si="579"/>
        <v>0</v>
      </c>
      <c r="C116" s="40">
        <v>13</v>
      </c>
      <c r="D116" s="37" t="s">
        <v>84</v>
      </c>
      <c r="E116" s="489" t="str">
        <f t="shared" ca="1" si="578"/>
        <v>SNR_STACKER_NO_PAPER_FULL_SNR_ON</v>
      </c>
      <c r="F116" s="489"/>
      <c r="G116" s="489"/>
      <c r="H116" s="41">
        <f ca="1">IF(E116="Not Used","",MAX($H$102:INDIRECT("R[-1]C",FALSE))+1)</f>
        <v>13</v>
      </c>
      <c r="I116" s="42" t="str">
        <f t="shared" ca="1" si="572"/>
        <v>0x040D</v>
      </c>
      <c r="J116" s="488" t="s">
        <v>826</v>
      </c>
      <c r="K116" s="486"/>
      <c r="L116" s="485"/>
      <c r="M116" s="486"/>
      <c r="N116" s="485"/>
      <c r="O116" s="486"/>
      <c r="P116" s="485"/>
      <c r="Q116" s="486"/>
      <c r="R116" s="485"/>
      <c r="S116" s="486"/>
      <c r="T116" s="485"/>
      <c r="U116" s="486"/>
      <c r="V116" s="485"/>
      <c r="W116" s="486"/>
      <c r="X116" s="485"/>
      <c r="Y116" s="486"/>
      <c r="Z116" s="5">
        <f t="shared" si="573"/>
        <v>1</v>
      </c>
      <c r="AA116" s="5">
        <f t="shared" ca="1" si="574"/>
        <v>32</v>
      </c>
      <c r="AD116" s="201" t="str">
        <f t="shared" ca="1" si="575"/>
        <v>STACKER_NO_PAPER_FULL_SNR</v>
      </c>
      <c r="AE116" s="198" t="str">
        <f t="shared" ca="1" si="576"/>
        <v>使用</v>
      </c>
    </row>
    <row r="117" spans="1:31" ht="12" customHeight="1">
      <c r="A117" s="161">
        <f t="shared" si="577"/>
        <v>0</v>
      </c>
      <c r="B117" s="189">
        <f t="shared" ca="1" si="579"/>
        <v>0</v>
      </c>
      <c r="C117" s="40">
        <v>14</v>
      </c>
      <c r="D117" s="37" t="s">
        <v>84</v>
      </c>
      <c r="E117" s="489" t="str">
        <f t="shared" ca="1" si="578"/>
        <v>SNR_SUB_PADDLE_HOME_SNR_ON</v>
      </c>
      <c r="F117" s="489"/>
      <c r="G117" s="489"/>
      <c r="H117" s="41">
        <f ca="1">IF(E117="Not Used","",MAX($H$102:INDIRECT("R[-1]C",FALSE))+1)</f>
        <v>14</v>
      </c>
      <c r="I117" s="42" t="str">
        <f t="shared" ca="1" si="572"/>
        <v>0x040E</v>
      </c>
      <c r="J117" s="488" t="s">
        <v>862</v>
      </c>
      <c r="K117" s="486"/>
      <c r="L117" s="485"/>
      <c r="M117" s="486"/>
      <c r="N117" s="485"/>
      <c r="O117" s="486"/>
      <c r="P117" s="485"/>
      <c r="Q117" s="486"/>
      <c r="R117" s="485"/>
      <c r="S117" s="486"/>
      <c r="T117" s="485"/>
      <c r="U117" s="486"/>
      <c r="V117" s="485"/>
      <c r="W117" s="486"/>
      <c r="X117" s="485"/>
      <c r="Y117" s="486"/>
      <c r="Z117" s="5">
        <f t="shared" si="573"/>
        <v>1</v>
      </c>
      <c r="AA117" s="5">
        <f t="shared" ca="1" si="574"/>
        <v>26</v>
      </c>
      <c r="AD117" s="201" t="str">
        <f t="shared" ca="1" si="575"/>
        <v>SUB_PADDLE_HOME_SNR</v>
      </c>
      <c r="AE117" s="198" t="str">
        <f t="shared" ca="1" si="576"/>
        <v>使用</v>
      </c>
    </row>
    <row r="118" spans="1:31" ht="12" customHeight="1">
      <c r="A118" s="161">
        <f t="shared" si="577"/>
        <v>0</v>
      </c>
      <c r="B118" s="189">
        <f t="shared" ca="1" si="579"/>
        <v>0</v>
      </c>
      <c r="C118" s="40">
        <v>15</v>
      </c>
      <c r="D118" s="37" t="s">
        <v>84</v>
      </c>
      <c r="E118" s="489" t="str">
        <f ca="1">IF(AE118="未使用","Not Used",$E$100&amp;AD118&amp;"_"&amp;D118)</f>
        <v>SNR_EJECT_HOME_SNR_ON</v>
      </c>
      <c r="F118" s="489"/>
      <c r="G118" s="489"/>
      <c r="H118" s="41">
        <f ca="1">IF(E118="Not Used","",MAX($H$102:INDIRECT("R[-1]C",FALSE))+1)</f>
        <v>15</v>
      </c>
      <c r="I118" s="42" t="str">
        <f t="shared" ca="1" si="572"/>
        <v>0x040F</v>
      </c>
      <c r="J118" s="485" t="s">
        <v>813</v>
      </c>
      <c r="K118" s="486"/>
      <c r="L118" s="544" t="s">
        <v>814</v>
      </c>
      <c r="M118" s="486"/>
      <c r="N118" s="485"/>
      <c r="O118" s="486"/>
      <c r="P118" s="485"/>
      <c r="Q118" s="486"/>
      <c r="R118" s="485"/>
      <c r="S118" s="486"/>
      <c r="T118" s="485"/>
      <c r="U118" s="486"/>
      <c r="V118" s="485"/>
      <c r="W118" s="486"/>
      <c r="X118" s="485"/>
      <c r="Y118" s="486"/>
      <c r="Z118" s="5">
        <f t="shared" si="573"/>
        <v>2</v>
      </c>
      <c r="AA118" s="5">
        <f t="shared" ca="1" si="574"/>
        <v>21</v>
      </c>
      <c r="AD118" s="201" t="str">
        <f t="shared" ca="1" si="575"/>
        <v>EJECT_HOME_SNR</v>
      </c>
      <c r="AE118" s="198" t="str">
        <f t="shared" ca="1" si="576"/>
        <v>使用</v>
      </c>
    </row>
    <row r="119" spans="1:31" ht="12" customHeight="1">
      <c r="A119" s="161">
        <f t="shared" si="577"/>
        <v>0</v>
      </c>
      <c r="B119" s="189">
        <f t="shared" ca="1" si="579"/>
        <v>0</v>
      </c>
      <c r="C119" s="40">
        <v>16</v>
      </c>
      <c r="D119" s="37" t="s">
        <v>84</v>
      </c>
      <c r="E119" s="489" t="str">
        <f ca="1">IF(AE119="未使用","Not Used",$E$100&amp;AD119&amp;"_"&amp;D119)</f>
        <v>SNR_REG_CL_ON_ON</v>
      </c>
      <c r="F119" s="489"/>
      <c r="G119" s="489"/>
      <c r="H119" s="41">
        <f ca="1">IF(E119="Not Used","",MAX($H$102:INDIRECT("R[-1]C",FALSE))+1)</f>
        <v>16</v>
      </c>
      <c r="I119" s="42" t="str">
        <f t="shared" ref="I119:I126" ca="1" si="580">IF(H119="","","0x"&amp;DEC2HEX(G$2*2^10+H119,4))</f>
        <v>0x0410</v>
      </c>
      <c r="J119" s="488" t="s">
        <v>899</v>
      </c>
      <c r="K119" s="486"/>
      <c r="L119" s="485"/>
      <c r="M119" s="486"/>
      <c r="N119" s="485"/>
      <c r="O119" s="486"/>
      <c r="P119" s="485"/>
      <c r="Q119" s="486"/>
      <c r="R119" s="485"/>
      <c r="S119" s="486"/>
      <c r="T119" s="485"/>
      <c r="U119" s="486"/>
      <c r="V119" s="485"/>
      <c r="W119" s="486"/>
      <c r="X119" s="485"/>
      <c r="Y119" s="486"/>
      <c r="Z119" s="5">
        <f t="shared" ref="Z119:Z126" si="581">COUNTA(J119:Y119)</f>
        <v>1</v>
      </c>
      <c r="AA119" s="5">
        <f t="shared" ref="AA119:AA126" ca="1" si="582">LEN(E119)</f>
        <v>16</v>
      </c>
      <c r="AD119" s="201" t="str">
        <f t="shared" ca="1" si="575"/>
        <v>REG_CL_ON</v>
      </c>
      <c r="AE119" s="198" t="str">
        <f t="shared" ca="1" si="576"/>
        <v>使用</v>
      </c>
    </row>
    <row r="120" spans="1:31" ht="12" customHeight="1">
      <c r="A120" s="161">
        <f t="shared" si="577"/>
        <v>0</v>
      </c>
      <c r="B120" s="189">
        <f t="shared" ca="1" si="579"/>
        <v>0</v>
      </c>
      <c r="C120" s="40">
        <v>17</v>
      </c>
      <c r="D120" s="37" t="s">
        <v>84</v>
      </c>
      <c r="E120" s="489" t="str">
        <f t="shared" ref="E120:E125" ca="1" si="583">IF(AE120="未使用","Not Used",$E$100&amp;AD120&amp;"_"&amp;D120)</f>
        <v>Not Used</v>
      </c>
      <c r="F120" s="489"/>
      <c r="G120" s="489"/>
      <c r="H120" s="41" t="str">
        <f ca="1">IF(E120="Not Used","",MAX($H$102:INDIRECT("R[-1]C",FALSE))+1)</f>
        <v/>
      </c>
      <c r="I120" s="42" t="str">
        <f t="shared" ca="1" si="580"/>
        <v/>
      </c>
      <c r="J120" s="488"/>
      <c r="K120" s="486"/>
      <c r="L120" s="485"/>
      <c r="M120" s="486"/>
      <c r="N120" s="485"/>
      <c r="O120" s="486"/>
      <c r="P120" s="485"/>
      <c r="Q120" s="486"/>
      <c r="R120" s="485"/>
      <c r="S120" s="486"/>
      <c r="T120" s="485"/>
      <c r="U120" s="486"/>
      <c r="V120" s="485"/>
      <c r="W120" s="486"/>
      <c r="X120" s="485"/>
      <c r="Y120" s="486"/>
      <c r="Z120" s="5">
        <f t="shared" si="581"/>
        <v>0</v>
      </c>
      <c r="AA120" s="5">
        <f t="shared" ca="1" si="582"/>
        <v>8</v>
      </c>
      <c r="AD120" s="201" t="str">
        <f t="shared" ca="1" si="575"/>
        <v/>
      </c>
      <c r="AE120" s="198" t="str">
        <f t="shared" ca="1" si="576"/>
        <v>未使用</v>
      </c>
    </row>
    <row r="121" spans="1:31" ht="12" customHeight="1">
      <c r="A121" s="161">
        <f t="shared" si="577"/>
        <v>0</v>
      </c>
      <c r="B121" s="189">
        <f t="shared" ca="1" si="579"/>
        <v>0</v>
      </c>
      <c r="C121" s="40">
        <v>18</v>
      </c>
      <c r="D121" s="37" t="s">
        <v>84</v>
      </c>
      <c r="E121" s="489" t="str">
        <f t="shared" ca="1" si="583"/>
        <v>Not Used</v>
      </c>
      <c r="F121" s="489"/>
      <c r="G121" s="489"/>
      <c r="H121" s="41" t="str">
        <f ca="1">IF(E121="Not Used","",MAX($H$102:INDIRECT("R[-1]C",FALSE))+1)</f>
        <v/>
      </c>
      <c r="I121" s="42" t="str">
        <f t="shared" ca="1" si="580"/>
        <v/>
      </c>
      <c r="J121" s="488"/>
      <c r="K121" s="486"/>
      <c r="L121" s="485"/>
      <c r="M121" s="486"/>
      <c r="N121" s="485"/>
      <c r="O121" s="486"/>
      <c r="P121" s="485"/>
      <c r="Q121" s="486"/>
      <c r="R121" s="485"/>
      <c r="S121" s="486"/>
      <c r="T121" s="485"/>
      <c r="U121" s="486"/>
      <c r="V121" s="485"/>
      <c r="W121" s="486"/>
      <c r="X121" s="485"/>
      <c r="Y121" s="486"/>
      <c r="Z121" s="5">
        <f t="shared" si="581"/>
        <v>0</v>
      </c>
      <c r="AA121" s="5">
        <f t="shared" ca="1" si="582"/>
        <v>8</v>
      </c>
      <c r="AD121" s="201" t="str">
        <f t="shared" ca="1" si="575"/>
        <v/>
      </c>
      <c r="AE121" s="198" t="str">
        <f t="shared" ca="1" si="576"/>
        <v>未使用</v>
      </c>
    </row>
    <row r="122" spans="1:31" ht="12" customHeight="1">
      <c r="A122" s="161">
        <f t="shared" si="577"/>
        <v>0</v>
      </c>
      <c r="B122" s="189">
        <f t="shared" ca="1" si="579"/>
        <v>0</v>
      </c>
      <c r="C122" s="40">
        <v>19</v>
      </c>
      <c r="D122" s="37" t="s">
        <v>84</v>
      </c>
      <c r="E122" s="489" t="str">
        <f t="shared" ca="1" si="583"/>
        <v>Not Used</v>
      </c>
      <c r="F122" s="489"/>
      <c r="G122" s="489"/>
      <c r="H122" s="41" t="str">
        <f ca="1">IF(E122="Not Used","",MAX($H$102:INDIRECT("R[-1]C",FALSE))+1)</f>
        <v/>
      </c>
      <c r="I122" s="42" t="str">
        <f t="shared" ca="1" si="580"/>
        <v/>
      </c>
      <c r="J122" s="488"/>
      <c r="K122" s="486"/>
      <c r="L122" s="485"/>
      <c r="M122" s="486"/>
      <c r="N122" s="485"/>
      <c r="O122" s="486"/>
      <c r="P122" s="485"/>
      <c r="Q122" s="486"/>
      <c r="R122" s="485"/>
      <c r="S122" s="486"/>
      <c r="T122" s="485"/>
      <c r="U122" s="486"/>
      <c r="V122" s="485"/>
      <c r="W122" s="486"/>
      <c r="X122" s="485"/>
      <c r="Y122" s="486"/>
      <c r="Z122" s="5">
        <f t="shared" si="581"/>
        <v>0</v>
      </c>
      <c r="AA122" s="5">
        <f t="shared" ca="1" si="582"/>
        <v>8</v>
      </c>
      <c r="AD122" s="201" t="str">
        <f t="shared" ca="1" si="575"/>
        <v/>
      </c>
      <c r="AE122" s="198" t="str">
        <f t="shared" ca="1" si="576"/>
        <v>未使用</v>
      </c>
    </row>
    <row r="123" spans="1:31" ht="12" customHeight="1">
      <c r="A123" s="161">
        <f t="shared" si="577"/>
        <v>0</v>
      </c>
      <c r="B123" s="189">
        <f t="shared" ca="1" si="579"/>
        <v>0</v>
      </c>
      <c r="C123" s="40">
        <v>20</v>
      </c>
      <c r="D123" s="37" t="s">
        <v>84</v>
      </c>
      <c r="E123" s="489" t="str">
        <f t="shared" ca="1" si="583"/>
        <v>Not Used</v>
      </c>
      <c r="F123" s="489"/>
      <c r="G123" s="489"/>
      <c r="H123" s="41" t="str">
        <f ca="1">IF(E123="Not Used","",MAX($H$102:INDIRECT("R[-1]C",FALSE))+1)</f>
        <v/>
      </c>
      <c r="I123" s="42" t="str">
        <f t="shared" ca="1" si="580"/>
        <v/>
      </c>
      <c r="J123" s="488"/>
      <c r="K123" s="486"/>
      <c r="L123" s="485"/>
      <c r="M123" s="486"/>
      <c r="N123" s="485"/>
      <c r="O123" s="486"/>
      <c r="P123" s="485"/>
      <c r="Q123" s="486"/>
      <c r="R123" s="485"/>
      <c r="S123" s="486"/>
      <c r="T123" s="485"/>
      <c r="U123" s="486"/>
      <c r="V123" s="485"/>
      <c r="W123" s="486"/>
      <c r="X123" s="485"/>
      <c r="Y123" s="486"/>
      <c r="Z123" s="5">
        <f t="shared" si="581"/>
        <v>0</v>
      </c>
      <c r="AA123" s="5">
        <f t="shared" ca="1" si="582"/>
        <v>8</v>
      </c>
      <c r="AD123" s="201" t="str">
        <f t="shared" ca="1" si="575"/>
        <v/>
      </c>
      <c r="AE123" s="198" t="str">
        <f t="shared" ca="1" si="576"/>
        <v>未使用</v>
      </c>
    </row>
    <row r="124" spans="1:31" ht="12" customHeight="1">
      <c r="A124" s="161">
        <f t="shared" si="577"/>
        <v>0</v>
      </c>
      <c r="B124" s="189">
        <f t="shared" ca="1" si="579"/>
        <v>0</v>
      </c>
      <c r="C124" s="40">
        <v>21</v>
      </c>
      <c r="D124" s="37" t="s">
        <v>84</v>
      </c>
      <c r="E124" s="489" t="str">
        <f t="shared" ca="1" si="583"/>
        <v>Not Used</v>
      </c>
      <c r="F124" s="489"/>
      <c r="G124" s="489"/>
      <c r="H124" s="41" t="str">
        <f ca="1">IF(E124="Not Used","",MAX($H$102:INDIRECT("R[-1]C",FALSE))+1)</f>
        <v/>
      </c>
      <c r="I124" s="42" t="str">
        <f t="shared" ca="1" si="580"/>
        <v/>
      </c>
      <c r="J124" s="488"/>
      <c r="K124" s="486"/>
      <c r="L124" s="485"/>
      <c r="M124" s="486"/>
      <c r="N124" s="485"/>
      <c r="O124" s="486"/>
      <c r="P124" s="485"/>
      <c r="Q124" s="486"/>
      <c r="R124" s="485"/>
      <c r="S124" s="486"/>
      <c r="T124" s="485"/>
      <c r="U124" s="486"/>
      <c r="V124" s="485"/>
      <c r="W124" s="486"/>
      <c r="X124" s="485"/>
      <c r="Y124" s="486"/>
      <c r="Z124" s="5">
        <f t="shared" si="581"/>
        <v>0</v>
      </c>
      <c r="AA124" s="5">
        <f t="shared" ca="1" si="582"/>
        <v>8</v>
      </c>
      <c r="AD124" s="201" t="str">
        <f t="shared" ca="1" si="575"/>
        <v/>
      </c>
      <c r="AE124" s="198" t="str">
        <f t="shared" ca="1" si="576"/>
        <v>未使用</v>
      </c>
    </row>
    <row r="125" spans="1:31" ht="12" customHeight="1">
      <c r="A125" s="161">
        <f t="shared" si="577"/>
        <v>0</v>
      </c>
      <c r="B125" s="189">
        <f t="shared" ca="1" si="579"/>
        <v>0</v>
      </c>
      <c r="C125" s="40">
        <v>22</v>
      </c>
      <c r="D125" s="37" t="s">
        <v>84</v>
      </c>
      <c r="E125" s="489" t="str">
        <f t="shared" ca="1" si="583"/>
        <v>Not Used</v>
      </c>
      <c r="F125" s="489"/>
      <c r="G125" s="489"/>
      <c r="H125" s="41" t="str">
        <f ca="1">IF(E125="Not Used","",MAX($H$102:INDIRECT("R[-1]C",FALSE))+1)</f>
        <v/>
      </c>
      <c r="I125" s="42" t="str">
        <f t="shared" ca="1" si="580"/>
        <v/>
      </c>
      <c r="J125" s="488"/>
      <c r="K125" s="486"/>
      <c r="L125" s="485"/>
      <c r="M125" s="486"/>
      <c r="N125" s="485"/>
      <c r="O125" s="486"/>
      <c r="P125" s="485"/>
      <c r="Q125" s="486"/>
      <c r="R125" s="485"/>
      <c r="S125" s="486"/>
      <c r="T125" s="485"/>
      <c r="U125" s="486"/>
      <c r="V125" s="485"/>
      <c r="W125" s="486"/>
      <c r="X125" s="485"/>
      <c r="Y125" s="486"/>
      <c r="Z125" s="5">
        <f t="shared" si="581"/>
        <v>0</v>
      </c>
      <c r="AA125" s="5">
        <f t="shared" ca="1" si="582"/>
        <v>8</v>
      </c>
      <c r="AD125" s="201" t="str">
        <f t="shared" ca="1" si="575"/>
        <v/>
      </c>
      <c r="AE125" s="198" t="str">
        <f t="shared" ca="1" si="576"/>
        <v>未使用</v>
      </c>
    </row>
    <row r="126" spans="1:31" ht="12" customHeight="1">
      <c r="A126" s="161">
        <f t="shared" si="577"/>
        <v>0</v>
      </c>
      <c r="B126" s="189">
        <f t="shared" ca="1" si="579"/>
        <v>0</v>
      </c>
      <c r="C126" s="40">
        <v>23</v>
      </c>
      <c r="D126" s="37" t="s">
        <v>84</v>
      </c>
      <c r="E126" s="489" t="str">
        <f ca="1">IF(AE126="未使用","Not Used",$E$100&amp;AD126&amp;"_"&amp;D126)</f>
        <v>Not Used</v>
      </c>
      <c r="F126" s="489"/>
      <c r="G126" s="489"/>
      <c r="H126" s="41" t="str">
        <f ca="1">IF(E126="Not Used","",MAX($H$102:INDIRECT("R[-1]C",FALSE))+1)</f>
        <v/>
      </c>
      <c r="I126" s="42" t="str">
        <f t="shared" ca="1" si="580"/>
        <v/>
      </c>
      <c r="J126" s="488"/>
      <c r="K126" s="486"/>
      <c r="L126" s="485"/>
      <c r="M126" s="486"/>
      <c r="N126" s="485"/>
      <c r="O126" s="486"/>
      <c r="P126" s="485"/>
      <c r="Q126" s="486"/>
      <c r="R126" s="485"/>
      <c r="S126" s="486"/>
      <c r="T126" s="485"/>
      <c r="U126" s="486"/>
      <c r="V126" s="485"/>
      <c r="W126" s="486"/>
      <c r="X126" s="485"/>
      <c r="Y126" s="486"/>
      <c r="Z126" s="5">
        <f t="shared" si="581"/>
        <v>0</v>
      </c>
      <c r="AA126" s="5">
        <f t="shared" ca="1" si="582"/>
        <v>8</v>
      </c>
      <c r="AD126" s="201" t="str">
        <f t="shared" ca="1" si="575"/>
        <v/>
      </c>
      <c r="AE126" s="198" t="str">
        <f t="shared" ca="1" si="576"/>
        <v>未使用</v>
      </c>
    </row>
    <row r="127" spans="1:31" ht="12" customHeight="1">
      <c r="A127" s="161">
        <f t="shared" si="577"/>
        <v>0</v>
      </c>
      <c r="B127" s="189">
        <f t="shared" ca="1" si="579"/>
        <v>0</v>
      </c>
      <c r="C127" s="40">
        <v>24</v>
      </c>
      <c r="D127" s="37" t="s">
        <v>84</v>
      </c>
      <c r="E127" s="489" t="str">
        <f t="shared" ca="1" si="578"/>
        <v>Not Used</v>
      </c>
      <c r="F127" s="489"/>
      <c r="G127" s="489"/>
      <c r="H127" s="41" t="str">
        <f ca="1">IF(E127="Not Used","",MAX($H$102:INDIRECT("R[-1]C",FALSE))+1)</f>
        <v/>
      </c>
      <c r="I127" s="42" t="str">
        <f t="shared" ca="1" si="572"/>
        <v/>
      </c>
      <c r="J127" s="488"/>
      <c r="K127" s="486"/>
      <c r="L127" s="485"/>
      <c r="M127" s="486"/>
      <c r="N127" s="485"/>
      <c r="O127" s="486"/>
      <c r="P127" s="485"/>
      <c r="Q127" s="486"/>
      <c r="R127" s="485"/>
      <c r="S127" s="486"/>
      <c r="T127" s="485"/>
      <c r="U127" s="486"/>
      <c r="V127" s="485"/>
      <c r="W127" s="486"/>
      <c r="X127" s="485"/>
      <c r="Y127" s="486"/>
      <c r="Z127" s="5">
        <f t="shared" si="573"/>
        <v>0</v>
      </c>
      <c r="AA127" s="5">
        <f t="shared" ca="1" si="574"/>
        <v>8</v>
      </c>
      <c r="AD127" s="201" t="str">
        <f t="shared" ca="1" si="575"/>
        <v/>
      </c>
      <c r="AE127" s="198" t="str">
        <f t="shared" ca="1" si="576"/>
        <v>未使用</v>
      </c>
    </row>
    <row r="128" spans="1:31" ht="12" customHeight="1">
      <c r="A128" s="161">
        <f t="shared" si="577"/>
        <v>0</v>
      </c>
      <c r="B128" s="189">
        <f t="shared" ca="1" si="579"/>
        <v>0</v>
      </c>
      <c r="C128" s="40">
        <v>25</v>
      </c>
      <c r="D128" s="37" t="s">
        <v>84</v>
      </c>
      <c r="E128" s="489" t="str">
        <f t="shared" ca="1" si="578"/>
        <v>Not Used</v>
      </c>
      <c r="F128" s="489"/>
      <c r="G128" s="489"/>
      <c r="H128" s="41" t="str">
        <f ca="1">IF(E128="Not Used","",MAX($H$102:INDIRECT("R[-1]C",FALSE))+1)</f>
        <v/>
      </c>
      <c r="I128" s="42" t="str">
        <f t="shared" ca="1" si="572"/>
        <v/>
      </c>
      <c r="J128" s="488"/>
      <c r="K128" s="486"/>
      <c r="L128" s="485"/>
      <c r="M128" s="486"/>
      <c r="N128" s="485"/>
      <c r="O128" s="486"/>
      <c r="P128" s="485"/>
      <c r="Q128" s="486"/>
      <c r="R128" s="485"/>
      <c r="S128" s="486"/>
      <c r="T128" s="485"/>
      <c r="U128" s="486"/>
      <c r="V128" s="485"/>
      <c r="W128" s="486"/>
      <c r="X128" s="485"/>
      <c r="Y128" s="486"/>
      <c r="Z128" s="5">
        <f t="shared" si="573"/>
        <v>0</v>
      </c>
      <c r="AA128" s="5">
        <f t="shared" ca="1" si="574"/>
        <v>8</v>
      </c>
      <c r="AD128" s="201" t="str">
        <f t="shared" ca="1" si="575"/>
        <v/>
      </c>
      <c r="AE128" s="198" t="str">
        <f t="shared" ca="1" si="576"/>
        <v>未使用</v>
      </c>
    </row>
    <row r="129" spans="1:31" ht="12" customHeight="1">
      <c r="A129" s="161">
        <f t="shared" si="577"/>
        <v>0</v>
      </c>
      <c r="B129" s="189">
        <f t="shared" ca="1" si="579"/>
        <v>0</v>
      </c>
      <c r="C129" s="40">
        <v>26</v>
      </c>
      <c r="D129" s="37" t="s">
        <v>84</v>
      </c>
      <c r="E129" s="489" t="str">
        <f t="shared" ca="1" si="578"/>
        <v>Not Used</v>
      </c>
      <c r="F129" s="489"/>
      <c r="G129" s="489"/>
      <c r="H129" s="41" t="str">
        <f ca="1">IF(E129="Not Used","",MAX($H$102:INDIRECT("R[-1]C",FALSE))+1)</f>
        <v/>
      </c>
      <c r="I129" s="42" t="str">
        <f t="shared" ca="1" si="572"/>
        <v/>
      </c>
      <c r="J129" s="488"/>
      <c r="K129" s="486"/>
      <c r="L129" s="485"/>
      <c r="M129" s="486"/>
      <c r="N129" s="485"/>
      <c r="O129" s="486"/>
      <c r="P129" s="485"/>
      <c r="Q129" s="486"/>
      <c r="R129" s="485"/>
      <c r="S129" s="486"/>
      <c r="T129" s="485"/>
      <c r="U129" s="486"/>
      <c r="V129" s="485"/>
      <c r="W129" s="486"/>
      <c r="X129" s="485"/>
      <c r="Y129" s="486"/>
      <c r="Z129" s="5">
        <f t="shared" si="573"/>
        <v>0</v>
      </c>
      <c r="AA129" s="5">
        <f t="shared" ca="1" si="574"/>
        <v>8</v>
      </c>
      <c r="AD129" s="201" t="str">
        <f t="shared" ca="1" si="575"/>
        <v/>
      </c>
      <c r="AE129" s="198" t="str">
        <f t="shared" ca="1" si="576"/>
        <v>未使用</v>
      </c>
    </row>
    <row r="130" spans="1:31" ht="12" customHeight="1">
      <c r="A130" s="161">
        <f t="shared" si="577"/>
        <v>0</v>
      </c>
      <c r="B130" s="189">
        <f t="shared" ca="1" si="579"/>
        <v>0</v>
      </c>
      <c r="C130" s="40">
        <v>27</v>
      </c>
      <c r="D130" s="37" t="s">
        <v>84</v>
      </c>
      <c r="E130" s="489" t="str">
        <f t="shared" ca="1" si="578"/>
        <v>Not Used</v>
      </c>
      <c r="F130" s="489"/>
      <c r="G130" s="489"/>
      <c r="H130" s="41" t="str">
        <f ca="1">IF(E130="Not Used","",MAX($H$102:INDIRECT("R[-1]C",FALSE))+1)</f>
        <v/>
      </c>
      <c r="I130" s="42" t="str">
        <f t="shared" ca="1" si="572"/>
        <v/>
      </c>
      <c r="J130" s="488"/>
      <c r="K130" s="486"/>
      <c r="L130" s="485"/>
      <c r="M130" s="486"/>
      <c r="N130" s="485"/>
      <c r="O130" s="486"/>
      <c r="P130" s="485"/>
      <c r="Q130" s="486"/>
      <c r="R130" s="485"/>
      <c r="S130" s="486"/>
      <c r="T130" s="485"/>
      <c r="U130" s="486"/>
      <c r="V130" s="485"/>
      <c r="W130" s="486"/>
      <c r="X130" s="485"/>
      <c r="Y130" s="486"/>
      <c r="Z130" s="5">
        <f t="shared" si="573"/>
        <v>0</v>
      </c>
      <c r="AA130" s="5">
        <f t="shared" ca="1" si="574"/>
        <v>8</v>
      </c>
      <c r="AD130" s="201" t="str">
        <f t="shared" ca="1" si="575"/>
        <v/>
      </c>
      <c r="AE130" s="198" t="str">
        <f t="shared" ca="1" si="576"/>
        <v>未使用</v>
      </c>
    </row>
    <row r="131" spans="1:31" ht="12" customHeight="1">
      <c r="A131" s="161">
        <f t="shared" si="577"/>
        <v>0</v>
      </c>
      <c r="B131" s="189">
        <f t="shared" ca="1" si="579"/>
        <v>0</v>
      </c>
      <c r="C131" s="40">
        <v>28</v>
      </c>
      <c r="D131" s="37" t="s">
        <v>84</v>
      </c>
      <c r="E131" s="489" t="str">
        <f t="shared" ca="1" si="578"/>
        <v>Not Used</v>
      </c>
      <c r="F131" s="489"/>
      <c r="G131" s="489"/>
      <c r="H131" s="41" t="str">
        <f ca="1">IF(E131="Not Used","",MAX($H$102:INDIRECT("R[-1]C",FALSE))+1)</f>
        <v/>
      </c>
      <c r="I131" s="42" t="str">
        <f t="shared" ca="1" si="572"/>
        <v/>
      </c>
      <c r="J131" s="488"/>
      <c r="K131" s="486"/>
      <c r="L131" s="485"/>
      <c r="M131" s="486"/>
      <c r="N131" s="485"/>
      <c r="O131" s="486"/>
      <c r="P131" s="485"/>
      <c r="Q131" s="486"/>
      <c r="R131" s="485"/>
      <c r="S131" s="486"/>
      <c r="T131" s="485"/>
      <c r="U131" s="486"/>
      <c r="V131" s="485"/>
      <c r="W131" s="486"/>
      <c r="X131" s="485"/>
      <c r="Y131" s="486"/>
      <c r="Z131" s="5">
        <f t="shared" si="573"/>
        <v>0</v>
      </c>
      <c r="AA131" s="5">
        <f t="shared" ca="1" si="574"/>
        <v>8</v>
      </c>
      <c r="AD131" s="201" t="str">
        <f t="shared" ca="1" si="575"/>
        <v/>
      </c>
      <c r="AE131" s="198" t="str">
        <f t="shared" ca="1" si="576"/>
        <v>未使用</v>
      </c>
    </row>
    <row r="132" spans="1:31" ht="12" customHeight="1">
      <c r="A132" s="161">
        <f t="shared" si="577"/>
        <v>0</v>
      </c>
      <c r="B132" s="189">
        <f t="shared" ca="1" si="579"/>
        <v>0</v>
      </c>
      <c r="C132" s="40">
        <v>29</v>
      </c>
      <c r="D132" s="37" t="s">
        <v>84</v>
      </c>
      <c r="E132" s="489" t="str">
        <f t="shared" ca="1" si="578"/>
        <v>Not Used</v>
      </c>
      <c r="F132" s="489"/>
      <c r="G132" s="489"/>
      <c r="H132" s="41" t="str">
        <f ca="1">IF(E132="Not Used","",MAX($H$102:INDIRECT("R[-1]C",FALSE))+1)</f>
        <v/>
      </c>
      <c r="I132" s="42" t="str">
        <f t="shared" ca="1" si="572"/>
        <v/>
      </c>
      <c r="J132" s="488"/>
      <c r="K132" s="486"/>
      <c r="L132" s="485"/>
      <c r="M132" s="486"/>
      <c r="N132" s="485"/>
      <c r="O132" s="486"/>
      <c r="P132" s="485"/>
      <c r="Q132" s="486"/>
      <c r="R132" s="485"/>
      <c r="S132" s="486"/>
      <c r="T132" s="485"/>
      <c r="U132" s="486"/>
      <c r="V132" s="485"/>
      <c r="W132" s="486"/>
      <c r="X132" s="485"/>
      <c r="Y132" s="486"/>
      <c r="Z132" s="5">
        <f t="shared" si="573"/>
        <v>0</v>
      </c>
      <c r="AA132" s="5">
        <f t="shared" ca="1" si="574"/>
        <v>8</v>
      </c>
      <c r="AD132" s="201" t="str">
        <f t="shared" ca="1" si="575"/>
        <v/>
      </c>
      <c r="AE132" s="198" t="str">
        <f t="shared" ca="1" si="576"/>
        <v>未使用</v>
      </c>
    </row>
    <row r="133" spans="1:31" ht="12" customHeight="1">
      <c r="A133" s="161">
        <f t="shared" si="577"/>
        <v>0</v>
      </c>
      <c r="B133" s="189">
        <f t="shared" ca="1" si="579"/>
        <v>0</v>
      </c>
      <c r="C133" s="40">
        <v>30</v>
      </c>
      <c r="D133" s="37" t="s">
        <v>84</v>
      </c>
      <c r="E133" s="489" t="str">
        <f t="shared" ca="1" si="578"/>
        <v>Not Used</v>
      </c>
      <c r="F133" s="489"/>
      <c r="G133" s="489"/>
      <c r="H133" s="41" t="str">
        <f ca="1">IF(E133="Not Used","",MAX($H$102:INDIRECT("R[-1]C",FALSE))+1)</f>
        <v/>
      </c>
      <c r="I133" s="42" t="str">
        <f t="shared" ca="1" si="572"/>
        <v/>
      </c>
      <c r="J133" s="488"/>
      <c r="K133" s="486"/>
      <c r="L133" s="485"/>
      <c r="M133" s="486"/>
      <c r="N133" s="485"/>
      <c r="O133" s="486"/>
      <c r="P133" s="485"/>
      <c r="Q133" s="486"/>
      <c r="R133" s="485"/>
      <c r="S133" s="486"/>
      <c r="T133" s="485"/>
      <c r="U133" s="486"/>
      <c r="V133" s="485"/>
      <c r="W133" s="486"/>
      <c r="X133" s="485"/>
      <c r="Y133" s="486"/>
      <c r="Z133" s="5">
        <f t="shared" si="573"/>
        <v>0</v>
      </c>
      <c r="AA133" s="5">
        <f t="shared" ca="1" si="574"/>
        <v>8</v>
      </c>
      <c r="AD133" s="201" t="str">
        <f t="shared" ca="1" si="575"/>
        <v/>
      </c>
      <c r="AE133" s="198" t="str">
        <f t="shared" ca="1" si="576"/>
        <v>未使用</v>
      </c>
    </row>
    <row r="134" spans="1:31" ht="12" customHeight="1">
      <c r="A134" s="161">
        <f t="shared" si="577"/>
        <v>0</v>
      </c>
      <c r="B134" s="189">
        <f t="shared" ca="1" si="579"/>
        <v>0</v>
      </c>
      <c r="C134" s="43">
        <v>31</v>
      </c>
      <c r="D134" s="37" t="s">
        <v>84</v>
      </c>
      <c r="E134" s="489" t="str">
        <f ca="1">IF(AE134="未使用","Not Used",$E$100&amp;AD134&amp;"_"&amp;D134)</f>
        <v>Not Used</v>
      </c>
      <c r="F134" s="489"/>
      <c r="G134" s="489"/>
      <c r="H134" s="41" t="str">
        <f ca="1">IF(E134="Not Used","",MAX($H$102:INDIRECT("R[-1]C",FALSE))+1)</f>
        <v/>
      </c>
      <c r="I134" s="42" t="str">
        <f t="shared" ca="1" si="572"/>
        <v/>
      </c>
      <c r="J134" s="488"/>
      <c r="K134" s="486"/>
      <c r="L134" s="485"/>
      <c r="M134" s="486"/>
      <c r="N134" s="485"/>
      <c r="O134" s="486"/>
      <c r="P134" s="485"/>
      <c r="Q134" s="486"/>
      <c r="R134" s="485"/>
      <c r="S134" s="486"/>
      <c r="T134" s="485"/>
      <c r="U134" s="486"/>
      <c r="V134" s="485"/>
      <c r="W134" s="486"/>
      <c r="X134" s="485"/>
      <c r="Y134" s="486"/>
      <c r="Z134" s="5">
        <f t="shared" si="573"/>
        <v>0</v>
      </c>
      <c r="AA134" s="5">
        <f t="shared" ca="1" si="574"/>
        <v>8</v>
      </c>
      <c r="AD134" s="201" t="str">
        <f t="shared" ca="1" si="575"/>
        <v/>
      </c>
      <c r="AE134" s="198" t="str">
        <f t="shared" ca="1" si="576"/>
        <v>未使用</v>
      </c>
    </row>
    <row r="135" spans="1:31" ht="12" customHeight="1">
      <c r="A135" s="161">
        <f t="shared" si="577"/>
        <v>0</v>
      </c>
      <c r="B135" s="189">
        <f t="shared" ca="1" si="579"/>
        <v>0</v>
      </c>
      <c r="C135" s="44">
        <v>0</v>
      </c>
      <c r="D135" s="45" t="s">
        <v>46</v>
      </c>
      <c r="E135" s="489" t="str">
        <f ca="1">IF(AE135="未使用","Not Used",$E$100&amp;AD135&amp;"_"&amp;D135)</f>
        <v>SNR_STAPLE_DOOR_INTERLOCK_SW_OFF</v>
      </c>
      <c r="F135" s="489"/>
      <c r="G135" s="489"/>
      <c r="H135" s="41">
        <f ca="1">IF(E135="Not Used","",MAX($H$102:INDIRECT("R[-1]C",FALSE))+1)</f>
        <v>17</v>
      </c>
      <c r="I135" s="42" t="str">
        <f t="shared" ca="1" si="572"/>
        <v>0x0411</v>
      </c>
      <c r="J135" s="488" t="s">
        <v>892</v>
      </c>
      <c r="K135" s="486"/>
      <c r="L135" s="485"/>
      <c r="M135" s="486"/>
      <c r="N135" s="485"/>
      <c r="O135" s="486"/>
      <c r="P135" s="485"/>
      <c r="Q135" s="486"/>
      <c r="R135" s="485"/>
      <c r="S135" s="486"/>
      <c r="T135" s="485"/>
      <c r="U135" s="486"/>
      <c r="V135" s="485"/>
      <c r="W135" s="486"/>
      <c r="X135" s="485"/>
      <c r="Y135" s="486"/>
      <c r="Z135" s="5">
        <f t="shared" si="573"/>
        <v>1</v>
      </c>
      <c r="AA135" s="5">
        <f t="shared" ca="1" si="574"/>
        <v>32</v>
      </c>
      <c r="AD135" s="201" t="str">
        <f t="shared" ca="1" si="575"/>
        <v>STAPLE_DOOR_INTERLOCK_SW</v>
      </c>
      <c r="AE135" s="198" t="str">
        <f t="shared" ca="1" si="576"/>
        <v>使用</v>
      </c>
    </row>
    <row r="136" spans="1:31" ht="12" customHeight="1">
      <c r="A136" s="161">
        <f t="shared" si="577"/>
        <v>0</v>
      </c>
      <c r="B136" s="189">
        <f t="shared" ca="1" si="579"/>
        <v>0</v>
      </c>
      <c r="C136" s="44">
        <v>1</v>
      </c>
      <c r="D136" s="45" t="s">
        <v>46</v>
      </c>
      <c r="E136" s="489" t="str">
        <f t="shared" ref="E136:E142" ca="1" si="584">IF(AE136="未使用","Not Used",$E$100&amp;AD136&amp;"_"&amp;D136)</f>
        <v>SNR_IOT_EXIT_SNR_OFF</v>
      </c>
      <c r="F136" s="489"/>
      <c r="G136" s="489"/>
      <c r="H136" s="41">
        <f ca="1">IF(E136="Not Used","",MAX($H$102:INDIRECT("R[-1]C",FALSE))+1)</f>
        <v>18</v>
      </c>
      <c r="I136" s="42" t="str">
        <f t="shared" ca="1" si="572"/>
        <v>0x0412</v>
      </c>
      <c r="J136" s="488" t="s">
        <v>518</v>
      </c>
      <c r="K136" s="486"/>
      <c r="L136" s="485"/>
      <c r="M136" s="486"/>
      <c r="N136" s="485"/>
      <c r="O136" s="486"/>
      <c r="P136" s="485"/>
      <c r="Q136" s="486"/>
      <c r="R136" s="485"/>
      <c r="S136" s="486"/>
      <c r="T136" s="485"/>
      <c r="U136" s="486"/>
      <c r="V136" s="485"/>
      <c r="W136" s="486"/>
      <c r="X136" s="485"/>
      <c r="Y136" s="486"/>
      <c r="Z136" s="5">
        <f t="shared" si="573"/>
        <v>1</v>
      </c>
      <c r="AA136" s="5">
        <f t="shared" ca="1" si="574"/>
        <v>20</v>
      </c>
      <c r="AD136" s="201" t="str">
        <f t="shared" ca="1" si="575"/>
        <v>IOT_EXIT_SNR</v>
      </c>
      <c r="AE136" s="198" t="str">
        <f t="shared" ca="1" si="576"/>
        <v>使用</v>
      </c>
    </row>
    <row r="137" spans="1:31" ht="12" customHeight="1">
      <c r="A137" s="161">
        <f t="shared" si="577"/>
        <v>0</v>
      </c>
      <c r="B137" s="189">
        <f t="shared" ca="1" si="579"/>
        <v>0</v>
      </c>
      <c r="C137" s="44">
        <v>2</v>
      </c>
      <c r="D137" s="45" t="s">
        <v>46</v>
      </c>
      <c r="E137" s="489" t="str">
        <f t="shared" ca="1" si="584"/>
        <v>SNR_COMPILE_EXIT_SNR_OFF</v>
      </c>
      <c r="F137" s="489"/>
      <c r="G137" s="489"/>
      <c r="H137" s="41">
        <f ca="1">IF(E137="Not Used","",MAX($H$102:INDIRECT("R[-1]C",FALSE))+1)</f>
        <v>19</v>
      </c>
      <c r="I137" s="42" t="str">
        <f t="shared" ca="1" si="572"/>
        <v>0x0413</v>
      </c>
      <c r="J137" s="488" t="s">
        <v>519</v>
      </c>
      <c r="K137" s="486"/>
      <c r="L137" s="485"/>
      <c r="M137" s="486"/>
      <c r="N137" s="485"/>
      <c r="O137" s="486"/>
      <c r="P137" s="485"/>
      <c r="Q137" s="486"/>
      <c r="R137" s="485"/>
      <c r="S137" s="486"/>
      <c r="T137" s="485"/>
      <c r="U137" s="486"/>
      <c r="V137" s="485"/>
      <c r="W137" s="486"/>
      <c r="X137" s="485"/>
      <c r="Y137" s="486"/>
      <c r="Z137" s="5">
        <f t="shared" si="573"/>
        <v>1</v>
      </c>
      <c r="AA137" s="5">
        <f t="shared" ca="1" si="574"/>
        <v>24</v>
      </c>
      <c r="AD137" s="201" t="str">
        <f t="shared" ca="1" si="575"/>
        <v>COMPILE_EXIT_SNR</v>
      </c>
      <c r="AE137" s="198" t="str">
        <f t="shared" ca="1" si="576"/>
        <v>使用</v>
      </c>
    </row>
    <row r="138" spans="1:31" ht="12" customHeight="1">
      <c r="A138" s="161">
        <f t="shared" si="577"/>
        <v>0</v>
      </c>
      <c r="B138" s="189">
        <f t="shared" ca="1" si="579"/>
        <v>0</v>
      </c>
      <c r="C138" s="44">
        <v>3</v>
      </c>
      <c r="D138" s="45" t="s">
        <v>46</v>
      </c>
      <c r="E138" s="489" t="str">
        <f t="shared" ca="1" si="584"/>
        <v>SNR_STAPLE_HOME_SNR_OFF</v>
      </c>
      <c r="F138" s="489"/>
      <c r="G138" s="489"/>
      <c r="H138" s="41">
        <f ca="1">IF(E138="Not Used","",MAX($H$102:INDIRECT("R[-1]C",FALSE))+1)</f>
        <v>20</v>
      </c>
      <c r="I138" s="42" t="str">
        <f t="shared" ca="1" si="572"/>
        <v>0x0414</v>
      </c>
      <c r="J138" s="488" t="s">
        <v>828</v>
      </c>
      <c r="K138" s="486"/>
      <c r="L138" s="485"/>
      <c r="M138" s="486"/>
      <c r="N138" s="485"/>
      <c r="O138" s="486"/>
      <c r="P138" s="485"/>
      <c r="Q138" s="486"/>
      <c r="R138" s="485"/>
      <c r="S138" s="486"/>
      <c r="T138" s="485"/>
      <c r="U138" s="486"/>
      <c r="V138" s="485"/>
      <c r="W138" s="486"/>
      <c r="X138" s="485"/>
      <c r="Y138" s="486"/>
      <c r="Z138" s="5">
        <f t="shared" si="573"/>
        <v>1</v>
      </c>
      <c r="AA138" s="5">
        <f t="shared" ca="1" si="574"/>
        <v>23</v>
      </c>
      <c r="AD138" s="201" t="str">
        <f t="shared" ca="1" si="575"/>
        <v>STAPLE_HOME_SNR</v>
      </c>
      <c r="AE138" s="198" t="str">
        <f t="shared" ca="1" si="576"/>
        <v>使用</v>
      </c>
    </row>
    <row r="139" spans="1:31" ht="12" customHeight="1">
      <c r="A139" s="161">
        <f t="shared" si="577"/>
        <v>0</v>
      </c>
      <c r="B139" s="189">
        <f t="shared" ca="1" si="579"/>
        <v>0</v>
      </c>
      <c r="C139" s="44">
        <v>4</v>
      </c>
      <c r="D139" s="45" t="s">
        <v>46</v>
      </c>
      <c r="E139" s="489" t="str">
        <f t="shared" ca="1" si="584"/>
        <v>SNR_SELF_PRIMING_SNR_OFF</v>
      </c>
      <c r="F139" s="489"/>
      <c r="G139" s="489"/>
      <c r="H139" s="41">
        <f ca="1">IF(E139="Not Used","",MAX($H$102:INDIRECT("R[-1]C",FALSE))+1)</f>
        <v>21</v>
      </c>
      <c r="I139" s="42" t="str">
        <f t="shared" ca="1" si="572"/>
        <v>0x0415</v>
      </c>
      <c r="J139" s="488"/>
      <c r="K139" s="486"/>
      <c r="L139" s="485"/>
      <c r="M139" s="486"/>
      <c r="N139" s="485"/>
      <c r="O139" s="486"/>
      <c r="P139" s="485"/>
      <c r="Q139" s="486"/>
      <c r="R139" s="485"/>
      <c r="S139" s="486"/>
      <c r="T139" s="485"/>
      <c r="U139" s="486"/>
      <c r="V139" s="485"/>
      <c r="W139" s="486"/>
      <c r="X139" s="485"/>
      <c r="Y139" s="486"/>
      <c r="Z139" s="5">
        <f t="shared" si="573"/>
        <v>0</v>
      </c>
      <c r="AA139" s="5">
        <f t="shared" ca="1" si="574"/>
        <v>24</v>
      </c>
      <c r="AD139" s="201" t="str">
        <f t="shared" ca="1" si="575"/>
        <v>SELF_PRIMING_SNR</v>
      </c>
      <c r="AE139" s="198" t="str">
        <f t="shared" ca="1" si="576"/>
        <v>使用</v>
      </c>
    </row>
    <row r="140" spans="1:31" ht="12" customHeight="1">
      <c r="A140" s="161">
        <f t="shared" si="577"/>
        <v>0</v>
      </c>
      <c r="B140" s="189">
        <f t="shared" ca="1" si="579"/>
        <v>0</v>
      </c>
      <c r="C140" s="44">
        <v>5</v>
      </c>
      <c r="D140" s="45" t="s">
        <v>46</v>
      </c>
      <c r="E140" s="489" t="str">
        <f t="shared" ca="1" si="584"/>
        <v>SNR_LOW_STAPLE_SNR_OFF</v>
      </c>
      <c r="F140" s="489"/>
      <c r="G140" s="489"/>
      <c r="H140" s="41">
        <f ca="1">IF(E140="Not Used","",MAX($H$102:INDIRECT("R[-1]C",FALSE))+1)</f>
        <v>22</v>
      </c>
      <c r="I140" s="42" t="str">
        <f t="shared" ca="1" si="572"/>
        <v>0x0416</v>
      </c>
      <c r="J140" s="488"/>
      <c r="K140" s="486"/>
      <c r="L140" s="485"/>
      <c r="M140" s="486"/>
      <c r="N140" s="485"/>
      <c r="O140" s="486"/>
      <c r="P140" s="485"/>
      <c r="Q140" s="486"/>
      <c r="R140" s="485"/>
      <c r="S140" s="486"/>
      <c r="T140" s="485"/>
      <c r="U140" s="486"/>
      <c r="V140" s="485"/>
      <c r="W140" s="486"/>
      <c r="X140" s="485"/>
      <c r="Y140" s="486"/>
      <c r="Z140" s="5">
        <f t="shared" si="573"/>
        <v>0</v>
      </c>
      <c r="AA140" s="5">
        <f t="shared" ca="1" si="574"/>
        <v>22</v>
      </c>
      <c r="AD140" s="201" t="str">
        <f t="shared" ca="1" si="575"/>
        <v>LOW_STAPLE_SNR</v>
      </c>
      <c r="AE140" s="198" t="str">
        <f t="shared" ca="1" si="576"/>
        <v>使用</v>
      </c>
    </row>
    <row r="141" spans="1:31" ht="12" customHeight="1">
      <c r="A141" s="161">
        <f t="shared" si="577"/>
        <v>0</v>
      </c>
      <c r="B141" s="189">
        <f t="shared" ca="1" si="579"/>
        <v>0</v>
      </c>
      <c r="C141" s="44">
        <v>6</v>
      </c>
      <c r="D141" s="45" t="s">
        <v>46</v>
      </c>
      <c r="E141" s="489" t="str">
        <f t="shared" ca="1" si="584"/>
        <v>SNR_STACKER_TRAY_HEIGHT2_SNR_OFF</v>
      </c>
      <c r="F141" s="489"/>
      <c r="G141" s="489"/>
      <c r="H141" s="41">
        <f ca="1">IF(E141="Not Used","",MAX($H$102:INDIRECT("R[-1]C",FALSE))+1)</f>
        <v>23</v>
      </c>
      <c r="I141" s="42" t="str">
        <f t="shared" ca="1" si="572"/>
        <v>0x0417</v>
      </c>
      <c r="J141" s="572" t="s">
        <v>910</v>
      </c>
      <c r="K141" s="573"/>
      <c r="L141" s="485"/>
      <c r="M141" s="486"/>
      <c r="N141" s="485"/>
      <c r="O141" s="486"/>
      <c r="P141" s="485"/>
      <c r="Q141" s="486"/>
      <c r="R141" s="485"/>
      <c r="S141" s="486"/>
      <c r="T141" s="485"/>
      <c r="U141" s="486"/>
      <c r="V141" s="485"/>
      <c r="W141" s="486"/>
      <c r="X141" s="485"/>
      <c r="Y141" s="486"/>
      <c r="Z141" s="5">
        <f t="shared" si="573"/>
        <v>1</v>
      </c>
      <c r="AA141" s="5">
        <f t="shared" ca="1" si="574"/>
        <v>32</v>
      </c>
      <c r="AD141" s="201" t="str">
        <f t="shared" ca="1" si="575"/>
        <v>STACKER_TRAY_HEIGHT2_SNR</v>
      </c>
      <c r="AE141" s="198" t="str">
        <f t="shared" ca="1" si="576"/>
        <v>使用</v>
      </c>
    </row>
    <row r="142" spans="1:31" ht="12" customHeight="1">
      <c r="A142" s="161">
        <f t="shared" si="577"/>
        <v>0</v>
      </c>
      <c r="B142" s="189">
        <f t="shared" ca="1" si="579"/>
        <v>0</v>
      </c>
      <c r="C142" s="44">
        <v>7</v>
      </c>
      <c r="D142" s="45" t="s">
        <v>46</v>
      </c>
      <c r="E142" s="489" t="str">
        <f t="shared" ca="1" si="584"/>
        <v>SNR_STACKER_TRAY_HEIGHT1_SNR_OFF</v>
      </c>
      <c r="F142" s="489"/>
      <c r="G142" s="489"/>
      <c r="H142" s="41">
        <f ca="1">IF(E142="Not Used","",MAX($H$102:INDIRECT("R[-1]C",FALSE))+1)</f>
        <v>24</v>
      </c>
      <c r="I142" s="42" t="str">
        <f t="shared" ca="1" si="572"/>
        <v>0x0418</v>
      </c>
      <c r="J142" s="485" t="s">
        <v>849</v>
      </c>
      <c r="K142" s="486"/>
      <c r="L142" s="485"/>
      <c r="M142" s="486"/>
      <c r="N142" s="542"/>
      <c r="O142" s="543"/>
      <c r="P142" s="485"/>
      <c r="Q142" s="486"/>
      <c r="R142" s="485"/>
      <c r="S142" s="486"/>
      <c r="T142" s="485"/>
      <c r="U142" s="486"/>
      <c r="V142" s="485"/>
      <c r="W142" s="486"/>
      <c r="X142" s="485"/>
      <c r="Y142" s="486"/>
      <c r="Z142" s="5">
        <f t="shared" si="573"/>
        <v>1</v>
      </c>
      <c r="AA142" s="5">
        <f t="shared" ca="1" si="574"/>
        <v>32</v>
      </c>
      <c r="AD142" s="201" t="str">
        <f t="shared" ca="1" si="575"/>
        <v>STACKER_TRAY_HEIGHT1_SNR</v>
      </c>
      <c r="AE142" s="198" t="str">
        <f t="shared" ca="1" si="576"/>
        <v>使用</v>
      </c>
    </row>
    <row r="143" spans="1:31" ht="12" customHeight="1">
      <c r="A143" s="161">
        <f t="shared" si="577"/>
        <v>0</v>
      </c>
      <c r="B143" s="189">
        <f t="shared" ca="1" si="579"/>
        <v>0</v>
      </c>
      <c r="C143" s="44">
        <v>8</v>
      </c>
      <c r="D143" s="45" t="s">
        <v>46</v>
      </c>
      <c r="E143" s="489" t="str">
        <f t="shared" ref="E143:E150" ca="1" si="585">IF(AE143="未使用","Not Used",$E$100&amp;AD143&amp;"_"&amp;D143)</f>
        <v>SNR_RIGHT_TAMPER_HOME_SNR_OFF</v>
      </c>
      <c r="F143" s="489"/>
      <c r="G143" s="489"/>
      <c r="H143" s="41">
        <f ca="1">IF(E143="Not Used","",MAX($H$102:INDIRECT("R[-1]C",FALSE))+1)</f>
        <v>25</v>
      </c>
      <c r="I143" s="42" t="str">
        <f t="shared" ref="I143:I150" ca="1" si="586">IF(H143="","","0x"&amp;DEC2HEX(G$2*2^10+H143,4))</f>
        <v>0x0419</v>
      </c>
      <c r="J143" s="488" t="s">
        <v>863</v>
      </c>
      <c r="K143" s="486"/>
      <c r="L143" s="485"/>
      <c r="M143" s="486"/>
      <c r="N143" s="485"/>
      <c r="O143" s="486"/>
      <c r="P143" s="485"/>
      <c r="Q143" s="486"/>
      <c r="R143" s="485"/>
      <c r="S143" s="486"/>
      <c r="T143" s="485"/>
      <c r="U143" s="486"/>
      <c r="V143" s="485"/>
      <c r="W143" s="486"/>
      <c r="X143" s="485"/>
      <c r="Y143" s="486"/>
      <c r="Z143" s="5">
        <f t="shared" ref="Z143:Z150" si="587">COUNTA(J143:Y143)</f>
        <v>1</v>
      </c>
      <c r="AA143" s="5">
        <f t="shared" ref="AA143:AA150" ca="1" si="588">LEN(E143)</f>
        <v>29</v>
      </c>
      <c r="AD143" s="201" t="str">
        <f t="shared" ca="1" si="575"/>
        <v>RIGHT_TAMPER_HOME_SNR</v>
      </c>
      <c r="AE143" s="198" t="str">
        <f t="shared" ca="1" si="576"/>
        <v>使用</v>
      </c>
    </row>
    <row r="144" spans="1:31" ht="12" customHeight="1">
      <c r="A144" s="161">
        <f t="shared" si="577"/>
        <v>0</v>
      </c>
      <c r="B144" s="189">
        <f t="shared" ca="1" si="579"/>
        <v>0</v>
      </c>
      <c r="C144" s="44">
        <v>9</v>
      </c>
      <c r="D144" s="45" t="s">
        <v>46</v>
      </c>
      <c r="E144" s="489" t="str">
        <f t="shared" ca="1" si="585"/>
        <v>SNR_LEFT_TAMPER_HOME_SNR_OFF</v>
      </c>
      <c r="F144" s="489"/>
      <c r="G144" s="489"/>
      <c r="H144" s="41">
        <f ca="1">IF(E144="Not Used","",MAX($H$102:INDIRECT("R[-1]C",FALSE))+1)</f>
        <v>26</v>
      </c>
      <c r="I144" s="42" t="str">
        <f t="shared" ca="1" si="586"/>
        <v>0x041A</v>
      </c>
      <c r="J144" s="488" t="s">
        <v>864</v>
      </c>
      <c r="K144" s="486"/>
      <c r="L144" s="485"/>
      <c r="M144" s="486"/>
      <c r="N144" s="485"/>
      <c r="O144" s="486"/>
      <c r="P144" s="485"/>
      <c r="Q144" s="486"/>
      <c r="R144" s="485"/>
      <c r="S144" s="486"/>
      <c r="T144" s="485"/>
      <c r="U144" s="486"/>
      <c r="V144" s="485"/>
      <c r="W144" s="486"/>
      <c r="X144" s="485"/>
      <c r="Y144" s="486"/>
      <c r="Z144" s="5">
        <f t="shared" si="587"/>
        <v>1</v>
      </c>
      <c r="AA144" s="5">
        <f t="shared" ca="1" si="588"/>
        <v>28</v>
      </c>
      <c r="AD144" s="201" t="str">
        <f t="shared" ca="1" si="575"/>
        <v>LEFT_TAMPER_HOME_SNR</v>
      </c>
      <c r="AE144" s="198" t="str">
        <f t="shared" ca="1" si="576"/>
        <v>使用</v>
      </c>
    </row>
    <row r="145" spans="1:31" ht="12" customHeight="1">
      <c r="A145" s="161">
        <f t="shared" si="577"/>
        <v>0</v>
      </c>
      <c r="B145" s="189">
        <f t="shared" ca="1" si="579"/>
        <v>0</v>
      </c>
      <c r="C145" s="44">
        <v>10</v>
      </c>
      <c r="D145" s="45" t="s">
        <v>46</v>
      </c>
      <c r="E145" s="489" t="str">
        <f t="shared" ca="1" si="585"/>
        <v>SNR_SET_CLAMP_HOME_SNR_OFF</v>
      </c>
      <c r="F145" s="489"/>
      <c r="G145" s="489"/>
      <c r="H145" s="41">
        <f ca="1">IF(E145="Not Used","",MAX($H$102:INDIRECT("R[-1]C",FALSE))+1)</f>
        <v>27</v>
      </c>
      <c r="I145" s="42" t="str">
        <f t="shared" ca="1" si="586"/>
        <v>0x041B</v>
      </c>
      <c r="J145" s="488" t="s">
        <v>851</v>
      </c>
      <c r="K145" s="486"/>
      <c r="L145" s="485"/>
      <c r="M145" s="486"/>
      <c r="N145" s="485"/>
      <c r="O145" s="486"/>
      <c r="P145" s="485"/>
      <c r="Q145" s="486"/>
      <c r="R145" s="485"/>
      <c r="S145" s="486"/>
      <c r="T145" s="485"/>
      <c r="U145" s="486"/>
      <c r="V145" s="485"/>
      <c r="W145" s="486"/>
      <c r="X145" s="485"/>
      <c r="Y145" s="486"/>
      <c r="Z145" s="5">
        <f t="shared" si="587"/>
        <v>1</v>
      </c>
      <c r="AA145" s="5">
        <f t="shared" ca="1" si="588"/>
        <v>26</v>
      </c>
      <c r="AD145" s="201" t="str">
        <f t="shared" ca="1" si="575"/>
        <v>SET_CLAMP_HOME_SNR</v>
      </c>
      <c r="AE145" s="198" t="str">
        <f t="shared" ca="1" si="576"/>
        <v>使用</v>
      </c>
    </row>
    <row r="146" spans="1:31" ht="12" customHeight="1">
      <c r="A146" s="161">
        <f t="shared" si="577"/>
        <v>0</v>
      </c>
      <c r="B146" s="189">
        <f t="shared" ca="1" si="579"/>
        <v>0</v>
      </c>
      <c r="C146" s="44">
        <v>11</v>
      </c>
      <c r="D146" s="45" t="s">
        <v>46</v>
      </c>
      <c r="E146" s="489" t="str">
        <f t="shared" ca="1" si="585"/>
        <v>SNR_REAR_COVER_OPEN_SNR_OFF</v>
      </c>
      <c r="F146" s="489"/>
      <c r="G146" s="489"/>
      <c r="H146" s="41">
        <f ca="1">IF(E146="Not Used","",MAX($H$102:INDIRECT("R[-1]C",FALSE))+1)</f>
        <v>28</v>
      </c>
      <c r="I146" s="42" t="str">
        <f t="shared" ca="1" si="586"/>
        <v>0x041C</v>
      </c>
      <c r="J146" s="488" t="s">
        <v>890</v>
      </c>
      <c r="K146" s="486"/>
      <c r="L146" s="485"/>
      <c r="M146" s="486"/>
      <c r="N146" s="485"/>
      <c r="O146" s="486"/>
      <c r="P146" s="485"/>
      <c r="Q146" s="486"/>
      <c r="R146" s="485"/>
      <c r="S146" s="486"/>
      <c r="T146" s="485"/>
      <c r="U146" s="486"/>
      <c r="V146" s="485"/>
      <c r="W146" s="486"/>
      <c r="X146" s="485"/>
      <c r="Y146" s="486"/>
      <c r="Z146" s="5">
        <f t="shared" si="587"/>
        <v>1</v>
      </c>
      <c r="AA146" s="5">
        <f t="shared" ca="1" si="588"/>
        <v>27</v>
      </c>
      <c r="AD146" s="201" t="str">
        <f t="shared" ca="1" si="575"/>
        <v>REAR_COVER_OPEN_SNR</v>
      </c>
      <c r="AE146" s="198" t="str">
        <f t="shared" ca="1" si="576"/>
        <v>使用</v>
      </c>
    </row>
    <row r="147" spans="1:31" ht="12" customHeight="1">
      <c r="A147" s="161">
        <f t="shared" si="577"/>
        <v>0</v>
      </c>
      <c r="B147" s="189">
        <f t="shared" ca="1" si="579"/>
        <v>0</v>
      </c>
      <c r="C147" s="44">
        <v>12</v>
      </c>
      <c r="D147" s="45" t="s">
        <v>46</v>
      </c>
      <c r="E147" s="489" t="str">
        <f t="shared" ca="1" si="585"/>
        <v>SNR_UNIT0_SNR_OFF</v>
      </c>
      <c r="F147" s="489"/>
      <c r="G147" s="489"/>
      <c r="H147" s="41">
        <f ca="1">IF(E147="Not Used","",MAX($H$102:INDIRECT("R[-1]C",FALSE))+1)</f>
        <v>29</v>
      </c>
      <c r="I147" s="42" t="str">
        <f t="shared" ca="1" si="586"/>
        <v>0x041D</v>
      </c>
      <c r="J147" s="488"/>
      <c r="K147" s="486"/>
      <c r="L147" s="485"/>
      <c r="M147" s="486"/>
      <c r="N147" s="485"/>
      <c r="O147" s="486"/>
      <c r="P147" s="485"/>
      <c r="Q147" s="486"/>
      <c r="R147" s="485"/>
      <c r="S147" s="486"/>
      <c r="T147" s="485"/>
      <c r="U147" s="486"/>
      <c r="V147" s="485"/>
      <c r="W147" s="486"/>
      <c r="X147" s="485"/>
      <c r="Y147" s="486"/>
      <c r="Z147" s="5">
        <f t="shared" si="587"/>
        <v>0</v>
      </c>
      <c r="AA147" s="5">
        <f t="shared" ca="1" si="588"/>
        <v>17</v>
      </c>
      <c r="AD147" s="201" t="str">
        <f t="shared" ca="1" si="575"/>
        <v>UNIT0_SNR</v>
      </c>
      <c r="AE147" s="198" t="str">
        <f t="shared" ca="1" si="576"/>
        <v>使用</v>
      </c>
    </row>
    <row r="148" spans="1:31" ht="12" customHeight="1">
      <c r="A148" s="161">
        <f t="shared" si="577"/>
        <v>0</v>
      </c>
      <c r="B148" s="189">
        <f t="shared" ca="1" si="579"/>
        <v>0</v>
      </c>
      <c r="C148" s="44">
        <v>13</v>
      </c>
      <c r="D148" s="45" t="s">
        <v>46</v>
      </c>
      <c r="E148" s="489" t="str">
        <f t="shared" ca="1" si="585"/>
        <v>SNR_STACKER_NO_PAPER_FULL_SNR_OFF</v>
      </c>
      <c r="F148" s="489"/>
      <c r="G148" s="489"/>
      <c r="H148" s="41">
        <f ca="1">IF(E148="Not Used","",MAX($H$102:INDIRECT("R[-1]C",FALSE))+1)</f>
        <v>30</v>
      </c>
      <c r="I148" s="42" t="str">
        <f t="shared" ca="1" si="586"/>
        <v>0x041E</v>
      </c>
      <c r="J148" s="488" t="s">
        <v>868</v>
      </c>
      <c r="K148" s="486"/>
      <c r="L148" s="485"/>
      <c r="M148" s="486"/>
      <c r="N148" s="485"/>
      <c r="O148" s="486"/>
      <c r="P148" s="485"/>
      <c r="Q148" s="486"/>
      <c r="R148" s="485"/>
      <c r="S148" s="486"/>
      <c r="T148" s="485"/>
      <c r="U148" s="486"/>
      <c r="V148" s="485"/>
      <c r="W148" s="486"/>
      <c r="X148" s="485"/>
      <c r="Y148" s="486"/>
      <c r="Z148" s="5">
        <f t="shared" si="587"/>
        <v>1</v>
      </c>
      <c r="AA148" s="5">
        <f t="shared" ca="1" si="588"/>
        <v>33</v>
      </c>
      <c r="AD148" s="201" t="str">
        <f t="shared" ca="1" si="575"/>
        <v>STACKER_NO_PAPER_FULL_SNR</v>
      </c>
      <c r="AE148" s="198" t="str">
        <f t="shared" ca="1" si="576"/>
        <v>使用</v>
      </c>
    </row>
    <row r="149" spans="1:31" ht="12" customHeight="1">
      <c r="A149" s="161">
        <f t="shared" si="577"/>
        <v>0</v>
      </c>
      <c r="B149" s="189">
        <f t="shared" ca="1" si="579"/>
        <v>0</v>
      </c>
      <c r="C149" s="44">
        <v>14</v>
      </c>
      <c r="D149" s="45" t="s">
        <v>46</v>
      </c>
      <c r="E149" s="489" t="str">
        <f t="shared" ca="1" si="585"/>
        <v>SNR_SUB_PADDLE_HOME_SNR_OFF</v>
      </c>
      <c r="F149" s="489"/>
      <c r="G149" s="489"/>
      <c r="H149" s="41">
        <f ca="1">IF(E149="Not Used","",MAX($H$102:INDIRECT("R[-1]C",FALSE))+1)</f>
        <v>31</v>
      </c>
      <c r="I149" s="42" t="str">
        <f t="shared" ca="1" si="586"/>
        <v>0x041F</v>
      </c>
      <c r="J149" s="488" t="s">
        <v>867</v>
      </c>
      <c r="K149" s="486"/>
      <c r="L149" s="485"/>
      <c r="M149" s="486"/>
      <c r="N149" s="485"/>
      <c r="O149" s="486"/>
      <c r="P149" s="485"/>
      <c r="Q149" s="486"/>
      <c r="R149" s="485"/>
      <c r="S149" s="486"/>
      <c r="T149" s="485"/>
      <c r="U149" s="486"/>
      <c r="V149" s="485"/>
      <c r="W149" s="486"/>
      <c r="X149" s="485"/>
      <c r="Y149" s="486"/>
      <c r="Z149" s="5">
        <f t="shared" si="587"/>
        <v>1</v>
      </c>
      <c r="AA149" s="5">
        <f t="shared" ca="1" si="588"/>
        <v>27</v>
      </c>
      <c r="AD149" s="201" t="str">
        <f t="shared" ca="1" si="575"/>
        <v>SUB_PADDLE_HOME_SNR</v>
      </c>
      <c r="AE149" s="198" t="str">
        <f t="shared" ca="1" si="576"/>
        <v>使用</v>
      </c>
    </row>
    <row r="150" spans="1:31" ht="12" customHeight="1">
      <c r="A150" s="161">
        <f t="shared" si="577"/>
        <v>0</v>
      </c>
      <c r="B150" s="189">
        <f t="shared" ca="1" si="579"/>
        <v>0</v>
      </c>
      <c r="C150" s="44">
        <v>15</v>
      </c>
      <c r="D150" s="45" t="s">
        <v>46</v>
      </c>
      <c r="E150" s="489" t="str">
        <f t="shared" ca="1" si="585"/>
        <v>SNR_EJECT_HOME_SNR_OFF</v>
      </c>
      <c r="F150" s="489"/>
      <c r="G150" s="489"/>
      <c r="H150" s="41">
        <f ca="1">IF(E150="Not Used","",MAX($H$102:INDIRECT("R[-1]C",FALSE))+1)</f>
        <v>32</v>
      </c>
      <c r="I150" s="42" t="str">
        <f t="shared" ca="1" si="586"/>
        <v>0x0420</v>
      </c>
      <c r="J150" s="485" t="s">
        <v>811</v>
      </c>
      <c r="K150" s="486"/>
      <c r="L150" s="485" t="s">
        <v>812</v>
      </c>
      <c r="M150" s="486"/>
      <c r="N150" s="485"/>
      <c r="O150" s="486"/>
      <c r="P150" s="485"/>
      <c r="Q150" s="486"/>
      <c r="R150" s="485"/>
      <c r="S150" s="486"/>
      <c r="T150" s="485"/>
      <c r="U150" s="486"/>
      <c r="V150" s="485"/>
      <c r="W150" s="486"/>
      <c r="X150" s="485"/>
      <c r="Y150" s="486"/>
      <c r="Z150" s="5">
        <f t="shared" si="587"/>
        <v>2</v>
      </c>
      <c r="AA150" s="5">
        <f t="shared" ca="1" si="588"/>
        <v>22</v>
      </c>
      <c r="AD150" s="201" t="str">
        <f t="shared" ca="1" si="575"/>
        <v>EJECT_HOME_SNR</v>
      </c>
      <c r="AE150" s="198" t="str">
        <f t="shared" ca="1" si="576"/>
        <v>使用</v>
      </c>
    </row>
    <row r="151" spans="1:31" ht="12" customHeight="1">
      <c r="A151" s="161">
        <f t="shared" si="577"/>
        <v>0</v>
      </c>
      <c r="B151" s="189">
        <f t="shared" ca="1" si="579"/>
        <v>0</v>
      </c>
      <c r="C151" s="44">
        <v>16</v>
      </c>
      <c r="D151" s="45" t="s">
        <v>46</v>
      </c>
      <c r="E151" s="489" t="str">
        <f t="shared" ca="1" si="578"/>
        <v>SNR_REG_CL_ON_OFF</v>
      </c>
      <c r="F151" s="489"/>
      <c r="G151" s="489"/>
      <c r="H151" s="41">
        <f ca="1">IF(E151="Not Used","",MAX($H$102:INDIRECT("R[-1]C",FALSE))+1)</f>
        <v>33</v>
      </c>
      <c r="I151" s="42" t="str">
        <f t="shared" ca="1" si="572"/>
        <v>0x0421</v>
      </c>
      <c r="J151" s="488" t="s">
        <v>900</v>
      </c>
      <c r="K151" s="486"/>
      <c r="L151" s="485"/>
      <c r="M151" s="486"/>
      <c r="N151" s="485"/>
      <c r="O151" s="486"/>
      <c r="P151" s="485"/>
      <c r="Q151" s="486"/>
      <c r="R151" s="485"/>
      <c r="S151" s="486"/>
      <c r="T151" s="485"/>
      <c r="U151" s="486"/>
      <c r="V151" s="485"/>
      <c r="W151" s="486"/>
      <c r="X151" s="485"/>
      <c r="Y151" s="486"/>
      <c r="Z151" s="5">
        <f t="shared" si="573"/>
        <v>1</v>
      </c>
      <c r="AA151" s="5">
        <f t="shared" ca="1" si="574"/>
        <v>17</v>
      </c>
      <c r="AD151" s="201" t="str">
        <f t="shared" ca="1" si="575"/>
        <v>REG_CL_ON</v>
      </c>
      <c r="AE151" s="198" t="str">
        <f t="shared" ca="1" si="576"/>
        <v>使用</v>
      </c>
    </row>
    <row r="152" spans="1:31" ht="12" customHeight="1">
      <c r="A152" s="161">
        <f t="shared" si="577"/>
        <v>0</v>
      </c>
      <c r="B152" s="189">
        <f t="shared" ca="1" si="579"/>
        <v>0</v>
      </c>
      <c r="C152" s="44">
        <v>17</v>
      </c>
      <c r="D152" s="45" t="s">
        <v>46</v>
      </c>
      <c r="E152" s="489" t="str">
        <f t="shared" ca="1" si="578"/>
        <v>Not Used</v>
      </c>
      <c r="F152" s="489"/>
      <c r="G152" s="489"/>
      <c r="H152" s="41" t="str">
        <f ca="1">IF(E152="Not Used","",MAX($H$102:INDIRECT("R[-1]C",FALSE))+1)</f>
        <v/>
      </c>
      <c r="I152" s="42" t="str">
        <f t="shared" ca="1" si="572"/>
        <v/>
      </c>
      <c r="J152" s="488"/>
      <c r="K152" s="486"/>
      <c r="L152" s="485"/>
      <c r="M152" s="486"/>
      <c r="N152" s="485"/>
      <c r="O152" s="486"/>
      <c r="P152" s="485"/>
      <c r="Q152" s="486"/>
      <c r="R152" s="485"/>
      <c r="S152" s="486"/>
      <c r="T152" s="485"/>
      <c r="U152" s="486"/>
      <c r="V152" s="485"/>
      <c r="W152" s="486"/>
      <c r="X152" s="485"/>
      <c r="Y152" s="486"/>
      <c r="Z152" s="5">
        <f t="shared" si="573"/>
        <v>0</v>
      </c>
      <c r="AA152" s="5">
        <f t="shared" ca="1" si="574"/>
        <v>8</v>
      </c>
      <c r="AD152" s="201" t="str">
        <f t="shared" ca="1" si="575"/>
        <v/>
      </c>
      <c r="AE152" s="198" t="str">
        <f t="shared" ca="1" si="576"/>
        <v>未使用</v>
      </c>
    </row>
    <row r="153" spans="1:31" ht="12" customHeight="1">
      <c r="A153" s="161">
        <f t="shared" si="577"/>
        <v>0</v>
      </c>
      <c r="B153" s="189">
        <f t="shared" ca="1" si="579"/>
        <v>0</v>
      </c>
      <c r="C153" s="44">
        <v>18</v>
      </c>
      <c r="D153" s="45" t="s">
        <v>46</v>
      </c>
      <c r="E153" s="489" t="str">
        <f t="shared" ca="1" si="578"/>
        <v>Not Used</v>
      </c>
      <c r="F153" s="489"/>
      <c r="G153" s="489"/>
      <c r="H153" s="41" t="str">
        <f ca="1">IF(E153="Not Used","",MAX($H$102:INDIRECT("R[-1]C",FALSE))+1)</f>
        <v/>
      </c>
      <c r="I153" s="42" t="str">
        <f t="shared" ca="1" si="572"/>
        <v/>
      </c>
      <c r="J153" s="488"/>
      <c r="K153" s="486"/>
      <c r="L153" s="485"/>
      <c r="M153" s="486"/>
      <c r="N153" s="485"/>
      <c r="O153" s="486"/>
      <c r="P153" s="485"/>
      <c r="Q153" s="486"/>
      <c r="R153" s="485"/>
      <c r="S153" s="486"/>
      <c r="T153" s="485"/>
      <c r="U153" s="486"/>
      <c r="V153" s="485"/>
      <c r="W153" s="486"/>
      <c r="X153" s="485"/>
      <c r="Y153" s="486"/>
      <c r="Z153" s="5">
        <f t="shared" si="573"/>
        <v>0</v>
      </c>
      <c r="AA153" s="5">
        <f t="shared" ca="1" si="574"/>
        <v>8</v>
      </c>
      <c r="AD153" s="201" t="str">
        <f t="shared" ca="1" si="575"/>
        <v/>
      </c>
      <c r="AE153" s="198" t="str">
        <f t="shared" ca="1" si="576"/>
        <v>未使用</v>
      </c>
    </row>
    <row r="154" spans="1:31" ht="12" customHeight="1">
      <c r="A154" s="161">
        <f t="shared" si="577"/>
        <v>0</v>
      </c>
      <c r="B154" s="189">
        <f t="shared" ca="1" si="579"/>
        <v>0</v>
      </c>
      <c r="C154" s="44">
        <v>19</v>
      </c>
      <c r="D154" s="45" t="s">
        <v>46</v>
      </c>
      <c r="E154" s="489" t="str">
        <f t="shared" ca="1" si="578"/>
        <v>Not Used</v>
      </c>
      <c r="F154" s="489"/>
      <c r="G154" s="489"/>
      <c r="H154" s="41" t="str">
        <f ca="1">IF(E154="Not Used","",MAX($H$102:INDIRECT("R[-1]C",FALSE))+1)</f>
        <v/>
      </c>
      <c r="I154" s="42" t="str">
        <f t="shared" ca="1" si="572"/>
        <v/>
      </c>
      <c r="J154" s="488"/>
      <c r="K154" s="486"/>
      <c r="L154" s="485"/>
      <c r="M154" s="486"/>
      <c r="N154" s="485"/>
      <c r="O154" s="486"/>
      <c r="P154" s="485"/>
      <c r="Q154" s="486"/>
      <c r="R154" s="485"/>
      <c r="S154" s="486"/>
      <c r="T154" s="485"/>
      <c r="U154" s="486"/>
      <c r="V154" s="485"/>
      <c r="W154" s="486"/>
      <c r="X154" s="485"/>
      <c r="Y154" s="486"/>
      <c r="Z154" s="5">
        <f t="shared" si="573"/>
        <v>0</v>
      </c>
      <c r="AA154" s="5">
        <f t="shared" ca="1" si="574"/>
        <v>8</v>
      </c>
      <c r="AD154" s="201" t="str">
        <f t="shared" ca="1" si="575"/>
        <v/>
      </c>
      <c r="AE154" s="198" t="str">
        <f t="shared" ca="1" si="576"/>
        <v>未使用</v>
      </c>
    </row>
    <row r="155" spans="1:31" ht="12" customHeight="1">
      <c r="A155" s="161">
        <f t="shared" si="577"/>
        <v>0</v>
      </c>
      <c r="B155" s="189">
        <f t="shared" ca="1" si="579"/>
        <v>0</v>
      </c>
      <c r="C155" s="44">
        <v>20</v>
      </c>
      <c r="D155" s="45" t="s">
        <v>46</v>
      </c>
      <c r="E155" s="489" t="str">
        <f t="shared" ca="1" si="578"/>
        <v>Not Used</v>
      </c>
      <c r="F155" s="489"/>
      <c r="G155" s="489"/>
      <c r="H155" s="41" t="str">
        <f ca="1">IF(E155="Not Used","",MAX($H$102:INDIRECT("R[-1]C",FALSE))+1)</f>
        <v/>
      </c>
      <c r="I155" s="42" t="str">
        <f t="shared" ca="1" si="572"/>
        <v/>
      </c>
      <c r="J155" s="488"/>
      <c r="K155" s="486"/>
      <c r="L155" s="485"/>
      <c r="M155" s="486"/>
      <c r="N155" s="485"/>
      <c r="O155" s="486"/>
      <c r="P155" s="485"/>
      <c r="Q155" s="486"/>
      <c r="R155" s="485"/>
      <c r="S155" s="486"/>
      <c r="T155" s="485"/>
      <c r="U155" s="486"/>
      <c r="V155" s="485"/>
      <c r="W155" s="486"/>
      <c r="X155" s="485"/>
      <c r="Y155" s="486"/>
      <c r="Z155" s="5">
        <f t="shared" si="573"/>
        <v>0</v>
      </c>
      <c r="AA155" s="5">
        <f t="shared" ca="1" si="574"/>
        <v>8</v>
      </c>
      <c r="AD155" s="201" t="str">
        <f t="shared" ca="1" si="575"/>
        <v/>
      </c>
      <c r="AE155" s="198" t="str">
        <f t="shared" ca="1" si="576"/>
        <v>未使用</v>
      </c>
    </row>
    <row r="156" spans="1:31" ht="12" customHeight="1">
      <c r="A156" s="161">
        <f t="shared" si="577"/>
        <v>0</v>
      </c>
      <c r="B156" s="189">
        <f t="shared" ca="1" si="579"/>
        <v>0</v>
      </c>
      <c r="C156" s="44">
        <v>21</v>
      </c>
      <c r="D156" s="45" t="s">
        <v>46</v>
      </c>
      <c r="E156" s="489" t="str">
        <f t="shared" ca="1" si="578"/>
        <v>Not Used</v>
      </c>
      <c r="F156" s="489"/>
      <c r="G156" s="489"/>
      <c r="H156" s="41" t="str">
        <f ca="1">IF(E156="Not Used","",MAX($H$102:INDIRECT("R[-1]C",FALSE))+1)</f>
        <v/>
      </c>
      <c r="I156" s="42" t="str">
        <f t="shared" ca="1" si="572"/>
        <v/>
      </c>
      <c r="J156" s="488"/>
      <c r="K156" s="486"/>
      <c r="L156" s="485"/>
      <c r="M156" s="486"/>
      <c r="N156" s="485"/>
      <c r="O156" s="486"/>
      <c r="P156" s="485"/>
      <c r="Q156" s="486"/>
      <c r="R156" s="485"/>
      <c r="S156" s="486"/>
      <c r="T156" s="485"/>
      <c r="U156" s="486"/>
      <c r="V156" s="485"/>
      <c r="W156" s="486"/>
      <c r="X156" s="485"/>
      <c r="Y156" s="486"/>
      <c r="Z156" s="5">
        <f t="shared" si="573"/>
        <v>0</v>
      </c>
      <c r="AA156" s="5">
        <f t="shared" ca="1" si="574"/>
        <v>8</v>
      </c>
      <c r="AD156" s="201" t="str">
        <f t="shared" ca="1" si="575"/>
        <v/>
      </c>
      <c r="AE156" s="198" t="str">
        <f t="shared" ca="1" si="576"/>
        <v>未使用</v>
      </c>
    </row>
    <row r="157" spans="1:31" ht="12" customHeight="1">
      <c r="A157" s="161">
        <f t="shared" si="577"/>
        <v>0</v>
      </c>
      <c r="B157" s="189">
        <f t="shared" ca="1" si="579"/>
        <v>0</v>
      </c>
      <c r="C157" s="44">
        <v>22</v>
      </c>
      <c r="D157" s="45" t="s">
        <v>46</v>
      </c>
      <c r="E157" s="489" t="str">
        <f t="shared" ca="1" si="578"/>
        <v>Not Used</v>
      </c>
      <c r="F157" s="489"/>
      <c r="G157" s="489"/>
      <c r="H157" s="41" t="str">
        <f ca="1">IF(E157="Not Used","",MAX($H$102:INDIRECT("R[-1]C",FALSE))+1)</f>
        <v/>
      </c>
      <c r="I157" s="42" t="str">
        <f t="shared" ca="1" si="572"/>
        <v/>
      </c>
      <c r="J157" s="488"/>
      <c r="K157" s="486"/>
      <c r="L157" s="485"/>
      <c r="M157" s="486"/>
      <c r="N157" s="485"/>
      <c r="O157" s="486"/>
      <c r="P157" s="485"/>
      <c r="Q157" s="486"/>
      <c r="R157" s="485"/>
      <c r="S157" s="486"/>
      <c r="T157" s="485"/>
      <c r="U157" s="486"/>
      <c r="V157" s="485"/>
      <c r="W157" s="486"/>
      <c r="X157" s="485"/>
      <c r="Y157" s="486"/>
      <c r="Z157" s="5">
        <f t="shared" si="573"/>
        <v>0</v>
      </c>
      <c r="AA157" s="5">
        <f t="shared" ca="1" si="574"/>
        <v>8</v>
      </c>
      <c r="AD157" s="201" t="str">
        <f t="shared" ca="1" si="575"/>
        <v/>
      </c>
      <c r="AE157" s="198" t="str">
        <f t="shared" ca="1" si="576"/>
        <v>未使用</v>
      </c>
    </row>
    <row r="158" spans="1:31" ht="12" customHeight="1">
      <c r="A158" s="161">
        <f t="shared" si="577"/>
        <v>0</v>
      </c>
      <c r="B158" s="189">
        <f t="shared" ca="1" si="579"/>
        <v>0</v>
      </c>
      <c r="C158" s="44">
        <v>23</v>
      </c>
      <c r="D158" s="45" t="s">
        <v>46</v>
      </c>
      <c r="E158" s="489" t="str">
        <f t="shared" ca="1" si="578"/>
        <v>Not Used</v>
      </c>
      <c r="F158" s="489"/>
      <c r="G158" s="489"/>
      <c r="H158" s="41" t="str">
        <f ca="1">IF(E158="Not Used","",MAX($H$102:INDIRECT("R[-1]C",FALSE))+1)</f>
        <v/>
      </c>
      <c r="I158" s="42" t="str">
        <f t="shared" ca="1" si="572"/>
        <v/>
      </c>
      <c r="J158" s="488"/>
      <c r="K158" s="486"/>
      <c r="L158" s="485"/>
      <c r="M158" s="486"/>
      <c r="N158" s="485"/>
      <c r="O158" s="486"/>
      <c r="P158" s="485"/>
      <c r="Q158" s="486"/>
      <c r="R158" s="485"/>
      <c r="S158" s="486"/>
      <c r="T158" s="485"/>
      <c r="U158" s="486"/>
      <c r="V158" s="485"/>
      <c r="W158" s="486"/>
      <c r="X158" s="485"/>
      <c r="Y158" s="486"/>
      <c r="Z158" s="5">
        <f t="shared" si="573"/>
        <v>0</v>
      </c>
      <c r="AA158" s="5">
        <f t="shared" ca="1" si="574"/>
        <v>8</v>
      </c>
      <c r="AD158" s="201" t="str">
        <f t="shared" ca="1" si="575"/>
        <v/>
      </c>
      <c r="AE158" s="198" t="str">
        <f t="shared" ca="1" si="576"/>
        <v>未使用</v>
      </c>
    </row>
    <row r="159" spans="1:31" ht="12" customHeight="1">
      <c r="A159" s="161">
        <f t="shared" si="577"/>
        <v>0</v>
      </c>
      <c r="B159" s="189">
        <f t="shared" ca="1" si="579"/>
        <v>0</v>
      </c>
      <c r="C159" s="44">
        <v>24</v>
      </c>
      <c r="D159" s="45" t="s">
        <v>46</v>
      </c>
      <c r="E159" s="489" t="str">
        <f t="shared" ca="1" si="578"/>
        <v>Not Used</v>
      </c>
      <c r="F159" s="489"/>
      <c r="G159" s="489"/>
      <c r="H159" s="41" t="str">
        <f ca="1">IF(E159="Not Used","",MAX($H$102:INDIRECT("R[-1]C",FALSE))+1)</f>
        <v/>
      </c>
      <c r="I159" s="42" t="str">
        <f t="shared" ca="1" si="572"/>
        <v/>
      </c>
      <c r="J159" s="488"/>
      <c r="K159" s="486"/>
      <c r="L159" s="485"/>
      <c r="M159" s="486"/>
      <c r="N159" s="485"/>
      <c r="O159" s="486"/>
      <c r="P159" s="485"/>
      <c r="Q159" s="486"/>
      <c r="R159" s="485"/>
      <c r="S159" s="486"/>
      <c r="T159" s="485"/>
      <c r="U159" s="486"/>
      <c r="V159" s="485"/>
      <c r="W159" s="486"/>
      <c r="X159" s="485"/>
      <c r="Y159" s="486"/>
      <c r="Z159" s="5">
        <f t="shared" si="573"/>
        <v>0</v>
      </c>
      <c r="AA159" s="5">
        <f t="shared" ca="1" si="574"/>
        <v>8</v>
      </c>
      <c r="AD159" s="201" t="str">
        <f t="shared" ca="1" si="575"/>
        <v/>
      </c>
      <c r="AE159" s="198" t="str">
        <f t="shared" ca="1" si="576"/>
        <v>未使用</v>
      </c>
    </row>
    <row r="160" spans="1:31" ht="12" customHeight="1">
      <c r="A160" s="161">
        <f t="shared" si="577"/>
        <v>0</v>
      </c>
      <c r="B160" s="189">
        <f t="shared" ca="1" si="579"/>
        <v>0</v>
      </c>
      <c r="C160" s="44">
        <v>25</v>
      </c>
      <c r="D160" s="45" t="s">
        <v>46</v>
      </c>
      <c r="E160" s="489" t="str">
        <f t="shared" ca="1" si="578"/>
        <v>Not Used</v>
      </c>
      <c r="F160" s="489"/>
      <c r="G160" s="489"/>
      <c r="H160" s="41" t="str">
        <f ca="1">IF(E160="Not Used","",MAX($H$102:INDIRECT("R[-1]C",FALSE))+1)</f>
        <v/>
      </c>
      <c r="I160" s="42" t="str">
        <f t="shared" ca="1" si="572"/>
        <v/>
      </c>
      <c r="J160" s="488"/>
      <c r="K160" s="486"/>
      <c r="L160" s="485"/>
      <c r="M160" s="486"/>
      <c r="N160" s="485"/>
      <c r="O160" s="486"/>
      <c r="P160" s="485"/>
      <c r="Q160" s="486"/>
      <c r="R160" s="485"/>
      <c r="S160" s="486"/>
      <c r="T160" s="485"/>
      <c r="U160" s="486"/>
      <c r="V160" s="485"/>
      <c r="W160" s="486"/>
      <c r="X160" s="485"/>
      <c r="Y160" s="486"/>
      <c r="Z160" s="5">
        <f t="shared" si="573"/>
        <v>0</v>
      </c>
      <c r="AA160" s="5">
        <f t="shared" ca="1" si="574"/>
        <v>8</v>
      </c>
      <c r="AD160" s="201" t="str">
        <f t="shared" ca="1" si="575"/>
        <v/>
      </c>
      <c r="AE160" s="198" t="str">
        <f t="shared" ca="1" si="576"/>
        <v>未使用</v>
      </c>
    </row>
    <row r="161" spans="1:31" ht="12" customHeight="1">
      <c r="A161" s="161">
        <f t="shared" si="577"/>
        <v>0</v>
      </c>
      <c r="B161" s="189">
        <f t="shared" ca="1" si="579"/>
        <v>0</v>
      </c>
      <c r="C161" s="44">
        <v>26</v>
      </c>
      <c r="D161" s="45" t="s">
        <v>46</v>
      </c>
      <c r="E161" s="489" t="str">
        <f t="shared" ca="1" si="578"/>
        <v>Not Used</v>
      </c>
      <c r="F161" s="489"/>
      <c r="G161" s="489"/>
      <c r="H161" s="41" t="str">
        <f ca="1">IF(E161="Not Used","",MAX($H$102:INDIRECT("R[-1]C",FALSE))+1)</f>
        <v/>
      </c>
      <c r="I161" s="42" t="str">
        <f t="shared" ca="1" si="572"/>
        <v/>
      </c>
      <c r="J161" s="488"/>
      <c r="K161" s="486"/>
      <c r="L161" s="485"/>
      <c r="M161" s="486"/>
      <c r="N161" s="485"/>
      <c r="O161" s="486"/>
      <c r="P161" s="485"/>
      <c r="Q161" s="486"/>
      <c r="R161" s="485"/>
      <c r="S161" s="486"/>
      <c r="T161" s="485"/>
      <c r="U161" s="486"/>
      <c r="V161" s="485"/>
      <c r="W161" s="486"/>
      <c r="X161" s="485"/>
      <c r="Y161" s="486"/>
      <c r="Z161" s="5">
        <f t="shared" si="573"/>
        <v>0</v>
      </c>
      <c r="AA161" s="5">
        <f t="shared" ca="1" si="574"/>
        <v>8</v>
      </c>
      <c r="AD161" s="201" t="str">
        <f t="shared" ca="1" si="575"/>
        <v/>
      </c>
      <c r="AE161" s="198" t="str">
        <f t="shared" ca="1" si="576"/>
        <v>未使用</v>
      </c>
    </row>
    <row r="162" spans="1:31" ht="12" customHeight="1">
      <c r="A162" s="161">
        <f t="shared" si="577"/>
        <v>0</v>
      </c>
      <c r="B162" s="189">
        <f t="shared" ca="1" si="579"/>
        <v>0</v>
      </c>
      <c r="C162" s="44">
        <v>27</v>
      </c>
      <c r="D162" s="45" t="s">
        <v>46</v>
      </c>
      <c r="E162" s="489" t="str">
        <f t="shared" ca="1" si="578"/>
        <v>Not Used</v>
      </c>
      <c r="F162" s="489"/>
      <c r="G162" s="489"/>
      <c r="H162" s="41" t="str">
        <f ca="1">IF(E162="Not Used","",MAX($H$102:INDIRECT("R[-1]C",FALSE))+1)</f>
        <v/>
      </c>
      <c r="I162" s="42" t="str">
        <f t="shared" ca="1" si="572"/>
        <v/>
      </c>
      <c r="J162" s="488"/>
      <c r="K162" s="486"/>
      <c r="L162" s="485"/>
      <c r="M162" s="486"/>
      <c r="N162" s="485"/>
      <c r="O162" s="486"/>
      <c r="P162" s="485"/>
      <c r="Q162" s="486"/>
      <c r="R162" s="485"/>
      <c r="S162" s="486"/>
      <c r="T162" s="485"/>
      <c r="U162" s="486"/>
      <c r="V162" s="485"/>
      <c r="W162" s="486"/>
      <c r="X162" s="485"/>
      <c r="Y162" s="486"/>
      <c r="Z162" s="5">
        <f t="shared" si="573"/>
        <v>0</v>
      </c>
      <c r="AA162" s="5">
        <f t="shared" ca="1" si="574"/>
        <v>8</v>
      </c>
      <c r="AD162" s="201" t="str">
        <f t="shared" ca="1" si="575"/>
        <v/>
      </c>
      <c r="AE162" s="198" t="str">
        <f t="shared" ca="1" si="576"/>
        <v>未使用</v>
      </c>
    </row>
    <row r="163" spans="1:31" ht="12" customHeight="1">
      <c r="A163" s="161">
        <f t="shared" si="577"/>
        <v>0</v>
      </c>
      <c r="B163" s="189">
        <f t="shared" ca="1" si="579"/>
        <v>0</v>
      </c>
      <c r="C163" s="44">
        <v>28</v>
      </c>
      <c r="D163" s="45" t="s">
        <v>46</v>
      </c>
      <c r="E163" s="489" t="str">
        <f t="shared" ca="1" si="578"/>
        <v>Not Used</v>
      </c>
      <c r="F163" s="489"/>
      <c r="G163" s="489"/>
      <c r="H163" s="41" t="str">
        <f ca="1">IF(E163="Not Used","",MAX($H$102:INDIRECT("R[-1]C",FALSE))+1)</f>
        <v/>
      </c>
      <c r="I163" s="42" t="str">
        <f t="shared" ca="1" si="572"/>
        <v/>
      </c>
      <c r="J163" s="488"/>
      <c r="K163" s="486"/>
      <c r="L163" s="485"/>
      <c r="M163" s="486"/>
      <c r="N163" s="485"/>
      <c r="O163" s="486"/>
      <c r="P163" s="485"/>
      <c r="Q163" s="486"/>
      <c r="R163" s="485"/>
      <c r="S163" s="486"/>
      <c r="T163" s="485"/>
      <c r="U163" s="486"/>
      <c r="V163" s="485"/>
      <c r="W163" s="486"/>
      <c r="X163" s="485"/>
      <c r="Y163" s="486"/>
      <c r="Z163" s="5">
        <f t="shared" si="573"/>
        <v>0</v>
      </c>
      <c r="AA163" s="5">
        <f t="shared" ca="1" si="574"/>
        <v>8</v>
      </c>
      <c r="AD163" s="201" t="str">
        <f t="shared" ca="1" si="575"/>
        <v/>
      </c>
      <c r="AE163" s="198" t="str">
        <f t="shared" ca="1" si="576"/>
        <v>未使用</v>
      </c>
    </row>
    <row r="164" spans="1:31" ht="12" customHeight="1">
      <c r="A164" s="161">
        <f t="shared" si="577"/>
        <v>0</v>
      </c>
      <c r="B164" s="189">
        <f t="shared" ca="1" si="579"/>
        <v>0</v>
      </c>
      <c r="C164" s="44">
        <v>29</v>
      </c>
      <c r="D164" s="45" t="s">
        <v>46</v>
      </c>
      <c r="E164" s="489" t="str">
        <f t="shared" ca="1" si="578"/>
        <v>Not Used</v>
      </c>
      <c r="F164" s="489"/>
      <c r="G164" s="489"/>
      <c r="H164" s="41" t="str">
        <f ca="1">IF(E164="Not Used","",MAX($H$102:INDIRECT("R[-1]C",FALSE))+1)</f>
        <v/>
      </c>
      <c r="I164" s="42" t="str">
        <f t="shared" ca="1" si="572"/>
        <v/>
      </c>
      <c r="J164" s="488"/>
      <c r="K164" s="486"/>
      <c r="L164" s="485"/>
      <c r="M164" s="486"/>
      <c r="N164" s="485"/>
      <c r="O164" s="486"/>
      <c r="P164" s="485"/>
      <c r="Q164" s="486"/>
      <c r="R164" s="485"/>
      <c r="S164" s="486"/>
      <c r="T164" s="485"/>
      <c r="U164" s="486"/>
      <c r="V164" s="485"/>
      <c r="W164" s="486"/>
      <c r="X164" s="485"/>
      <c r="Y164" s="486"/>
      <c r="Z164" s="5">
        <f t="shared" si="573"/>
        <v>0</v>
      </c>
      <c r="AA164" s="5">
        <f t="shared" ca="1" si="574"/>
        <v>8</v>
      </c>
      <c r="AD164" s="201" t="str">
        <f t="shared" ca="1" si="575"/>
        <v/>
      </c>
      <c r="AE164" s="198" t="str">
        <f t="shared" ca="1" si="576"/>
        <v>未使用</v>
      </c>
    </row>
    <row r="165" spans="1:31" ht="12" customHeight="1">
      <c r="A165" s="161">
        <f t="shared" si="577"/>
        <v>0</v>
      </c>
      <c r="B165" s="189">
        <f t="shared" ca="1" si="579"/>
        <v>0</v>
      </c>
      <c r="C165" s="44">
        <v>30</v>
      </c>
      <c r="D165" s="45" t="s">
        <v>46</v>
      </c>
      <c r="E165" s="489" t="str">
        <f t="shared" ca="1" si="578"/>
        <v>Not Used</v>
      </c>
      <c r="F165" s="489"/>
      <c r="G165" s="489"/>
      <c r="H165" s="41" t="str">
        <f ca="1">IF(E165="Not Used","",MAX($H$102:INDIRECT("R[-1]C",FALSE))+1)</f>
        <v/>
      </c>
      <c r="I165" s="42" t="str">
        <f t="shared" ca="1" si="572"/>
        <v/>
      </c>
      <c r="J165" s="488"/>
      <c r="K165" s="486"/>
      <c r="L165" s="485"/>
      <c r="M165" s="486"/>
      <c r="N165" s="485"/>
      <c r="O165" s="486"/>
      <c r="P165" s="485"/>
      <c r="Q165" s="486"/>
      <c r="R165" s="485"/>
      <c r="S165" s="486"/>
      <c r="T165" s="485"/>
      <c r="U165" s="486"/>
      <c r="V165" s="485"/>
      <c r="W165" s="486"/>
      <c r="X165" s="485"/>
      <c r="Y165" s="486"/>
      <c r="Z165" s="5">
        <f t="shared" si="573"/>
        <v>0</v>
      </c>
      <c r="AA165" s="5">
        <f t="shared" ca="1" si="574"/>
        <v>8</v>
      </c>
      <c r="AD165" s="201" t="str">
        <f t="shared" ca="1" si="575"/>
        <v/>
      </c>
      <c r="AE165" s="198" t="str">
        <f t="shared" ca="1" si="576"/>
        <v>未使用</v>
      </c>
    </row>
    <row r="166" spans="1:31" ht="12" customHeight="1" thickBot="1">
      <c r="A166" s="161">
        <f t="shared" si="577"/>
        <v>0</v>
      </c>
      <c r="B166" s="190">
        <f t="shared" ca="1" si="579"/>
        <v>0</v>
      </c>
      <c r="C166" s="44">
        <v>31</v>
      </c>
      <c r="D166" s="47" t="s">
        <v>46</v>
      </c>
      <c r="E166" s="495" t="str">
        <f t="shared" ca="1" si="578"/>
        <v>Not Used</v>
      </c>
      <c r="F166" s="495"/>
      <c r="G166" s="495"/>
      <c r="H166" s="48" t="str">
        <f ca="1">IF(E166="Not Used","",MAX($H$102:INDIRECT("R[-1]C",FALSE))+1)</f>
        <v/>
      </c>
      <c r="I166" s="49" t="str">
        <f t="shared" ca="1" si="572"/>
        <v/>
      </c>
      <c r="J166" s="496"/>
      <c r="K166" s="491"/>
      <c r="L166" s="490"/>
      <c r="M166" s="491"/>
      <c r="N166" s="490"/>
      <c r="O166" s="491"/>
      <c r="P166" s="490"/>
      <c r="Q166" s="491"/>
      <c r="R166" s="490"/>
      <c r="S166" s="491"/>
      <c r="T166" s="490"/>
      <c r="U166" s="491"/>
      <c r="V166" s="490"/>
      <c r="W166" s="491"/>
      <c r="X166" s="490"/>
      <c r="Y166" s="491"/>
      <c r="Z166" s="5">
        <f t="shared" si="573"/>
        <v>0</v>
      </c>
      <c r="AA166" s="5">
        <f t="shared" ca="1" si="574"/>
        <v>8</v>
      </c>
      <c r="AD166" s="201" t="str">
        <f t="shared" ca="1" si="575"/>
        <v/>
      </c>
      <c r="AE166" s="198" t="str">
        <f t="shared" ca="1" si="576"/>
        <v>未使用</v>
      </c>
    </row>
    <row r="167" spans="1:31" ht="12" customHeight="1" thickTop="1">
      <c r="A167" s="161">
        <v>1</v>
      </c>
      <c r="B167" s="35" t="str">
        <f ca="1">B12</f>
        <v/>
      </c>
      <c r="C167" s="36">
        <v>0</v>
      </c>
      <c r="D167" s="37" t="s">
        <v>84</v>
      </c>
      <c r="E167" s="489" t="str">
        <f ca="1">IF(AE167="未使用","Not Used",$E$100&amp;AD167&amp;"_"&amp;D167)</f>
        <v>Not Used</v>
      </c>
      <c r="F167" s="489"/>
      <c r="G167" s="489"/>
      <c r="H167" s="28" t="str">
        <f ca="1">IF(E167="Not Used","",MAX($H$102:INDIRECT("R[-1]C",FALSE))+1)</f>
        <v/>
      </c>
      <c r="I167" s="38" t="str">
        <f t="shared" ref="I167:I230" ca="1" si="589">IF(H167="","","0x"&amp;DEC2HEX(G$2*2^10+H167,4))</f>
        <v/>
      </c>
      <c r="J167" s="492"/>
      <c r="K167" s="493"/>
      <c r="L167" s="494"/>
      <c r="M167" s="493"/>
      <c r="N167" s="494"/>
      <c r="O167" s="493"/>
      <c r="P167" s="494"/>
      <c r="Q167" s="493"/>
      <c r="R167" s="494"/>
      <c r="S167" s="493"/>
      <c r="T167" s="494"/>
      <c r="U167" s="493"/>
      <c r="V167" s="494"/>
      <c r="W167" s="493"/>
      <c r="X167" s="494"/>
      <c r="Y167" s="493"/>
      <c r="Z167" s="5">
        <f t="shared" ref="Z167:Z230" si="590">COUNTA(J167:Y167)</f>
        <v>0</v>
      </c>
      <c r="AA167" s="5">
        <f t="shared" ref="AA167:AA230" ca="1" si="591">LEN(E167)</f>
        <v>8</v>
      </c>
      <c r="AC167" s="160"/>
      <c r="AD167" s="201" t="str">
        <f t="shared" ca="1" si="575"/>
        <v/>
      </c>
      <c r="AE167" s="198" t="str">
        <f t="shared" ca="1" si="576"/>
        <v>未使用</v>
      </c>
    </row>
    <row r="168" spans="1:31" ht="12" customHeight="1">
      <c r="A168" s="161">
        <f t="shared" si="577"/>
        <v>1</v>
      </c>
      <c r="B168" s="189" t="str">
        <f ca="1">B$167</f>
        <v/>
      </c>
      <c r="C168" s="40">
        <v>1</v>
      </c>
      <c r="D168" s="37" t="s">
        <v>84</v>
      </c>
      <c r="E168" s="489" t="str">
        <f ca="1">IF(AE168="未使用","Not Used",$E$100&amp;AD168&amp;"_"&amp;D168)</f>
        <v>Not Used</v>
      </c>
      <c r="F168" s="489"/>
      <c r="G168" s="489"/>
      <c r="H168" s="41" t="str">
        <f ca="1">IF(E168="Not Used","",MAX($H$102:INDIRECT("R[-1]C",FALSE))+1)</f>
        <v/>
      </c>
      <c r="I168" s="42" t="str">
        <f t="shared" ca="1" si="589"/>
        <v/>
      </c>
      <c r="J168" s="488"/>
      <c r="K168" s="486"/>
      <c r="L168" s="485"/>
      <c r="M168" s="486"/>
      <c r="N168" s="485"/>
      <c r="O168" s="486"/>
      <c r="P168" s="485"/>
      <c r="Q168" s="486"/>
      <c r="R168" s="485"/>
      <c r="S168" s="486"/>
      <c r="T168" s="485"/>
      <c r="U168" s="486"/>
      <c r="V168" s="485"/>
      <c r="W168" s="486"/>
      <c r="X168" s="485"/>
      <c r="Y168" s="486"/>
      <c r="Z168" s="5">
        <f t="shared" si="590"/>
        <v>0</v>
      </c>
      <c r="AA168" s="5">
        <f t="shared" ca="1" si="591"/>
        <v>8</v>
      </c>
      <c r="AD168" s="201" t="str">
        <f t="shared" ref="AD168:AD551" ca="1" si="592">OFFSET(A168,IF(D168="ON",-94-C168,-94-C168-32)-64*A168+3*A168,34-C168)</f>
        <v/>
      </c>
      <c r="AE168" s="198" t="str">
        <f t="shared" ref="AE168:AE551" ca="1" si="593">OFFSET(A168,IF(D168="ON",-93-C168,-92-C168-32)-64*A168+3*A168,34-C168)</f>
        <v>未使用</v>
      </c>
    </row>
    <row r="169" spans="1:31" ht="12" customHeight="1">
      <c r="A169" s="161">
        <f t="shared" ref="A169:A232" si="594">A168</f>
        <v>1</v>
      </c>
      <c r="B169" s="189" t="str">
        <f t="shared" ref="B169:B230" ca="1" si="595">B$167</f>
        <v/>
      </c>
      <c r="C169" s="40">
        <v>2</v>
      </c>
      <c r="D169" s="37" t="s">
        <v>84</v>
      </c>
      <c r="E169" s="489" t="str">
        <f t="shared" ref="E169:E181" ca="1" si="596">IF(AE169="未使用","Not Used",$E$100&amp;AD169&amp;"_"&amp;D169)</f>
        <v>Not Used</v>
      </c>
      <c r="F169" s="489"/>
      <c r="G169" s="489"/>
      <c r="H169" s="41" t="str">
        <f ca="1">IF(E169="Not Used","",MAX($H$102:INDIRECT("R[-1]C",FALSE))+1)</f>
        <v/>
      </c>
      <c r="I169" s="42" t="str">
        <f t="shared" ca="1" si="589"/>
        <v/>
      </c>
      <c r="J169" s="488"/>
      <c r="K169" s="486"/>
      <c r="L169" s="485"/>
      <c r="M169" s="486"/>
      <c r="N169" s="485"/>
      <c r="O169" s="486"/>
      <c r="P169" s="485"/>
      <c r="Q169" s="486"/>
      <c r="R169" s="485"/>
      <c r="S169" s="486"/>
      <c r="T169" s="485"/>
      <c r="U169" s="486"/>
      <c r="V169" s="485"/>
      <c r="W169" s="486"/>
      <c r="X169" s="485"/>
      <c r="Y169" s="486"/>
      <c r="Z169" s="5">
        <f t="shared" si="590"/>
        <v>0</v>
      </c>
      <c r="AA169" s="5">
        <f t="shared" ca="1" si="591"/>
        <v>8</v>
      </c>
      <c r="AD169" s="201" t="str">
        <f t="shared" ca="1" si="592"/>
        <v/>
      </c>
      <c r="AE169" s="198" t="str">
        <f t="shared" ca="1" si="593"/>
        <v>未使用</v>
      </c>
    </row>
    <row r="170" spans="1:31" ht="12" customHeight="1">
      <c r="A170" s="161">
        <f t="shared" si="594"/>
        <v>1</v>
      </c>
      <c r="B170" s="189" t="str">
        <f t="shared" ca="1" si="595"/>
        <v/>
      </c>
      <c r="C170" s="40">
        <v>3</v>
      </c>
      <c r="D170" s="37" t="s">
        <v>84</v>
      </c>
      <c r="E170" s="489" t="str">
        <f t="shared" ca="1" si="596"/>
        <v>Not Used</v>
      </c>
      <c r="F170" s="489"/>
      <c r="G170" s="489"/>
      <c r="H170" s="41" t="str">
        <f ca="1">IF(E170="Not Used","",MAX($H$102:INDIRECT("R[-1]C",FALSE))+1)</f>
        <v/>
      </c>
      <c r="I170" s="42" t="str">
        <f t="shared" ca="1" si="589"/>
        <v/>
      </c>
      <c r="J170" s="488"/>
      <c r="K170" s="486"/>
      <c r="L170" s="485"/>
      <c r="M170" s="486"/>
      <c r="N170" s="485"/>
      <c r="O170" s="486"/>
      <c r="P170" s="485"/>
      <c r="Q170" s="486"/>
      <c r="R170" s="485"/>
      <c r="S170" s="486"/>
      <c r="T170" s="485"/>
      <c r="U170" s="486"/>
      <c r="V170" s="485"/>
      <c r="W170" s="486"/>
      <c r="X170" s="485"/>
      <c r="Y170" s="486"/>
      <c r="Z170" s="5">
        <f t="shared" si="590"/>
        <v>0</v>
      </c>
      <c r="AA170" s="5">
        <f t="shared" ca="1" si="591"/>
        <v>8</v>
      </c>
      <c r="AD170" s="201" t="str">
        <f t="shared" ca="1" si="592"/>
        <v/>
      </c>
      <c r="AE170" s="198" t="str">
        <f t="shared" ca="1" si="593"/>
        <v>未使用</v>
      </c>
    </row>
    <row r="171" spans="1:31" ht="12" customHeight="1">
      <c r="A171" s="161">
        <f t="shared" si="594"/>
        <v>1</v>
      </c>
      <c r="B171" s="189" t="str">
        <f t="shared" ca="1" si="595"/>
        <v/>
      </c>
      <c r="C171" s="40">
        <v>4</v>
      </c>
      <c r="D171" s="37" t="s">
        <v>84</v>
      </c>
      <c r="E171" s="489" t="str">
        <f t="shared" ca="1" si="596"/>
        <v>Not Used</v>
      </c>
      <c r="F171" s="489"/>
      <c r="G171" s="489"/>
      <c r="H171" s="41" t="str">
        <f ca="1">IF(E171="Not Used","",MAX($H$102:INDIRECT("R[-1]C",FALSE))+1)</f>
        <v/>
      </c>
      <c r="I171" s="42" t="str">
        <f t="shared" ca="1" si="589"/>
        <v/>
      </c>
      <c r="J171" s="488"/>
      <c r="K171" s="486"/>
      <c r="L171" s="485"/>
      <c r="M171" s="486"/>
      <c r="N171" s="485"/>
      <c r="O171" s="486"/>
      <c r="P171" s="485"/>
      <c r="Q171" s="486"/>
      <c r="R171" s="485"/>
      <c r="S171" s="486"/>
      <c r="T171" s="485"/>
      <c r="U171" s="486"/>
      <c r="V171" s="485"/>
      <c r="W171" s="486"/>
      <c r="X171" s="485"/>
      <c r="Y171" s="486"/>
      <c r="Z171" s="5">
        <f t="shared" si="590"/>
        <v>0</v>
      </c>
      <c r="AA171" s="5">
        <f t="shared" ca="1" si="591"/>
        <v>8</v>
      </c>
      <c r="AD171" s="201" t="str">
        <f t="shared" ca="1" si="592"/>
        <v/>
      </c>
      <c r="AE171" s="198" t="str">
        <f t="shared" ca="1" si="593"/>
        <v>未使用</v>
      </c>
    </row>
    <row r="172" spans="1:31" ht="12" customHeight="1">
      <c r="A172" s="161">
        <f t="shared" si="594"/>
        <v>1</v>
      </c>
      <c r="B172" s="189" t="str">
        <f t="shared" ca="1" si="595"/>
        <v/>
      </c>
      <c r="C172" s="40">
        <v>5</v>
      </c>
      <c r="D172" s="37" t="s">
        <v>84</v>
      </c>
      <c r="E172" s="489" t="str">
        <f t="shared" ca="1" si="596"/>
        <v>Not Used</v>
      </c>
      <c r="F172" s="489"/>
      <c r="G172" s="489"/>
      <c r="H172" s="41" t="str">
        <f ca="1">IF(E172="Not Used","",MAX($H$102:INDIRECT("R[-1]C",FALSE))+1)</f>
        <v/>
      </c>
      <c r="I172" s="42" t="str">
        <f t="shared" ca="1" si="589"/>
        <v/>
      </c>
      <c r="J172" s="488"/>
      <c r="K172" s="486"/>
      <c r="L172" s="485"/>
      <c r="M172" s="486"/>
      <c r="N172" s="485"/>
      <c r="O172" s="486"/>
      <c r="P172" s="485"/>
      <c r="Q172" s="486"/>
      <c r="R172" s="485"/>
      <c r="S172" s="486"/>
      <c r="T172" s="485"/>
      <c r="U172" s="486"/>
      <c r="V172" s="485"/>
      <c r="W172" s="486"/>
      <c r="X172" s="485"/>
      <c r="Y172" s="486"/>
      <c r="Z172" s="5">
        <f t="shared" si="590"/>
        <v>0</v>
      </c>
      <c r="AA172" s="5">
        <f t="shared" ca="1" si="591"/>
        <v>8</v>
      </c>
      <c r="AD172" s="201" t="str">
        <f t="shared" ca="1" si="592"/>
        <v/>
      </c>
      <c r="AE172" s="198" t="str">
        <f t="shared" ca="1" si="593"/>
        <v>未使用</v>
      </c>
    </row>
    <row r="173" spans="1:31" ht="12" customHeight="1">
      <c r="A173" s="161">
        <f t="shared" si="594"/>
        <v>1</v>
      </c>
      <c r="B173" s="189" t="str">
        <f t="shared" ca="1" si="595"/>
        <v/>
      </c>
      <c r="C173" s="40">
        <v>6</v>
      </c>
      <c r="D173" s="37" t="s">
        <v>84</v>
      </c>
      <c r="E173" s="489" t="str">
        <f t="shared" ca="1" si="596"/>
        <v>Not Used</v>
      </c>
      <c r="F173" s="489"/>
      <c r="G173" s="489"/>
      <c r="H173" s="41" t="str">
        <f ca="1">IF(E173="Not Used","",MAX($H$102:INDIRECT("R[-1]C",FALSE))+1)</f>
        <v/>
      </c>
      <c r="I173" s="42" t="str">
        <f t="shared" ca="1" si="589"/>
        <v/>
      </c>
      <c r="J173" s="488"/>
      <c r="K173" s="486"/>
      <c r="L173" s="485"/>
      <c r="M173" s="486"/>
      <c r="N173" s="485"/>
      <c r="O173" s="486"/>
      <c r="P173" s="485"/>
      <c r="Q173" s="486"/>
      <c r="R173" s="485"/>
      <c r="S173" s="486"/>
      <c r="T173" s="485"/>
      <c r="U173" s="486"/>
      <c r="V173" s="485"/>
      <c r="W173" s="486"/>
      <c r="X173" s="485"/>
      <c r="Y173" s="486"/>
      <c r="Z173" s="5">
        <f t="shared" si="590"/>
        <v>0</v>
      </c>
      <c r="AA173" s="5">
        <f t="shared" ca="1" si="591"/>
        <v>8</v>
      </c>
      <c r="AD173" s="201" t="str">
        <f t="shared" ca="1" si="592"/>
        <v/>
      </c>
      <c r="AE173" s="198" t="str">
        <f t="shared" ca="1" si="593"/>
        <v>未使用</v>
      </c>
    </row>
    <row r="174" spans="1:31" ht="12" customHeight="1">
      <c r="A174" s="161">
        <f t="shared" si="594"/>
        <v>1</v>
      </c>
      <c r="B174" s="189" t="str">
        <f t="shared" ca="1" si="595"/>
        <v/>
      </c>
      <c r="C174" s="40">
        <v>7</v>
      </c>
      <c r="D174" s="37" t="s">
        <v>84</v>
      </c>
      <c r="E174" s="489" t="str">
        <f t="shared" ca="1" si="596"/>
        <v>Not Used</v>
      </c>
      <c r="F174" s="489"/>
      <c r="G174" s="489"/>
      <c r="H174" s="41" t="str">
        <f ca="1">IF(E174="Not Used","",MAX($H$102:INDIRECT("R[-1]C",FALSE))+1)</f>
        <v/>
      </c>
      <c r="I174" s="42" t="str">
        <f t="shared" ca="1" si="589"/>
        <v/>
      </c>
      <c r="J174" s="488"/>
      <c r="K174" s="486"/>
      <c r="L174" s="485"/>
      <c r="M174" s="486"/>
      <c r="N174" s="485"/>
      <c r="O174" s="486"/>
      <c r="P174" s="485"/>
      <c r="Q174" s="486"/>
      <c r="R174" s="485"/>
      <c r="S174" s="486"/>
      <c r="T174" s="485"/>
      <c r="U174" s="486"/>
      <c r="V174" s="485"/>
      <c r="W174" s="486"/>
      <c r="X174" s="485"/>
      <c r="Y174" s="486"/>
      <c r="Z174" s="5">
        <f t="shared" si="590"/>
        <v>0</v>
      </c>
      <c r="AA174" s="5">
        <f t="shared" ca="1" si="591"/>
        <v>8</v>
      </c>
      <c r="AD174" s="201" t="str">
        <f t="shared" ca="1" si="592"/>
        <v/>
      </c>
      <c r="AE174" s="198" t="str">
        <f t="shared" ca="1" si="593"/>
        <v>未使用</v>
      </c>
    </row>
    <row r="175" spans="1:31" ht="12" customHeight="1">
      <c r="A175" s="161">
        <f t="shared" si="594"/>
        <v>1</v>
      </c>
      <c r="B175" s="189" t="str">
        <f t="shared" ca="1" si="595"/>
        <v/>
      </c>
      <c r="C175" s="40">
        <v>8</v>
      </c>
      <c r="D175" s="37" t="s">
        <v>84</v>
      </c>
      <c r="E175" s="489" t="str">
        <f t="shared" ca="1" si="596"/>
        <v>Not Used</v>
      </c>
      <c r="F175" s="489"/>
      <c r="G175" s="489"/>
      <c r="H175" s="41" t="str">
        <f ca="1">IF(E175="Not Used","",MAX($H$102:INDIRECT("R[-1]C",FALSE))+1)</f>
        <v/>
      </c>
      <c r="I175" s="42" t="str">
        <f t="shared" ca="1" si="589"/>
        <v/>
      </c>
      <c r="J175" s="488"/>
      <c r="K175" s="486"/>
      <c r="L175" s="485"/>
      <c r="M175" s="486"/>
      <c r="N175" s="485"/>
      <c r="O175" s="486"/>
      <c r="P175" s="485"/>
      <c r="Q175" s="486"/>
      <c r="R175" s="485"/>
      <c r="S175" s="486"/>
      <c r="T175" s="485"/>
      <c r="U175" s="486"/>
      <c r="V175" s="485"/>
      <c r="W175" s="486"/>
      <c r="X175" s="485"/>
      <c r="Y175" s="486"/>
      <c r="Z175" s="5">
        <f t="shared" si="590"/>
        <v>0</v>
      </c>
      <c r="AA175" s="5">
        <f t="shared" ca="1" si="591"/>
        <v>8</v>
      </c>
      <c r="AD175" s="201" t="str">
        <f t="shared" ca="1" si="592"/>
        <v/>
      </c>
      <c r="AE175" s="198" t="str">
        <f t="shared" ca="1" si="593"/>
        <v>未使用</v>
      </c>
    </row>
    <row r="176" spans="1:31" ht="12" customHeight="1">
      <c r="A176" s="161">
        <f t="shared" si="594"/>
        <v>1</v>
      </c>
      <c r="B176" s="189" t="str">
        <f t="shared" ca="1" si="595"/>
        <v/>
      </c>
      <c r="C176" s="40">
        <v>9</v>
      </c>
      <c r="D176" s="37" t="s">
        <v>84</v>
      </c>
      <c r="E176" s="489" t="str">
        <f t="shared" ca="1" si="596"/>
        <v>Not Used</v>
      </c>
      <c r="F176" s="489"/>
      <c r="G176" s="489"/>
      <c r="H176" s="41" t="str">
        <f ca="1">IF(E176="Not Used","",MAX($H$102:INDIRECT("R[-1]C",FALSE))+1)</f>
        <v/>
      </c>
      <c r="I176" s="42" t="str">
        <f t="shared" ca="1" si="589"/>
        <v/>
      </c>
      <c r="J176" s="488"/>
      <c r="K176" s="486"/>
      <c r="L176" s="485"/>
      <c r="M176" s="486"/>
      <c r="N176" s="485"/>
      <c r="O176" s="486"/>
      <c r="P176" s="485"/>
      <c r="Q176" s="486"/>
      <c r="R176" s="485"/>
      <c r="S176" s="486"/>
      <c r="T176" s="485"/>
      <c r="U176" s="486"/>
      <c r="V176" s="485"/>
      <c r="W176" s="486"/>
      <c r="X176" s="485"/>
      <c r="Y176" s="486"/>
      <c r="Z176" s="5">
        <f t="shared" si="590"/>
        <v>0</v>
      </c>
      <c r="AA176" s="5">
        <f t="shared" ca="1" si="591"/>
        <v>8</v>
      </c>
      <c r="AD176" s="201" t="str">
        <f t="shared" ca="1" si="592"/>
        <v/>
      </c>
      <c r="AE176" s="198" t="str">
        <f t="shared" ca="1" si="593"/>
        <v>未使用</v>
      </c>
    </row>
    <row r="177" spans="1:31" ht="12" customHeight="1">
      <c r="A177" s="161">
        <f t="shared" si="594"/>
        <v>1</v>
      </c>
      <c r="B177" s="189" t="str">
        <f t="shared" ca="1" si="595"/>
        <v/>
      </c>
      <c r="C177" s="40">
        <v>10</v>
      </c>
      <c r="D177" s="37" t="s">
        <v>84</v>
      </c>
      <c r="E177" s="489" t="str">
        <f t="shared" ca="1" si="596"/>
        <v>Not Used</v>
      </c>
      <c r="F177" s="489"/>
      <c r="G177" s="489"/>
      <c r="H177" s="41" t="str">
        <f ca="1">IF(E177="Not Used","",MAX($H$102:INDIRECT("R[-1]C",FALSE))+1)</f>
        <v/>
      </c>
      <c r="I177" s="42" t="str">
        <f t="shared" ca="1" si="589"/>
        <v/>
      </c>
      <c r="J177" s="488"/>
      <c r="K177" s="486"/>
      <c r="L177" s="485"/>
      <c r="M177" s="486"/>
      <c r="N177" s="485"/>
      <c r="O177" s="486"/>
      <c r="P177" s="485"/>
      <c r="Q177" s="486"/>
      <c r="R177" s="485"/>
      <c r="S177" s="486"/>
      <c r="T177" s="485"/>
      <c r="U177" s="486"/>
      <c r="V177" s="485"/>
      <c r="W177" s="486"/>
      <c r="X177" s="485"/>
      <c r="Y177" s="486"/>
      <c r="Z177" s="5">
        <f t="shared" si="590"/>
        <v>0</v>
      </c>
      <c r="AA177" s="5">
        <f t="shared" ca="1" si="591"/>
        <v>8</v>
      </c>
      <c r="AD177" s="201" t="str">
        <f t="shared" ca="1" si="592"/>
        <v/>
      </c>
      <c r="AE177" s="198" t="str">
        <f t="shared" ca="1" si="593"/>
        <v>未使用</v>
      </c>
    </row>
    <row r="178" spans="1:31" ht="12" customHeight="1">
      <c r="A178" s="161">
        <f t="shared" si="594"/>
        <v>1</v>
      </c>
      <c r="B178" s="189" t="str">
        <f t="shared" ca="1" si="595"/>
        <v/>
      </c>
      <c r="C178" s="40">
        <v>11</v>
      </c>
      <c r="D178" s="37" t="s">
        <v>84</v>
      </c>
      <c r="E178" s="489" t="str">
        <f t="shared" ca="1" si="596"/>
        <v>Not Used</v>
      </c>
      <c r="F178" s="489"/>
      <c r="G178" s="489"/>
      <c r="H178" s="41" t="str">
        <f ca="1">IF(E178="Not Used","",MAX($H$102:INDIRECT("R[-1]C",FALSE))+1)</f>
        <v/>
      </c>
      <c r="I178" s="42" t="str">
        <f t="shared" ca="1" si="589"/>
        <v/>
      </c>
      <c r="J178" s="488"/>
      <c r="K178" s="486"/>
      <c r="L178" s="485"/>
      <c r="M178" s="486"/>
      <c r="N178" s="485"/>
      <c r="O178" s="486"/>
      <c r="P178" s="485"/>
      <c r="Q178" s="486"/>
      <c r="R178" s="485"/>
      <c r="S178" s="486"/>
      <c r="T178" s="485"/>
      <c r="U178" s="486"/>
      <c r="V178" s="485"/>
      <c r="W178" s="486"/>
      <c r="X178" s="485"/>
      <c r="Y178" s="486"/>
      <c r="Z178" s="5">
        <f t="shared" si="590"/>
        <v>0</v>
      </c>
      <c r="AA178" s="5">
        <f t="shared" ca="1" si="591"/>
        <v>8</v>
      </c>
      <c r="AD178" s="201" t="str">
        <f t="shared" ca="1" si="592"/>
        <v/>
      </c>
      <c r="AE178" s="198" t="str">
        <f t="shared" ca="1" si="593"/>
        <v>未使用</v>
      </c>
    </row>
    <row r="179" spans="1:31" ht="12" customHeight="1">
      <c r="A179" s="161">
        <f t="shared" si="594"/>
        <v>1</v>
      </c>
      <c r="B179" s="189" t="str">
        <f t="shared" ca="1" si="595"/>
        <v/>
      </c>
      <c r="C179" s="40">
        <v>12</v>
      </c>
      <c r="D179" s="37" t="s">
        <v>84</v>
      </c>
      <c r="E179" s="489" t="str">
        <f t="shared" ca="1" si="596"/>
        <v>Not Used</v>
      </c>
      <c r="F179" s="489"/>
      <c r="G179" s="489"/>
      <c r="H179" s="41" t="str">
        <f ca="1">IF(E179="Not Used","",MAX($H$102:INDIRECT("R[-1]C",FALSE))+1)</f>
        <v/>
      </c>
      <c r="I179" s="42" t="str">
        <f t="shared" ca="1" si="589"/>
        <v/>
      </c>
      <c r="J179" s="488"/>
      <c r="K179" s="486"/>
      <c r="L179" s="485"/>
      <c r="M179" s="486"/>
      <c r="N179" s="485"/>
      <c r="O179" s="486"/>
      <c r="P179" s="485"/>
      <c r="Q179" s="486"/>
      <c r="R179" s="485"/>
      <c r="S179" s="486"/>
      <c r="T179" s="485"/>
      <c r="U179" s="486"/>
      <c r="V179" s="485"/>
      <c r="W179" s="486"/>
      <c r="X179" s="485"/>
      <c r="Y179" s="486"/>
      <c r="Z179" s="5">
        <f t="shared" si="590"/>
        <v>0</v>
      </c>
      <c r="AA179" s="5">
        <f t="shared" ca="1" si="591"/>
        <v>8</v>
      </c>
      <c r="AD179" s="201" t="str">
        <f t="shared" ca="1" si="592"/>
        <v/>
      </c>
      <c r="AE179" s="198" t="str">
        <f t="shared" ca="1" si="593"/>
        <v>未使用</v>
      </c>
    </row>
    <row r="180" spans="1:31" ht="12" customHeight="1">
      <c r="A180" s="161">
        <f t="shared" si="594"/>
        <v>1</v>
      </c>
      <c r="B180" s="189" t="str">
        <f t="shared" ca="1" si="595"/>
        <v/>
      </c>
      <c r="C180" s="40">
        <v>13</v>
      </c>
      <c r="D180" s="37" t="s">
        <v>84</v>
      </c>
      <c r="E180" s="489" t="str">
        <f t="shared" ca="1" si="596"/>
        <v>Not Used</v>
      </c>
      <c r="F180" s="489"/>
      <c r="G180" s="489"/>
      <c r="H180" s="41" t="str">
        <f ca="1">IF(E180="Not Used","",MAX($H$102:INDIRECT("R[-1]C",FALSE))+1)</f>
        <v/>
      </c>
      <c r="I180" s="42" t="str">
        <f t="shared" ca="1" si="589"/>
        <v/>
      </c>
      <c r="J180" s="488"/>
      <c r="K180" s="486"/>
      <c r="L180" s="485"/>
      <c r="M180" s="486"/>
      <c r="N180" s="485"/>
      <c r="O180" s="486"/>
      <c r="P180" s="485"/>
      <c r="Q180" s="486"/>
      <c r="R180" s="485"/>
      <c r="S180" s="486"/>
      <c r="T180" s="485"/>
      <c r="U180" s="486"/>
      <c r="V180" s="485"/>
      <c r="W180" s="486"/>
      <c r="X180" s="485"/>
      <c r="Y180" s="486"/>
      <c r="Z180" s="5">
        <f t="shared" si="590"/>
        <v>0</v>
      </c>
      <c r="AA180" s="5">
        <f t="shared" ca="1" si="591"/>
        <v>8</v>
      </c>
      <c r="AD180" s="201" t="str">
        <f t="shared" ca="1" si="592"/>
        <v/>
      </c>
      <c r="AE180" s="198" t="str">
        <f t="shared" ca="1" si="593"/>
        <v>未使用</v>
      </c>
    </row>
    <row r="181" spans="1:31" ht="12" customHeight="1">
      <c r="A181" s="161">
        <f t="shared" si="594"/>
        <v>1</v>
      </c>
      <c r="B181" s="189" t="str">
        <f t="shared" ca="1" si="595"/>
        <v/>
      </c>
      <c r="C181" s="40">
        <v>14</v>
      </c>
      <c r="D181" s="37" t="s">
        <v>84</v>
      </c>
      <c r="E181" s="489" t="str">
        <f t="shared" ca="1" si="596"/>
        <v>Not Used</v>
      </c>
      <c r="F181" s="489"/>
      <c r="G181" s="489"/>
      <c r="H181" s="41" t="str">
        <f ca="1">IF(E181="Not Used","",MAX($H$102:INDIRECT("R[-1]C",FALSE))+1)</f>
        <v/>
      </c>
      <c r="I181" s="42" t="str">
        <f t="shared" ca="1" si="589"/>
        <v/>
      </c>
      <c r="J181" s="488"/>
      <c r="K181" s="486"/>
      <c r="L181" s="485"/>
      <c r="M181" s="486"/>
      <c r="N181" s="485"/>
      <c r="O181" s="486"/>
      <c r="P181" s="485"/>
      <c r="Q181" s="486"/>
      <c r="R181" s="485"/>
      <c r="S181" s="486"/>
      <c r="T181" s="485"/>
      <c r="U181" s="486"/>
      <c r="V181" s="485"/>
      <c r="W181" s="486"/>
      <c r="X181" s="485"/>
      <c r="Y181" s="486"/>
      <c r="Z181" s="5">
        <f t="shared" si="590"/>
        <v>0</v>
      </c>
      <c r="AA181" s="5">
        <f t="shared" ca="1" si="591"/>
        <v>8</v>
      </c>
      <c r="AD181" s="201" t="str">
        <f t="shared" ca="1" si="592"/>
        <v/>
      </c>
      <c r="AE181" s="198" t="str">
        <f t="shared" ca="1" si="593"/>
        <v>未使用</v>
      </c>
    </row>
    <row r="182" spans="1:31" ht="12" customHeight="1">
      <c r="A182" s="161">
        <f t="shared" si="594"/>
        <v>1</v>
      </c>
      <c r="B182" s="189" t="str">
        <f t="shared" ca="1" si="595"/>
        <v/>
      </c>
      <c r="C182" s="40">
        <v>15</v>
      </c>
      <c r="D182" s="37" t="s">
        <v>84</v>
      </c>
      <c r="E182" s="489" t="str">
        <f ca="1">IF(AE182="未使用","Not Used",$E$100&amp;AD182&amp;"_"&amp;D182)</f>
        <v>Not Used</v>
      </c>
      <c r="F182" s="489"/>
      <c r="G182" s="489"/>
      <c r="H182" s="41" t="str">
        <f ca="1">IF(E182="Not Used","",MAX($H$102:INDIRECT("R[-1]C",FALSE))+1)</f>
        <v/>
      </c>
      <c r="I182" s="42" t="str">
        <f t="shared" ca="1" si="589"/>
        <v/>
      </c>
      <c r="J182" s="488"/>
      <c r="K182" s="486"/>
      <c r="L182" s="485"/>
      <c r="M182" s="486"/>
      <c r="N182" s="485"/>
      <c r="O182" s="486"/>
      <c r="P182" s="485"/>
      <c r="Q182" s="486"/>
      <c r="R182" s="485"/>
      <c r="S182" s="486"/>
      <c r="T182" s="485"/>
      <c r="U182" s="486"/>
      <c r="V182" s="485"/>
      <c r="W182" s="486"/>
      <c r="X182" s="485"/>
      <c r="Y182" s="486"/>
      <c r="Z182" s="5">
        <f t="shared" si="590"/>
        <v>0</v>
      </c>
      <c r="AA182" s="5">
        <f t="shared" ca="1" si="591"/>
        <v>8</v>
      </c>
      <c r="AD182" s="201" t="str">
        <f t="shared" ca="1" si="592"/>
        <v/>
      </c>
      <c r="AE182" s="198" t="str">
        <f t="shared" ca="1" si="593"/>
        <v>未使用</v>
      </c>
    </row>
    <row r="183" spans="1:31" ht="12" customHeight="1">
      <c r="A183" s="161">
        <f t="shared" si="594"/>
        <v>1</v>
      </c>
      <c r="B183" s="189" t="str">
        <f t="shared" ca="1" si="595"/>
        <v/>
      </c>
      <c r="C183" s="40">
        <v>16</v>
      </c>
      <c r="D183" s="37" t="s">
        <v>84</v>
      </c>
      <c r="E183" s="489" t="str">
        <f ca="1">IF(AE183="未使用","Not Used",$E$100&amp;AD183&amp;"_"&amp;D183)</f>
        <v>Not Used</v>
      </c>
      <c r="F183" s="489"/>
      <c r="G183" s="489"/>
      <c r="H183" s="41" t="str">
        <f ca="1">IF(E183="Not Used","",MAX($H$102:INDIRECT("R[-1]C",FALSE))+1)</f>
        <v/>
      </c>
      <c r="I183" s="42" t="str">
        <f t="shared" ca="1" si="589"/>
        <v/>
      </c>
      <c r="J183" s="488"/>
      <c r="K183" s="486"/>
      <c r="L183" s="485"/>
      <c r="M183" s="486"/>
      <c r="N183" s="485"/>
      <c r="O183" s="486"/>
      <c r="P183" s="485"/>
      <c r="Q183" s="486"/>
      <c r="R183" s="485"/>
      <c r="S183" s="486"/>
      <c r="T183" s="485"/>
      <c r="U183" s="486"/>
      <c r="V183" s="485"/>
      <c r="W183" s="486"/>
      <c r="X183" s="485"/>
      <c r="Y183" s="486"/>
      <c r="Z183" s="5">
        <f t="shared" si="590"/>
        <v>0</v>
      </c>
      <c r="AA183" s="5">
        <f t="shared" ca="1" si="591"/>
        <v>8</v>
      </c>
      <c r="AD183" s="201" t="str">
        <f t="shared" ca="1" si="592"/>
        <v/>
      </c>
      <c r="AE183" s="198" t="str">
        <f t="shared" ca="1" si="593"/>
        <v>未使用</v>
      </c>
    </row>
    <row r="184" spans="1:31" ht="12" customHeight="1">
      <c r="A184" s="161">
        <f t="shared" si="594"/>
        <v>1</v>
      </c>
      <c r="B184" s="189" t="str">
        <f t="shared" ca="1" si="595"/>
        <v/>
      </c>
      <c r="C184" s="40">
        <v>17</v>
      </c>
      <c r="D184" s="37" t="s">
        <v>84</v>
      </c>
      <c r="E184" s="489" t="str">
        <f t="shared" ref="E184:E189" ca="1" si="597">IF(AE184="未使用","Not Used",$E$100&amp;AD184&amp;"_"&amp;D184)</f>
        <v>Not Used</v>
      </c>
      <c r="F184" s="489"/>
      <c r="G184" s="489"/>
      <c r="H184" s="41" t="str">
        <f ca="1">IF(E184="Not Used","",MAX($H$102:INDIRECT("R[-1]C",FALSE))+1)</f>
        <v/>
      </c>
      <c r="I184" s="42" t="str">
        <f t="shared" ca="1" si="589"/>
        <v/>
      </c>
      <c r="J184" s="488"/>
      <c r="K184" s="486"/>
      <c r="L184" s="485"/>
      <c r="M184" s="486"/>
      <c r="N184" s="485"/>
      <c r="O184" s="486"/>
      <c r="P184" s="485"/>
      <c r="Q184" s="486"/>
      <c r="R184" s="485"/>
      <c r="S184" s="486"/>
      <c r="T184" s="485"/>
      <c r="U184" s="486"/>
      <c r="V184" s="485"/>
      <c r="W184" s="486"/>
      <c r="X184" s="485"/>
      <c r="Y184" s="486"/>
      <c r="Z184" s="5">
        <f t="shared" si="590"/>
        <v>0</v>
      </c>
      <c r="AA184" s="5">
        <f t="shared" ca="1" si="591"/>
        <v>8</v>
      </c>
      <c r="AD184" s="201" t="str">
        <f t="shared" ca="1" si="592"/>
        <v/>
      </c>
      <c r="AE184" s="198" t="str">
        <f t="shared" ca="1" si="593"/>
        <v>未使用</v>
      </c>
    </row>
    <row r="185" spans="1:31" ht="12" customHeight="1">
      <c r="A185" s="161">
        <f t="shared" si="594"/>
        <v>1</v>
      </c>
      <c r="B185" s="189" t="str">
        <f t="shared" ca="1" si="595"/>
        <v/>
      </c>
      <c r="C185" s="40">
        <v>18</v>
      </c>
      <c r="D185" s="37" t="s">
        <v>84</v>
      </c>
      <c r="E185" s="489" t="str">
        <f t="shared" ca="1" si="597"/>
        <v>Not Used</v>
      </c>
      <c r="F185" s="489"/>
      <c r="G185" s="489"/>
      <c r="H185" s="41" t="str">
        <f ca="1">IF(E185="Not Used","",MAX($H$102:INDIRECT("R[-1]C",FALSE))+1)</f>
        <v/>
      </c>
      <c r="I185" s="42" t="str">
        <f t="shared" ca="1" si="589"/>
        <v/>
      </c>
      <c r="J185" s="488"/>
      <c r="K185" s="486"/>
      <c r="L185" s="485"/>
      <c r="M185" s="486"/>
      <c r="N185" s="485"/>
      <c r="O185" s="486"/>
      <c r="P185" s="485"/>
      <c r="Q185" s="486"/>
      <c r="R185" s="485"/>
      <c r="S185" s="486"/>
      <c r="T185" s="485"/>
      <c r="U185" s="486"/>
      <c r="V185" s="485"/>
      <c r="W185" s="486"/>
      <c r="X185" s="485"/>
      <c r="Y185" s="486"/>
      <c r="Z185" s="5">
        <f t="shared" si="590"/>
        <v>0</v>
      </c>
      <c r="AA185" s="5">
        <f t="shared" ca="1" si="591"/>
        <v>8</v>
      </c>
      <c r="AD185" s="201" t="str">
        <f t="shared" ca="1" si="592"/>
        <v/>
      </c>
      <c r="AE185" s="198" t="str">
        <f t="shared" ca="1" si="593"/>
        <v>未使用</v>
      </c>
    </row>
    <row r="186" spans="1:31" ht="12" customHeight="1">
      <c r="A186" s="161">
        <f t="shared" si="594"/>
        <v>1</v>
      </c>
      <c r="B186" s="189" t="str">
        <f t="shared" ca="1" si="595"/>
        <v/>
      </c>
      <c r="C186" s="40">
        <v>19</v>
      </c>
      <c r="D186" s="37" t="s">
        <v>84</v>
      </c>
      <c r="E186" s="489" t="str">
        <f t="shared" ca="1" si="597"/>
        <v>Not Used</v>
      </c>
      <c r="F186" s="489"/>
      <c r="G186" s="489"/>
      <c r="H186" s="41" t="str">
        <f ca="1">IF(E186="Not Used","",MAX($H$102:INDIRECT("R[-1]C",FALSE))+1)</f>
        <v/>
      </c>
      <c r="I186" s="42" t="str">
        <f t="shared" ca="1" si="589"/>
        <v/>
      </c>
      <c r="J186" s="488"/>
      <c r="K186" s="486"/>
      <c r="L186" s="485"/>
      <c r="M186" s="486"/>
      <c r="N186" s="485"/>
      <c r="O186" s="486"/>
      <c r="P186" s="485"/>
      <c r="Q186" s="486"/>
      <c r="R186" s="485"/>
      <c r="S186" s="486"/>
      <c r="T186" s="485"/>
      <c r="U186" s="486"/>
      <c r="V186" s="485"/>
      <c r="W186" s="486"/>
      <c r="X186" s="485"/>
      <c r="Y186" s="486"/>
      <c r="Z186" s="5">
        <f t="shared" si="590"/>
        <v>0</v>
      </c>
      <c r="AA186" s="5">
        <f t="shared" ca="1" si="591"/>
        <v>8</v>
      </c>
      <c r="AD186" s="201" t="str">
        <f t="shared" ca="1" si="592"/>
        <v/>
      </c>
      <c r="AE186" s="198" t="str">
        <f t="shared" ca="1" si="593"/>
        <v>未使用</v>
      </c>
    </row>
    <row r="187" spans="1:31" ht="12" customHeight="1">
      <c r="A187" s="161">
        <f t="shared" si="594"/>
        <v>1</v>
      </c>
      <c r="B187" s="189" t="str">
        <f t="shared" ca="1" si="595"/>
        <v/>
      </c>
      <c r="C187" s="40">
        <v>20</v>
      </c>
      <c r="D187" s="37" t="s">
        <v>84</v>
      </c>
      <c r="E187" s="489" t="str">
        <f t="shared" ca="1" si="597"/>
        <v>Not Used</v>
      </c>
      <c r="F187" s="489"/>
      <c r="G187" s="489"/>
      <c r="H187" s="41" t="str">
        <f ca="1">IF(E187="Not Used","",MAX($H$102:INDIRECT("R[-1]C",FALSE))+1)</f>
        <v/>
      </c>
      <c r="I187" s="42" t="str">
        <f t="shared" ca="1" si="589"/>
        <v/>
      </c>
      <c r="J187" s="488"/>
      <c r="K187" s="486"/>
      <c r="L187" s="485"/>
      <c r="M187" s="486"/>
      <c r="N187" s="485"/>
      <c r="O187" s="486"/>
      <c r="P187" s="485"/>
      <c r="Q187" s="486"/>
      <c r="R187" s="485"/>
      <c r="S187" s="486"/>
      <c r="T187" s="485"/>
      <c r="U187" s="486"/>
      <c r="V187" s="485"/>
      <c r="W187" s="486"/>
      <c r="X187" s="485"/>
      <c r="Y187" s="486"/>
      <c r="Z187" s="5">
        <f t="shared" si="590"/>
        <v>0</v>
      </c>
      <c r="AA187" s="5">
        <f t="shared" ca="1" si="591"/>
        <v>8</v>
      </c>
      <c r="AD187" s="201" t="str">
        <f t="shared" ca="1" si="592"/>
        <v/>
      </c>
      <c r="AE187" s="198" t="str">
        <f t="shared" ca="1" si="593"/>
        <v>未使用</v>
      </c>
    </row>
    <row r="188" spans="1:31" ht="12" customHeight="1">
      <c r="A188" s="161">
        <f t="shared" si="594"/>
        <v>1</v>
      </c>
      <c r="B188" s="189" t="str">
        <f t="shared" ca="1" si="595"/>
        <v/>
      </c>
      <c r="C188" s="40">
        <v>21</v>
      </c>
      <c r="D188" s="37" t="s">
        <v>84</v>
      </c>
      <c r="E188" s="489" t="str">
        <f t="shared" ca="1" si="597"/>
        <v>Not Used</v>
      </c>
      <c r="F188" s="489"/>
      <c r="G188" s="489"/>
      <c r="H188" s="41" t="str">
        <f ca="1">IF(E188="Not Used","",MAX($H$102:INDIRECT("R[-1]C",FALSE))+1)</f>
        <v/>
      </c>
      <c r="I188" s="42" t="str">
        <f t="shared" ca="1" si="589"/>
        <v/>
      </c>
      <c r="J188" s="488"/>
      <c r="K188" s="486"/>
      <c r="L188" s="485"/>
      <c r="M188" s="486"/>
      <c r="N188" s="485"/>
      <c r="O188" s="486"/>
      <c r="P188" s="485"/>
      <c r="Q188" s="486"/>
      <c r="R188" s="485"/>
      <c r="S188" s="486"/>
      <c r="T188" s="485"/>
      <c r="U188" s="486"/>
      <c r="V188" s="485"/>
      <c r="W188" s="486"/>
      <c r="X188" s="485"/>
      <c r="Y188" s="486"/>
      <c r="Z188" s="5">
        <f t="shared" si="590"/>
        <v>0</v>
      </c>
      <c r="AA188" s="5">
        <f t="shared" ca="1" si="591"/>
        <v>8</v>
      </c>
      <c r="AD188" s="201" t="str">
        <f t="shared" ca="1" si="592"/>
        <v/>
      </c>
      <c r="AE188" s="198" t="str">
        <f t="shared" ca="1" si="593"/>
        <v>未使用</v>
      </c>
    </row>
    <row r="189" spans="1:31" ht="12" customHeight="1">
      <c r="A189" s="161">
        <f t="shared" si="594"/>
        <v>1</v>
      </c>
      <c r="B189" s="189" t="str">
        <f t="shared" ca="1" si="595"/>
        <v/>
      </c>
      <c r="C189" s="40">
        <v>22</v>
      </c>
      <c r="D189" s="37" t="s">
        <v>84</v>
      </c>
      <c r="E189" s="489" t="str">
        <f t="shared" ca="1" si="597"/>
        <v>Not Used</v>
      </c>
      <c r="F189" s="489"/>
      <c r="G189" s="489"/>
      <c r="H189" s="41" t="str">
        <f ca="1">IF(E189="Not Used","",MAX($H$102:INDIRECT("R[-1]C",FALSE))+1)</f>
        <v/>
      </c>
      <c r="I189" s="42" t="str">
        <f t="shared" ca="1" si="589"/>
        <v/>
      </c>
      <c r="J189" s="488"/>
      <c r="K189" s="486"/>
      <c r="L189" s="485"/>
      <c r="M189" s="486"/>
      <c r="N189" s="485"/>
      <c r="O189" s="486"/>
      <c r="P189" s="485"/>
      <c r="Q189" s="486"/>
      <c r="R189" s="485"/>
      <c r="S189" s="486"/>
      <c r="T189" s="485"/>
      <c r="U189" s="486"/>
      <c r="V189" s="485"/>
      <c r="W189" s="486"/>
      <c r="X189" s="485"/>
      <c r="Y189" s="486"/>
      <c r="Z189" s="5">
        <f t="shared" si="590"/>
        <v>0</v>
      </c>
      <c r="AA189" s="5">
        <f t="shared" ca="1" si="591"/>
        <v>8</v>
      </c>
      <c r="AD189" s="201" t="str">
        <f t="shared" ca="1" si="592"/>
        <v/>
      </c>
      <c r="AE189" s="198" t="str">
        <f t="shared" ca="1" si="593"/>
        <v>未使用</v>
      </c>
    </row>
    <row r="190" spans="1:31" ht="12" customHeight="1">
      <c r="A190" s="161">
        <f t="shared" si="594"/>
        <v>1</v>
      </c>
      <c r="B190" s="189" t="str">
        <f t="shared" ca="1" si="595"/>
        <v/>
      </c>
      <c r="C190" s="40">
        <v>23</v>
      </c>
      <c r="D190" s="37" t="s">
        <v>84</v>
      </c>
      <c r="E190" s="489" t="str">
        <f ca="1">IF(AE190="未使用","Not Used",$E$100&amp;AD190&amp;"_"&amp;D190)</f>
        <v>Not Used</v>
      </c>
      <c r="F190" s="489"/>
      <c r="G190" s="489"/>
      <c r="H190" s="41" t="str">
        <f ca="1">IF(E190="Not Used","",MAX($H$102:INDIRECT("R[-1]C",FALSE))+1)</f>
        <v/>
      </c>
      <c r="I190" s="42" t="str">
        <f t="shared" ca="1" si="589"/>
        <v/>
      </c>
      <c r="J190" s="488"/>
      <c r="K190" s="486"/>
      <c r="L190" s="485"/>
      <c r="M190" s="486"/>
      <c r="N190" s="485"/>
      <c r="O190" s="486"/>
      <c r="P190" s="485"/>
      <c r="Q190" s="486"/>
      <c r="R190" s="485"/>
      <c r="S190" s="486"/>
      <c r="T190" s="485"/>
      <c r="U190" s="486"/>
      <c r="V190" s="485"/>
      <c r="W190" s="486"/>
      <c r="X190" s="485"/>
      <c r="Y190" s="486"/>
      <c r="Z190" s="5">
        <f t="shared" si="590"/>
        <v>0</v>
      </c>
      <c r="AA190" s="5">
        <f t="shared" ca="1" si="591"/>
        <v>8</v>
      </c>
      <c r="AD190" s="201" t="str">
        <f t="shared" ca="1" si="592"/>
        <v/>
      </c>
      <c r="AE190" s="198" t="str">
        <f t="shared" ca="1" si="593"/>
        <v>未使用</v>
      </c>
    </row>
    <row r="191" spans="1:31" ht="12" customHeight="1">
      <c r="A191" s="161">
        <f t="shared" si="594"/>
        <v>1</v>
      </c>
      <c r="B191" s="189" t="str">
        <f t="shared" ca="1" si="595"/>
        <v/>
      </c>
      <c r="C191" s="40">
        <v>24</v>
      </c>
      <c r="D191" s="37" t="s">
        <v>84</v>
      </c>
      <c r="E191" s="489" t="str">
        <f t="shared" ref="E191:E197" ca="1" si="598">IF(AE191="未使用","Not Used",$E$100&amp;AD191&amp;"_"&amp;D191)</f>
        <v>Not Used</v>
      </c>
      <c r="F191" s="489"/>
      <c r="G191" s="489"/>
      <c r="H191" s="41" t="str">
        <f ca="1">IF(E191="Not Used","",MAX($H$102:INDIRECT("R[-1]C",FALSE))+1)</f>
        <v/>
      </c>
      <c r="I191" s="42" t="str">
        <f t="shared" ca="1" si="589"/>
        <v/>
      </c>
      <c r="J191" s="488"/>
      <c r="K191" s="486"/>
      <c r="L191" s="485"/>
      <c r="M191" s="486"/>
      <c r="N191" s="485"/>
      <c r="O191" s="486"/>
      <c r="P191" s="485"/>
      <c r="Q191" s="486"/>
      <c r="R191" s="485"/>
      <c r="S191" s="486"/>
      <c r="T191" s="485"/>
      <c r="U191" s="486"/>
      <c r="V191" s="485"/>
      <c r="W191" s="486"/>
      <c r="X191" s="485"/>
      <c r="Y191" s="486"/>
      <c r="Z191" s="5">
        <f t="shared" si="590"/>
        <v>0</v>
      </c>
      <c r="AA191" s="5">
        <f t="shared" ca="1" si="591"/>
        <v>8</v>
      </c>
      <c r="AD191" s="201" t="str">
        <f t="shared" ca="1" si="592"/>
        <v/>
      </c>
      <c r="AE191" s="198" t="str">
        <f t="shared" ca="1" si="593"/>
        <v>未使用</v>
      </c>
    </row>
    <row r="192" spans="1:31" ht="12" customHeight="1">
      <c r="A192" s="161">
        <f t="shared" si="594"/>
        <v>1</v>
      </c>
      <c r="B192" s="189" t="str">
        <f t="shared" ca="1" si="595"/>
        <v/>
      </c>
      <c r="C192" s="40">
        <v>25</v>
      </c>
      <c r="D192" s="37" t="s">
        <v>84</v>
      </c>
      <c r="E192" s="489" t="str">
        <f t="shared" ca="1" si="598"/>
        <v>Not Used</v>
      </c>
      <c r="F192" s="489"/>
      <c r="G192" s="489"/>
      <c r="H192" s="41" t="str">
        <f ca="1">IF(E192="Not Used","",MAX($H$102:INDIRECT("R[-1]C",FALSE))+1)</f>
        <v/>
      </c>
      <c r="I192" s="42" t="str">
        <f t="shared" ca="1" si="589"/>
        <v/>
      </c>
      <c r="J192" s="488"/>
      <c r="K192" s="486"/>
      <c r="L192" s="485"/>
      <c r="M192" s="486"/>
      <c r="N192" s="485"/>
      <c r="O192" s="486"/>
      <c r="P192" s="485"/>
      <c r="Q192" s="486"/>
      <c r="R192" s="485"/>
      <c r="S192" s="486"/>
      <c r="T192" s="485"/>
      <c r="U192" s="486"/>
      <c r="V192" s="485"/>
      <c r="W192" s="486"/>
      <c r="X192" s="485"/>
      <c r="Y192" s="486"/>
      <c r="Z192" s="5">
        <f t="shared" si="590"/>
        <v>0</v>
      </c>
      <c r="AA192" s="5">
        <f t="shared" ca="1" si="591"/>
        <v>8</v>
      </c>
      <c r="AD192" s="201" t="str">
        <f t="shared" ca="1" si="592"/>
        <v/>
      </c>
      <c r="AE192" s="198" t="str">
        <f t="shared" ca="1" si="593"/>
        <v>未使用</v>
      </c>
    </row>
    <row r="193" spans="1:31" ht="12" customHeight="1">
      <c r="A193" s="161">
        <f t="shared" si="594"/>
        <v>1</v>
      </c>
      <c r="B193" s="189" t="str">
        <f t="shared" ca="1" si="595"/>
        <v/>
      </c>
      <c r="C193" s="40">
        <v>26</v>
      </c>
      <c r="D193" s="37" t="s">
        <v>84</v>
      </c>
      <c r="E193" s="489" t="str">
        <f t="shared" ca="1" si="598"/>
        <v>Not Used</v>
      </c>
      <c r="F193" s="489"/>
      <c r="G193" s="489"/>
      <c r="H193" s="41" t="str">
        <f ca="1">IF(E193="Not Used","",MAX($H$102:INDIRECT("R[-1]C",FALSE))+1)</f>
        <v/>
      </c>
      <c r="I193" s="42" t="str">
        <f t="shared" ca="1" si="589"/>
        <v/>
      </c>
      <c r="J193" s="488"/>
      <c r="K193" s="486"/>
      <c r="L193" s="485"/>
      <c r="M193" s="486"/>
      <c r="N193" s="485"/>
      <c r="O193" s="486"/>
      <c r="P193" s="485"/>
      <c r="Q193" s="486"/>
      <c r="R193" s="485"/>
      <c r="S193" s="486"/>
      <c r="T193" s="485"/>
      <c r="U193" s="486"/>
      <c r="V193" s="485"/>
      <c r="W193" s="486"/>
      <c r="X193" s="485"/>
      <c r="Y193" s="486"/>
      <c r="Z193" s="5">
        <f t="shared" si="590"/>
        <v>0</v>
      </c>
      <c r="AA193" s="5">
        <f t="shared" ca="1" si="591"/>
        <v>8</v>
      </c>
      <c r="AD193" s="201" t="str">
        <f t="shared" ca="1" si="592"/>
        <v/>
      </c>
      <c r="AE193" s="198" t="str">
        <f t="shared" ca="1" si="593"/>
        <v>未使用</v>
      </c>
    </row>
    <row r="194" spans="1:31" ht="12" customHeight="1">
      <c r="A194" s="161">
        <f t="shared" si="594"/>
        <v>1</v>
      </c>
      <c r="B194" s="189" t="str">
        <f t="shared" ca="1" si="595"/>
        <v/>
      </c>
      <c r="C194" s="40">
        <v>27</v>
      </c>
      <c r="D194" s="37" t="s">
        <v>84</v>
      </c>
      <c r="E194" s="489" t="str">
        <f t="shared" ca="1" si="598"/>
        <v>Not Used</v>
      </c>
      <c r="F194" s="489"/>
      <c r="G194" s="489"/>
      <c r="H194" s="41" t="str">
        <f ca="1">IF(E194="Not Used","",MAX($H$102:INDIRECT("R[-1]C",FALSE))+1)</f>
        <v/>
      </c>
      <c r="I194" s="42" t="str">
        <f t="shared" ca="1" si="589"/>
        <v/>
      </c>
      <c r="J194" s="488"/>
      <c r="K194" s="486"/>
      <c r="L194" s="485"/>
      <c r="M194" s="486"/>
      <c r="N194" s="485"/>
      <c r="O194" s="486"/>
      <c r="P194" s="485"/>
      <c r="Q194" s="486"/>
      <c r="R194" s="485"/>
      <c r="S194" s="486"/>
      <c r="T194" s="485"/>
      <c r="U194" s="486"/>
      <c r="V194" s="485"/>
      <c r="W194" s="486"/>
      <c r="X194" s="485"/>
      <c r="Y194" s="486"/>
      <c r="Z194" s="5">
        <f t="shared" si="590"/>
        <v>0</v>
      </c>
      <c r="AA194" s="5">
        <f t="shared" ca="1" si="591"/>
        <v>8</v>
      </c>
      <c r="AD194" s="201" t="str">
        <f t="shared" ca="1" si="592"/>
        <v/>
      </c>
      <c r="AE194" s="198" t="str">
        <f t="shared" ca="1" si="593"/>
        <v>未使用</v>
      </c>
    </row>
    <row r="195" spans="1:31" ht="12" customHeight="1">
      <c r="A195" s="161">
        <f t="shared" si="594"/>
        <v>1</v>
      </c>
      <c r="B195" s="189" t="str">
        <f t="shared" ca="1" si="595"/>
        <v/>
      </c>
      <c r="C195" s="40">
        <v>28</v>
      </c>
      <c r="D195" s="37" t="s">
        <v>84</v>
      </c>
      <c r="E195" s="489" t="str">
        <f t="shared" ca="1" si="598"/>
        <v>Not Used</v>
      </c>
      <c r="F195" s="489"/>
      <c r="G195" s="489"/>
      <c r="H195" s="41" t="str">
        <f ca="1">IF(E195="Not Used","",MAX($H$102:INDIRECT("R[-1]C",FALSE))+1)</f>
        <v/>
      </c>
      <c r="I195" s="42" t="str">
        <f t="shared" ca="1" si="589"/>
        <v/>
      </c>
      <c r="J195" s="488"/>
      <c r="K195" s="486"/>
      <c r="L195" s="485"/>
      <c r="M195" s="486"/>
      <c r="N195" s="485"/>
      <c r="O195" s="486"/>
      <c r="P195" s="485"/>
      <c r="Q195" s="486"/>
      <c r="R195" s="485"/>
      <c r="S195" s="486"/>
      <c r="T195" s="485"/>
      <c r="U195" s="486"/>
      <c r="V195" s="485"/>
      <c r="W195" s="486"/>
      <c r="X195" s="485"/>
      <c r="Y195" s="486"/>
      <c r="Z195" s="5">
        <f t="shared" si="590"/>
        <v>0</v>
      </c>
      <c r="AA195" s="5">
        <f t="shared" ca="1" si="591"/>
        <v>8</v>
      </c>
      <c r="AD195" s="201" t="str">
        <f t="shared" ca="1" si="592"/>
        <v/>
      </c>
      <c r="AE195" s="198" t="str">
        <f t="shared" ca="1" si="593"/>
        <v>未使用</v>
      </c>
    </row>
    <row r="196" spans="1:31" ht="12" customHeight="1">
      <c r="A196" s="161">
        <f t="shared" si="594"/>
        <v>1</v>
      </c>
      <c r="B196" s="189" t="str">
        <f t="shared" ca="1" si="595"/>
        <v/>
      </c>
      <c r="C196" s="40">
        <v>29</v>
      </c>
      <c r="D196" s="37" t="s">
        <v>84</v>
      </c>
      <c r="E196" s="489" t="str">
        <f t="shared" ca="1" si="598"/>
        <v>Not Used</v>
      </c>
      <c r="F196" s="489"/>
      <c r="G196" s="489"/>
      <c r="H196" s="41" t="str">
        <f ca="1">IF(E196="Not Used","",MAX($H$102:INDIRECT("R[-1]C",FALSE))+1)</f>
        <v/>
      </c>
      <c r="I196" s="42" t="str">
        <f t="shared" ca="1" si="589"/>
        <v/>
      </c>
      <c r="J196" s="488"/>
      <c r="K196" s="486"/>
      <c r="L196" s="485"/>
      <c r="M196" s="486"/>
      <c r="N196" s="485"/>
      <c r="O196" s="486"/>
      <c r="P196" s="485"/>
      <c r="Q196" s="486"/>
      <c r="R196" s="485"/>
      <c r="S196" s="486"/>
      <c r="T196" s="485"/>
      <c r="U196" s="486"/>
      <c r="V196" s="485"/>
      <c r="W196" s="486"/>
      <c r="X196" s="485"/>
      <c r="Y196" s="486"/>
      <c r="Z196" s="5">
        <f t="shared" si="590"/>
        <v>0</v>
      </c>
      <c r="AA196" s="5">
        <f t="shared" ca="1" si="591"/>
        <v>8</v>
      </c>
      <c r="AD196" s="201" t="str">
        <f t="shared" ca="1" si="592"/>
        <v/>
      </c>
      <c r="AE196" s="198" t="str">
        <f t="shared" ca="1" si="593"/>
        <v>未使用</v>
      </c>
    </row>
    <row r="197" spans="1:31" ht="12" customHeight="1">
      <c r="A197" s="161">
        <f t="shared" si="594"/>
        <v>1</v>
      </c>
      <c r="B197" s="189" t="str">
        <f t="shared" ca="1" si="595"/>
        <v/>
      </c>
      <c r="C197" s="40">
        <v>30</v>
      </c>
      <c r="D197" s="37" t="s">
        <v>84</v>
      </c>
      <c r="E197" s="489" t="str">
        <f t="shared" ca="1" si="598"/>
        <v>Not Used</v>
      </c>
      <c r="F197" s="489"/>
      <c r="G197" s="489"/>
      <c r="H197" s="41" t="str">
        <f ca="1">IF(E197="Not Used","",MAX($H$102:INDIRECT("R[-1]C",FALSE))+1)</f>
        <v/>
      </c>
      <c r="I197" s="42" t="str">
        <f t="shared" ca="1" si="589"/>
        <v/>
      </c>
      <c r="J197" s="488"/>
      <c r="K197" s="486"/>
      <c r="L197" s="485"/>
      <c r="M197" s="486"/>
      <c r="N197" s="485"/>
      <c r="O197" s="486"/>
      <c r="P197" s="485"/>
      <c r="Q197" s="486"/>
      <c r="R197" s="485"/>
      <c r="S197" s="486"/>
      <c r="T197" s="485"/>
      <c r="U197" s="486"/>
      <c r="V197" s="485"/>
      <c r="W197" s="486"/>
      <c r="X197" s="485"/>
      <c r="Y197" s="486"/>
      <c r="Z197" s="5">
        <f t="shared" si="590"/>
        <v>0</v>
      </c>
      <c r="AA197" s="5">
        <f t="shared" ca="1" si="591"/>
        <v>8</v>
      </c>
      <c r="AD197" s="201" t="str">
        <f t="shared" ca="1" si="592"/>
        <v/>
      </c>
      <c r="AE197" s="198" t="str">
        <f t="shared" ca="1" si="593"/>
        <v>未使用</v>
      </c>
    </row>
    <row r="198" spans="1:31" ht="12" customHeight="1">
      <c r="A198" s="161">
        <f t="shared" si="594"/>
        <v>1</v>
      </c>
      <c r="B198" s="189" t="str">
        <f t="shared" ca="1" si="595"/>
        <v/>
      </c>
      <c r="C198" s="43">
        <v>31</v>
      </c>
      <c r="D198" s="37" t="s">
        <v>84</v>
      </c>
      <c r="E198" s="489" t="str">
        <f ca="1">IF(AE198="未使用","Not Used",$E$100&amp;AD198&amp;"_"&amp;D198)</f>
        <v>Not Used</v>
      </c>
      <c r="F198" s="489"/>
      <c r="G198" s="489"/>
      <c r="H198" s="41" t="str">
        <f ca="1">IF(E198="Not Used","",MAX($H$102:INDIRECT("R[-1]C",FALSE))+1)</f>
        <v/>
      </c>
      <c r="I198" s="42" t="str">
        <f t="shared" ca="1" si="589"/>
        <v/>
      </c>
      <c r="J198" s="488"/>
      <c r="K198" s="486"/>
      <c r="L198" s="485"/>
      <c r="M198" s="486"/>
      <c r="N198" s="485"/>
      <c r="O198" s="486"/>
      <c r="P198" s="485"/>
      <c r="Q198" s="486"/>
      <c r="R198" s="485"/>
      <c r="S198" s="486"/>
      <c r="T198" s="485"/>
      <c r="U198" s="486"/>
      <c r="V198" s="485"/>
      <c r="W198" s="486"/>
      <c r="X198" s="485"/>
      <c r="Y198" s="486"/>
      <c r="Z198" s="5">
        <f t="shared" si="590"/>
        <v>0</v>
      </c>
      <c r="AA198" s="5">
        <f t="shared" ca="1" si="591"/>
        <v>8</v>
      </c>
      <c r="AD198" s="201" t="str">
        <f t="shared" ca="1" si="592"/>
        <v/>
      </c>
      <c r="AE198" s="198" t="str">
        <f t="shared" ca="1" si="593"/>
        <v>未使用</v>
      </c>
    </row>
    <row r="199" spans="1:31" ht="12" customHeight="1">
      <c r="A199" s="161">
        <f t="shared" si="594"/>
        <v>1</v>
      </c>
      <c r="B199" s="189" t="str">
        <f t="shared" ca="1" si="595"/>
        <v/>
      </c>
      <c r="C199" s="44">
        <v>0</v>
      </c>
      <c r="D199" s="45" t="s">
        <v>46</v>
      </c>
      <c r="E199" s="489" t="str">
        <f ca="1">IF(AE199="未使用","Not Used",$E$100&amp;AD199&amp;"_"&amp;D199)</f>
        <v>Not Used</v>
      </c>
      <c r="F199" s="489"/>
      <c r="G199" s="489"/>
      <c r="H199" s="41" t="str">
        <f ca="1">IF(E199="Not Used","",MAX($H$102:INDIRECT("R[-1]C",FALSE))+1)</f>
        <v/>
      </c>
      <c r="I199" s="42" t="str">
        <f t="shared" ca="1" si="589"/>
        <v/>
      </c>
      <c r="J199" s="488"/>
      <c r="K199" s="486"/>
      <c r="L199" s="485"/>
      <c r="M199" s="486"/>
      <c r="N199" s="485"/>
      <c r="O199" s="486"/>
      <c r="P199" s="485"/>
      <c r="Q199" s="486"/>
      <c r="R199" s="485"/>
      <c r="S199" s="486"/>
      <c r="T199" s="485"/>
      <c r="U199" s="486"/>
      <c r="V199" s="485"/>
      <c r="W199" s="486"/>
      <c r="X199" s="485"/>
      <c r="Y199" s="486"/>
      <c r="Z199" s="5">
        <f t="shared" si="590"/>
        <v>0</v>
      </c>
      <c r="AA199" s="5">
        <f t="shared" ca="1" si="591"/>
        <v>8</v>
      </c>
      <c r="AD199" s="201" t="str">
        <f t="shared" ca="1" si="592"/>
        <v/>
      </c>
      <c r="AE199" s="198" t="str">
        <f t="shared" ca="1" si="593"/>
        <v>未使用</v>
      </c>
    </row>
    <row r="200" spans="1:31" ht="12" customHeight="1">
      <c r="A200" s="161">
        <f t="shared" si="594"/>
        <v>1</v>
      </c>
      <c r="B200" s="189" t="str">
        <f t="shared" ca="1" si="595"/>
        <v/>
      </c>
      <c r="C200" s="44">
        <v>1</v>
      </c>
      <c r="D200" s="45" t="s">
        <v>46</v>
      </c>
      <c r="E200" s="489" t="str">
        <f t="shared" ref="E200:E230" ca="1" si="599">IF(AE200="未使用","Not Used",$E$100&amp;AD200&amp;"_"&amp;D200)</f>
        <v>Not Used</v>
      </c>
      <c r="F200" s="489"/>
      <c r="G200" s="489"/>
      <c r="H200" s="41" t="str">
        <f ca="1">IF(E200="Not Used","",MAX($H$102:INDIRECT("R[-1]C",FALSE))+1)</f>
        <v/>
      </c>
      <c r="I200" s="42" t="str">
        <f t="shared" ca="1" si="589"/>
        <v/>
      </c>
      <c r="J200" s="488"/>
      <c r="K200" s="486"/>
      <c r="L200" s="485"/>
      <c r="M200" s="486"/>
      <c r="N200" s="485"/>
      <c r="O200" s="486"/>
      <c r="P200" s="485"/>
      <c r="Q200" s="486"/>
      <c r="R200" s="485"/>
      <c r="S200" s="486"/>
      <c r="T200" s="485"/>
      <c r="U200" s="486"/>
      <c r="V200" s="485"/>
      <c r="W200" s="486"/>
      <c r="X200" s="485"/>
      <c r="Y200" s="486"/>
      <c r="Z200" s="5">
        <f t="shared" si="590"/>
        <v>0</v>
      </c>
      <c r="AA200" s="5">
        <f t="shared" ca="1" si="591"/>
        <v>8</v>
      </c>
      <c r="AD200" s="201" t="str">
        <f t="shared" ca="1" si="592"/>
        <v/>
      </c>
      <c r="AE200" s="198" t="str">
        <f t="shared" ca="1" si="593"/>
        <v>未使用</v>
      </c>
    </row>
    <row r="201" spans="1:31" ht="12" customHeight="1">
      <c r="A201" s="161">
        <f t="shared" si="594"/>
        <v>1</v>
      </c>
      <c r="B201" s="189" t="str">
        <f t="shared" ca="1" si="595"/>
        <v/>
      </c>
      <c r="C201" s="44">
        <v>2</v>
      </c>
      <c r="D201" s="45" t="s">
        <v>46</v>
      </c>
      <c r="E201" s="489" t="str">
        <f t="shared" ca="1" si="599"/>
        <v>Not Used</v>
      </c>
      <c r="F201" s="489"/>
      <c r="G201" s="489"/>
      <c r="H201" s="41" t="str">
        <f ca="1">IF(E201="Not Used","",MAX($H$102:INDIRECT("R[-1]C",FALSE))+1)</f>
        <v/>
      </c>
      <c r="I201" s="42" t="str">
        <f t="shared" ca="1" si="589"/>
        <v/>
      </c>
      <c r="J201" s="488"/>
      <c r="K201" s="486"/>
      <c r="L201" s="485"/>
      <c r="M201" s="486"/>
      <c r="N201" s="485"/>
      <c r="O201" s="486"/>
      <c r="P201" s="485"/>
      <c r="Q201" s="486"/>
      <c r="R201" s="485"/>
      <c r="S201" s="486"/>
      <c r="T201" s="485"/>
      <c r="U201" s="486"/>
      <c r="V201" s="485"/>
      <c r="W201" s="486"/>
      <c r="X201" s="485"/>
      <c r="Y201" s="486"/>
      <c r="Z201" s="5">
        <f t="shared" si="590"/>
        <v>0</v>
      </c>
      <c r="AA201" s="5">
        <f t="shared" ca="1" si="591"/>
        <v>8</v>
      </c>
      <c r="AD201" s="201" t="str">
        <f t="shared" ca="1" si="592"/>
        <v/>
      </c>
      <c r="AE201" s="198" t="str">
        <f t="shared" ca="1" si="593"/>
        <v>未使用</v>
      </c>
    </row>
    <row r="202" spans="1:31" ht="12" customHeight="1">
      <c r="A202" s="161">
        <f t="shared" si="594"/>
        <v>1</v>
      </c>
      <c r="B202" s="189" t="str">
        <f t="shared" ca="1" si="595"/>
        <v/>
      </c>
      <c r="C202" s="44">
        <v>3</v>
      </c>
      <c r="D202" s="45" t="s">
        <v>46</v>
      </c>
      <c r="E202" s="489" t="str">
        <f t="shared" ca="1" si="599"/>
        <v>Not Used</v>
      </c>
      <c r="F202" s="489"/>
      <c r="G202" s="489"/>
      <c r="H202" s="41" t="str">
        <f ca="1">IF(E202="Not Used","",MAX($H$102:INDIRECT("R[-1]C",FALSE))+1)</f>
        <v/>
      </c>
      <c r="I202" s="42" t="str">
        <f t="shared" ca="1" si="589"/>
        <v/>
      </c>
      <c r="J202" s="488"/>
      <c r="K202" s="486"/>
      <c r="L202" s="485"/>
      <c r="M202" s="486"/>
      <c r="N202" s="485"/>
      <c r="O202" s="486"/>
      <c r="P202" s="485"/>
      <c r="Q202" s="486"/>
      <c r="R202" s="485"/>
      <c r="S202" s="486"/>
      <c r="T202" s="485"/>
      <c r="U202" s="486"/>
      <c r="V202" s="485"/>
      <c r="W202" s="486"/>
      <c r="X202" s="485"/>
      <c r="Y202" s="486"/>
      <c r="Z202" s="5">
        <f t="shared" si="590"/>
        <v>0</v>
      </c>
      <c r="AA202" s="5">
        <f t="shared" ca="1" si="591"/>
        <v>8</v>
      </c>
      <c r="AD202" s="201" t="str">
        <f t="shared" ca="1" si="592"/>
        <v/>
      </c>
      <c r="AE202" s="198" t="str">
        <f t="shared" ca="1" si="593"/>
        <v>未使用</v>
      </c>
    </row>
    <row r="203" spans="1:31" ht="12" customHeight="1">
      <c r="A203" s="161">
        <f t="shared" si="594"/>
        <v>1</v>
      </c>
      <c r="B203" s="189" t="str">
        <f t="shared" ca="1" si="595"/>
        <v/>
      </c>
      <c r="C203" s="44">
        <v>4</v>
      </c>
      <c r="D203" s="45" t="s">
        <v>46</v>
      </c>
      <c r="E203" s="489" t="str">
        <f t="shared" ca="1" si="599"/>
        <v>Not Used</v>
      </c>
      <c r="F203" s="489"/>
      <c r="G203" s="489"/>
      <c r="H203" s="41" t="str">
        <f ca="1">IF(E203="Not Used","",MAX($H$102:INDIRECT("R[-1]C",FALSE))+1)</f>
        <v/>
      </c>
      <c r="I203" s="42" t="str">
        <f t="shared" ca="1" si="589"/>
        <v/>
      </c>
      <c r="J203" s="488"/>
      <c r="K203" s="486"/>
      <c r="L203" s="485"/>
      <c r="M203" s="486"/>
      <c r="N203" s="485"/>
      <c r="O203" s="486"/>
      <c r="P203" s="485"/>
      <c r="Q203" s="486"/>
      <c r="R203" s="485"/>
      <c r="S203" s="486"/>
      <c r="T203" s="485"/>
      <c r="U203" s="486"/>
      <c r="V203" s="485"/>
      <c r="W203" s="486"/>
      <c r="X203" s="485"/>
      <c r="Y203" s="486"/>
      <c r="Z203" s="5">
        <f t="shared" si="590"/>
        <v>0</v>
      </c>
      <c r="AA203" s="5">
        <f t="shared" ca="1" si="591"/>
        <v>8</v>
      </c>
      <c r="AD203" s="201" t="str">
        <f t="shared" ca="1" si="592"/>
        <v/>
      </c>
      <c r="AE203" s="198" t="str">
        <f t="shared" ca="1" si="593"/>
        <v>未使用</v>
      </c>
    </row>
    <row r="204" spans="1:31" ht="12" customHeight="1">
      <c r="A204" s="161">
        <f t="shared" si="594"/>
        <v>1</v>
      </c>
      <c r="B204" s="189" t="str">
        <f t="shared" ca="1" si="595"/>
        <v/>
      </c>
      <c r="C204" s="44">
        <v>5</v>
      </c>
      <c r="D204" s="45" t="s">
        <v>46</v>
      </c>
      <c r="E204" s="489" t="str">
        <f t="shared" ca="1" si="599"/>
        <v>Not Used</v>
      </c>
      <c r="F204" s="489"/>
      <c r="G204" s="489"/>
      <c r="H204" s="41" t="str">
        <f ca="1">IF(E204="Not Used","",MAX($H$102:INDIRECT("R[-1]C",FALSE))+1)</f>
        <v/>
      </c>
      <c r="I204" s="42" t="str">
        <f t="shared" ca="1" si="589"/>
        <v/>
      </c>
      <c r="J204" s="488"/>
      <c r="K204" s="486"/>
      <c r="L204" s="485"/>
      <c r="M204" s="486"/>
      <c r="N204" s="485"/>
      <c r="O204" s="486"/>
      <c r="P204" s="485"/>
      <c r="Q204" s="486"/>
      <c r="R204" s="485"/>
      <c r="S204" s="486"/>
      <c r="T204" s="485"/>
      <c r="U204" s="486"/>
      <c r="V204" s="485"/>
      <c r="W204" s="486"/>
      <c r="X204" s="485"/>
      <c r="Y204" s="486"/>
      <c r="Z204" s="5">
        <f t="shared" si="590"/>
        <v>0</v>
      </c>
      <c r="AA204" s="5">
        <f t="shared" ca="1" si="591"/>
        <v>8</v>
      </c>
      <c r="AD204" s="201" t="str">
        <f t="shared" ca="1" si="592"/>
        <v/>
      </c>
      <c r="AE204" s="198" t="str">
        <f t="shared" ca="1" si="593"/>
        <v>未使用</v>
      </c>
    </row>
    <row r="205" spans="1:31" ht="12" customHeight="1">
      <c r="A205" s="161">
        <f t="shared" si="594"/>
        <v>1</v>
      </c>
      <c r="B205" s="189" t="str">
        <f t="shared" ca="1" si="595"/>
        <v/>
      </c>
      <c r="C205" s="44">
        <v>6</v>
      </c>
      <c r="D205" s="45" t="s">
        <v>46</v>
      </c>
      <c r="E205" s="489" t="str">
        <f t="shared" ca="1" si="599"/>
        <v>Not Used</v>
      </c>
      <c r="F205" s="489"/>
      <c r="G205" s="489"/>
      <c r="H205" s="41" t="str">
        <f ca="1">IF(E205="Not Used","",MAX($H$102:INDIRECT("R[-1]C",FALSE))+1)</f>
        <v/>
      </c>
      <c r="I205" s="42" t="str">
        <f t="shared" ca="1" si="589"/>
        <v/>
      </c>
      <c r="J205" s="488"/>
      <c r="K205" s="486"/>
      <c r="L205" s="485"/>
      <c r="M205" s="486"/>
      <c r="N205" s="485"/>
      <c r="O205" s="486"/>
      <c r="P205" s="485"/>
      <c r="Q205" s="486"/>
      <c r="R205" s="485"/>
      <c r="S205" s="486"/>
      <c r="T205" s="485"/>
      <c r="U205" s="486"/>
      <c r="V205" s="485"/>
      <c r="W205" s="486"/>
      <c r="X205" s="485"/>
      <c r="Y205" s="486"/>
      <c r="Z205" s="5">
        <f t="shared" si="590"/>
        <v>0</v>
      </c>
      <c r="AA205" s="5">
        <f t="shared" ca="1" si="591"/>
        <v>8</v>
      </c>
      <c r="AD205" s="201" t="str">
        <f t="shared" ca="1" si="592"/>
        <v/>
      </c>
      <c r="AE205" s="198" t="str">
        <f t="shared" ca="1" si="593"/>
        <v>未使用</v>
      </c>
    </row>
    <row r="206" spans="1:31" ht="12" customHeight="1">
      <c r="A206" s="161">
        <f t="shared" si="594"/>
        <v>1</v>
      </c>
      <c r="B206" s="189" t="str">
        <f t="shared" ca="1" si="595"/>
        <v/>
      </c>
      <c r="C206" s="44">
        <v>7</v>
      </c>
      <c r="D206" s="45" t="s">
        <v>46</v>
      </c>
      <c r="E206" s="489" t="str">
        <f t="shared" ca="1" si="599"/>
        <v>Not Used</v>
      </c>
      <c r="F206" s="489"/>
      <c r="G206" s="489"/>
      <c r="H206" s="41" t="str">
        <f ca="1">IF(E206="Not Used","",MAX($H$102:INDIRECT("R[-1]C",FALSE))+1)</f>
        <v/>
      </c>
      <c r="I206" s="42" t="str">
        <f t="shared" ca="1" si="589"/>
        <v/>
      </c>
      <c r="J206" s="488"/>
      <c r="K206" s="486"/>
      <c r="L206" s="485"/>
      <c r="M206" s="486"/>
      <c r="N206" s="485"/>
      <c r="O206" s="486"/>
      <c r="P206" s="485"/>
      <c r="Q206" s="486"/>
      <c r="R206" s="485"/>
      <c r="S206" s="486"/>
      <c r="T206" s="485"/>
      <c r="U206" s="486"/>
      <c r="V206" s="485"/>
      <c r="W206" s="486"/>
      <c r="X206" s="485"/>
      <c r="Y206" s="486"/>
      <c r="Z206" s="5">
        <f t="shared" si="590"/>
        <v>0</v>
      </c>
      <c r="AA206" s="5">
        <f t="shared" ca="1" si="591"/>
        <v>8</v>
      </c>
      <c r="AD206" s="201" t="str">
        <f t="shared" ca="1" si="592"/>
        <v/>
      </c>
      <c r="AE206" s="198" t="str">
        <f t="shared" ca="1" si="593"/>
        <v>未使用</v>
      </c>
    </row>
    <row r="207" spans="1:31" ht="12" customHeight="1">
      <c r="A207" s="161">
        <f t="shared" si="594"/>
        <v>1</v>
      </c>
      <c r="B207" s="189" t="str">
        <f t="shared" ca="1" si="595"/>
        <v/>
      </c>
      <c r="C207" s="44">
        <v>8</v>
      </c>
      <c r="D207" s="45" t="s">
        <v>46</v>
      </c>
      <c r="E207" s="489" t="str">
        <f t="shared" ca="1" si="599"/>
        <v>Not Used</v>
      </c>
      <c r="F207" s="489"/>
      <c r="G207" s="489"/>
      <c r="H207" s="41" t="str">
        <f ca="1">IF(E207="Not Used","",MAX($H$102:INDIRECT("R[-1]C",FALSE))+1)</f>
        <v/>
      </c>
      <c r="I207" s="42" t="str">
        <f t="shared" ca="1" si="589"/>
        <v/>
      </c>
      <c r="J207" s="488"/>
      <c r="K207" s="486"/>
      <c r="L207" s="485"/>
      <c r="M207" s="486"/>
      <c r="N207" s="485"/>
      <c r="O207" s="486"/>
      <c r="P207" s="485"/>
      <c r="Q207" s="486"/>
      <c r="R207" s="485"/>
      <c r="S207" s="486"/>
      <c r="T207" s="485"/>
      <c r="U207" s="486"/>
      <c r="V207" s="485"/>
      <c r="W207" s="486"/>
      <c r="X207" s="485"/>
      <c r="Y207" s="486"/>
      <c r="Z207" s="5">
        <f t="shared" si="590"/>
        <v>0</v>
      </c>
      <c r="AA207" s="5">
        <f t="shared" ca="1" si="591"/>
        <v>8</v>
      </c>
      <c r="AD207" s="201" t="str">
        <f t="shared" ca="1" si="592"/>
        <v/>
      </c>
      <c r="AE207" s="198" t="str">
        <f t="shared" ca="1" si="593"/>
        <v>未使用</v>
      </c>
    </row>
    <row r="208" spans="1:31" ht="12" customHeight="1">
      <c r="A208" s="161">
        <f t="shared" si="594"/>
        <v>1</v>
      </c>
      <c r="B208" s="189" t="str">
        <f t="shared" ca="1" si="595"/>
        <v/>
      </c>
      <c r="C208" s="44">
        <v>9</v>
      </c>
      <c r="D208" s="45" t="s">
        <v>46</v>
      </c>
      <c r="E208" s="489" t="str">
        <f t="shared" ca="1" si="599"/>
        <v>Not Used</v>
      </c>
      <c r="F208" s="489"/>
      <c r="G208" s="489"/>
      <c r="H208" s="41" t="str">
        <f ca="1">IF(E208="Not Used","",MAX($H$102:INDIRECT("R[-1]C",FALSE))+1)</f>
        <v/>
      </c>
      <c r="I208" s="42" t="str">
        <f t="shared" ca="1" si="589"/>
        <v/>
      </c>
      <c r="J208" s="488"/>
      <c r="K208" s="486"/>
      <c r="L208" s="485"/>
      <c r="M208" s="486"/>
      <c r="N208" s="485"/>
      <c r="O208" s="486"/>
      <c r="P208" s="485"/>
      <c r="Q208" s="486"/>
      <c r="R208" s="485"/>
      <c r="S208" s="486"/>
      <c r="T208" s="485"/>
      <c r="U208" s="486"/>
      <c r="V208" s="485"/>
      <c r="W208" s="486"/>
      <c r="X208" s="485"/>
      <c r="Y208" s="486"/>
      <c r="Z208" s="5">
        <f t="shared" si="590"/>
        <v>0</v>
      </c>
      <c r="AA208" s="5">
        <f t="shared" ca="1" si="591"/>
        <v>8</v>
      </c>
      <c r="AD208" s="201" t="str">
        <f t="shared" ca="1" si="592"/>
        <v/>
      </c>
      <c r="AE208" s="198" t="str">
        <f t="shared" ca="1" si="593"/>
        <v>未使用</v>
      </c>
    </row>
    <row r="209" spans="1:31" ht="12" customHeight="1">
      <c r="A209" s="161">
        <f t="shared" si="594"/>
        <v>1</v>
      </c>
      <c r="B209" s="189" t="str">
        <f t="shared" ca="1" si="595"/>
        <v/>
      </c>
      <c r="C209" s="44">
        <v>10</v>
      </c>
      <c r="D209" s="45" t="s">
        <v>46</v>
      </c>
      <c r="E209" s="489" t="str">
        <f t="shared" ca="1" si="599"/>
        <v>Not Used</v>
      </c>
      <c r="F209" s="489"/>
      <c r="G209" s="489"/>
      <c r="H209" s="41" t="str">
        <f ca="1">IF(E209="Not Used","",MAX($H$102:INDIRECT("R[-1]C",FALSE))+1)</f>
        <v/>
      </c>
      <c r="I209" s="42" t="str">
        <f t="shared" ca="1" si="589"/>
        <v/>
      </c>
      <c r="J209" s="488"/>
      <c r="K209" s="486"/>
      <c r="L209" s="485"/>
      <c r="M209" s="486"/>
      <c r="N209" s="485"/>
      <c r="O209" s="486"/>
      <c r="P209" s="485"/>
      <c r="Q209" s="486"/>
      <c r="R209" s="485"/>
      <c r="S209" s="486"/>
      <c r="T209" s="485"/>
      <c r="U209" s="486"/>
      <c r="V209" s="485"/>
      <c r="W209" s="486"/>
      <c r="X209" s="485"/>
      <c r="Y209" s="486"/>
      <c r="Z209" s="5">
        <f t="shared" si="590"/>
        <v>0</v>
      </c>
      <c r="AA209" s="5">
        <f t="shared" ca="1" si="591"/>
        <v>8</v>
      </c>
      <c r="AD209" s="201" t="str">
        <f t="shared" ca="1" si="592"/>
        <v/>
      </c>
      <c r="AE209" s="198" t="str">
        <f t="shared" ca="1" si="593"/>
        <v>未使用</v>
      </c>
    </row>
    <row r="210" spans="1:31" ht="12" customHeight="1">
      <c r="A210" s="161">
        <f t="shared" si="594"/>
        <v>1</v>
      </c>
      <c r="B210" s="189" t="str">
        <f t="shared" ca="1" si="595"/>
        <v/>
      </c>
      <c r="C210" s="44">
        <v>11</v>
      </c>
      <c r="D210" s="45" t="s">
        <v>46</v>
      </c>
      <c r="E210" s="489" t="str">
        <f t="shared" ca="1" si="599"/>
        <v>Not Used</v>
      </c>
      <c r="F210" s="489"/>
      <c r="G210" s="489"/>
      <c r="H210" s="41" t="str">
        <f ca="1">IF(E210="Not Used","",MAX($H$102:INDIRECT("R[-1]C",FALSE))+1)</f>
        <v/>
      </c>
      <c r="I210" s="42" t="str">
        <f t="shared" ca="1" si="589"/>
        <v/>
      </c>
      <c r="J210" s="488"/>
      <c r="K210" s="486"/>
      <c r="L210" s="485"/>
      <c r="M210" s="486"/>
      <c r="N210" s="485"/>
      <c r="O210" s="486"/>
      <c r="P210" s="485"/>
      <c r="Q210" s="486"/>
      <c r="R210" s="485"/>
      <c r="S210" s="486"/>
      <c r="T210" s="485"/>
      <c r="U210" s="486"/>
      <c r="V210" s="485"/>
      <c r="W210" s="486"/>
      <c r="X210" s="485"/>
      <c r="Y210" s="486"/>
      <c r="Z210" s="5">
        <f t="shared" si="590"/>
        <v>0</v>
      </c>
      <c r="AA210" s="5">
        <f t="shared" ca="1" si="591"/>
        <v>8</v>
      </c>
      <c r="AD210" s="201" t="str">
        <f t="shared" ca="1" si="592"/>
        <v/>
      </c>
      <c r="AE210" s="198" t="str">
        <f t="shared" ca="1" si="593"/>
        <v>未使用</v>
      </c>
    </row>
    <row r="211" spans="1:31" ht="12" customHeight="1">
      <c r="A211" s="161">
        <f t="shared" si="594"/>
        <v>1</v>
      </c>
      <c r="B211" s="189" t="str">
        <f t="shared" ca="1" si="595"/>
        <v/>
      </c>
      <c r="C211" s="44">
        <v>12</v>
      </c>
      <c r="D211" s="45" t="s">
        <v>46</v>
      </c>
      <c r="E211" s="489" t="str">
        <f t="shared" ca="1" si="599"/>
        <v>Not Used</v>
      </c>
      <c r="F211" s="489"/>
      <c r="G211" s="489"/>
      <c r="H211" s="41" t="str">
        <f ca="1">IF(E211="Not Used","",MAX($H$102:INDIRECT("R[-1]C",FALSE))+1)</f>
        <v/>
      </c>
      <c r="I211" s="42" t="str">
        <f t="shared" ca="1" si="589"/>
        <v/>
      </c>
      <c r="J211" s="488"/>
      <c r="K211" s="486"/>
      <c r="L211" s="485"/>
      <c r="M211" s="486"/>
      <c r="N211" s="485"/>
      <c r="O211" s="486"/>
      <c r="P211" s="485"/>
      <c r="Q211" s="486"/>
      <c r="R211" s="485"/>
      <c r="S211" s="486"/>
      <c r="T211" s="485"/>
      <c r="U211" s="486"/>
      <c r="V211" s="485"/>
      <c r="W211" s="486"/>
      <c r="X211" s="485"/>
      <c r="Y211" s="486"/>
      <c r="Z211" s="5">
        <f t="shared" si="590"/>
        <v>0</v>
      </c>
      <c r="AA211" s="5">
        <f t="shared" ca="1" si="591"/>
        <v>8</v>
      </c>
      <c r="AD211" s="201" t="str">
        <f t="shared" ca="1" si="592"/>
        <v/>
      </c>
      <c r="AE211" s="198" t="str">
        <f t="shared" ca="1" si="593"/>
        <v>未使用</v>
      </c>
    </row>
    <row r="212" spans="1:31" ht="12" customHeight="1">
      <c r="A212" s="161">
        <f t="shared" si="594"/>
        <v>1</v>
      </c>
      <c r="B212" s="189" t="str">
        <f t="shared" ca="1" si="595"/>
        <v/>
      </c>
      <c r="C212" s="44">
        <v>13</v>
      </c>
      <c r="D212" s="45" t="s">
        <v>46</v>
      </c>
      <c r="E212" s="489" t="str">
        <f t="shared" ca="1" si="599"/>
        <v>Not Used</v>
      </c>
      <c r="F212" s="489"/>
      <c r="G212" s="489"/>
      <c r="H212" s="41" t="str">
        <f ca="1">IF(E212="Not Used","",MAX($H$102:INDIRECT("R[-1]C",FALSE))+1)</f>
        <v/>
      </c>
      <c r="I212" s="42" t="str">
        <f t="shared" ca="1" si="589"/>
        <v/>
      </c>
      <c r="J212" s="488"/>
      <c r="K212" s="486"/>
      <c r="L212" s="485"/>
      <c r="M212" s="486"/>
      <c r="N212" s="485"/>
      <c r="O212" s="486"/>
      <c r="P212" s="485"/>
      <c r="Q212" s="486"/>
      <c r="R212" s="485"/>
      <c r="S212" s="486"/>
      <c r="T212" s="485"/>
      <c r="U212" s="486"/>
      <c r="V212" s="485"/>
      <c r="W212" s="486"/>
      <c r="X212" s="485"/>
      <c r="Y212" s="486"/>
      <c r="Z212" s="5">
        <f t="shared" si="590"/>
        <v>0</v>
      </c>
      <c r="AA212" s="5">
        <f t="shared" ca="1" si="591"/>
        <v>8</v>
      </c>
      <c r="AD212" s="201" t="str">
        <f t="shared" ca="1" si="592"/>
        <v/>
      </c>
      <c r="AE212" s="198" t="str">
        <f t="shared" ca="1" si="593"/>
        <v>未使用</v>
      </c>
    </row>
    <row r="213" spans="1:31" ht="12" customHeight="1">
      <c r="A213" s="161">
        <f t="shared" si="594"/>
        <v>1</v>
      </c>
      <c r="B213" s="189" t="str">
        <f t="shared" ca="1" si="595"/>
        <v/>
      </c>
      <c r="C213" s="44">
        <v>14</v>
      </c>
      <c r="D213" s="45" t="s">
        <v>46</v>
      </c>
      <c r="E213" s="489" t="str">
        <f t="shared" ca="1" si="599"/>
        <v>Not Used</v>
      </c>
      <c r="F213" s="489"/>
      <c r="G213" s="489"/>
      <c r="H213" s="41" t="str">
        <f ca="1">IF(E213="Not Used","",MAX($H$102:INDIRECT("R[-1]C",FALSE))+1)</f>
        <v/>
      </c>
      <c r="I213" s="42" t="str">
        <f t="shared" ca="1" si="589"/>
        <v/>
      </c>
      <c r="J213" s="488"/>
      <c r="K213" s="486"/>
      <c r="L213" s="485"/>
      <c r="M213" s="486"/>
      <c r="N213" s="485"/>
      <c r="O213" s="486"/>
      <c r="P213" s="485"/>
      <c r="Q213" s="486"/>
      <c r="R213" s="485"/>
      <c r="S213" s="486"/>
      <c r="T213" s="485"/>
      <c r="U213" s="486"/>
      <c r="V213" s="485"/>
      <c r="W213" s="486"/>
      <c r="X213" s="485"/>
      <c r="Y213" s="486"/>
      <c r="Z213" s="5">
        <f t="shared" si="590"/>
        <v>0</v>
      </c>
      <c r="AA213" s="5">
        <f t="shared" ca="1" si="591"/>
        <v>8</v>
      </c>
      <c r="AD213" s="201" t="str">
        <f t="shared" ca="1" si="592"/>
        <v/>
      </c>
      <c r="AE213" s="198" t="str">
        <f t="shared" ca="1" si="593"/>
        <v>未使用</v>
      </c>
    </row>
    <row r="214" spans="1:31" ht="12" customHeight="1">
      <c r="A214" s="161">
        <f t="shared" si="594"/>
        <v>1</v>
      </c>
      <c r="B214" s="189" t="str">
        <f t="shared" ca="1" si="595"/>
        <v/>
      </c>
      <c r="C214" s="44">
        <v>15</v>
      </c>
      <c r="D214" s="45" t="s">
        <v>46</v>
      </c>
      <c r="E214" s="489" t="str">
        <f t="shared" ca="1" si="599"/>
        <v>Not Used</v>
      </c>
      <c r="F214" s="489"/>
      <c r="G214" s="489"/>
      <c r="H214" s="41" t="str">
        <f ca="1">IF(E214="Not Used","",MAX($H$102:INDIRECT("R[-1]C",FALSE))+1)</f>
        <v/>
      </c>
      <c r="I214" s="42" t="str">
        <f t="shared" ca="1" si="589"/>
        <v/>
      </c>
      <c r="J214" s="488"/>
      <c r="K214" s="486"/>
      <c r="L214" s="485"/>
      <c r="M214" s="486"/>
      <c r="N214" s="485"/>
      <c r="O214" s="486"/>
      <c r="P214" s="485"/>
      <c r="Q214" s="486"/>
      <c r="R214" s="485"/>
      <c r="S214" s="486"/>
      <c r="T214" s="485"/>
      <c r="U214" s="486"/>
      <c r="V214" s="485"/>
      <c r="W214" s="486"/>
      <c r="X214" s="485"/>
      <c r="Y214" s="486"/>
      <c r="Z214" s="5">
        <f t="shared" si="590"/>
        <v>0</v>
      </c>
      <c r="AA214" s="5">
        <f t="shared" ca="1" si="591"/>
        <v>8</v>
      </c>
      <c r="AD214" s="201" t="str">
        <f t="shared" ca="1" si="592"/>
        <v/>
      </c>
      <c r="AE214" s="198" t="str">
        <f t="shared" ca="1" si="593"/>
        <v>未使用</v>
      </c>
    </row>
    <row r="215" spans="1:31" ht="12" customHeight="1">
      <c r="A215" s="161">
        <f t="shared" si="594"/>
        <v>1</v>
      </c>
      <c r="B215" s="189" t="str">
        <f t="shared" ca="1" si="595"/>
        <v/>
      </c>
      <c r="C215" s="44">
        <v>16</v>
      </c>
      <c r="D215" s="45" t="s">
        <v>46</v>
      </c>
      <c r="E215" s="489" t="str">
        <f t="shared" ca="1" si="599"/>
        <v>Not Used</v>
      </c>
      <c r="F215" s="489"/>
      <c r="G215" s="489"/>
      <c r="H215" s="41" t="str">
        <f ca="1">IF(E215="Not Used","",MAX($H$102:INDIRECT("R[-1]C",FALSE))+1)</f>
        <v/>
      </c>
      <c r="I215" s="42" t="str">
        <f t="shared" ca="1" si="589"/>
        <v/>
      </c>
      <c r="J215" s="488"/>
      <c r="K215" s="486"/>
      <c r="L215" s="485"/>
      <c r="M215" s="486"/>
      <c r="N215" s="485"/>
      <c r="O215" s="486"/>
      <c r="P215" s="485"/>
      <c r="Q215" s="486"/>
      <c r="R215" s="485"/>
      <c r="S215" s="486"/>
      <c r="T215" s="485"/>
      <c r="U215" s="486"/>
      <c r="V215" s="485"/>
      <c r="W215" s="486"/>
      <c r="X215" s="485"/>
      <c r="Y215" s="486"/>
      <c r="Z215" s="5">
        <f t="shared" si="590"/>
        <v>0</v>
      </c>
      <c r="AA215" s="5">
        <f t="shared" ca="1" si="591"/>
        <v>8</v>
      </c>
      <c r="AD215" s="201" t="str">
        <f t="shared" ca="1" si="592"/>
        <v/>
      </c>
      <c r="AE215" s="198" t="str">
        <f t="shared" ca="1" si="593"/>
        <v>未使用</v>
      </c>
    </row>
    <row r="216" spans="1:31" ht="12" customHeight="1">
      <c r="A216" s="161">
        <f t="shared" si="594"/>
        <v>1</v>
      </c>
      <c r="B216" s="189" t="str">
        <f t="shared" ca="1" si="595"/>
        <v/>
      </c>
      <c r="C216" s="44">
        <v>17</v>
      </c>
      <c r="D216" s="45" t="s">
        <v>46</v>
      </c>
      <c r="E216" s="489" t="str">
        <f t="shared" ca="1" si="599"/>
        <v>Not Used</v>
      </c>
      <c r="F216" s="489"/>
      <c r="G216" s="489"/>
      <c r="H216" s="41" t="str">
        <f ca="1">IF(E216="Not Used","",MAX($H$102:INDIRECT("R[-1]C",FALSE))+1)</f>
        <v/>
      </c>
      <c r="I216" s="42" t="str">
        <f t="shared" ca="1" si="589"/>
        <v/>
      </c>
      <c r="J216" s="488"/>
      <c r="K216" s="486"/>
      <c r="L216" s="485"/>
      <c r="M216" s="486"/>
      <c r="N216" s="485"/>
      <c r="O216" s="486"/>
      <c r="P216" s="485"/>
      <c r="Q216" s="486"/>
      <c r="R216" s="485"/>
      <c r="S216" s="486"/>
      <c r="T216" s="485"/>
      <c r="U216" s="486"/>
      <c r="V216" s="485"/>
      <c r="W216" s="486"/>
      <c r="X216" s="485"/>
      <c r="Y216" s="486"/>
      <c r="Z216" s="5">
        <f t="shared" si="590"/>
        <v>0</v>
      </c>
      <c r="AA216" s="5">
        <f t="shared" ca="1" si="591"/>
        <v>8</v>
      </c>
      <c r="AD216" s="201" t="str">
        <f t="shared" ca="1" si="592"/>
        <v/>
      </c>
      <c r="AE216" s="198" t="str">
        <f t="shared" ca="1" si="593"/>
        <v>未使用</v>
      </c>
    </row>
    <row r="217" spans="1:31" ht="12" customHeight="1">
      <c r="A217" s="161">
        <f t="shared" si="594"/>
        <v>1</v>
      </c>
      <c r="B217" s="189" t="str">
        <f t="shared" ca="1" si="595"/>
        <v/>
      </c>
      <c r="C217" s="44">
        <v>18</v>
      </c>
      <c r="D217" s="45" t="s">
        <v>46</v>
      </c>
      <c r="E217" s="489" t="str">
        <f t="shared" ca="1" si="599"/>
        <v>Not Used</v>
      </c>
      <c r="F217" s="489"/>
      <c r="G217" s="489"/>
      <c r="H217" s="41" t="str">
        <f ca="1">IF(E217="Not Used","",MAX($H$102:INDIRECT("R[-1]C",FALSE))+1)</f>
        <v/>
      </c>
      <c r="I217" s="42" t="str">
        <f t="shared" ca="1" si="589"/>
        <v/>
      </c>
      <c r="J217" s="488"/>
      <c r="K217" s="486"/>
      <c r="L217" s="485"/>
      <c r="M217" s="486"/>
      <c r="N217" s="485"/>
      <c r="O217" s="486"/>
      <c r="P217" s="485"/>
      <c r="Q217" s="486"/>
      <c r="R217" s="485"/>
      <c r="S217" s="486"/>
      <c r="T217" s="485"/>
      <c r="U217" s="486"/>
      <c r="V217" s="485"/>
      <c r="W217" s="486"/>
      <c r="X217" s="485"/>
      <c r="Y217" s="486"/>
      <c r="Z217" s="5">
        <f t="shared" si="590"/>
        <v>0</v>
      </c>
      <c r="AA217" s="5">
        <f t="shared" ca="1" si="591"/>
        <v>8</v>
      </c>
      <c r="AD217" s="201" t="str">
        <f t="shared" ca="1" si="592"/>
        <v/>
      </c>
      <c r="AE217" s="198" t="str">
        <f t="shared" ca="1" si="593"/>
        <v>未使用</v>
      </c>
    </row>
    <row r="218" spans="1:31" ht="12" customHeight="1">
      <c r="A218" s="161">
        <f t="shared" si="594"/>
        <v>1</v>
      </c>
      <c r="B218" s="189" t="str">
        <f t="shared" ca="1" si="595"/>
        <v/>
      </c>
      <c r="C218" s="44">
        <v>19</v>
      </c>
      <c r="D218" s="45" t="s">
        <v>46</v>
      </c>
      <c r="E218" s="489" t="str">
        <f t="shared" ca="1" si="599"/>
        <v>Not Used</v>
      </c>
      <c r="F218" s="489"/>
      <c r="G218" s="489"/>
      <c r="H218" s="41" t="str">
        <f ca="1">IF(E218="Not Used","",MAX($H$102:INDIRECT("R[-1]C",FALSE))+1)</f>
        <v/>
      </c>
      <c r="I218" s="42" t="str">
        <f t="shared" ca="1" si="589"/>
        <v/>
      </c>
      <c r="J218" s="488"/>
      <c r="K218" s="486"/>
      <c r="L218" s="485"/>
      <c r="M218" s="486"/>
      <c r="N218" s="485"/>
      <c r="O218" s="486"/>
      <c r="P218" s="485"/>
      <c r="Q218" s="486"/>
      <c r="R218" s="485"/>
      <c r="S218" s="486"/>
      <c r="T218" s="485"/>
      <c r="U218" s="486"/>
      <c r="V218" s="485"/>
      <c r="W218" s="486"/>
      <c r="X218" s="485"/>
      <c r="Y218" s="486"/>
      <c r="Z218" s="5">
        <f t="shared" si="590"/>
        <v>0</v>
      </c>
      <c r="AA218" s="5">
        <f t="shared" ca="1" si="591"/>
        <v>8</v>
      </c>
      <c r="AD218" s="201" t="str">
        <f t="shared" ca="1" si="592"/>
        <v/>
      </c>
      <c r="AE218" s="198" t="str">
        <f t="shared" ca="1" si="593"/>
        <v>未使用</v>
      </c>
    </row>
    <row r="219" spans="1:31" ht="12" customHeight="1">
      <c r="A219" s="161">
        <f t="shared" si="594"/>
        <v>1</v>
      </c>
      <c r="B219" s="189" t="str">
        <f t="shared" ca="1" si="595"/>
        <v/>
      </c>
      <c r="C219" s="44">
        <v>20</v>
      </c>
      <c r="D219" s="45" t="s">
        <v>46</v>
      </c>
      <c r="E219" s="489" t="str">
        <f t="shared" ca="1" si="599"/>
        <v>Not Used</v>
      </c>
      <c r="F219" s="489"/>
      <c r="G219" s="489"/>
      <c r="H219" s="41" t="str">
        <f ca="1">IF(E219="Not Used","",MAX($H$102:INDIRECT("R[-1]C",FALSE))+1)</f>
        <v/>
      </c>
      <c r="I219" s="42" t="str">
        <f t="shared" ca="1" si="589"/>
        <v/>
      </c>
      <c r="J219" s="488"/>
      <c r="K219" s="486"/>
      <c r="L219" s="485"/>
      <c r="M219" s="486"/>
      <c r="N219" s="485"/>
      <c r="O219" s="486"/>
      <c r="P219" s="485"/>
      <c r="Q219" s="486"/>
      <c r="R219" s="485"/>
      <c r="S219" s="486"/>
      <c r="T219" s="485"/>
      <c r="U219" s="486"/>
      <c r="V219" s="485"/>
      <c r="W219" s="486"/>
      <c r="X219" s="485"/>
      <c r="Y219" s="486"/>
      <c r="Z219" s="5">
        <f t="shared" si="590"/>
        <v>0</v>
      </c>
      <c r="AA219" s="5">
        <f t="shared" ca="1" si="591"/>
        <v>8</v>
      </c>
      <c r="AD219" s="201" t="str">
        <f t="shared" ca="1" si="592"/>
        <v/>
      </c>
      <c r="AE219" s="198" t="str">
        <f t="shared" ca="1" si="593"/>
        <v>未使用</v>
      </c>
    </row>
    <row r="220" spans="1:31" ht="12" customHeight="1">
      <c r="A220" s="161">
        <f t="shared" si="594"/>
        <v>1</v>
      </c>
      <c r="B220" s="189" t="str">
        <f t="shared" ca="1" si="595"/>
        <v/>
      </c>
      <c r="C220" s="44">
        <v>21</v>
      </c>
      <c r="D220" s="45" t="s">
        <v>46</v>
      </c>
      <c r="E220" s="489" t="str">
        <f t="shared" ca="1" si="599"/>
        <v>Not Used</v>
      </c>
      <c r="F220" s="489"/>
      <c r="G220" s="489"/>
      <c r="H220" s="41" t="str">
        <f ca="1">IF(E220="Not Used","",MAX($H$102:INDIRECT("R[-1]C",FALSE))+1)</f>
        <v/>
      </c>
      <c r="I220" s="42" t="str">
        <f t="shared" ca="1" si="589"/>
        <v/>
      </c>
      <c r="J220" s="488"/>
      <c r="K220" s="486"/>
      <c r="L220" s="485"/>
      <c r="M220" s="486"/>
      <c r="N220" s="485"/>
      <c r="O220" s="486"/>
      <c r="P220" s="485"/>
      <c r="Q220" s="486"/>
      <c r="R220" s="485"/>
      <c r="S220" s="486"/>
      <c r="T220" s="485"/>
      <c r="U220" s="486"/>
      <c r="V220" s="485"/>
      <c r="W220" s="486"/>
      <c r="X220" s="485"/>
      <c r="Y220" s="486"/>
      <c r="Z220" s="5">
        <f t="shared" si="590"/>
        <v>0</v>
      </c>
      <c r="AA220" s="5">
        <f t="shared" ca="1" si="591"/>
        <v>8</v>
      </c>
      <c r="AD220" s="201" t="str">
        <f t="shared" ca="1" si="592"/>
        <v/>
      </c>
      <c r="AE220" s="198" t="str">
        <f t="shared" ca="1" si="593"/>
        <v>未使用</v>
      </c>
    </row>
    <row r="221" spans="1:31" ht="12" customHeight="1">
      <c r="A221" s="161">
        <f t="shared" si="594"/>
        <v>1</v>
      </c>
      <c r="B221" s="189" t="str">
        <f t="shared" ca="1" si="595"/>
        <v/>
      </c>
      <c r="C221" s="44">
        <v>22</v>
      </c>
      <c r="D221" s="45" t="s">
        <v>46</v>
      </c>
      <c r="E221" s="489" t="str">
        <f t="shared" ca="1" si="599"/>
        <v>Not Used</v>
      </c>
      <c r="F221" s="489"/>
      <c r="G221" s="489"/>
      <c r="H221" s="41" t="str">
        <f ca="1">IF(E221="Not Used","",MAX($H$102:INDIRECT("R[-1]C",FALSE))+1)</f>
        <v/>
      </c>
      <c r="I221" s="42" t="str">
        <f t="shared" ca="1" si="589"/>
        <v/>
      </c>
      <c r="J221" s="488"/>
      <c r="K221" s="486"/>
      <c r="L221" s="485"/>
      <c r="M221" s="486"/>
      <c r="N221" s="485"/>
      <c r="O221" s="486"/>
      <c r="P221" s="485"/>
      <c r="Q221" s="486"/>
      <c r="R221" s="485"/>
      <c r="S221" s="486"/>
      <c r="T221" s="485"/>
      <c r="U221" s="486"/>
      <c r="V221" s="485"/>
      <c r="W221" s="486"/>
      <c r="X221" s="485"/>
      <c r="Y221" s="486"/>
      <c r="Z221" s="5">
        <f t="shared" si="590"/>
        <v>0</v>
      </c>
      <c r="AA221" s="5">
        <f t="shared" ca="1" si="591"/>
        <v>8</v>
      </c>
      <c r="AD221" s="201" t="str">
        <f t="shared" ca="1" si="592"/>
        <v/>
      </c>
      <c r="AE221" s="198" t="str">
        <f t="shared" ca="1" si="593"/>
        <v>未使用</v>
      </c>
    </row>
    <row r="222" spans="1:31" ht="12" customHeight="1">
      <c r="A222" s="161">
        <f t="shared" si="594"/>
        <v>1</v>
      </c>
      <c r="B222" s="189" t="str">
        <f t="shared" ca="1" si="595"/>
        <v/>
      </c>
      <c r="C222" s="44">
        <v>23</v>
      </c>
      <c r="D222" s="45" t="s">
        <v>46</v>
      </c>
      <c r="E222" s="489" t="str">
        <f t="shared" ca="1" si="599"/>
        <v>Not Used</v>
      </c>
      <c r="F222" s="489"/>
      <c r="G222" s="489"/>
      <c r="H222" s="41" t="str">
        <f ca="1">IF(E222="Not Used","",MAX($H$102:INDIRECT("R[-1]C",FALSE))+1)</f>
        <v/>
      </c>
      <c r="I222" s="42" t="str">
        <f t="shared" ca="1" si="589"/>
        <v/>
      </c>
      <c r="J222" s="488"/>
      <c r="K222" s="486"/>
      <c r="L222" s="485"/>
      <c r="M222" s="486"/>
      <c r="N222" s="485"/>
      <c r="O222" s="486"/>
      <c r="P222" s="485"/>
      <c r="Q222" s="486"/>
      <c r="R222" s="485"/>
      <c r="S222" s="486"/>
      <c r="T222" s="485"/>
      <c r="U222" s="486"/>
      <c r="V222" s="485"/>
      <c r="W222" s="486"/>
      <c r="X222" s="485"/>
      <c r="Y222" s="486"/>
      <c r="Z222" s="5">
        <f t="shared" si="590"/>
        <v>0</v>
      </c>
      <c r="AA222" s="5">
        <f t="shared" ca="1" si="591"/>
        <v>8</v>
      </c>
      <c r="AD222" s="201" t="str">
        <f t="shared" ca="1" si="592"/>
        <v/>
      </c>
      <c r="AE222" s="198" t="str">
        <f t="shared" ca="1" si="593"/>
        <v>未使用</v>
      </c>
    </row>
    <row r="223" spans="1:31" ht="12" customHeight="1">
      <c r="A223" s="161">
        <f t="shared" si="594"/>
        <v>1</v>
      </c>
      <c r="B223" s="189" t="str">
        <f t="shared" ca="1" si="595"/>
        <v/>
      </c>
      <c r="C223" s="44">
        <v>24</v>
      </c>
      <c r="D223" s="45" t="s">
        <v>46</v>
      </c>
      <c r="E223" s="489" t="str">
        <f t="shared" ca="1" si="599"/>
        <v>Not Used</v>
      </c>
      <c r="F223" s="489"/>
      <c r="G223" s="489"/>
      <c r="H223" s="41" t="str">
        <f ca="1">IF(E223="Not Used","",MAX($H$102:INDIRECT("R[-1]C",FALSE))+1)</f>
        <v/>
      </c>
      <c r="I223" s="42" t="str">
        <f t="shared" ca="1" si="589"/>
        <v/>
      </c>
      <c r="J223" s="488"/>
      <c r="K223" s="486"/>
      <c r="L223" s="485"/>
      <c r="M223" s="486"/>
      <c r="N223" s="485"/>
      <c r="O223" s="486"/>
      <c r="P223" s="485"/>
      <c r="Q223" s="486"/>
      <c r="R223" s="485"/>
      <c r="S223" s="486"/>
      <c r="T223" s="485"/>
      <c r="U223" s="486"/>
      <c r="V223" s="485"/>
      <c r="W223" s="486"/>
      <c r="X223" s="485"/>
      <c r="Y223" s="486"/>
      <c r="Z223" s="5">
        <f t="shared" si="590"/>
        <v>0</v>
      </c>
      <c r="AA223" s="5">
        <f t="shared" ca="1" si="591"/>
        <v>8</v>
      </c>
      <c r="AD223" s="201" t="str">
        <f t="shared" ca="1" si="592"/>
        <v/>
      </c>
      <c r="AE223" s="198" t="str">
        <f t="shared" ca="1" si="593"/>
        <v>未使用</v>
      </c>
    </row>
    <row r="224" spans="1:31" ht="12" customHeight="1">
      <c r="A224" s="161">
        <f t="shared" si="594"/>
        <v>1</v>
      </c>
      <c r="B224" s="189" t="str">
        <f t="shared" ca="1" si="595"/>
        <v/>
      </c>
      <c r="C224" s="44">
        <v>25</v>
      </c>
      <c r="D224" s="45" t="s">
        <v>46</v>
      </c>
      <c r="E224" s="489" t="str">
        <f t="shared" ca="1" si="599"/>
        <v>Not Used</v>
      </c>
      <c r="F224" s="489"/>
      <c r="G224" s="489"/>
      <c r="H224" s="41" t="str">
        <f ca="1">IF(E224="Not Used","",MAX($H$102:INDIRECT("R[-1]C",FALSE))+1)</f>
        <v/>
      </c>
      <c r="I224" s="42" t="str">
        <f t="shared" ca="1" si="589"/>
        <v/>
      </c>
      <c r="J224" s="488"/>
      <c r="K224" s="486"/>
      <c r="L224" s="485"/>
      <c r="M224" s="486"/>
      <c r="N224" s="485"/>
      <c r="O224" s="486"/>
      <c r="P224" s="485"/>
      <c r="Q224" s="486"/>
      <c r="R224" s="485"/>
      <c r="S224" s="486"/>
      <c r="T224" s="485"/>
      <c r="U224" s="486"/>
      <c r="V224" s="485"/>
      <c r="W224" s="486"/>
      <c r="X224" s="485"/>
      <c r="Y224" s="486"/>
      <c r="Z224" s="5">
        <f t="shared" si="590"/>
        <v>0</v>
      </c>
      <c r="AA224" s="5">
        <f t="shared" ca="1" si="591"/>
        <v>8</v>
      </c>
      <c r="AD224" s="201" t="str">
        <f t="shared" ca="1" si="592"/>
        <v/>
      </c>
      <c r="AE224" s="198" t="str">
        <f t="shared" ca="1" si="593"/>
        <v>未使用</v>
      </c>
    </row>
    <row r="225" spans="1:31" ht="12" customHeight="1">
      <c r="A225" s="161">
        <f t="shared" si="594"/>
        <v>1</v>
      </c>
      <c r="B225" s="189" t="str">
        <f t="shared" ca="1" si="595"/>
        <v/>
      </c>
      <c r="C225" s="44">
        <v>26</v>
      </c>
      <c r="D225" s="45" t="s">
        <v>46</v>
      </c>
      <c r="E225" s="489" t="str">
        <f t="shared" ca="1" si="599"/>
        <v>Not Used</v>
      </c>
      <c r="F225" s="489"/>
      <c r="G225" s="489"/>
      <c r="H225" s="41" t="str">
        <f ca="1">IF(E225="Not Used","",MAX($H$102:INDIRECT("R[-1]C",FALSE))+1)</f>
        <v/>
      </c>
      <c r="I225" s="42" t="str">
        <f t="shared" ca="1" si="589"/>
        <v/>
      </c>
      <c r="J225" s="488"/>
      <c r="K225" s="486"/>
      <c r="L225" s="485"/>
      <c r="M225" s="486"/>
      <c r="N225" s="485"/>
      <c r="O225" s="486"/>
      <c r="P225" s="485"/>
      <c r="Q225" s="486"/>
      <c r="R225" s="485"/>
      <c r="S225" s="486"/>
      <c r="T225" s="485"/>
      <c r="U225" s="486"/>
      <c r="V225" s="485"/>
      <c r="W225" s="486"/>
      <c r="X225" s="485"/>
      <c r="Y225" s="486"/>
      <c r="Z225" s="5">
        <f t="shared" si="590"/>
        <v>0</v>
      </c>
      <c r="AA225" s="5">
        <f t="shared" ca="1" si="591"/>
        <v>8</v>
      </c>
      <c r="AD225" s="201" t="str">
        <f t="shared" ca="1" si="592"/>
        <v/>
      </c>
      <c r="AE225" s="198" t="str">
        <f t="shared" ca="1" si="593"/>
        <v>未使用</v>
      </c>
    </row>
    <row r="226" spans="1:31" ht="12" customHeight="1">
      <c r="A226" s="161">
        <f t="shared" si="594"/>
        <v>1</v>
      </c>
      <c r="B226" s="189" t="str">
        <f t="shared" ca="1" si="595"/>
        <v/>
      </c>
      <c r="C226" s="44">
        <v>27</v>
      </c>
      <c r="D226" s="45" t="s">
        <v>46</v>
      </c>
      <c r="E226" s="489" t="str">
        <f t="shared" ca="1" si="599"/>
        <v>Not Used</v>
      </c>
      <c r="F226" s="489"/>
      <c r="G226" s="489"/>
      <c r="H226" s="41" t="str">
        <f ca="1">IF(E226="Not Used","",MAX($H$102:INDIRECT("R[-1]C",FALSE))+1)</f>
        <v/>
      </c>
      <c r="I226" s="42" t="str">
        <f t="shared" ca="1" si="589"/>
        <v/>
      </c>
      <c r="J226" s="488"/>
      <c r="K226" s="486"/>
      <c r="L226" s="485"/>
      <c r="M226" s="486"/>
      <c r="N226" s="485"/>
      <c r="O226" s="486"/>
      <c r="P226" s="485"/>
      <c r="Q226" s="486"/>
      <c r="R226" s="485"/>
      <c r="S226" s="486"/>
      <c r="T226" s="485"/>
      <c r="U226" s="486"/>
      <c r="V226" s="485"/>
      <c r="W226" s="486"/>
      <c r="X226" s="485"/>
      <c r="Y226" s="486"/>
      <c r="Z226" s="5">
        <f t="shared" si="590"/>
        <v>0</v>
      </c>
      <c r="AA226" s="5">
        <f t="shared" ca="1" si="591"/>
        <v>8</v>
      </c>
      <c r="AD226" s="201" t="str">
        <f t="shared" ca="1" si="592"/>
        <v/>
      </c>
      <c r="AE226" s="198" t="str">
        <f t="shared" ca="1" si="593"/>
        <v>未使用</v>
      </c>
    </row>
    <row r="227" spans="1:31" ht="12" customHeight="1">
      <c r="A227" s="161">
        <f t="shared" si="594"/>
        <v>1</v>
      </c>
      <c r="B227" s="189" t="str">
        <f t="shared" ca="1" si="595"/>
        <v/>
      </c>
      <c r="C227" s="44">
        <v>28</v>
      </c>
      <c r="D227" s="45" t="s">
        <v>46</v>
      </c>
      <c r="E227" s="489" t="str">
        <f t="shared" ca="1" si="599"/>
        <v>Not Used</v>
      </c>
      <c r="F227" s="489"/>
      <c r="G227" s="489"/>
      <c r="H227" s="41" t="str">
        <f ca="1">IF(E227="Not Used","",MAX($H$102:INDIRECT("R[-1]C",FALSE))+1)</f>
        <v/>
      </c>
      <c r="I227" s="42" t="str">
        <f t="shared" ca="1" si="589"/>
        <v/>
      </c>
      <c r="J227" s="488"/>
      <c r="K227" s="486"/>
      <c r="L227" s="485"/>
      <c r="M227" s="486"/>
      <c r="N227" s="485"/>
      <c r="O227" s="486"/>
      <c r="P227" s="485"/>
      <c r="Q227" s="486"/>
      <c r="R227" s="485"/>
      <c r="S227" s="486"/>
      <c r="T227" s="485"/>
      <c r="U227" s="486"/>
      <c r="V227" s="485"/>
      <c r="W227" s="486"/>
      <c r="X227" s="485"/>
      <c r="Y227" s="486"/>
      <c r="Z227" s="5">
        <f t="shared" si="590"/>
        <v>0</v>
      </c>
      <c r="AA227" s="5">
        <f t="shared" ca="1" si="591"/>
        <v>8</v>
      </c>
      <c r="AD227" s="201" t="str">
        <f t="shared" ca="1" si="592"/>
        <v/>
      </c>
      <c r="AE227" s="198" t="str">
        <f t="shared" ca="1" si="593"/>
        <v>未使用</v>
      </c>
    </row>
    <row r="228" spans="1:31" ht="12" customHeight="1">
      <c r="A228" s="161">
        <f t="shared" si="594"/>
        <v>1</v>
      </c>
      <c r="B228" s="189" t="str">
        <f t="shared" ca="1" si="595"/>
        <v/>
      </c>
      <c r="C228" s="44">
        <v>29</v>
      </c>
      <c r="D228" s="45" t="s">
        <v>46</v>
      </c>
      <c r="E228" s="489" t="str">
        <f t="shared" ca="1" si="599"/>
        <v>Not Used</v>
      </c>
      <c r="F228" s="489"/>
      <c r="G228" s="489"/>
      <c r="H228" s="41" t="str">
        <f ca="1">IF(E228="Not Used","",MAX($H$102:INDIRECT("R[-1]C",FALSE))+1)</f>
        <v/>
      </c>
      <c r="I228" s="42" t="str">
        <f t="shared" ca="1" si="589"/>
        <v/>
      </c>
      <c r="J228" s="488"/>
      <c r="K228" s="486"/>
      <c r="L228" s="485"/>
      <c r="M228" s="486"/>
      <c r="N228" s="485"/>
      <c r="O228" s="486"/>
      <c r="P228" s="485"/>
      <c r="Q228" s="486"/>
      <c r="R228" s="485"/>
      <c r="S228" s="486"/>
      <c r="T228" s="485"/>
      <c r="U228" s="486"/>
      <c r="V228" s="485"/>
      <c r="W228" s="486"/>
      <c r="X228" s="485"/>
      <c r="Y228" s="486"/>
      <c r="Z228" s="5">
        <f t="shared" si="590"/>
        <v>0</v>
      </c>
      <c r="AA228" s="5">
        <f t="shared" ca="1" si="591"/>
        <v>8</v>
      </c>
      <c r="AD228" s="201" t="str">
        <f t="shared" ca="1" si="592"/>
        <v/>
      </c>
      <c r="AE228" s="198" t="str">
        <f t="shared" ca="1" si="593"/>
        <v>未使用</v>
      </c>
    </row>
    <row r="229" spans="1:31" ht="12" customHeight="1">
      <c r="A229" s="161">
        <f t="shared" si="594"/>
        <v>1</v>
      </c>
      <c r="B229" s="189" t="str">
        <f t="shared" ca="1" si="595"/>
        <v/>
      </c>
      <c r="C229" s="44">
        <v>30</v>
      </c>
      <c r="D229" s="45" t="s">
        <v>46</v>
      </c>
      <c r="E229" s="489" t="str">
        <f t="shared" ca="1" si="599"/>
        <v>Not Used</v>
      </c>
      <c r="F229" s="489"/>
      <c r="G229" s="489"/>
      <c r="H229" s="41" t="str">
        <f ca="1">IF(E229="Not Used","",MAX($H$102:INDIRECT("R[-1]C",FALSE))+1)</f>
        <v/>
      </c>
      <c r="I229" s="42" t="str">
        <f t="shared" ca="1" si="589"/>
        <v/>
      </c>
      <c r="J229" s="488"/>
      <c r="K229" s="486"/>
      <c r="L229" s="485"/>
      <c r="M229" s="486"/>
      <c r="N229" s="485"/>
      <c r="O229" s="486"/>
      <c r="P229" s="485"/>
      <c r="Q229" s="486"/>
      <c r="R229" s="485"/>
      <c r="S229" s="486"/>
      <c r="T229" s="485"/>
      <c r="U229" s="486"/>
      <c r="V229" s="485"/>
      <c r="W229" s="486"/>
      <c r="X229" s="485"/>
      <c r="Y229" s="486"/>
      <c r="Z229" s="5">
        <f t="shared" si="590"/>
        <v>0</v>
      </c>
      <c r="AA229" s="5">
        <f t="shared" ca="1" si="591"/>
        <v>8</v>
      </c>
      <c r="AD229" s="201" t="str">
        <f t="shared" ca="1" si="592"/>
        <v/>
      </c>
      <c r="AE229" s="198" t="str">
        <f t="shared" ca="1" si="593"/>
        <v>未使用</v>
      </c>
    </row>
    <row r="230" spans="1:31" ht="12" customHeight="1" thickBot="1">
      <c r="A230" s="161">
        <f t="shared" si="594"/>
        <v>1</v>
      </c>
      <c r="B230" s="190" t="str">
        <f t="shared" ca="1" si="595"/>
        <v/>
      </c>
      <c r="C230" s="52">
        <v>31</v>
      </c>
      <c r="D230" s="47" t="s">
        <v>46</v>
      </c>
      <c r="E230" s="495" t="str">
        <f t="shared" ca="1" si="599"/>
        <v>Not Used</v>
      </c>
      <c r="F230" s="495"/>
      <c r="G230" s="495"/>
      <c r="H230" s="48" t="str">
        <f ca="1">IF(E230="Not Used","",MAX($H$102:INDIRECT("R[-1]C",FALSE))+1)</f>
        <v/>
      </c>
      <c r="I230" s="49" t="str">
        <f t="shared" ca="1" si="589"/>
        <v/>
      </c>
      <c r="J230" s="496"/>
      <c r="K230" s="491"/>
      <c r="L230" s="490"/>
      <c r="M230" s="491"/>
      <c r="N230" s="490"/>
      <c r="O230" s="491"/>
      <c r="P230" s="490"/>
      <c r="Q230" s="491"/>
      <c r="R230" s="490"/>
      <c r="S230" s="491"/>
      <c r="T230" s="490"/>
      <c r="U230" s="491"/>
      <c r="V230" s="490"/>
      <c r="W230" s="491"/>
      <c r="X230" s="490"/>
      <c r="Y230" s="491"/>
      <c r="Z230" s="5">
        <f t="shared" si="590"/>
        <v>0</v>
      </c>
      <c r="AA230" s="5">
        <f t="shared" ca="1" si="591"/>
        <v>8</v>
      </c>
      <c r="AD230" s="201" t="str">
        <f t="shared" ca="1" si="592"/>
        <v/>
      </c>
      <c r="AE230" s="198" t="str">
        <f t="shared" ca="1" si="593"/>
        <v>未使用</v>
      </c>
    </row>
    <row r="231" spans="1:31" ht="12" customHeight="1" thickTop="1">
      <c r="A231" s="161">
        <v>2</v>
      </c>
      <c r="B231" s="35" t="str">
        <f ca="1">B15</f>
        <v/>
      </c>
      <c r="C231" s="36">
        <v>0</v>
      </c>
      <c r="D231" s="37" t="s">
        <v>84</v>
      </c>
      <c r="E231" s="489" t="str">
        <f ca="1">IF(AE231="未使用","Not Used",$E$100&amp;AD231&amp;"_"&amp;D231)</f>
        <v>Not Used</v>
      </c>
      <c r="F231" s="489"/>
      <c r="G231" s="489"/>
      <c r="H231" s="28" t="str">
        <f ca="1">IF(E231="Not Used","",MAX($H$102:INDIRECT("R[-1]C",FALSE))+1)</f>
        <v/>
      </c>
      <c r="I231" s="38" t="str">
        <f t="shared" ref="I231:I294" ca="1" si="600">IF(H231="","","0x"&amp;DEC2HEX(G$2*2^10+H231,4))</f>
        <v/>
      </c>
      <c r="J231" s="492"/>
      <c r="K231" s="493"/>
      <c r="L231" s="494"/>
      <c r="M231" s="493"/>
      <c r="N231" s="494"/>
      <c r="O231" s="493"/>
      <c r="P231" s="494"/>
      <c r="Q231" s="493"/>
      <c r="R231" s="494"/>
      <c r="S231" s="493"/>
      <c r="T231" s="494"/>
      <c r="U231" s="493"/>
      <c r="V231" s="494"/>
      <c r="W231" s="493"/>
      <c r="X231" s="494"/>
      <c r="Y231" s="493"/>
      <c r="Z231" s="5">
        <f t="shared" ref="Z231:Z294" si="601">COUNTA(J231:Y231)</f>
        <v>0</v>
      </c>
      <c r="AA231" s="5">
        <f t="shared" ref="AA231:AA294" ca="1" si="602">LEN(E231)</f>
        <v>8</v>
      </c>
      <c r="AC231" s="160"/>
      <c r="AD231" s="201" t="str">
        <f t="shared" ref="AD231:AD294" ca="1" si="603">OFFSET(A231,IF(D231="ON",-94-C231,-94-C231-32)-64*A231+3*A231,34-C231)</f>
        <v/>
      </c>
      <c r="AE231" s="198" t="str">
        <f t="shared" ref="AE231:AE294" ca="1" si="604">OFFSET(A231,IF(D231="ON",-93-C231,-92-C231-32)-64*A231+3*A231,34-C231)</f>
        <v>未使用</v>
      </c>
    </row>
    <row r="232" spans="1:31" ht="12" customHeight="1">
      <c r="A232" s="161">
        <f t="shared" si="594"/>
        <v>2</v>
      </c>
      <c r="B232" s="189" t="str">
        <f ca="1">B$231</f>
        <v/>
      </c>
      <c r="C232" s="40">
        <v>1</v>
      </c>
      <c r="D232" s="37" t="s">
        <v>84</v>
      </c>
      <c r="E232" s="489" t="str">
        <f ca="1">IF(AE232="未使用","Not Used",$E$100&amp;AD232&amp;"_"&amp;D232)</f>
        <v>Not Used</v>
      </c>
      <c r="F232" s="489"/>
      <c r="G232" s="489"/>
      <c r="H232" s="41" t="str">
        <f ca="1">IF(E232="Not Used","",MAX($H$102:INDIRECT("R[-1]C",FALSE))+1)</f>
        <v/>
      </c>
      <c r="I232" s="42" t="str">
        <f t="shared" ca="1" si="600"/>
        <v/>
      </c>
      <c r="J232" s="488"/>
      <c r="K232" s="486"/>
      <c r="L232" s="485"/>
      <c r="M232" s="486"/>
      <c r="N232" s="485"/>
      <c r="O232" s="486"/>
      <c r="P232" s="485"/>
      <c r="Q232" s="486"/>
      <c r="R232" s="485"/>
      <c r="S232" s="486"/>
      <c r="T232" s="485"/>
      <c r="U232" s="486"/>
      <c r="V232" s="485"/>
      <c r="W232" s="486"/>
      <c r="X232" s="485"/>
      <c r="Y232" s="486"/>
      <c r="Z232" s="5">
        <f t="shared" si="601"/>
        <v>0</v>
      </c>
      <c r="AA232" s="5">
        <f t="shared" ca="1" si="602"/>
        <v>8</v>
      </c>
      <c r="AD232" s="201" t="str">
        <f t="shared" ca="1" si="603"/>
        <v/>
      </c>
      <c r="AE232" s="198" t="str">
        <f t="shared" ca="1" si="604"/>
        <v>未使用</v>
      </c>
    </row>
    <row r="233" spans="1:31" ht="12" customHeight="1">
      <c r="A233" s="161">
        <f t="shared" ref="A233:A296" si="605">A232</f>
        <v>2</v>
      </c>
      <c r="B233" s="189" t="str">
        <f t="shared" ref="B233:B294" ca="1" si="606">B$231</f>
        <v/>
      </c>
      <c r="C233" s="40">
        <v>2</v>
      </c>
      <c r="D233" s="37" t="s">
        <v>84</v>
      </c>
      <c r="E233" s="489" t="str">
        <f t="shared" ref="E233:E245" ca="1" si="607">IF(AE233="未使用","Not Used",$E$100&amp;AD233&amp;"_"&amp;D233)</f>
        <v>Not Used</v>
      </c>
      <c r="F233" s="489"/>
      <c r="G233" s="489"/>
      <c r="H233" s="41" t="str">
        <f ca="1">IF(E233="Not Used","",MAX($H$102:INDIRECT("R[-1]C",FALSE))+1)</f>
        <v/>
      </c>
      <c r="I233" s="42" t="str">
        <f t="shared" ca="1" si="600"/>
        <v/>
      </c>
      <c r="J233" s="488"/>
      <c r="K233" s="486"/>
      <c r="L233" s="485"/>
      <c r="M233" s="486"/>
      <c r="N233" s="485"/>
      <c r="O233" s="486"/>
      <c r="P233" s="485"/>
      <c r="Q233" s="486"/>
      <c r="R233" s="485"/>
      <c r="S233" s="486"/>
      <c r="T233" s="485"/>
      <c r="U233" s="486"/>
      <c r="V233" s="485"/>
      <c r="W233" s="486"/>
      <c r="X233" s="485"/>
      <c r="Y233" s="486"/>
      <c r="Z233" s="5">
        <f t="shared" si="601"/>
        <v>0</v>
      </c>
      <c r="AA233" s="5">
        <f t="shared" ca="1" si="602"/>
        <v>8</v>
      </c>
      <c r="AD233" s="201" t="str">
        <f t="shared" ca="1" si="603"/>
        <v/>
      </c>
      <c r="AE233" s="198" t="str">
        <f t="shared" ca="1" si="604"/>
        <v>未使用</v>
      </c>
    </row>
    <row r="234" spans="1:31" ht="12" customHeight="1">
      <c r="A234" s="161">
        <f t="shared" si="605"/>
        <v>2</v>
      </c>
      <c r="B234" s="189" t="str">
        <f t="shared" ca="1" si="606"/>
        <v/>
      </c>
      <c r="C234" s="40">
        <v>3</v>
      </c>
      <c r="D234" s="37" t="s">
        <v>84</v>
      </c>
      <c r="E234" s="489" t="str">
        <f t="shared" ca="1" si="607"/>
        <v>Not Used</v>
      </c>
      <c r="F234" s="489"/>
      <c r="G234" s="489"/>
      <c r="H234" s="41" t="str">
        <f ca="1">IF(E234="Not Used","",MAX($H$102:INDIRECT("R[-1]C",FALSE))+1)</f>
        <v/>
      </c>
      <c r="I234" s="42" t="str">
        <f t="shared" ca="1" si="600"/>
        <v/>
      </c>
      <c r="J234" s="488"/>
      <c r="K234" s="486"/>
      <c r="L234" s="485"/>
      <c r="M234" s="486"/>
      <c r="N234" s="485"/>
      <c r="O234" s="486"/>
      <c r="P234" s="485"/>
      <c r="Q234" s="486"/>
      <c r="R234" s="485"/>
      <c r="S234" s="486"/>
      <c r="T234" s="485"/>
      <c r="U234" s="486"/>
      <c r="V234" s="485"/>
      <c r="W234" s="486"/>
      <c r="X234" s="485"/>
      <c r="Y234" s="486"/>
      <c r="Z234" s="5">
        <f t="shared" si="601"/>
        <v>0</v>
      </c>
      <c r="AA234" s="5">
        <f t="shared" ca="1" si="602"/>
        <v>8</v>
      </c>
      <c r="AD234" s="201" t="str">
        <f t="shared" ca="1" si="603"/>
        <v/>
      </c>
      <c r="AE234" s="198" t="str">
        <f t="shared" ca="1" si="604"/>
        <v>未使用</v>
      </c>
    </row>
    <row r="235" spans="1:31" ht="12" customHeight="1">
      <c r="A235" s="161">
        <f t="shared" si="605"/>
        <v>2</v>
      </c>
      <c r="B235" s="189" t="str">
        <f t="shared" ca="1" si="606"/>
        <v/>
      </c>
      <c r="C235" s="40">
        <v>4</v>
      </c>
      <c r="D235" s="37" t="s">
        <v>84</v>
      </c>
      <c r="E235" s="489" t="str">
        <f t="shared" ca="1" si="607"/>
        <v>Not Used</v>
      </c>
      <c r="F235" s="489"/>
      <c r="G235" s="489"/>
      <c r="H235" s="41" t="str">
        <f ca="1">IF(E235="Not Used","",MAX($H$102:INDIRECT("R[-1]C",FALSE))+1)</f>
        <v/>
      </c>
      <c r="I235" s="42" t="str">
        <f t="shared" ca="1" si="600"/>
        <v/>
      </c>
      <c r="J235" s="488"/>
      <c r="K235" s="486"/>
      <c r="L235" s="485"/>
      <c r="M235" s="486"/>
      <c r="N235" s="485"/>
      <c r="O235" s="486"/>
      <c r="P235" s="485"/>
      <c r="Q235" s="486"/>
      <c r="R235" s="485"/>
      <c r="S235" s="486"/>
      <c r="T235" s="485"/>
      <c r="U235" s="486"/>
      <c r="V235" s="485"/>
      <c r="W235" s="486"/>
      <c r="X235" s="485"/>
      <c r="Y235" s="486"/>
      <c r="Z235" s="5">
        <f t="shared" si="601"/>
        <v>0</v>
      </c>
      <c r="AA235" s="5">
        <f t="shared" ca="1" si="602"/>
        <v>8</v>
      </c>
      <c r="AD235" s="201" t="str">
        <f t="shared" ca="1" si="603"/>
        <v/>
      </c>
      <c r="AE235" s="198" t="str">
        <f t="shared" ca="1" si="604"/>
        <v>未使用</v>
      </c>
    </row>
    <row r="236" spans="1:31" ht="12" customHeight="1">
      <c r="A236" s="161">
        <f t="shared" si="605"/>
        <v>2</v>
      </c>
      <c r="B236" s="189" t="str">
        <f t="shared" ca="1" si="606"/>
        <v/>
      </c>
      <c r="C236" s="40">
        <v>5</v>
      </c>
      <c r="D236" s="37" t="s">
        <v>84</v>
      </c>
      <c r="E236" s="489" t="str">
        <f t="shared" ca="1" si="607"/>
        <v>Not Used</v>
      </c>
      <c r="F236" s="489"/>
      <c r="G236" s="489"/>
      <c r="H236" s="41" t="str">
        <f ca="1">IF(E236="Not Used","",MAX($H$102:INDIRECT("R[-1]C",FALSE))+1)</f>
        <v/>
      </c>
      <c r="I236" s="42" t="str">
        <f t="shared" ca="1" si="600"/>
        <v/>
      </c>
      <c r="J236" s="488"/>
      <c r="K236" s="486"/>
      <c r="L236" s="485"/>
      <c r="M236" s="486"/>
      <c r="N236" s="485"/>
      <c r="O236" s="486"/>
      <c r="P236" s="485"/>
      <c r="Q236" s="486"/>
      <c r="R236" s="485"/>
      <c r="S236" s="486"/>
      <c r="T236" s="485"/>
      <c r="U236" s="486"/>
      <c r="V236" s="485"/>
      <c r="W236" s="486"/>
      <c r="X236" s="485"/>
      <c r="Y236" s="486"/>
      <c r="Z236" s="5">
        <f t="shared" si="601"/>
        <v>0</v>
      </c>
      <c r="AA236" s="5">
        <f t="shared" ca="1" si="602"/>
        <v>8</v>
      </c>
      <c r="AD236" s="201" t="str">
        <f t="shared" ca="1" si="603"/>
        <v/>
      </c>
      <c r="AE236" s="198" t="str">
        <f t="shared" ca="1" si="604"/>
        <v>未使用</v>
      </c>
    </row>
    <row r="237" spans="1:31" ht="12" customHeight="1">
      <c r="A237" s="161">
        <f t="shared" si="605"/>
        <v>2</v>
      </c>
      <c r="B237" s="189" t="str">
        <f t="shared" ca="1" si="606"/>
        <v/>
      </c>
      <c r="C237" s="40">
        <v>6</v>
      </c>
      <c r="D237" s="37" t="s">
        <v>84</v>
      </c>
      <c r="E237" s="489" t="str">
        <f t="shared" ca="1" si="607"/>
        <v>Not Used</v>
      </c>
      <c r="F237" s="489"/>
      <c r="G237" s="489"/>
      <c r="H237" s="41" t="str">
        <f ca="1">IF(E237="Not Used","",MAX($H$102:INDIRECT("R[-1]C",FALSE))+1)</f>
        <v/>
      </c>
      <c r="I237" s="42" t="str">
        <f t="shared" ca="1" si="600"/>
        <v/>
      </c>
      <c r="J237" s="488"/>
      <c r="K237" s="486"/>
      <c r="L237" s="485"/>
      <c r="M237" s="486"/>
      <c r="N237" s="485"/>
      <c r="O237" s="486"/>
      <c r="P237" s="485"/>
      <c r="Q237" s="486"/>
      <c r="R237" s="485"/>
      <c r="S237" s="486"/>
      <c r="T237" s="485"/>
      <c r="U237" s="486"/>
      <c r="V237" s="485"/>
      <c r="W237" s="486"/>
      <c r="X237" s="485"/>
      <c r="Y237" s="486"/>
      <c r="Z237" s="5">
        <f t="shared" si="601"/>
        <v>0</v>
      </c>
      <c r="AA237" s="5">
        <f t="shared" ca="1" si="602"/>
        <v>8</v>
      </c>
      <c r="AD237" s="201" t="str">
        <f t="shared" ca="1" si="603"/>
        <v/>
      </c>
      <c r="AE237" s="198" t="str">
        <f t="shared" ca="1" si="604"/>
        <v>未使用</v>
      </c>
    </row>
    <row r="238" spans="1:31" ht="12" customHeight="1">
      <c r="A238" s="161">
        <f t="shared" si="605"/>
        <v>2</v>
      </c>
      <c r="B238" s="189" t="str">
        <f t="shared" ca="1" si="606"/>
        <v/>
      </c>
      <c r="C238" s="40">
        <v>7</v>
      </c>
      <c r="D238" s="37" t="s">
        <v>84</v>
      </c>
      <c r="E238" s="489" t="str">
        <f t="shared" ca="1" si="607"/>
        <v>Not Used</v>
      </c>
      <c r="F238" s="489"/>
      <c r="G238" s="489"/>
      <c r="H238" s="41" t="str">
        <f ca="1">IF(E238="Not Used","",MAX($H$102:INDIRECT("R[-1]C",FALSE))+1)</f>
        <v/>
      </c>
      <c r="I238" s="42" t="str">
        <f t="shared" ca="1" si="600"/>
        <v/>
      </c>
      <c r="J238" s="488"/>
      <c r="K238" s="486"/>
      <c r="L238" s="485"/>
      <c r="M238" s="486"/>
      <c r="N238" s="485"/>
      <c r="O238" s="486"/>
      <c r="P238" s="485"/>
      <c r="Q238" s="486"/>
      <c r="R238" s="485"/>
      <c r="S238" s="486"/>
      <c r="T238" s="485"/>
      <c r="U238" s="486"/>
      <c r="V238" s="485"/>
      <c r="W238" s="486"/>
      <c r="X238" s="485"/>
      <c r="Y238" s="486"/>
      <c r="Z238" s="5">
        <f t="shared" si="601"/>
        <v>0</v>
      </c>
      <c r="AA238" s="5">
        <f t="shared" ca="1" si="602"/>
        <v>8</v>
      </c>
      <c r="AD238" s="201" t="str">
        <f t="shared" ca="1" si="603"/>
        <v/>
      </c>
      <c r="AE238" s="198" t="str">
        <f t="shared" ca="1" si="604"/>
        <v>未使用</v>
      </c>
    </row>
    <row r="239" spans="1:31" ht="12" customHeight="1">
      <c r="A239" s="161">
        <f t="shared" si="605"/>
        <v>2</v>
      </c>
      <c r="B239" s="189" t="str">
        <f t="shared" ca="1" si="606"/>
        <v/>
      </c>
      <c r="C239" s="40">
        <v>8</v>
      </c>
      <c r="D239" s="37" t="s">
        <v>84</v>
      </c>
      <c r="E239" s="489" t="str">
        <f t="shared" ca="1" si="607"/>
        <v>Not Used</v>
      </c>
      <c r="F239" s="489"/>
      <c r="G239" s="489"/>
      <c r="H239" s="41" t="str">
        <f ca="1">IF(E239="Not Used","",MAX($H$102:INDIRECT("R[-1]C",FALSE))+1)</f>
        <v/>
      </c>
      <c r="I239" s="42" t="str">
        <f t="shared" ca="1" si="600"/>
        <v/>
      </c>
      <c r="J239" s="488"/>
      <c r="K239" s="486"/>
      <c r="L239" s="485"/>
      <c r="M239" s="486"/>
      <c r="N239" s="485"/>
      <c r="O239" s="486"/>
      <c r="P239" s="485"/>
      <c r="Q239" s="486"/>
      <c r="R239" s="485"/>
      <c r="S239" s="486"/>
      <c r="T239" s="485"/>
      <c r="U239" s="486"/>
      <c r="V239" s="485"/>
      <c r="W239" s="486"/>
      <c r="X239" s="485"/>
      <c r="Y239" s="486"/>
      <c r="Z239" s="5">
        <f t="shared" si="601"/>
        <v>0</v>
      </c>
      <c r="AA239" s="5">
        <f t="shared" ca="1" si="602"/>
        <v>8</v>
      </c>
      <c r="AD239" s="201" t="str">
        <f t="shared" ca="1" si="603"/>
        <v/>
      </c>
      <c r="AE239" s="198" t="str">
        <f t="shared" ca="1" si="604"/>
        <v>未使用</v>
      </c>
    </row>
    <row r="240" spans="1:31" ht="12" customHeight="1">
      <c r="A240" s="161">
        <f t="shared" si="605"/>
        <v>2</v>
      </c>
      <c r="B240" s="189" t="str">
        <f t="shared" ca="1" si="606"/>
        <v/>
      </c>
      <c r="C240" s="40">
        <v>9</v>
      </c>
      <c r="D240" s="37" t="s">
        <v>84</v>
      </c>
      <c r="E240" s="489" t="str">
        <f t="shared" ca="1" si="607"/>
        <v>Not Used</v>
      </c>
      <c r="F240" s="489"/>
      <c r="G240" s="489"/>
      <c r="H240" s="41" t="str">
        <f ca="1">IF(E240="Not Used","",MAX($H$102:INDIRECT("R[-1]C",FALSE))+1)</f>
        <v/>
      </c>
      <c r="I240" s="42" t="str">
        <f t="shared" ca="1" si="600"/>
        <v/>
      </c>
      <c r="J240" s="488"/>
      <c r="K240" s="486"/>
      <c r="L240" s="485"/>
      <c r="M240" s="486"/>
      <c r="N240" s="485"/>
      <c r="O240" s="486"/>
      <c r="P240" s="485"/>
      <c r="Q240" s="486"/>
      <c r="R240" s="485"/>
      <c r="S240" s="486"/>
      <c r="T240" s="485"/>
      <c r="U240" s="486"/>
      <c r="V240" s="485"/>
      <c r="W240" s="486"/>
      <c r="X240" s="485"/>
      <c r="Y240" s="486"/>
      <c r="Z240" s="5">
        <f t="shared" si="601"/>
        <v>0</v>
      </c>
      <c r="AA240" s="5">
        <f t="shared" ca="1" si="602"/>
        <v>8</v>
      </c>
      <c r="AD240" s="201" t="str">
        <f t="shared" ca="1" si="603"/>
        <v/>
      </c>
      <c r="AE240" s="198" t="str">
        <f t="shared" ca="1" si="604"/>
        <v>未使用</v>
      </c>
    </row>
    <row r="241" spans="1:31" ht="12" customHeight="1">
      <c r="A241" s="161">
        <f t="shared" si="605"/>
        <v>2</v>
      </c>
      <c r="B241" s="189" t="str">
        <f t="shared" ca="1" si="606"/>
        <v/>
      </c>
      <c r="C241" s="40">
        <v>10</v>
      </c>
      <c r="D241" s="37" t="s">
        <v>84</v>
      </c>
      <c r="E241" s="489" t="str">
        <f t="shared" ca="1" si="607"/>
        <v>Not Used</v>
      </c>
      <c r="F241" s="489"/>
      <c r="G241" s="489"/>
      <c r="H241" s="41" t="str">
        <f ca="1">IF(E241="Not Used","",MAX($H$102:INDIRECT("R[-1]C",FALSE))+1)</f>
        <v/>
      </c>
      <c r="I241" s="42" t="str">
        <f t="shared" ca="1" si="600"/>
        <v/>
      </c>
      <c r="J241" s="488"/>
      <c r="K241" s="486"/>
      <c r="L241" s="485"/>
      <c r="M241" s="486"/>
      <c r="N241" s="485"/>
      <c r="O241" s="486"/>
      <c r="P241" s="485"/>
      <c r="Q241" s="486"/>
      <c r="R241" s="485"/>
      <c r="S241" s="486"/>
      <c r="T241" s="485"/>
      <c r="U241" s="486"/>
      <c r="V241" s="485"/>
      <c r="W241" s="486"/>
      <c r="X241" s="485"/>
      <c r="Y241" s="486"/>
      <c r="Z241" s="5">
        <f t="shared" si="601"/>
        <v>0</v>
      </c>
      <c r="AA241" s="5">
        <f t="shared" ca="1" si="602"/>
        <v>8</v>
      </c>
      <c r="AD241" s="201" t="str">
        <f t="shared" ca="1" si="603"/>
        <v/>
      </c>
      <c r="AE241" s="198" t="str">
        <f t="shared" ca="1" si="604"/>
        <v>未使用</v>
      </c>
    </row>
    <row r="242" spans="1:31" ht="12" customHeight="1">
      <c r="A242" s="161">
        <f t="shared" si="605"/>
        <v>2</v>
      </c>
      <c r="B242" s="189" t="str">
        <f t="shared" ca="1" si="606"/>
        <v/>
      </c>
      <c r="C242" s="40">
        <v>11</v>
      </c>
      <c r="D242" s="37" t="s">
        <v>84</v>
      </c>
      <c r="E242" s="489" t="str">
        <f t="shared" ca="1" si="607"/>
        <v>Not Used</v>
      </c>
      <c r="F242" s="489"/>
      <c r="G242" s="489"/>
      <c r="H242" s="41" t="str">
        <f ca="1">IF(E242="Not Used","",MAX($H$102:INDIRECT("R[-1]C",FALSE))+1)</f>
        <v/>
      </c>
      <c r="I242" s="42" t="str">
        <f t="shared" ca="1" si="600"/>
        <v/>
      </c>
      <c r="J242" s="488"/>
      <c r="K242" s="486"/>
      <c r="L242" s="485"/>
      <c r="M242" s="486"/>
      <c r="N242" s="485"/>
      <c r="O242" s="486"/>
      <c r="P242" s="485"/>
      <c r="Q242" s="486"/>
      <c r="R242" s="485"/>
      <c r="S242" s="486"/>
      <c r="T242" s="485"/>
      <c r="U242" s="486"/>
      <c r="V242" s="485"/>
      <c r="W242" s="486"/>
      <c r="X242" s="485"/>
      <c r="Y242" s="486"/>
      <c r="Z242" s="5">
        <f t="shared" si="601"/>
        <v>0</v>
      </c>
      <c r="AA242" s="5">
        <f t="shared" ca="1" si="602"/>
        <v>8</v>
      </c>
      <c r="AD242" s="201" t="str">
        <f t="shared" ca="1" si="603"/>
        <v/>
      </c>
      <c r="AE242" s="198" t="str">
        <f t="shared" ca="1" si="604"/>
        <v>未使用</v>
      </c>
    </row>
    <row r="243" spans="1:31" ht="12" customHeight="1">
      <c r="A243" s="161">
        <f t="shared" si="605"/>
        <v>2</v>
      </c>
      <c r="B243" s="189" t="str">
        <f t="shared" ca="1" si="606"/>
        <v/>
      </c>
      <c r="C243" s="40">
        <v>12</v>
      </c>
      <c r="D243" s="37" t="s">
        <v>84</v>
      </c>
      <c r="E243" s="489" t="str">
        <f t="shared" ca="1" si="607"/>
        <v>Not Used</v>
      </c>
      <c r="F243" s="489"/>
      <c r="G243" s="489"/>
      <c r="H243" s="41" t="str">
        <f ca="1">IF(E243="Not Used","",MAX($H$102:INDIRECT("R[-1]C",FALSE))+1)</f>
        <v/>
      </c>
      <c r="I243" s="42" t="str">
        <f t="shared" ca="1" si="600"/>
        <v/>
      </c>
      <c r="J243" s="488"/>
      <c r="K243" s="486"/>
      <c r="L243" s="485"/>
      <c r="M243" s="486"/>
      <c r="N243" s="485"/>
      <c r="O243" s="486"/>
      <c r="P243" s="485"/>
      <c r="Q243" s="486"/>
      <c r="R243" s="485"/>
      <c r="S243" s="486"/>
      <c r="T243" s="485"/>
      <c r="U243" s="486"/>
      <c r="V243" s="485"/>
      <c r="W243" s="486"/>
      <c r="X243" s="485"/>
      <c r="Y243" s="486"/>
      <c r="Z243" s="5">
        <f t="shared" si="601"/>
        <v>0</v>
      </c>
      <c r="AA243" s="5">
        <f t="shared" ca="1" si="602"/>
        <v>8</v>
      </c>
      <c r="AD243" s="201" t="str">
        <f t="shared" ca="1" si="603"/>
        <v/>
      </c>
      <c r="AE243" s="198" t="str">
        <f t="shared" ca="1" si="604"/>
        <v>未使用</v>
      </c>
    </row>
    <row r="244" spans="1:31" ht="12" customHeight="1">
      <c r="A244" s="161">
        <f t="shared" si="605"/>
        <v>2</v>
      </c>
      <c r="B244" s="189" t="str">
        <f t="shared" ca="1" si="606"/>
        <v/>
      </c>
      <c r="C244" s="40">
        <v>13</v>
      </c>
      <c r="D244" s="37" t="s">
        <v>84</v>
      </c>
      <c r="E244" s="489" t="str">
        <f t="shared" ca="1" si="607"/>
        <v>Not Used</v>
      </c>
      <c r="F244" s="489"/>
      <c r="G244" s="489"/>
      <c r="H244" s="41" t="str">
        <f ca="1">IF(E244="Not Used","",MAX($H$102:INDIRECT("R[-1]C",FALSE))+1)</f>
        <v/>
      </c>
      <c r="I244" s="42" t="str">
        <f t="shared" ca="1" si="600"/>
        <v/>
      </c>
      <c r="J244" s="488"/>
      <c r="K244" s="486"/>
      <c r="L244" s="485"/>
      <c r="M244" s="486"/>
      <c r="N244" s="485"/>
      <c r="O244" s="486"/>
      <c r="P244" s="485"/>
      <c r="Q244" s="486"/>
      <c r="R244" s="485"/>
      <c r="S244" s="486"/>
      <c r="T244" s="485"/>
      <c r="U244" s="486"/>
      <c r="V244" s="485"/>
      <c r="W244" s="486"/>
      <c r="X244" s="485"/>
      <c r="Y244" s="486"/>
      <c r="Z244" s="5">
        <f t="shared" si="601"/>
        <v>0</v>
      </c>
      <c r="AA244" s="5">
        <f t="shared" ca="1" si="602"/>
        <v>8</v>
      </c>
      <c r="AD244" s="201" t="str">
        <f t="shared" ca="1" si="603"/>
        <v/>
      </c>
      <c r="AE244" s="198" t="str">
        <f t="shared" ca="1" si="604"/>
        <v>未使用</v>
      </c>
    </row>
    <row r="245" spans="1:31" ht="12" customHeight="1">
      <c r="A245" s="161">
        <f t="shared" si="605"/>
        <v>2</v>
      </c>
      <c r="B245" s="189" t="str">
        <f t="shared" ca="1" si="606"/>
        <v/>
      </c>
      <c r="C245" s="40">
        <v>14</v>
      </c>
      <c r="D245" s="37" t="s">
        <v>84</v>
      </c>
      <c r="E245" s="489" t="str">
        <f t="shared" ca="1" si="607"/>
        <v>Not Used</v>
      </c>
      <c r="F245" s="489"/>
      <c r="G245" s="489"/>
      <c r="H245" s="41" t="str">
        <f ca="1">IF(E245="Not Used","",MAX($H$102:INDIRECT("R[-1]C",FALSE))+1)</f>
        <v/>
      </c>
      <c r="I245" s="42" t="str">
        <f t="shared" ca="1" si="600"/>
        <v/>
      </c>
      <c r="J245" s="488"/>
      <c r="K245" s="486"/>
      <c r="L245" s="485"/>
      <c r="M245" s="486"/>
      <c r="N245" s="485"/>
      <c r="O245" s="486"/>
      <c r="P245" s="485"/>
      <c r="Q245" s="486"/>
      <c r="R245" s="485"/>
      <c r="S245" s="486"/>
      <c r="T245" s="485"/>
      <c r="U245" s="486"/>
      <c r="V245" s="485"/>
      <c r="W245" s="486"/>
      <c r="X245" s="485"/>
      <c r="Y245" s="486"/>
      <c r="Z245" s="5">
        <f t="shared" si="601"/>
        <v>0</v>
      </c>
      <c r="AA245" s="5">
        <f t="shared" ca="1" si="602"/>
        <v>8</v>
      </c>
      <c r="AD245" s="201" t="str">
        <f t="shared" ca="1" si="603"/>
        <v/>
      </c>
      <c r="AE245" s="198" t="str">
        <f t="shared" ca="1" si="604"/>
        <v>未使用</v>
      </c>
    </row>
    <row r="246" spans="1:31" ht="12" customHeight="1">
      <c r="A246" s="161">
        <f t="shared" si="605"/>
        <v>2</v>
      </c>
      <c r="B246" s="189" t="str">
        <f t="shared" ca="1" si="606"/>
        <v/>
      </c>
      <c r="C246" s="40">
        <v>15</v>
      </c>
      <c r="D246" s="37" t="s">
        <v>84</v>
      </c>
      <c r="E246" s="489" t="str">
        <f ca="1">IF(AE246="未使用","Not Used",$E$100&amp;AD246&amp;"_"&amp;D246)</f>
        <v>Not Used</v>
      </c>
      <c r="F246" s="489"/>
      <c r="G246" s="489"/>
      <c r="H246" s="41" t="str">
        <f ca="1">IF(E246="Not Used","",MAX($H$102:INDIRECT("R[-1]C",FALSE))+1)</f>
        <v/>
      </c>
      <c r="I246" s="42" t="str">
        <f t="shared" ca="1" si="600"/>
        <v/>
      </c>
      <c r="J246" s="488"/>
      <c r="K246" s="486"/>
      <c r="L246" s="485"/>
      <c r="M246" s="486"/>
      <c r="N246" s="485"/>
      <c r="O246" s="486"/>
      <c r="P246" s="485"/>
      <c r="Q246" s="486"/>
      <c r="R246" s="485"/>
      <c r="S246" s="486"/>
      <c r="T246" s="485"/>
      <c r="U246" s="486"/>
      <c r="V246" s="485"/>
      <c r="W246" s="486"/>
      <c r="X246" s="485"/>
      <c r="Y246" s="486"/>
      <c r="Z246" s="5">
        <f t="shared" si="601"/>
        <v>0</v>
      </c>
      <c r="AA246" s="5">
        <f t="shared" ca="1" si="602"/>
        <v>8</v>
      </c>
      <c r="AD246" s="201" t="str">
        <f t="shared" ca="1" si="603"/>
        <v/>
      </c>
      <c r="AE246" s="198" t="str">
        <f t="shared" ca="1" si="604"/>
        <v>未使用</v>
      </c>
    </row>
    <row r="247" spans="1:31" ht="12" customHeight="1">
      <c r="A247" s="161">
        <f t="shared" si="605"/>
        <v>2</v>
      </c>
      <c r="B247" s="189" t="str">
        <f t="shared" ca="1" si="606"/>
        <v/>
      </c>
      <c r="C247" s="40">
        <v>16</v>
      </c>
      <c r="D247" s="37" t="s">
        <v>84</v>
      </c>
      <c r="E247" s="489" t="str">
        <f ca="1">IF(AE247="未使用","Not Used",$E$100&amp;AD247&amp;"_"&amp;D247)</f>
        <v>Not Used</v>
      </c>
      <c r="F247" s="489"/>
      <c r="G247" s="489"/>
      <c r="H247" s="41" t="str">
        <f ca="1">IF(E247="Not Used","",MAX($H$102:INDIRECT("R[-1]C",FALSE))+1)</f>
        <v/>
      </c>
      <c r="I247" s="42" t="str">
        <f t="shared" ca="1" si="600"/>
        <v/>
      </c>
      <c r="J247" s="488"/>
      <c r="K247" s="486"/>
      <c r="L247" s="485"/>
      <c r="M247" s="486"/>
      <c r="N247" s="485"/>
      <c r="O247" s="486"/>
      <c r="P247" s="485"/>
      <c r="Q247" s="486"/>
      <c r="R247" s="485"/>
      <c r="S247" s="486"/>
      <c r="T247" s="485"/>
      <c r="U247" s="486"/>
      <c r="V247" s="485"/>
      <c r="W247" s="486"/>
      <c r="X247" s="485"/>
      <c r="Y247" s="486"/>
      <c r="Z247" s="5">
        <f t="shared" si="601"/>
        <v>0</v>
      </c>
      <c r="AA247" s="5">
        <f t="shared" ca="1" si="602"/>
        <v>8</v>
      </c>
      <c r="AD247" s="201" t="str">
        <f t="shared" ca="1" si="603"/>
        <v/>
      </c>
      <c r="AE247" s="198" t="str">
        <f t="shared" ca="1" si="604"/>
        <v>未使用</v>
      </c>
    </row>
    <row r="248" spans="1:31" ht="12" customHeight="1">
      <c r="A248" s="161">
        <f t="shared" si="605"/>
        <v>2</v>
      </c>
      <c r="B248" s="189" t="str">
        <f t="shared" ca="1" si="606"/>
        <v/>
      </c>
      <c r="C248" s="40">
        <v>17</v>
      </c>
      <c r="D248" s="37" t="s">
        <v>84</v>
      </c>
      <c r="E248" s="489" t="str">
        <f t="shared" ref="E248:E253" ca="1" si="608">IF(AE248="未使用","Not Used",$E$100&amp;AD248&amp;"_"&amp;D248)</f>
        <v>Not Used</v>
      </c>
      <c r="F248" s="489"/>
      <c r="G248" s="489"/>
      <c r="H248" s="41" t="str">
        <f ca="1">IF(E248="Not Used","",MAX($H$102:INDIRECT("R[-1]C",FALSE))+1)</f>
        <v/>
      </c>
      <c r="I248" s="42" t="str">
        <f t="shared" ca="1" si="600"/>
        <v/>
      </c>
      <c r="J248" s="488"/>
      <c r="K248" s="486"/>
      <c r="L248" s="485"/>
      <c r="M248" s="486"/>
      <c r="N248" s="485"/>
      <c r="O248" s="486"/>
      <c r="P248" s="485"/>
      <c r="Q248" s="486"/>
      <c r="R248" s="485"/>
      <c r="S248" s="486"/>
      <c r="T248" s="485"/>
      <c r="U248" s="486"/>
      <c r="V248" s="485"/>
      <c r="W248" s="486"/>
      <c r="X248" s="485"/>
      <c r="Y248" s="486"/>
      <c r="Z248" s="5">
        <f t="shared" si="601"/>
        <v>0</v>
      </c>
      <c r="AA248" s="5">
        <f t="shared" ca="1" si="602"/>
        <v>8</v>
      </c>
      <c r="AD248" s="201" t="str">
        <f t="shared" ca="1" si="603"/>
        <v/>
      </c>
      <c r="AE248" s="198" t="str">
        <f t="shared" ca="1" si="604"/>
        <v>未使用</v>
      </c>
    </row>
    <row r="249" spans="1:31" ht="12" customHeight="1">
      <c r="A249" s="161">
        <f t="shared" si="605"/>
        <v>2</v>
      </c>
      <c r="B249" s="189" t="str">
        <f t="shared" ca="1" si="606"/>
        <v/>
      </c>
      <c r="C249" s="40">
        <v>18</v>
      </c>
      <c r="D249" s="37" t="s">
        <v>84</v>
      </c>
      <c r="E249" s="489" t="str">
        <f t="shared" ca="1" si="608"/>
        <v>Not Used</v>
      </c>
      <c r="F249" s="489"/>
      <c r="G249" s="489"/>
      <c r="H249" s="41" t="str">
        <f ca="1">IF(E249="Not Used","",MAX($H$102:INDIRECT("R[-1]C",FALSE))+1)</f>
        <v/>
      </c>
      <c r="I249" s="42" t="str">
        <f t="shared" ca="1" si="600"/>
        <v/>
      </c>
      <c r="J249" s="488"/>
      <c r="K249" s="486"/>
      <c r="L249" s="485"/>
      <c r="M249" s="486"/>
      <c r="N249" s="485"/>
      <c r="O249" s="486"/>
      <c r="P249" s="485"/>
      <c r="Q249" s="486"/>
      <c r="R249" s="485"/>
      <c r="S249" s="486"/>
      <c r="T249" s="485"/>
      <c r="U249" s="486"/>
      <c r="V249" s="485"/>
      <c r="W249" s="486"/>
      <c r="X249" s="485"/>
      <c r="Y249" s="486"/>
      <c r="Z249" s="5">
        <f t="shared" si="601"/>
        <v>0</v>
      </c>
      <c r="AA249" s="5">
        <f t="shared" ca="1" si="602"/>
        <v>8</v>
      </c>
      <c r="AD249" s="201" t="str">
        <f t="shared" ca="1" si="603"/>
        <v/>
      </c>
      <c r="AE249" s="198" t="str">
        <f t="shared" ca="1" si="604"/>
        <v>未使用</v>
      </c>
    </row>
    <row r="250" spans="1:31" ht="12" customHeight="1">
      <c r="A250" s="161">
        <f t="shared" si="605"/>
        <v>2</v>
      </c>
      <c r="B250" s="189" t="str">
        <f t="shared" ca="1" si="606"/>
        <v/>
      </c>
      <c r="C250" s="40">
        <v>19</v>
      </c>
      <c r="D250" s="37" t="s">
        <v>84</v>
      </c>
      <c r="E250" s="489" t="str">
        <f t="shared" ca="1" si="608"/>
        <v>Not Used</v>
      </c>
      <c r="F250" s="489"/>
      <c r="G250" s="489"/>
      <c r="H250" s="41" t="str">
        <f ca="1">IF(E250="Not Used","",MAX($H$102:INDIRECT("R[-1]C",FALSE))+1)</f>
        <v/>
      </c>
      <c r="I250" s="42" t="str">
        <f t="shared" ca="1" si="600"/>
        <v/>
      </c>
      <c r="J250" s="488"/>
      <c r="K250" s="486"/>
      <c r="L250" s="485"/>
      <c r="M250" s="486"/>
      <c r="N250" s="485"/>
      <c r="O250" s="486"/>
      <c r="P250" s="485"/>
      <c r="Q250" s="486"/>
      <c r="R250" s="485"/>
      <c r="S250" s="486"/>
      <c r="T250" s="485"/>
      <c r="U250" s="486"/>
      <c r="V250" s="485"/>
      <c r="W250" s="486"/>
      <c r="X250" s="485"/>
      <c r="Y250" s="486"/>
      <c r="Z250" s="5">
        <f t="shared" si="601"/>
        <v>0</v>
      </c>
      <c r="AA250" s="5">
        <f t="shared" ca="1" si="602"/>
        <v>8</v>
      </c>
      <c r="AD250" s="201" t="str">
        <f t="shared" ca="1" si="603"/>
        <v/>
      </c>
      <c r="AE250" s="198" t="str">
        <f t="shared" ca="1" si="604"/>
        <v>未使用</v>
      </c>
    </row>
    <row r="251" spans="1:31" ht="12" customHeight="1">
      <c r="A251" s="161">
        <f t="shared" si="605"/>
        <v>2</v>
      </c>
      <c r="B251" s="189" t="str">
        <f t="shared" ca="1" si="606"/>
        <v/>
      </c>
      <c r="C251" s="40">
        <v>20</v>
      </c>
      <c r="D251" s="37" t="s">
        <v>84</v>
      </c>
      <c r="E251" s="489" t="str">
        <f t="shared" ca="1" si="608"/>
        <v>Not Used</v>
      </c>
      <c r="F251" s="489"/>
      <c r="G251" s="489"/>
      <c r="H251" s="41" t="str">
        <f ca="1">IF(E251="Not Used","",MAX($H$102:INDIRECT("R[-1]C",FALSE))+1)</f>
        <v/>
      </c>
      <c r="I251" s="42" t="str">
        <f t="shared" ca="1" si="600"/>
        <v/>
      </c>
      <c r="J251" s="488"/>
      <c r="K251" s="486"/>
      <c r="L251" s="485"/>
      <c r="M251" s="486"/>
      <c r="N251" s="485"/>
      <c r="O251" s="486"/>
      <c r="P251" s="485"/>
      <c r="Q251" s="486"/>
      <c r="R251" s="485"/>
      <c r="S251" s="486"/>
      <c r="T251" s="485"/>
      <c r="U251" s="486"/>
      <c r="V251" s="485"/>
      <c r="W251" s="486"/>
      <c r="X251" s="485"/>
      <c r="Y251" s="486"/>
      <c r="Z251" s="5">
        <f t="shared" si="601"/>
        <v>0</v>
      </c>
      <c r="AA251" s="5">
        <f t="shared" ca="1" si="602"/>
        <v>8</v>
      </c>
      <c r="AD251" s="201" t="str">
        <f t="shared" ca="1" si="603"/>
        <v/>
      </c>
      <c r="AE251" s="198" t="str">
        <f t="shared" ca="1" si="604"/>
        <v>未使用</v>
      </c>
    </row>
    <row r="252" spans="1:31" ht="12" customHeight="1">
      <c r="A252" s="161">
        <f t="shared" si="605"/>
        <v>2</v>
      </c>
      <c r="B252" s="189" t="str">
        <f t="shared" ca="1" si="606"/>
        <v/>
      </c>
      <c r="C252" s="40">
        <v>21</v>
      </c>
      <c r="D252" s="37" t="s">
        <v>84</v>
      </c>
      <c r="E252" s="489" t="str">
        <f t="shared" ca="1" si="608"/>
        <v>Not Used</v>
      </c>
      <c r="F252" s="489"/>
      <c r="G252" s="489"/>
      <c r="H252" s="41" t="str">
        <f ca="1">IF(E252="Not Used","",MAX($H$102:INDIRECT("R[-1]C",FALSE))+1)</f>
        <v/>
      </c>
      <c r="I252" s="42" t="str">
        <f t="shared" ca="1" si="600"/>
        <v/>
      </c>
      <c r="J252" s="488"/>
      <c r="K252" s="486"/>
      <c r="L252" s="485"/>
      <c r="M252" s="486"/>
      <c r="N252" s="485"/>
      <c r="O252" s="486"/>
      <c r="P252" s="485"/>
      <c r="Q252" s="486"/>
      <c r="R252" s="485"/>
      <c r="S252" s="486"/>
      <c r="T252" s="485"/>
      <c r="U252" s="486"/>
      <c r="V252" s="485"/>
      <c r="W252" s="486"/>
      <c r="X252" s="485"/>
      <c r="Y252" s="486"/>
      <c r="Z252" s="5">
        <f t="shared" si="601"/>
        <v>0</v>
      </c>
      <c r="AA252" s="5">
        <f t="shared" ca="1" si="602"/>
        <v>8</v>
      </c>
      <c r="AD252" s="201" t="str">
        <f t="shared" ca="1" si="603"/>
        <v/>
      </c>
      <c r="AE252" s="198" t="str">
        <f t="shared" ca="1" si="604"/>
        <v>未使用</v>
      </c>
    </row>
    <row r="253" spans="1:31" ht="12" customHeight="1">
      <c r="A253" s="161">
        <f t="shared" si="605"/>
        <v>2</v>
      </c>
      <c r="B253" s="189" t="str">
        <f t="shared" ca="1" si="606"/>
        <v/>
      </c>
      <c r="C253" s="40">
        <v>22</v>
      </c>
      <c r="D253" s="37" t="s">
        <v>84</v>
      </c>
      <c r="E253" s="489" t="str">
        <f t="shared" ca="1" si="608"/>
        <v>Not Used</v>
      </c>
      <c r="F253" s="489"/>
      <c r="G253" s="489"/>
      <c r="H253" s="41" t="str">
        <f ca="1">IF(E253="Not Used","",MAX($H$102:INDIRECT("R[-1]C",FALSE))+1)</f>
        <v/>
      </c>
      <c r="I253" s="42" t="str">
        <f t="shared" ca="1" si="600"/>
        <v/>
      </c>
      <c r="J253" s="488"/>
      <c r="K253" s="486"/>
      <c r="L253" s="485"/>
      <c r="M253" s="486"/>
      <c r="N253" s="485"/>
      <c r="O253" s="486"/>
      <c r="P253" s="485"/>
      <c r="Q253" s="486"/>
      <c r="R253" s="485"/>
      <c r="S253" s="486"/>
      <c r="T253" s="485"/>
      <c r="U253" s="486"/>
      <c r="V253" s="485"/>
      <c r="W253" s="486"/>
      <c r="X253" s="485"/>
      <c r="Y253" s="486"/>
      <c r="Z253" s="5">
        <f t="shared" si="601"/>
        <v>0</v>
      </c>
      <c r="AA253" s="5">
        <f t="shared" ca="1" si="602"/>
        <v>8</v>
      </c>
      <c r="AD253" s="201" t="str">
        <f t="shared" ca="1" si="603"/>
        <v/>
      </c>
      <c r="AE253" s="198" t="str">
        <f t="shared" ca="1" si="604"/>
        <v>未使用</v>
      </c>
    </row>
    <row r="254" spans="1:31" ht="12" customHeight="1">
      <c r="A254" s="161">
        <f t="shared" si="605"/>
        <v>2</v>
      </c>
      <c r="B254" s="189" t="str">
        <f t="shared" ca="1" si="606"/>
        <v/>
      </c>
      <c r="C254" s="40">
        <v>23</v>
      </c>
      <c r="D254" s="37" t="s">
        <v>84</v>
      </c>
      <c r="E254" s="489" t="str">
        <f ca="1">IF(AE254="未使用","Not Used",$E$100&amp;AD254&amp;"_"&amp;D254)</f>
        <v>Not Used</v>
      </c>
      <c r="F254" s="489"/>
      <c r="G254" s="489"/>
      <c r="H254" s="41" t="str">
        <f ca="1">IF(E254="Not Used","",MAX($H$102:INDIRECT("R[-1]C",FALSE))+1)</f>
        <v/>
      </c>
      <c r="I254" s="42" t="str">
        <f t="shared" ca="1" si="600"/>
        <v/>
      </c>
      <c r="J254" s="488"/>
      <c r="K254" s="486"/>
      <c r="L254" s="485"/>
      <c r="M254" s="486"/>
      <c r="N254" s="485"/>
      <c r="O254" s="486"/>
      <c r="P254" s="485"/>
      <c r="Q254" s="486"/>
      <c r="R254" s="485"/>
      <c r="S254" s="486"/>
      <c r="T254" s="485"/>
      <c r="U254" s="486"/>
      <c r="V254" s="485"/>
      <c r="W254" s="486"/>
      <c r="X254" s="485"/>
      <c r="Y254" s="486"/>
      <c r="Z254" s="5">
        <f t="shared" si="601"/>
        <v>0</v>
      </c>
      <c r="AA254" s="5">
        <f t="shared" ca="1" si="602"/>
        <v>8</v>
      </c>
      <c r="AD254" s="201" t="str">
        <f t="shared" ca="1" si="603"/>
        <v/>
      </c>
      <c r="AE254" s="198" t="str">
        <f t="shared" ca="1" si="604"/>
        <v>未使用</v>
      </c>
    </row>
    <row r="255" spans="1:31" ht="12" customHeight="1">
      <c r="A255" s="161">
        <f t="shared" si="605"/>
        <v>2</v>
      </c>
      <c r="B255" s="189" t="str">
        <f t="shared" ca="1" si="606"/>
        <v/>
      </c>
      <c r="C255" s="40">
        <v>24</v>
      </c>
      <c r="D255" s="37" t="s">
        <v>84</v>
      </c>
      <c r="E255" s="489" t="str">
        <f t="shared" ref="E255:E261" ca="1" si="609">IF(AE255="未使用","Not Used",$E$100&amp;AD255&amp;"_"&amp;D255)</f>
        <v>Not Used</v>
      </c>
      <c r="F255" s="489"/>
      <c r="G255" s="489"/>
      <c r="H255" s="41" t="str">
        <f ca="1">IF(E255="Not Used","",MAX($H$102:INDIRECT("R[-1]C",FALSE))+1)</f>
        <v/>
      </c>
      <c r="I255" s="42" t="str">
        <f t="shared" ca="1" si="600"/>
        <v/>
      </c>
      <c r="J255" s="488"/>
      <c r="K255" s="486"/>
      <c r="L255" s="485"/>
      <c r="M255" s="486"/>
      <c r="N255" s="485"/>
      <c r="O255" s="486"/>
      <c r="P255" s="485"/>
      <c r="Q255" s="486"/>
      <c r="R255" s="485"/>
      <c r="S255" s="486"/>
      <c r="T255" s="485"/>
      <c r="U255" s="486"/>
      <c r="V255" s="485"/>
      <c r="W255" s="486"/>
      <c r="X255" s="485"/>
      <c r="Y255" s="486"/>
      <c r="Z255" s="5">
        <f t="shared" si="601"/>
        <v>0</v>
      </c>
      <c r="AA255" s="5">
        <f t="shared" ca="1" si="602"/>
        <v>8</v>
      </c>
      <c r="AD255" s="201" t="str">
        <f t="shared" ca="1" si="603"/>
        <v/>
      </c>
      <c r="AE255" s="198" t="str">
        <f t="shared" ca="1" si="604"/>
        <v>未使用</v>
      </c>
    </row>
    <row r="256" spans="1:31" ht="12" customHeight="1">
      <c r="A256" s="161">
        <f t="shared" si="605"/>
        <v>2</v>
      </c>
      <c r="B256" s="189" t="str">
        <f t="shared" ca="1" si="606"/>
        <v/>
      </c>
      <c r="C256" s="40">
        <v>25</v>
      </c>
      <c r="D256" s="37" t="s">
        <v>84</v>
      </c>
      <c r="E256" s="489" t="str">
        <f t="shared" ca="1" si="609"/>
        <v>Not Used</v>
      </c>
      <c r="F256" s="489"/>
      <c r="G256" s="489"/>
      <c r="H256" s="41" t="str">
        <f ca="1">IF(E256="Not Used","",MAX($H$102:INDIRECT("R[-1]C",FALSE))+1)</f>
        <v/>
      </c>
      <c r="I256" s="42" t="str">
        <f t="shared" ca="1" si="600"/>
        <v/>
      </c>
      <c r="J256" s="488"/>
      <c r="K256" s="486"/>
      <c r="L256" s="485"/>
      <c r="M256" s="486"/>
      <c r="N256" s="485"/>
      <c r="O256" s="486"/>
      <c r="P256" s="485"/>
      <c r="Q256" s="486"/>
      <c r="R256" s="485"/>
      <c r="S256" s="486"/>
      <c r="T256" s="485"/>
      <c r="U256" s="486"/>
      <c r="V256" s="485"/>
      <c r="W256" s="486"/>
      <c r="X256" s="485"/>
      <c r="Y256" s="486"/>
      <c r="Z256" s="5">
        <f t="shared" si="601"/>
        <v>0</v>
      </c>
      <c r="AA256" s="5">
        <f t="shared" ca="1" si="602"/>
        <v>8</v>
      </c>
      <c r="AD256" s="201" t="str">
        <f t="shared" ca="1" si="603"/>
        <v/>
      </c>
      <c r="AE256" s="198" t="str">
        <f t="shared" ca="1" si="604"/>
        <v>未使用</v>
      </c>
    </row>
    <row r="257" spans="1:31" ht="12" customHeight="1">
      <c r="A257" s="161">
        <f t="shared" si="605"/>
        <v>2</v>
      </c>
      <c r="B257" s="189" t="str">
        <f t="shared" ca="1" si="606"/>
        <v/>
      </c>
      <c r="C257" s="40">
        <v>26</v>
      </c>
      <c r="D257" s="37" t="s">
        <v>84</v>
      </c>
      <c r="E257" s="489" t="str">
        <f t="shared" ca="1" si="609"/>
        <v>Not Used</v>
      </c>
      <c r="F257" s="489"/>
      <c r="G257" s="489"/>
      <c r="H257" s="41" t="str">
        <f ca="1">IF(E257="Not Used","",MAX($H$102:INDIRECT("R[-1]C",FALSE))+1)</f>
        <v/>
      </c>
      <c r="I257" s="42" t="str">
        <f t="shared" ca="1" si="600"/>
        <v/>
      </c>
      <c r="J257" s="488"/>
      <c r="K257" s="486"/>
      <c r="L257" s="485"/>
      <c r="M257" s="486"/>
      <c r="N257" s="485"/>
      <c r="O257" s="486"/>
      <c r="P257" s="485"/>
      <c r="Q257" s="486"/>
      <c r="R257" s="485"/>
      <c r="S257" s="486"/>
      <c r="T257" s="485"/>
      <c r="U257" s="486"/>
      <c r="V257" s="485"/>
      <c r="W257" s="486"/>
      <c r="X257" s="485"/>
      <c r="Y257" s="486"/>
      <c r="Z257" s="5">
        <f t="shared" si="601"/>
        <v>0</v>
      </c>
      <c r="AA257" s="5">
        <f t="shared" ca="1" si="602"/>
        <v>8</v>
      </c>
      <c r="AD257" s="201" t="str">
        <f t="shared" ca="1" si="603"/>
        <v/>
      </c>
      <c r="AE257" s="198" t="str">
        <f t="shared" ca="1" si="604"/>
        <v>未使用</v>
      </c>
    </row>
    <row r="258" spans="1:31" ht="12" customHeight="1">
      <c r="A258" s="161">
        <f t="shared" si="605"/>
        <v>2</v>
      </c>
      <c r="B258" s="189" t="str">
        <f t="shared" ca="1" si="606"/>
        <v/>
      </c>
      <c r="C258" s="40">
        <v>27</v>
      </c>
      <c r="D258" s="37" t="s">
        <v>84</v>
      </c>
      <c r="E258" s="489" t="str">
        <f t="shared" ca="1" si="609"/>
        <v>Not Used</v>
      </c>
      <c r="F258" s="489"/>
      <c r="G258" s="489"/>
      <c r="H258" s="41" t="str">
        <f ca="1">IF(E258="Not Used","",MAX($H$102:INDIRECT("R[-1]C",FALSE))+1)</f>
        <v/>
      </c>
      <c r="I258" s="42" t="str">
        <f t="shared" ca="1" si="600"/>
        <v/>
      </c>
      <c r="J258" s="488"/>
      <c r="K258" s="486"/>
      <c r="L258" s="485"/>
      <c r="M258" s="486"/>
      <c r="N258" s="485"/>
      <c r="O258" s="486"/>
      <c r="P258" s="485"/>
      <c r="Q258" s="486"/>
      <c r="R258" s="485"/>
      <c r="S258" s="486"/>
      <c r="T258" s="485"/>
      <c r="U258" s="486"/>
      <c r="V258" s="485"/>
      <c r="W258" s="486"/>
      <c r="X258" s="485"/>
      <c r="Y258" s="486"/>
      <c r="Z258" s="5">
        <f t="shared" si="601"/>
        <v>0</v>
      </c>
      <c r="AA258" s="5">
        <f t="shared" ca="1" si="602"/>
        <v>8</v>
      </c>
      <c r="AD258" s="201" t="str">
        <f t="shared" ca="1" si="603"/>
        <v/>
      </c>
      <c r="AE258" s="198" t="str">
        <f t="shared" ca="1" si="604"/>
        <v>未使用</v>
      </c>
    </row>
    <row r="259" spans="1:31" ht="12" customHeight="1">
      <c r="A259" s="161">
        <f t="shared" si="605"/>
        <v>2</v>
      </c>
      <c r="B259" s="189" t="str">
        <f t="shared" ca="1" si="606"/>
        <v/>
      </c>
      <c r="C259" s="40">
        <v>28</v>
      </c>
      <c r="D259" s="37" t="s">
        <v>84</v>
      </c>
      <c r="E259" s="489" t="str">
        <f t="shared" ca="1" si="609"/>
        <v>Not Used</v>
      </c>
      <c r="F259" s="489"/>
      <c r="G259" s="489"/>
      <c r="H259" s="41" t="str">
        <f ca="1">IF(E259="Not Used","",MAX($H$102:INDIRECT("R[-1]C",FALSE))+1)</f>
        <v/>
      </c>
      <c r="I259" s="42" t="str">
        <f t="shared" ca="1" si="600"/>
        <v/>
      </c>
      <c r="J259" s="488"/>
      <c r="K259" s="486"/>
      <c r="L259" s="485"/>
      <c r="M259" s="486"/>
      <c r="N259" s="485"/>
      <c r="O259" s="486"/>
      <c r="P259" s="485"/>
      <c r="Q259" s="486"/>
      <c r="R259" s="485"/>
      <c r="S259" s="486"/>
      <c r="T259" s="485"/>
      <c r="U259" s="486"/>
      <c r="V259" s="485"/>
      <c r="W259" s="486"/>
      <c r="X259" s="485"/>
      <c r="Y259" s="486"/>
      <c r="Z259" s="5">
        <f t="shared" si="601"/>
        <v>0</v>
      </c>
      <c r="AA259" s="5">
        <f t="shared" ca="1" si="602"/>
        <v>8</v>
      </c>
      <c r="AD259" s="201" t="str">
        <f t="shared" ca="1" si="603"/>
        <v/>
      </c>
      <c r="AE259" s="198" t="str">
        <f t="shared" ca="1" si="604"/>
        <v>未使用</v>
      </c>
    </row>
    <row r="260" spans="1:31" ht="12" customHeight="1">
      <c r="A260" s="161">
        <f t="shared" si="605"/>
        <v>2</v>
      </c>
      <c r="B260" s="189" t="str">
        <f t="shared" ca="1" si="606"/>
        <v/>
      </c>
      <c r="C260" s="40">
        <v>29</v>
      </c>
      <c r="D260" s="37" t="s">
        <v>84</v>
      </c>
      <c r="E260" s="489" t="str">
        <f t="shared" ca="1" si="609"/>
        <v>Not Used</v>
      </c>
      <c r="F260" s="489"/>
      <c r="G260" s="489"/>
      <c r="H260" s="41" t="str">
        <f ca="1">IF(E260="Not Used","",MAX($H$102:INDIRECT("R[-1]C",FALSE))+1)</f>
        <v/>
      </c>
      <c r="I260" s="42" t="str">
        <f t="shared" ca="1" si="600"/>
        <v/>
      </c>
      <c r="J260" s="488"/>
      <c r="K260" s="486"/>
      <c r="L260" s="485"/>
      <c r="M260" s="486"/>
      <c r="N260" s="485"/>
      <c r="O260" s="486"/>
      <c r="P260" s="485"/>
      <c r="Q260" s="486"/>
      <c r="R260" s="485"/>
      <c r="S260" s="486"/>
      <c r="T260" s="485"/>
      <c r="U260" s="486"/>
      <c r="V260" s="485"/>
      <c r="W260" s="486"/>
      <c r="X260" s="485"/>
      <c r="Y260" s="486"/>
      <c r="Z260" s="5">
        <f t="shared" si="601"/>
        <v>0</v>
      </c>
      <c r="AA260" s="5">
        <f t="shared" ca="1" si="602"/>
        <v>8</v>
      </c>
      <c r="AD260" s="201" t="str">
        <f t="shared" ca="1" si="603"/>
        <v/>
      </c>
      <c r="AE260" s="198" t="str">
        <f t="shared" ca="1" si="604"/>
        <v>未使用</v>
      </c>
    </row>
    <row r="261" spans="1:31" ht="12" customHeight="1">
      <c r="A261" s="161">
        <f t="shared" si="605"/>
        <v>2</v>
      </c>
      <c r="B261" s="189" t="str">
        <f t="shared" ca="1" si="606"/>
        <v/>
      </c>
      <c r="C261" s="40">
        <v>30</v>
      </c>
      <c r="D261" s="37" t="s">
        <v>84</v>
      </c>
      <c r="E261" s="489" t="str">
        <f t="shared" ca="1" si="609"/>
        <v>Not Used</v>
      </c>
      <c r="F261" s="489"/>
      <c r="G261" s="489"/>
      <c r="H261" s="41" t="str">
        <f ca="1">IF(E261="Not Used","",MAX($H$102:INDIRECT("R[-1]C",FALSE))+1)</f>
        <v/>
      </c>
      <c r="I261" s="42" t="str">
        <f t="shared" ca="1" si="600"/>
        <v/>
      </c>
      <c r="J261" s="488"/>
      <c r="K261" s="486"/>
      <c r="L261" s="485"/>
      <c r="M261" s="486"/>
      <c r="N261" s="485"/>
      <c r="O261" s="486"/>
      <c r="P261" s="485"/>
      <c r="Q261" s="486"/>
      <c r="R261" s="485"/>
      <c r="S261" s="486"/>
      <c r="T261" s="485"/>
      <c r="U261" s="486"/>
      <c r="V261" s="485"/>
      <c r="W261" s="486"/>
      <c r="X261" s="485"/>
      <c r="Y261" s="486"/>
      <c r="Z261" s="5">
        <f t="shared" si="601"/>
        <v>0</v>
      </c>
      <c r="AA261" s="5">
        <f t="shared" ca="1" si="602"/>
        <v>8</v>
      </c>
      <c r="AD261" s="201" t="str">
        <f t="shared" ca="1" si="603"/>
        <v/>
      </c>
      <c r="AE261" s="198" t="str">
        <f t="shared" ca="1" si="604"/>
        <v>未使用</v>
      </c>
    </row>
    <row r="262" spans="1:31" ht="12" customHeight="1">
      <c r="A262" s="161">
        <f t="shared" si="605"/>
        <v>2</v>
      </c>
      <c r="B262" s="189" t="str">
        <f t="shared" ca="1" si="606"/>
        <v/>
      </c>
      <c r="C262" s="43">
        <v>31</v>
      </c>
      <c r="D262" s="37" t="s">
        <v>84</v>
      </c>
      <c r="E262" s="489" t="str">
        <f ca="1">IF(AE262="未使用","Not Used",$E$100&amp;AD262&amp;"_"&amp;D262)</f>
        <v>Not Used</v>
      </c>
      <c r="F262" s="489"/>
      <c r="G262" s="489"/>
      <c r="H262" s="41" t="str">
        <f ca="1">IF(E262="Not Used","",MAX($H$102:INDIRECT("R[-1]C",FALSE))+1)</f>
        <v/>
      </c>
      <c r="I262" s="42" t="str">
        <f t="shared" ca="1" si="600"/>
        <v/>
      </c>
      <c r="J262" s="488"/>
      <c r="K262" s="486"/>
      <c r="L262" s="485"/>
      <c r="M262" s="486"/>
      <c r="N262" s="485"/>
      <c r="O262" s="486"/>
      <c r="P262" s="485"/>
      <c r="Q262" s="486"/>
      <c r="R262" s="485"/>
      <c r="S262" s="486"/>
      <c r="T262" s="485"/>
      <c r="U262" s="486"/>
      <c r="V262" s="485"/>
      <c r="W262" s="486"/>
      <c r="X262" s="485"/>
      <c r="Y262" s="486"/>
      <c r="Z262" s="5">
        <f t="shared" si="601"/>
        <v>0</v>
      </c>
      <c r="AA262" s="5">
        <f t="shared" ca="1" si="602"/>
        <v>8</v>
      </c>
      <c r="AD262" s="201" t="str">
        <f t="shared" ca="1" si="603"/>
        <v/>
      </c>
      <c r="AE262" s="198" t="str">
        <f t="shared" ca="1" si="604"/>
        <v>未使用</v>
      </c>
    </row>
    <row r="263" spans="1:31" ht="12" customHeight="1">
      <c r="A263" s="161">
        <f t="shared" si="605"/>
        <v>2</v>
      </c>
      <c r="B263" s="189" t="str">
        <f t="shared" ca="1" si="606"/>
        <v/>
      </c>
      <c r="C263" s="44">
        <v>0</v>
      </c>
      <c r="D263" s="45" t="s">
        <v>46</v>
      </c>
      <c r="E263" s="489" t="str">
        <f ca="1">IF(AE263="未使用","Not Used",$E$100&amp;AD263&amp;"_"&amp;D263)</f>
        <v>Not Used</v>
      </c>
      <c r="F263" s="489"/>
      <c r="G263" s="489"/>
      <c r="H263" s="41" t="str">
        <f ca="1">IF(E263="Not Used","",MAX($H$102:INDIRECT("R[-1]C",FALSE))+1)</f>
        <v/>
      </c>
      <c r="I263" s="42" t="str">
        <f t="shared" ca="1" si="600"/>
        <v/>
      </c>
      <c r="J263" s="488"/>
      <c r="K263" s="486"/>
      <c r="L263" s="485"/>
      <c r="M263" s="486"/>
      <c r="N263" s="485"/>
      <c r="O263" s="486"/>
      <c r="P263" s="485"/>
      <c r="Q263" s="486"/>
      <c r="R263" s="485"/>
      <c r="S263" s="486"/>
      <c r="T263" s="485"/>
      <c r="U263" s="486"/>
      <c r="V263" s="485"/>
      <c r="W263" s="486"/>
      <c r="X263" s="485"/>
      <c r="Y263" s="486"/>
      <c r="Z263" s="5">
        <f t="shared" si="601"/>
        <v>0</v>
      </c>
      <c r="AA263" s="5">
        <f t="shared" ca="1" si="602"/>
        <v>8</v>
      </c>
      <c r="AD263" s="201" t="str">
        <f t="shared" ca="1" si="603"/>
        <v/>
      </c>
      <c r="AE263" s="198" t="str">
        <f t="shared" ca="1" si="604"/>
        <v>未使用</v>
      </c>
    </row>
    <row r="264" spans="1:31" ht="12" customHeight="1">
      <c r="A264" s="161">
        <f t="shared" si="605"/>
        <v>2</v>
      </c>
      <c r="B264" s="189" t="str">
        <f t="shared" ca="1" si="606"/>
        <v/>
      </c>
      <c r="C264" s="44">
        <v>1</v>
      </c>
      <c r="D264" s="45" t="s">
        <v>46</v>
      </c>
      <c r="E264" s="489" t="str">
        <f t="shared" ref="E264:E294" ca="1" si="610">IF(AE264="未使用","Not Used",$E$100&amp;AD264&amp;"_"&amp;D264)</f>
        <v>Not Used</v>
      </c>
      <c r="F264" s="489"/>
      <c r="G264" s="489"/>
      <c r="H264" s="41" t="str">
        <f ca="1">IF(E264="Not Used","",MAX($H$102:INDIRECT("R[-1]C",FALSE))+1)</f>
        <v/>
      </c>
      <c r="I264" s="42" t="str">
        <f t="shared" ca="1" si="600"/>
        <v/>
      </c>
      <c r="J264" s="488"/>
      <c r="K264" s="486"/>
      <c r="L264" s="485"/>
      <c r="M264" s="486"/>
      <c r="N264" s="485"/>
      <c r="O264" s="486"/>
      <c r="P264" s="485"/>
      <c r="Q264" s="486"/>
      <c r="R264" s="485"/>
      <c r="S264" s="486"/>
      <c r="T264" s="485"/>
      <c r="U264" s="486"/>
      <c r="V264" s="485"/>
      <c r="W264" s="486"/>
      <c r="X264" s="485"/>
      <c r="Y264" s="486"/>
      <c r="Z264" s="5">
        <f t="shared" si="601"/>
        <v>0</v>
      </c>
      <c r="AA264" s="5">
        <f t="shared" ca="1" si="602"/>
        <v>8</v>
      </c>
      <c r="AD264" s="201" t="str">
        <f t="shared" ca="1" si="603"/>
        <v/>
      </c>
      <c r="AE264" s="198" t="str">
        <f t="shared" ca="1" si="604"/>
        <v>未使用</v>
      </c>
    </row>
    <row r="265" spans="1:31" ht="12" customHeight="1">
      <c r="A265" s="161">
        <f t="shared" si="605"/>
        <v>2</v>
      </c>
      <c r="B265" s="189" t="str">
        <f t="shared" ca="1" si="606"/>
        <v/>
      </c>
      <c r="C265" s="44">
        <v>2</v>
      </c>
      <c r="D265" s="45" t="s">
        <v>46</v>
      </c>
      <c r="E265" s="489" t="str">
        <f t="shared" ca="1" si="610"/>
        <v>Not Used</v>
      </c>
      <c r="F265" s="489"/>
      <c r="G265" s="489"/>
      <c r="H265" s="41" t="str">
        <f ca="1">IF(E265="Not Used","",MAX($H$102:INDIRECT("R[-1]C",FALSE))+1)</f>
        <v/>
      </c>
      <c r="I265" s="42" t="str">
        <f t="shared" ca="1" si="600"/>
        <v/>
      </c>
      <c r="J265" s="488"/>
      <c r="K265" s="486"/>
      <c r="L265" s="485"/>
      <c r="M265" s="486"/>
      <c r="N265" s="485"/>
      <c r="O265" s="486"/>
      <c r="P265" s="485"/>
      <c r="Q265" s="486"/>
      <c r="R265" s="485"/>
      <c r="S265" s="486"/>
      <c r="T265" s="485"/>
      <c r="U265" s="486"/>
      <c r="V265" s="485"/>
      <c r="W265" s="486"/>
      <c r="X265" s="485"/>
      <c r="Y265" s="486"/>
      <c r="Z265" s="5">
        <f t="shared" si="601"/>
        <v>0</v>
      </c>
      <c r="AA265" s="5">
        <f t="shared" ca="1" si="602"/>
        <v>8</v>
      </c>
      <c r="AD265" s="201" t="str">
        <f t="shared" ca="1" si="603"/>
        <v/>
      </c>
      <c r="AE265" s="198" t="str">
        <f t="shared" ca="1" si="604"/>
        <v>未使用</v>
      </c>
    </row>
    <row r="266" spans="1:31" ht="12" customHeight="1">
      <c r="A266" s="161">
        <f t="shared" si="605"/>
        <v>2</v>
      </c>
      <c r="B266" s="189" t="str">
        <f t="shared" ca="1" si="606"/>
        <v/>
      </c>
      <c r="C266" s="44">
        <v>3</v>
      </c>
      <c r="D266" s="45" t="s">
        <v>46</v>
      </c>
      <c r="E266" s="489" t="str">
        <f t="shared" ca="1" si="610"/>
        <v>Not Used</v>
      </c>
      <c r="F266" s="489"/>
      <c r="G266" s="489"/>
      <c r="H266" s="41" t="str">
        <f ca="1">IF(E266="Not Used","",MAX($H$102:INDIRECT("R[-1]C",FALSE))+1)</f>
        <v/>
      </c>
      <c r="I266" s="42" t="str">
        <f t="shared" ca="1" si="600"/>
        <v/>
      </c>
      <c r="J266" s="488"/>
      <c r="K266" s="486"/>
      <c r="L266" s="485"/>
      <c r="M266" s="486"/>
      <c r="N266" s="485"/>
      <c r="O266" s="486"/>
      <c r="P266" s="485"/>
      <c r="Q266" s="486"/>
      <c r="R266" s="485"/>
      <c r="S266" s="486"/>
      <c r="T266" s="485"/>
      <c r="U266" s="486"/>
      <c r="V266" s="485"/>
      <c r="W266" s="486"/>
      <c r="X266" s="485"/>
      <c r="Y266" s="486"/>
      <c r="Z266" s="5">
        <f t="shared" si="601"/>
        <v>0</v>
      </c>
      <c r="AA266" s="5">
        <f t="shared" ca="1" si="602"/>
        <v>8</v>
      </c>
      <c r="AD266" s="201" t="str">
        <f t="shared" ca="1" si="603"/>
        <v/>
      </c>
      <c r="AE266" s="198" t="str">
        <f t="shared" ca="1" si="604"/>
        <v>未使用</v>
      </c>
    </row>
    <row r="267" spans="1:31" ht="12" customHeight="1">
      <c r="A267" s="161">
        <f t="shared" si="605"/>
        <v>2</v>
      </c>
      <c r="B267" s="189" t="str">
        <f t="shared" ca="1" si="606"/>
        <v/>
      </c>
      <c r="C267" s="44">
        <v>4</v>
      </c>
      <c r="D267" s="45" t="s">
        <v>46</v>
      </c>
      <c r="E267" s="489" t="str">
        <f t="shared" ca="1" si="610"/>
        <v>Not Used</v>
      </c>
      <c r="F267" s="489"/>
      <c r="G267" s="489"/>
      <c r="H267" s="41" t="str">
        <f ca="1">IF(E267="Not Used","",MAX($H$102:INDIRECT("R[-1]C",FALSE))+1)</f>
        <v/>
      </c>
      <c r="I267" s="42" t="str">
        <f t="shared" ca="1" si="600"/>
        <v/>
      </c>
      <c r="J267" s="488"/>
      <c r="K267" s="486"/>
      <c r="L267" s="485"/>
      <c r="M267" s="486"/>
      <c r="N267" s="485"/>
      <c r="O267" s="486"/>
      <c r="P267" s="485"/>
      <c r="Q267" s="486"/>
      <c r="R267" s="485"/>
      <c r="S267" s="486"/>
      <c r="T267" s="485"/>
      <c r="U267" s="486"/>
      <c r="V267" s="485"/>
      <c r="W267" s="486"/>
      <c r="X267" s="485"/>
      <c r="Y267" s="486"/>
      <c r="Z267" s="5">
        <f t="shared" si="601"/>
        <v>0</v>
      </c>
      <c r="AA267" s="5">
        <f t="shared" ca="1" si="602"/>
        <v>8</v>
      </c>
      <c r="AD267" s="201" t="str">
        <f t="shared" ca="1" si="603"/>
        <v/>
      </c>
      <c r="AE267" s="198" t="str">
        <f t="shared" ca="1" si="604"/>
        <v>未使用</v>
      </c>
    </row>
    <row r="268" spans="1:31" ht="12" customHeight="1">
      <c r="A268" s="161">
        <f t="shared" si="605"/>
        <v>2</v>
      </c>
      <c r="B268" s="189" t="str">
        <f t="shared" ca="1" si="606"/>
        <v/>
      </c>
      <c r="C268" s="44">
        <v>5</v>
      </c>
      <c r="D268" s="45" t="s">
        <v>46</v>
      </c>
      <c r="E268" s="489" t="str">
        <f t="shared" ca="1" si="610"/>
        <v>Not Used</v>
      </c>
      <c r="F268" s="489"/>
      <c r="G268" s="489"/>
      <c r="H268" s="41" t="str">
        <f ca="1">IF(E268="Not Used","",MAX($H$102:INDIRECT("R[-1]C",FALSE))+1)</f>
        <v/>
      </c>
      <c r="I268" s="42" t="str">
        <f t="shared" ca="1" si="600"/>
        <v/>
      </c>
      <c r="J268" s="488"/>
      <c r="K268" s="486"/>
      <c r="L268" s="485"/>
      <c r="M268" s="486"/>
      <c r="N268" s="485"/>
      <c r="O268" s="486"/>
      <c r="P268" s="485"/>
      <c r="Q268" s="486"/>
      <c r="R268" s="485"/>
      <c r="S268" s="486"/>
      <c r="T268" s="485"/>
      <c r="U268" s="486"/>
      <c r="V268" s="485"/>
      <c r="W268" s="486"/>
      <c r="X268" s="485"/>
      <c r="Y268" s="486"/>
      <c r="Z268" s="5">
        <f t="shared" si="601"/>
        <v>0</v>
      </c>
      <c r="AA268" s="5">
        <f t="shared" ca="1" si="602"/>
        <v>8</v>
      </c>
      <c r="AD268" s="201" t="str">
        <f t="shared" ca="1" si="603"/>
        <v/>
      </c>
      <c r="AE268" s="198" t="str">
        <f t="shared" ca="1" si="604"/>
        <v>未使用</v>
      </c>
    </row>
    <row r="269" spans="1:31" ht="12" customHeight="1">
      <c r="A269" s="161">
        <f t="shared" si="605"/>
        <v>2</v>
      </c>
      <c r="B269" s="189" t="str">
        <f t="shared" ca="1" si="606"/>
        <v/>
      </c>
      <c r="C269" s="44">
        <v>6</v>
      </c>
      <c r="D269" s="45" t="s">
        <v>46</v>
      </c>
      <c r="E269" s="489" t="str">
        <f t="shared" ca="1" si="610"/>
        <v>Not Used</v>
      </c>
      <c r="F269" s="489"/>
      <c r="G269" s="489"/>
      <c r="H269" s="41" t="str">
        <f ca="1">IF(E269="Not Used","",MAX($H$102:INDIRECT("R[-1]C",FALSE))+1)</f>
        <v/>
      </c>
      <c r="I269" s="42" t="str">
        <f t="shared" ca="1" si="600"/>
        <v/>
      </c>
      <c r="J269" s="488"/>
      <c r="K269" s="486"/>
      <c r="L269" s="485"/>
      <c r="M269" s="486"/>
      <c r="N269" s="485"/>
      <c r="O269" s="486"/>
      <c r="P269" s="485"/>
      <c r="Q269" s="486"/>
      <c r="R269" s="485"/>
      <c r="S269" s="486"/>
      <c r="T269" s="485"/>
      <c r="U269" s="486"/>
      <c r="V269" s="485"/>
      <c r="W269" s="486"/>
      <c r="X269" s="485"/>
      <c r="Y269" s="486"/>
      <c r="Z269" s="5">
        <f t="shared" si="601"/>
        <v>0</v>
      </c>
      <c r="AA269" s="5">
        <f t="shared" ca="1" si="602"/>
        <v>8</v>
      </c>
      <c r="AD269" s="201" t="str">
        <f t="shared" ca="1" si="603"/>
        <v/>
      </c>
      <c r="AE269" s="198" t="str">
        <f t="shared" ca="1" si="604"/>
        <v>未使用</v>
      </c>
    </row>
    <row r="270" spans="1:31" ht="12" customHeight="1">
      <c r="A270" s="161">
        <f t="shared" si="605"/>
        <v>2</v>
      </c>
      <c r="B270" s="189" t="str">
        <f t="shared" ca="1" si="606"/>
        <v/>
      </c>
      <c r="C270" s="44">
        <v>7</v>
      </c>
      <c r="D270" s="45" t="s">
        <v>46</v>
      </c>
      <c r="E270" s="489" t="str">
        <f t="shared" ca="1" si="610"/>
        <v>Not Used</v>
      </c>
      <c r="F270" s="489"/>
      <c r="G270" s="489"/>
      <c r="H270" s="41" t="str">
        <f ca="1">IF(E270="Not Used","",MAX($H$102:INDIRECT("R[-1]C",FALSE))+1)</f>
        <v/>
      </c>
      <c r="I270" s="42" t="str">
        <f t="shared" ca="1" si="600"/>
        <v/>
      </c>
      <c r="J270" s="488"/>
      <c r="K270" s="486"/>
      <c r="L270" s="485"/>
      <c r="M270" s="486"/>
      <c r="N270" s="485"/>
      <c r="O270" s="486"/>
      <c r="P270" s="485"/>
      <c r="Q270" s="486"/>
      <c r="R270" s="485"/>
      <c r="S270" s="486"/>
      <c r="T270" s="485"/>
      <c r="U270" s="486"/>
      <c r="V270" s="485"/>
      <c r="W270" s="486"/>
      <c r="X270" s="485"/>
      <c r="Y270" s="486"/>
      <c r="Z270" s="5">
        <f t="shared" si="601"/>
        <v>0</v>
      </c>
      <c r="AA270" s="5">
        <f t="shared" ca="1" si="602"/>
        <v>8</v>
      </c>
      <c r="AD270" s="201" t="str">
        <f t="shared" ca="1" si="603"/>
        <v/>
      </c>
      <c r="AE270" s="198" t="str">
        <f t="shared" ca="1" si="604"/>
        <v>未使用</v>
      </c>
    </row>
    <row r="271" spans="1:31" ht="12" customHeight="1">
      <c r="A271" s="161">
        <f t="shared" si="605"/>
        <v>2</v>
      </c>
      <c r="B271" s="189" t="str">
        <f t="shared" ca="1" si="606"/>
        <v/>
      </c>
      <c r="C271" s="44">
        <v>8</v>
      </c>
      <c r="D271" s="45" t="s">
        <v>46</v>
      </c>
      <c r="E271" s="489" t="str">
        <f t="shared" ca="1" si="610"/>
        <v>Not Used</v>
      </c>
      <c r="F271" s="489"/>
      <c r="G271" s="489"/>
      <c r="H271" s="41" t="str">
        <f ca="1">IF(E271="Not Used","",MAX($H$102:INDIRECT("R[-1]C",FALSE))+1)</f>
        <v/>
      </c>
      <c r="I271" s="42" t="str">
        <f t="shared" ca="1" si="600"/>
        <v/>
      </c>
      <c r="J271" s="488"/>
      <c r="K271" s="486"/>
      <c r="L271" s="485"/>
      <c r="M271" s="486"/>
      <c r="N271" s="485"/>
      <c r="O271" s="486"/>
      <c r="P271" s="485"/>
      <c r="Q271" s="486"/>
      <c r="R271" s="485"/>
      <c r="S271" s="486"/>
      <c r="T271" s="485"/>
      <c r="U271" s="486"/>
      <c r="V271" s="485"/>
      <c r="W271" s="486"/>
      <c r="X271" s="485"/>
      <c r="Y271" s="486"/>
      <c r="Z271" s="5">
        <f t="shared" si="601"/>
        <v>0</v>
      </c>
      <c r="AA271" s="5">
        <f t="shared" ca="1" si="602"/>
        <v>8</v>
      </c>
      <c r="AD271" s="201" t="str">
        <f t="shared" ca="1" si="603"/>
        <v/>
      </c>
      <c r="AE271" s="198" t="str">
        <f t="shared" ca="1" si="604"/>
        <v>未使用</v>
      </c>
    </row>
    <row r="272" spans="1:31" ht="12" customHeight="1">
      <c r="A272" s="161">
        <f t="shared" si="605"/>
        <v>2</v>
      </c>
      <c r="B272" s="189" t="str">
        <f t="shared" ca="1" si="606"/>
        <v/>
      </c>
      <c r="C272" s="44">
        <v>9</v>
      </c>
      <c r="D272" s="45" t="s">
        <v>46</v>
      </c>
      <c r="E272" s="489" t="str">
        <f t="shared" ca="1" si="610"/>
        <v>Not Used</v>
      </c>
      <c r="F272" s="489"/>
      <c r="G272" s="489"/>
      <c r="H272" s="41" t="str">
        <f ca="1">IF(E272="Not Used","",MAX($H$102:INDIRECT("R[-1]C",FALSE))+1)</f>
        <v/>
      </c>
      <c r="I272" s="42" t="str">
        <f t="shared" ca="1" si="600"/>
        <v/>
      </c>
      <c r="J272" s="488"/>
      <c r="K272" s="486"/>
      <c r="L272" s="485"/>
      <c r="M272" s="486"/>
      <c r="N272" s="485"/>
      <c r="O272" s="486"/>
      <c r="P272" s="485"/>
      <c r="Q272" s="486"/>
      <c r="R272" s="485"/>
      <c r="S272" s="486"/>
      <c r="T272" s="485"/>
      <c r="U272" s="486"/>
      <c r="V272" s="485"/>
      <c r="W272" s="486"/>
      <c r="X272" s="485"/>
      <c r="Y272" s="486"/>
      <c r="Z272" s="5">
        <f t="shared" si="601"/>
        <v>0</v>
      </c>
      <c r="AA272" s="5">
        <f t="shared" ca="1" si="602"/>
        <v>8</v>
      </c>
      <c r="AD272" s="201" t="str">
        <f t="shared" ca="1" si="603"/>
        <v/>
      </c>
      <c r="AE272" s="198" t="str">
        <f t="shared" ca="1" si="604"/>
        <v>未使用</v>
      </c>
    </row>
    <row r="273" spans="1:31" ht="12" customHeight="1">
      <c r="A273" s="161">
        <f t="shared" si="605"/>
        <v>2</v>
      </c>
      <c r="B273" s="189" t="str">
        <f t="shared" ca="1" si="606"/>
        <v/>
      </c>
      <c r="C273" s="44">
        <v>10</v>
      </c>
      <c r="D273" s="45" t="s">
        <v>46</v>
      </c>
      <c r="E273" s="489" t="str">
        <f t="shared" ca="1" si="610"/>
        <v>Not Used</v>
      </c>
      <c r="F273" s="489"/>
      <c r="G273" s="489"/>
      <c r="H273" s="41" t="str">
        <f ca="1">IF(E273="Not Used","",MAX($H$102:INDIRECT("R[-1]C",FALSE))+1)</f>
        <v/>
      </c>
      <c r="I273" s="42" t="str">
        <f t="shared" ca="1" si="600"/>
        <v/>
      </c>
      <c r="J273" s="488"/>
      <c r="K273" s="486"/>
      <c r="L273" s="485"/>
      <c r="M273" s="486"/>
      <c r="N273" s="485"/>
      <c r="O273" s="486"/>
      <c r="P273" s="485"/>
      <c r="Q273" s="486"/>
      <c r="R273" s="485"/>
      <c r="S273" s="486"/>
      <c r="T273" s="485"/>
      <c r="U273" s="486"/>
      <c r="V273" s="485"/>
      <c r="W273" s="486"/>
      <c r="X273" s="485"/>
      <c r="Y273" s="486"/>
      <c r="Z273" s="5">
        <f t="shared" si="601"/>
        <v>0</v>
      </c>
      <c r="AA273" s="5">
        <f t="shared" ca="1" si="602"/>
        <v>8</v>
      </c>
      <c r="AD273" s="201" t="str">
        <f t="shared" ca="1" si="603"/>
        <v/>
      </c>
      <c r="AE273" s="198" t="str">
        <f t="shared" ca="1" si="604"/>
        <v>未使用</v>
      </c>
    </row>
    <row r="274" spans="1:31" ht="12" customHeight="1">
      <c r="A274" s="161">
        <f t="shared" si="605"/>
        <v>2</v>
      </c>
      <c r="B274" s="189" t="str">
        <f t="shared" ca="1" si="606"/>
        <v/>
      </c>
      <c r="C274" s="44">
        <v>11</v>
      </c>
      <c r="D274" s="45" t="s">
        <v>46</v>
      </c>
      <c r="E274" s="489" t="str">
        <f t="shared" ca="1" si="610"/>
        <v>Not Used</v>
      </c>
      <c r="F274" s="489"/>
      <c r="G274" s="489"/>
      <c r="H274" s="41" t="str">
        <f ca="1">IF(E274="Not Used","",MAX($H$102:INDIRECT("R[-1]C",FALSE))+1)</f>
        <v/>
      </c>
      <c r="I274" s="42" t="str">
        <f t="shared" ca="1" si="600"/>
        <v/>
      </c>
      <c r="J274" s="488"/>
      <c r="K274" s="486"/>
      <c r="L274" s="485"/>
      <c r="M274" s="486"/>
      <c r="N274" s="485"/>
      <c r="O274" s="486"/>
      <c r="P274" s="485"/>
      <c r="Q274" s="486"/>
      <c r="R274" s="485"/>
      <c r="S274" s="486"/>
      <c r="T274" s="485"/>
      <c r="U274" s="486"/>
      <c r="V274" s="485"/>
      <c r="W274" s="486"/>
      <c r="X274" s="485"/>
      <c r="Y274" s="486"/>
      <c r="Z274" s="5">
        <f t="shared" si="601"/>
        <v>0</v>
      </c>
      <c r="AA274" s="5">
        <f t="shared" ca="1" si="602"/>
        <v>8</v>
      </c>
      <c r="AD274" s="201" t="str">
        <f t="shared" ca="1" si="603"/>
        <v/>
      </c>
      <c r="AE274" s="198" t="str">
        <f t="shared" ca="1" si="604"/>
        <v>未使用</v>
      </c>
    </row>
    <row r="275" spans="1:31" ht="12" customHeight="1">
      <c r="A275" s="161">
        <f t="shared" si="605"/>
        <v>2</v>
      </c>
      <c r="B275" s="189" t="str">
        <f t="shared" ca="1" si="606"/>
        <v/>
      </c>
      <c r="C275" s="44">
        <v>12</v>
      </c>
      <c r="D275" s="45" t="s">
        <v>46</v>
      </c>
      <c r="E275" s="489" t="str">
        <f t="shared" ca="1" si="610"/>
        <v>Not Used</v>
      </c>
      <c r="F275" s="489"/>
      <c r="G275" s="489"/>
      <c r="H275" s="41" t="str">
        <f ca="1">IF(E275="Not Used","",MAX($H$102:INDIRECT("R[-1]C",FALSE))+1)</f>
        <v/>
      </c>
      <c r="I275" s="42" t="str">
        <f t="shared" ca="1" si="600"/>
        <v/>
      </c>
      <c r="J275" s="488"/>
      <c r="K275" s="486"/>
      <c r="L275" s="485"/>
      <c r="M275" s="486"/>
      <c r="N275" s="485"/>
      <c r="O275" s="486"/>
      <c r="P275" s="485"/>
      <c r="Q275" s="486"/>
      <c r="R275" s="485"/>
      <c r="S275" s="486"/>
      <c r="T275" s="485"/>
      <c r="U275" s="486"/>
      <c r="V275" s="485"/>
      <c r="W275" s="486"/>
      <c r="X275" s="485"/>
      <c r="Y275" s="486"/>
      <c r="Z275" s="5">
        <f t="shared" si="601"/>
        <v>0</v>
      </c>
      <c r="AA275" s="5">
        <f t="shared" ca="1" si="602"/>
        <v>8</v>
      </c>
      <c r="AD275" s="201" t="str">
        <f t="shared" ca="1" si="603"/>
        <v/>
      </c>
      <c r="AE275" s="198" t="str">
        <f t="shared" ca="1" si="604"/>
        <v>未使用</v>
      </c>
    </row>
    <row r="276" spans="1:31" ht="12" customHeight="1">
      <c r="A276" s="161">
        <f t="shared" si="605"/>
        <v>2</v>
      </c>
      <c r="B276" s="189" t="str">
        <f t="shared" ca="1" si="606"/>
        <v/>
      </c>
      <c r="C276" s="44">
        <v>13</v>
      </c>
      <c r="D276" s="45" t="s">
        <v>46</v>
      </c>
      <c r="E276" s="489" t="str">
        <f t="shared" ca="1" si="610"/>
        <v>Not Used</v>
      </c>
      <c r="F276" s="489"/>
      <c r="G276" s="489"/>
      <c r="H276" s="41" t="str">
        <f ca="1">IF(E276="Not Used","",MAX($H$102:INDIRECT("R[-1]C",FALSE))+1)</f>
        <v/>
      </c>
      <c r="I276" s="42" t="str">
        <f t="shared" ca="1" si="600"/>
        <v/>
      </c>
      <c r="J276" s="488"/>
      <c r="K276" s="486"/>
      <c r="L276" s="485"/>
      <c r="M276" s="486"/>
      <c r="N276" s="485"/>
      <c r="O276" s="486"/>
      <c r="P276" s="485"/>
      <c r="Q276" s="486"/>
      <c r="R276" s="485"/>
      <c r="S276" s="486"/>
      <c r="T276" s="485"/>
      <c r="U276" s="486"/>
      <c r="V276" s="485"/>
      <c r="W276" s="486"/>
      <c r="X276" s="485"/>
      <c r="Y276" s="486"/>
      <c r="Z276" s="5">
        <f t="shared" si="601"/>
        <v>0</v>
      </c>
      <c r="AA276" s="5">
        <f t="shared" ca="1" si="602"/>
        <v>8</v>
      </c>
      <c r="AD276" s="201" t="str">
        <f t="shared" ca="1" si="603"/>
        <v/>
      </c>
      <c r="AE276" s="198" t="str">
        <f t="shared" ca="1" si="604"/>
        <v>未使用</v>
      </c>
    </row>
    <row r="277" spans="1:31" ht="12" customHeight="1">
      <c r="A277" s="161">
        <f t="shared" si="605"/>
        <v>2</v>
      </c>
      <c r="B277" s="189" t="str">
        <f t="shared" ca="1" si="606"/>
        <v/>
      </c>
      <c r="C277" s="44">
        <v>14</v>
      </c>
      <c r="D277" s="45" t="s">
        <v>46</v>
      </c>
      <c r="E277" s="489" t="str">
        <f t="shared" ca="1" si="610"/>
        <v>Not Used</v>
      </c>
      <c r="F277" s="489"/>
      <c r="G277" s="489"/>
      <c r="H277" s="41" t="str">
        <f ca="1">IF(E277="Not Used","",MAX($H$102:INDIRECT("R[-1]C",FALSE))+1)</f>
        <v/>
      </c>
      <c r="I277" s="42" t="str">
        <f t="shared" ca="1" si="600"/>
        <v/>
      </c>
      <c r="J277" s="488"/>
      <c r="K277" s="486"/>
      <c r="L277" s="485"/>
      <c r="M277" s="486"/>
      <c r="N277" s="485"/>
      <c r="O277" s="486"/>
      <c r="P277" s="485"/>
      <c r="Q277" s="486"/>
      <c r="R277" s="485"/>
      <c r="S277" s="486"/>
      <c r="T277" s="485"/>
      <c r="U277" s="486"/>
      <c r="V277" s="485"/>
      <c r="W277" s="486"/>
      <c r="X277" s="485"/>
      <c r="Y277" s="486"/>
      <c r="Z277" s="5">
        <f t="shared" si="601"/>
        <v>0</v>
      </c>
      <c r="AA277" s="5">
        <f t="shared" ca="1" si="602"/>
        <v>8</v>
      </c>
      <c r="AD277" s="201" t="str">
        <f t="shared" ca="1" si="603"/>
        <v/>
      </c>
      <c r="AE277" s="198" t="str">
        <f t="shared" ca="1" si="604"/>
        <v>未使用</v>
      </c>
    </row>
    <row r="278" spans="1:31" ht="12" customHeight="1">
      <c r="A278" s="161">
        <f t="shared" si="605"/>
        <v>2</v>
      </c>
      <c r="B278" s="189" t="str">
        <f t="shared" ca="1" si="606"/>
        <v/>
      </c>
      <c r="C278" s="44">
        <v>15</v>
      </c>
      <c r="D278" s="45" t="s">
        <v>46</v>
      </c>
      <c r="E278" s="489" t="str">
        <f t="shared" ca="1" si="610"/>
        <v>Not Used</v>
      </c>
      <c r="F278" s="489"/>
      <c r="G278" s="489"/>
      <c r="H278" s="41" t="str">
        <f ca="1">IF(E278="Not Used","",MAX($H$102:INDIRECT("R[-1]C",FALSE))+1)</f>
        <v/>
      </c>
      <c r="I278" s="42" t="str">
        <f t="shared" ca="1" si="600"/>
        <v/>
      </c>
      <c r="J278" s="488"/>
      <c r="K278" s="486"/>
      <c r="L278" s="485"/>
      <c r="M278" s="486"/>
      <c r="N278" s="485"/>
      <c r="O278" s="486"/>
      <c r="P278" s="485"/>
      <c r="Q278" s="486"/>
      <c r="R278" s="485"/>
      <c r="S278" s="486"/>
      <c r="T278" s="485"/>
      <c r="U278" s="486"/>
      <c r="V278" s="485"/>
      <c r="W278" s="486"/>
      <c r="X278" s="485"/>
      <c r="Y278" s="486"/>
      <c r="Z278" s="5">
        <f t="shared" si="601"/>
        <v>0</v>
      </c>
      <c r="AA278" s="5">
        <f t="shared" ca="1" si="602"/>
        <v>8</v>
      </c>
      <c r="AD278" s="201" t="str">
        <f t="shared" ca="1" si="603"/>
        <v/>
      </c>
      <c r="AE278" s="198" t="str">
        <f t="shared" ca="1" si="604"/>
        <v>未使用</v>
      </c>
    </row>
    <row r="279" spans="1:31" ht="12" customHeight="1">
      <c r="A279" s="161">
        <f t="shared" si="605"/>
        <v>2</v>
      </c>
      <c r="B279" s="189" t="str">
        <f t="shared" ca="1" si="606"/>
        <v/>
      </c>
      <c r="C279" s="44">
        <v>16</v>
      </c>
      <c r="D279" s="45" t="s">
        <v>46</v>
      </c>
      <c r="E279" s="489" t="str">
        <f t="shared" ca="1" si="610"/>
        <v>Not Used</v>
      </c>
      <c r="F279" s="489"/>
      <c r="G279" s="489"/>
      <c r="H279" s="41" t="str">
        <f ca="1">IF(E279="Not Used","",MAX($H$102:INDIRECT("R[-1]C",FALSE))+1)</f>
        <v/>
      </c>
      <c r="I279" s="42" t="str">
        <f t="shared" ca="1" si="600"/>
        <v/>
      </c>
      <c r="J279" s="488"/>
      <c r="K279" s="486"/>
      <c r="L279" s="485"/>
      <c r="M279" s="486"/>
      <c r="N279" s="485"/>
      <c r="O279" s="486"/>
      <c r="P279" s="485"/>
      <c r="Q279" s="486"/>
      <c r="R279" s="485"/>
      <c r="S279" s="486"/>
      <c r="T279" s="485"/>
      <c r="U279" s="486"/>
      <c r="V279" s="485"/>
      <c r="W279" s="486"/>
      <c r="X279" s="485"/>
      <c r="Y279" s="486"/>
      <c r="Z279" s="5">
        <f t="shared" si="601"/>
        <v>0</v>
      </c>
      <c r="AA279" s="5">
        <f t="shared" ca="1" si="602"/>
        <v>8</v>
      </c>
      <c r="AD279" s="201" t="str">
        <f t="shared" ca="1" si="603"/>
        <v/>
      </c>
      <c r="AE279" s="198" t="str">
        <f t="shared" ca="1" si="604"/>
        <v>未使用</v>
      </c>
    </row>
    <row r="280" spans="1:31" ht="12" customHeight="1">
      <c r="A280" s="161">
        <f t="shared" si="605"/>
        <v>2</v>
      </c>
      <c r="B280" s="189" t="str">
        <f t="shared" ca="1" si="606"/>
        <v/>
      </c>
      <c r="C280" s="44">
        <v>17</v>
      </c>
      <c r="D280" s="45" t="s">
        <v>46</v>
      </c>
      <c r="E280" s="489" t="str">
        <f t="shared" ca="1" si="610"/>
        <v>Not Used</v>
      </c>
      <c r="F280" s="489"/>
      <c r="G280" s="489"/>
      <c r="H280" s="41" t="str">
        <f ca="1">IF(E280="Not Used","",MAX($H$102:INDIRECT("R[-1]C",FALSE))+1)</f>
        <v/>
      </c>
      <c r="I280" s="42" t="str">
        <f t="shared" ca="1" si="600"/>
        <v/>
      </c>
      <c r="J280" s="488"/>
      <c r="K280" s="486"/>
      <c r="L280" s="485"/>
      <c r="M280" s="486"/>
      <c r="N280" s="485"/>
      <c r="O280" s="486"/>
      <c r="P280" s="485"/>
      <c r="Q280" s="486"/>
      <c r="R280" s="485"/>
      <c r="S280" s="486"/>
      <c r="T280" s="485"/>
      <c r="U280" s="486"/>
      <c r="V280" s="485"/>
      <c r="W280" s="486"/>
      <c r="X280" s="485"/>
      <c r="Y280" s="486"/>
      <c r="Z280" s="5">
        <f t="shared" si="601"/>
        <v>0</v>
      </c>
      <c r="AA280" s="5">
        <f t="shared" ca="1" si="602"/>
        <v>8</v>
      </c>
      <c r="AD280" s="201" t="str">
        <f t="shared" ca="1" si="603"/>
        <v/>
      </c>
      <c r="AE280" s="198" t="str">
        <f t="shared" ca="1" si="604"/>
        <v>未使用</v>
      </c>
    </row>
    <row r="281" spans="1:31" ht="12" customHeight="1">
      <c r="A281" s="161">
        <f t="shared" si="605"/>
        <v>2</v>
      </c>
      <c r="B281" s="189" t="str">
        <f t="shared" ca="1" si="606"/>
        <v/>
      </c>
      <c r="C281" s="44">
        <v>18</v>
      </c>
      <c r="D281" s="45" t="s">
        <v>46</v>
      </c>
      <c r="E281" s="489" t="str">
        <f t="shared" ca="1" si="610"/>
        <v>Not Used</v>
      </c>
      <c r="F281" s="489"/>
      <c r="G281" s="489"/>
      <c r="H281" s="41" t="str">
        <f ca="1">IF(E281="Not Used","",MAX($H$102:INDIRECT("R[-1]C",FALSE))+1)</f>
        <v/>
      </c>
      <c r="I281" s="42" t="str">
        <f t="shared" ca="1" si="600"/>
        <v/>
      </c>
      <c r="J281" s="488"/>
      <c r="K281" s="486"/>
      <c r="L281" s="485"/>
      <c r="M281" s="486"/>
      <c r="N281" s="485"/>
      <c r="O281" s="486"/>
      <c r="P281" s="485"/>
      <c r="Q281" s="486"/>
      <c r="R281" s="485"/>
      <c r="S281" s="486"/>
      <c r="T281" s="485"/>
      <c r="U281" s="486"/>
      <c r="V281" s="485"/>
      <c r="W281" s="486"/>
      <c r="X281" s="485"/>
      <c r="Y281" s="486"/>
      <c r="Z281" s="5">
        <f t="shared" si="601"/>
        <v>0</v>
      </c>
      <c r="AA281" s="5">
        <f t="shared" ca="1" si="602"/>
        <v>8</v>
      </c>
      <c r="AD281" s="201" t="str">
        <f t="shared" ca="1" si="603"/>
        <v/>
      </c>
      <c r="AE281" s="198" t="str">
        <f t="shared" ca="1" si="604"/>
        <v>未使用</v>
      </c>
    </row>
    <row r="282" spans="1:31" ht="12" customHeight="1">
      <c r="A282" s="161">
        <f t="shared" si="605"/>
        <v>2</v>
      </c>
      <c r="B282" s="189" t="str">
        <f t="shared" ca="1" si="606"/>
        <v/>
      </c>
      <c r="C282" s="44">
        <v>19</v>
      </c>
      <c r="D282" s="45" t="s">
        <v>46</v>
      </c>
      <c r="E282" s="489" t="str">
        <f t="shared" ca="1" si="610"/>
        <v>Not Used</v>
      </c>
      <c r="F282" s="489"/>
      <c r="G282" s="489"/>
      <c r="H282" s="41" t="str">
        <f ca="1">IF(E282="Not Used","",MAX($H$102:INDIRECT("R[-1]C",FALSE))+1)</f>
        <v/>
      </c>
      <c r="I282" s="42" t="str">
        <f t="shared" ca="1" si="600"/>
        <v/>
      </c>
      <c r="J282" s="488"/>
      <c r="K282" s="486"/>
      <c r="L282" s="485"/>
      <c r="M282" s="486"/>
      <c r="N282" s="485"/>
      <c r="O282" s="486"/>
      <c r="P282" s="485"/>
      <c r="Q282" s="486"/>
      <c r="R282" s="485"/>
      <c r="S282" s="486"/>
      <c r="T282" s="485"/>
      <c r="U282" s="486"/>
      <c r="V282" s="485"/>
      <c r="W282" s="486"/>
      <c r="X282" s="485"/>
      <c r="Y282" s="486"/>
      <c r="Z282" s="5">
        <f t="shared" si="601"/>
        <v>0</v>
      </c>
      <c r="AA282" s="5">
        <f t="shared" ca="1" si="602"/>
        <v>8</v>
      </c>
      <c r="AD282" s="201" t="str">
        <f t="shared" ca="1" si="603"/>
        <v/>
      </c>
      <c r="AE282" s="198" t="str">
        <f t="shared" ca="1" si="604"/>
        <v>未使用</v>
      </c>
    </row>
    <row r="283" spans="1:31" ht="12" customHeight="1">
      <c r="A283" s="161">
        <f t="shared" si="605"/>
        <v>2</v>
      </c>
      <c r="B283" s="189" t="str">
        <f t="shared" ca="1" si="606"/>
        <v/>
      </c>
      <c r="C283" s="44">
        <v>20</v>
      </c>
      <c r="D283" s="45" t="s">
        <v>46</v>
      </c>
      <c r="E283" s="489" t="str">
        <f t="shared" ca="1" si="610"/>
        <v>Not Used</v>
      </c>
      <c r="F283" s="489"/>
      <c r="G283" s="489"/>
      <c r="H283" s="41" t="str">
        <f ca="1">IF(E283="Not Used","",MAX($H$102:INDIRECT("R[-1]C",FALSE))+1)</f>
        <v/>
      </c>
      <c r="I283" s="42" t="str">
        <f t="shared" ca="1" si="600"/>
        <v/>
      </c>
      <c r="J283" s="488"/>
      <c r="K283" s="486"/>
      <c r="L283" s="485"/>
      <c r="M283" s="486"/>
      <c r="N283" s="485"/>
      <c r="O283" s="486"/>
      <c r="P283" s="485"/>
      <c r="Q283" s="486"/>
      <c r="R283" s="485"/>
      <c r="S283" s="486"/>
      <c r="T283" s="485"/>
      <c r="U283" s="486"/>
      <c r="V283" s="485"/>
      <c r="W283" s="486"/>
      <c r="X283" s="485"/>
      <c r="Y283" s="486"/>
      <c r="Z283" s="5">
        <f t="shared" si="601"/>
        <v>0</v>
      </c>
      <c r="AA283" s="5">
        <f t="shared" ca="1" si="602"/>
        <v>8</v>
      </c>
      <c r="AD283" s="201" t="str">
        <f t="shared" ca="1" si="603"/>
        <v/>
      </c>
      <c r="AE283" s="198" t="str">
        <f t="shared" ca="1" si="604"/>
        <v>未使用</v>
      </c>
    </row>
    <row r="284" spans="1:31" ht="12" customHeight="1">
      <c r="A284" s="161">
        <f t="shared" si="605"/>
        <v>2</v>
      </c>
      <c r="B284" s="189" t="str">
        <f t="shared" ca="1" si="606"/>
        <v/>
      </c>
      <c r="C284" s="44">
        <v>21</v>
      </c>
      <c r="D284" s="45" t="s">
        <v>46</v>
      </c>
      <c r="E284" s="489" t="str">
        <f t="shared" ca="1" si="610"/>
        <v>Not Used</v>
      </c>
      <c r="F284" s="489"/>
      <c r="G284" s="489"/>
      <c r="H284" s="41" t="str">
        <f ca="1">IF(E284="Not Used","",MAX($H$102:INDIRECT("R[-1]C",FALSE))+1)</f>
        <v/>
      </c>
      <c r="I284" s="42" t="str">
        <f t="shared" ca="1" si="600"/>
        <v/>
      </c>
      <c r="J284" s="488"/>
      <c r="K284" s="486"/>
      <c r="L284" s="485"/>
      <c r="M284" s="486"/>
      <c r="N284" s="485"/>
      <c r="O284" s="486"/>
      <c r="P284" s="485"/>
      <c r="Q284" s="486"/>
      <c r="R284" s="485"/>
      <c r="S284" s="486"/>
      <c r="T284" s="485"/>
      <c r="U284" s="486"/>
      <c r="V284" s="485"/>
      <c r="W284" s="486"/>
      <c r="X284" s="485"/>
      <c r="Y284" s="486"/>
      <c r="Z284" s="5">
        <f t="shared" si="601"/>
        <v>0</v>
      </c>
      <c r="AA284" s="5">
        <f t="shared" ca="1" si="602"/>
        <v>8</v>
      </c>
      <c r="AD284" s="201" t="str">
        <f t="shared" ca="1" si="603"/>
        <v/>
      </c>
      <c r="AE284" s="198" t="str">
        <f t="shared" ca="1" si="604"/>
        <v>未使用</v>
      </c>
    </row>
    <row r="285" spans="1:31" ht="12" customHeight="1">
      <c r="A285" s="161">
        <f t="shared" si="605"/>
        <v>2</v>
      </c>
      <c r="B285" s="189" t="str">
        <f t="shared" ca="1" si="606"/>
        <v/>
      </c>
      <c r="C285" s="44">
        <v>22</v>
      </c>
      <c r="D285" s="45" t="s">
        <v>46</v>
      </c>
      <c r="E285" s="489" t="str">
        <f t="shared" ca="1" si="610"/>
        <v>Not Used</v>
      </c>
      <c r="F285" s="489"/>
      <c r="G285" s="489"/>
      <c r="H285" s="41" t="str">
        <f ca="1">IF(E285="Not Used","",MAX($H$102:INDIRECT("R[-1]C",FALSE))+1)</f>
        <v/>
      </c>
      <c r="I285" s="42" t="str">
        <f t="shared" ca="1" si="600"/>
        <v/>
      </c>
      <c r="J285" s="488"/>
      <c r="K285" s="486"/>
      <c r="L285" s="485"/>
      <c r="M285" s="486"/>
      <c r="N285" s="485"/>
      <c r="O285" s="486"/>
      <c r="P285" s="485"/>
      <c r="Q285" s="486"/>
      <c r="R285" s="485"/>
      <c r="S285" s="486"/>
      <c r="T285" s="485"/>
      <c r="U285" s="486"/>
      <c r="V285" s="485"/>
      <c r="W285" s="486"/>
      <c r="X285" s="485"/>
      <c r="Y285" s="486"/>
      <c r="Z285" s="5">
        <f t="shared" si="601"/>
        <v>0</v>
      </c>
      <c r="AA285" s="5">
        <f t="shared" ca="1" si="602"/>
        <v>8</v>
      </c>
      <c r="AD285" s="201" t="str">
        <f t="shared" ca="1" si="603"/>
        <v/>
      </c>
      <c r="AE285" s="198" t="str">
        <f t="shared" ca="1" si="604"/>
        <v>未使用</v>
      </c>
    </row>
    <row r="286" spans="1:31" ht="12" customHeight="1">
      <c r="A286" s="161">
        <f t="shared" si="605"/>
        <v>2</v>
      </c>
      <c r="B286" s="189" t="str">
        <f t="shared" ca="1" si="606"/>
        <v/>
      </c>
      <c r="C286" s="44">
        <v>23</v>
      </c>
      <c r="D286" s="45" t="s">
        <v>46</v>
      </c>
      <c r="E286" s="489" t="str">
        <f t="shared" ca="1" si="610"/>
        <v>Not Used</v>
      </c>
      <c r="F286" s="489"/>
      <c r="G286" s="489"/>
      <c r="H286" s="41" t="str">
        <f ca="1">IF(E286="Not Used","",MAX($H$102:INDIRECT("R[-1]C",FALSE))+1)</f>
        <v/>
      </c>
      <c r="I286" s="42" t="str">
        <f t="shared" ca="1" si="600"/>
        <v/>
      </c>
      <c r="J286" s="488"/>
      <c r="K286" s="486"/>
      <c r="L286" s="485"/>
      <c r="M286" s="486"/>
      <c r="N286" s="485"/>
      <c r="O286" s="486"/>
      <c r="P286" s="485"/>
      <c r="Q286" s="486"/>
      <c r="R286" s="485"/>
      <c r="S286" s="486"/>
      <c r="T286" s="485"/>
      <c r="U286" s="486"/>
      <c r="V286" s="485"/>
      <c r="W286" s="486"/>
      <c r="X286" s="485"/>
      <c r="Y286" s="486"/>
      <c r="Z286" s="5">
        <f t="shared" si="601"/>
        <v>0</v>
      </c>
      <c r="AA286" s="5">
        <f t="shared" ca="1" si="602"/>
        <v>8</v>
      </c>
      <c r="AD286" s="201" t="str">
        <f t="shared" ca="1" si="603"/>
        <v/>
      </c>
      <c r="AE286" s="198" t="str">
        <f t="shared" ca="1" si="604"/>
        <v>未使用</v>
      </c>
    </row>
    <row r="287" spans="1:31" ht="12" customHeight="1">
      <c r="A287" s="161">
        <f t="shared" si="605"/>
        <v>2</v>
      </c>
      <c r="B287" s="189" t="str">
        <f t="shared" ca="1" si="606"/>
        <v/>
      </c>
      <c r="C287" s="44">
        <v>24</v>
      </c>
      <c r="D287" s="45" t="s">
        <v>46</v>
      </c>
      <c r="E287" s="489" t="str">
        <f t="shared" ca="1" si="610"/>
        <v>Not Used</v>
      </c>
      <c r="F287" s="489"/>
      <c r="G287" s="489"/>
      <c r="H287" s="41" t="str">
        <f ca="1">IF(E287="Not Used","",MAX($H$102:INDIRECT("R[-1]C",FALSE))+1)</f>
        <v/>
      </c>
      <c r="I287" s="42" t="str">
        <f t="shared" ca="1" si="600"/>
        <v/>
      </c>
      <c r="J287" s="488"/>
      <c r="K287" s="486"/>
      <c r="L287" s="485"/>
      <c r="M287" s="486"/>
      <c r="N287" s="485"/>
      <c r="O287" s="486"/>
      <c r="P287" s="485"/>
      <c r="Q287" s="486"/>
      <c r="R287" s="485"/>
      <c r="S287" s="486"/>
      <c r="T287" s="485"/>
      <c r="U287" s="486"/>
      <c r="V287" s="485"/>
      <c r="W287" s="486"/>
      <c r="X287" s="485"/>
      <c r="Y287" s="486"/>
      <c r="Z287" s="5">
        <f t="shared" si="601"/>
        <v>0</v>
      </c>
      <c r="AA287" s="5">
        <f t="shared" ca="1" si="602"/>
        <v>8</v>
      </c>
      <c r="AD287" s="201" t="str">
        <f t="shared" ca="1" si="603"/>
        <v/>
      </c>
      <c r="AE287" s="198" t="str">
        <f t="shared" ca="1" si="604"/>
        <v>未使用</v>
      </c>
    </row>
    <row r="288" spans="1:31" ht="12" customHeight="1">
      <c r="A288" s="161">
        <f t="shared" si="605"/>
        <v>2</v>
      </c>
      <c r="B288" s="189" t="str">
        <f t="shared" ca="1" si="606"/>
        <v/>
      </c>
      <c r="C288" s="44">
        <v>25</v>
      </c>
      <c r="D288" s="45" t="s">
        <v>46</v>
      </c>
      <c r="E288" s="489" t="str">
        <f t="shared" ca="1" si="610"/>
        <v>Not Used</v>
      </c>
      <c r="F288" s="489"/>
      <c r="G288" s="489"/>
      <c r="H288" s="41" t="str">
        <f ca="1">IF(E288="Not Used","",MAX($H$102:INDIRECT("R[-1]C",FALSE))+1)</f>
        <v/>
      </c>
      <c r="I288" s="42" t="str">
        <f t="shared" ca="1" si="600"/>
        <v/>
      </c>
      <c r="J288" s="488"/>
      <c r="K288" s="486"/>
      <c r="L288" s="485"/>
      <c r="M288" s="486"/>
      <c r="N288" s="485"/>
      <c r="O288" s="486"/>
      <c r="P288" s="485"/>
      <c r="Q288" s="486"/>
      <c r="R288" s="485"/>
      <c r="S288" s="486"/>
      <c r="T288" s="485"/>
      <c r="U288" s="486"/>
      <c r="V288" s="485"/>
      <c r="W288" s="486"/>
      <c r="X288" s="485"/>
      <c r="Y288" s="486"/>
      <c r="Z288" s="5">
        <f t="shared" si="601"/>
        <v>0</v>
      </c>
      <c r="AA288" s="5">
        <f t="shared" ca="1" si="602"/>
        <v>8</v>
      </c>
      <c r="AD288" s="201" t="str">
        <f t="shared" ca="1" si="603"/>
        <v/>
      </c>
      <c r="AE288" s="198" t="str">
        <f t="shared" ca="1" si="604"/>
        <v>未使用</v>
      </c>
    </row>
    <row r="289" spans="1:31" ht="12" customHeight="1">
      <c r="A289" s="161">
        <f t="shared" si="605"/>
        <v>2</v>
      </c>
      <c r="B289" s="189" t="str">
        <f t="shared" ca="1" si="606"/>
        <v/>
      </c>
      <c r="C289" s="44">
        <v>26</v>
      </c>
      <c r="D289" s="45" t="s">
        <v>46</v>
      </c>
      <c r="E289" s="489" t="str">
        <f t="shared" ca="1" si="610"/>
        <v>Not Used</v>
      </c>
      <c r="F289" s="489"/>
      <c r="G289" s="489"/>
      <c r="H289" s="41" t="str">
        <f ca="1">IF(E289="Not Used","",MAX($H$102:INDIRECT("R[-1]C",FALSE))+1)</f>
        <v/>
      </c>
      <c r="I289" s="42" t="str">
        <f t="shared" ca="1" si="600"/>
        <v/>
      </c>
      <c r="J289" s="488"/>
      <c r="K289" s="486"/>
      <c r="L289" s="485"/>
      <c r="M289" s="486"/>
      <c r="N289" s="485"/>
      <c r="O289" s="486"/>
      <c r="P289" s="485"/>
      <c r="Q289" s="486"/>
      <c r="R289" s="485"/>
      <c r="S289" s="486"/>
      <c r="T289" s="485"/>
      <c r="U289" s="486"/>
      <c r="V289" s="485"/>
      <c r="W289" s="486"/>
      <c r="X289" s="485"/>
      <c r="Y289" s="486"/>
      <c r="Z289" s="5">
        <f t="shared" si="601"/>
        <v>0</v>
      </c>
      <c r="AA289" s="5">
        <f t="shared" ca="1" si="602"/>
        <v>8</v>
      </c>
      <c r="AD289" s="201" t="str">
        <f t="shared" ca="1" si="603"/>
        <v/>
      </c>
      <c r="AE289" s="198" t="str">
        <f t="shared" ca="1" si="604"/>
        <v>未使用</v>
      </c>
    </row>
    <row r="290" spans="1:31" ht="12" customHeight="1">
      <c r="A290" s="161">
        <f t="shared" si="605"/>
        <v>2</v>
      </c>
      <c r="B290" s="189" t="str">
        <f t="shared" ca="1" si="606"/>
        <v/>
      </c>
      <c r="C290" s="44">
        <v>27</v>
      </c>
      <c r="D290" s="45" t="s">
        <v>46</v>
      </c>
      <c r="E290" s="489" t="str">
        <f t="shared" ca="1" si="610"/>
        <v>Not Used</v>
      </c>
      <c r="F290" s="489"/>
      <c r="G290" s="489"/>
      <c r="H290" s="41" t="str">
        <f ca="1">IF(E290="Not Used","",MAX($H$102:INDIRECT("R[-1]C",FALSE))+1)</f>
        <v/>
      </c>
      <c r="I290" s="42" t="str">
        <f t="shared" ca="1" si="600"/>
        <v/>
      </c>
      <c r="J290" s="488"/>
      <c r="K290" s="486"/>
      <c r="L290" s="485"/>
      <c r="M290" s="486"/>
      <c r="N290" s="485"/>
      <c r="O290" s="486"/>
      <c r="P290" s="485"/>
      <c r="Q290" s="486"/>
      <c r="R290" s="485"/>
      <c r="S290" s="486"/>
      <c r="T290" s="485"/>
      <c r="U290" s="486"/>
      <c r="V290" s="485"/>
      <c r="W290" s="486"/>
      <c r="X290" s="485"/>
      <c r="Y290" s="486"/>
      <c r="Z290" s="5">
        <f t="shared" si="601"/>
        <v>0</v>
      </c>
      <c r="AA290" s="5">
        <f t="shared" ca="1" si="602"/>
        <v>8</v>
      </c>
      <c r="AD290" s="201" t="str">
        <f t="shared" ca="1" si="603"/>
        <v/>
      </c>
      <c r="AE290" s="198" t="str">
        <f t="shared" ca="1" si="604"/>
        <v>未使用</v>
      </c>
    </row>
    <row r="291" spans="1:31" ht="12" customHeight="1">
      <c r="A291" s="161">
        <f t="shared" si="605"/>
        <v>2</v>
      </c>
      <c r="B291" s="189" t="str">
        <f t="shared" ca="1" si="606"/>
        <v/>
      </c>
      <c r="C291" s="44">
        <v>28</v>
      </c>
      <c r="D291" s="45" t="s">
        <v>46</v>
      </c>
      <c r="E291" s="489" t="str">
        <f t="shared" ca="1" si="610"/>
        <v>Not Used</v>
      </c>
      <c r="F291" s="489"/>
      <c r="G291" s="489"/>
      <c r="H291" s="41" t="str">
        <f ca="1">IF(E291="Not Used","",MAX($H$102:INDIRECT("R[-1]C",FALSE))+1)</f>
        <v/>
      </c>
      <c r="I291" s="42" t="str">
        <f t="shared" ca="1" si="600"/>
        <v/>
      </c>
      <c r="J291" s="488"/>
      <c r="K291" s="486"/>
      <c r="L291" s="485"/>
      <c r="M291" s="486"/>
      <c r="N291" s="485"/>
      <c r="O291" s="486"/>
      <c r="P291" s="485"/>
      <c r="Q291" s="486"/>
      <c r="R291" s="485"/>
      <c r="S291" s="486"/>
      <c r="T291" s="485"/>
      <c r="U291" s="486"/>
      <c r="V291" s="485"/>
      <c r="W291" s="486"/>
      <c r="X291" s="485"/>
      <c r="Y291" s="486"/>
      <c r="Z291" s="5">
        <f t="shared" si="601"/>
        <v>0</v>
      </c>
      <c r="AA291" s="5">
        <f t="shared" ca="1" si="602"/>
        <v>8</v>
      </c>
      <c r="AD291" s="201" t="str">
        <f t="shared" ca="1" si="603"/>
        <v/>
      </c>
      <c r="AE291" s="198" t="str">
        <f t="shared" ca="1" si="604"/>
        <v>未使用</v>
      </c>
    </row>
    <row r="292" spans="1:31" ht="12" customHeight="1">
      <c r="A292" s="161">
        <f t="shared" si="605"/>
        <v>2</v>
      </c>
      <c r="B292" s="189" t="str">
        <f t="shared" ca="1" si="606"/>
        <v/>
      </c>
      <c r="C292" s="44">
        <v>29</v>
      </c>
      <c r="D292" s="45" t="s">
        <v>46</v>
      </c>
      <c r="E292" s="489" t="str">
        <f t="shared" ca="1" si="610"/>
        <v>Not Used</v>
      </c>
      <c r="F292" s="489"/>
      <c r="G292" s="489"/>
      <c r="H292" s="41" t="str">
        <f ca="1">IF(E292="Not Used","",MAX($H$102:INDIRECT("R[-1]C",FALSE))+1)</f>
        <v/>
      </c>
      <c r="I292" s="42" t="str">
        <f t="shared" ca="1" si="600"/>
        <v/>
      </c>
      <c r="J292" s="488"/>
      <c r="K292" s="486"/>
      <c r="L292" s="485"/>
      <c r="M292" s="486"/>
      <c r="N292" s="485"/>
      <c r="O292" s="486"/>
      <c r="P292" s="485"/>
      <c r="Q292" s="486"/>
      <c r="R292" s="485"/>
      <c r="S292" s="486"/>
      <c r="T292" s="485"/>
      <c r="U292" s="486"/>
      <c r="V292" s="485"/>
      <c r="W292" s="486"/>
      <c r="X292" s="485"/>
      <c r="Y292" s="486"/>
      <c r="Z292" s="5">
        <f t="shared" si="601"/>
        <v>0</v>
      </c>
      <c r="AA292" s="5">
        <f t="shared" ca="1" si="602"/>
        <v>8</v>
      </c>
      <c r="AD292" s="201" t="str">
        <f t="shared" ca="1" si="603"/>
        <v/>
      </c>
      <c r="AE292" s="198" t="str">
        <f t="shared" ca="1" si="604"/>
        <v>未使用</v>
      </c>
    </row>
    <row r="293" spans="1:31" ht="12" customHeight="1">
      <c r="A293" s="161">
        <f t="shared" si="605"/>
        <v>2</v>
      </c>
      <c r="B293" s="189" t="str">
        <f t="shared" ca="1" si="606"/>
        <v/>
      </c>
      <c r="C293" s="44">
        <v>30</v>
      </c>
      <c r="D293" s="45" t="s">
        <v>46</v>
      </c>
      <c r="E293" s="489" t="str">
        <f t="shared" ca="1" si="610"/>
        <v>Not Used</v>
      </c>
      <c r="F293" s="489"/>
      <c r="G293" s="489"/>
      <c r="H293" s="41" t="str">
        <f ca="1">IF(E293="Not Used","",MAX($H$102:INDIRECT("R[-1]C",FALSE))+1)</f>
        <v/>
      </c>
      <c r="I293" s="42" t="str">
        <f t="shared" ca="1" si="600"/>
        <v/>
      </c>
      <c r="J293" s="488"/>
      <c r="K293" s="486"/>
      <c r="L293" s="485"/>
      <c r="M293" s="486"/>
      <c r="N293" s="485"/>
      <c r="O293" s="486"/>
      <c r="P293" s="485"/>
      <c r="Q293" s="486"/>
      <c r="R293" s="485"/>
      <c r="S293" s="486"/>
      <c r="T293" s="485"/>
      <c r="U293" s="486"/>
      <c r="V293" s="485"/>
      <c r="W293" s="486"/>
      <c r="X293" s="485"/>
      <c r="Y293" s="486"/>
      <c r="Z293" s="5">
        <f t="shared" si="601"/>
        <v>0</v>
      </c>
      <c r="AA293" s="5">
        <f t="shared" ca="1" si="602"/>
        <v>8</v>
      </c>
      <c r="AD293" s="201" t="str">
        <f t="shared" ca="1" si="603"/>
        <v/>
      </c>
      <c r="AE293" s="198" t="str">
        <f t="shared" ca="1" si="604"/>
        <v>未使用</v>
      </c>
    </row>
    <row r="294" spans="1:31" ht="12" customHeight="1" thickBot="1">
      <c r="A294" s="161">
        <f t="shared" si="605"/>
        <v>2</v>
      </c>
      <c r="B294" s="190" t="str">
        <f t="shared" ca="1" si="606"/>
        <v/>
      </c>
      <c r="C294" s="52">
        <v>31</v>
      </c>
      <c r="D294" s="47" t="s">
        <v>46</v>
      </c>
      <c r="E294" s="495" t="str">
        <f t="shared" ca="1" si="610"/>
        <v>Not Used</v>
      </c>
      <c r="F294" s="495"/>
      <c r="G294" s="495"/>
      <c r="H294" s="48" t="str">
        <f ca="1">IF(E294="Not Used","",MAX($H$102:INDIRECT("R[-1]C",FALSE))+1)</f>
        <v/>
      </c>
      <c r="I294" s="49" t="str">
        <f t="shared" ca="1" si="600"/>
        <v/>
      </c>
      <c r="J294" s="496"/>
      <c r="K294" s="491"/>
      <c r="L294" s="490"/>
      <c r="M294" s="491"/>
      <c r="N294" s="490"/>
      <c r="O294" s="491"/>
      <c r="P294" s="490"/>
      <c r="Q294" s="491"/>
      <c r="R294" s="490"/>
      <c r="S294" s="491"/>
      <c r="T294" s="490"/>
      <c r="U294" s="491"/>
      <c r="V294" s="490"/>
      <c r="W294" s="491"/>
      <c r="X294" s="490"/>
      <c r="Y294" s="491"/>
      <c r="Z294" s="5">
        <f t="shared" si="601"/>
        <v>0</v>
      </c>
      <c r="AA294" s="5">
        <f t="shared" ca="1" si="602"/>
        <v>8</v>
      </c>
      <c r="AD294" s="201" t="str">
        <f t="shared" ca="1" si="603"/>
        <v/>
      </c>
      <c r="AE294" s="198" t="str">
        <f t="shared" ca="1" si="604"/>
        <v>未使用</v>
      </c>
    </row>
    <row r="295" spans="1:31" ht="12" customHeight="1" thickTop="1">
      <c r="A295" s="161">
        <v>3</v>
      </c>
      <c r="B295" s="35" t="str">
        <f ca="1">B18</f>
        <v/>
      </c>
      <c r="C295" s="36">
        <v>0</v>
      </c>
      <c r="D295" s="37" t="s">
        <v>84</v>
      </c>
      <c r="E295" s="489" t="str">
        <f ca="1">IF(AE295="未使用","Not Used",$E$100&amp;AD295&amp;"_"&amp;D295)</f>
        <v>Not Used</v>
      </c>
      <c r="F295" s="489"/>
      <c r="G295" s="489"/>
      <c r="H295" s="28" t="str">
        <f ca="1">IF(E295="Not Used","",MAX($H$102:INDIRECT("R[-1]C",FALSE))+1)</f>
        <v/>
      </c>
      <c r="I295" s="38" t="str">
        <f t="shared" ref="I295:I358" ca="1" si="611">IF(H295="","","0x"&amp;DEC2HEX(G$2*2^10+H295,4))</f>
        <v/>
      </c>
      <c r="J295" s="492"/>
      <c r="K295" s="493"/>
      <c r="L295" s="494"/>
      <c r="M295" s="493"/>
      <c r="N295" s="494"/>
      <c r="O295" s="493"/>
      <c r="P295" s="494"/>
      <c r="Q295" s="493"/>
      <c r="R295" s="494"/>
      <c r="S295" s="493"/>
      <c r="T295" s="494"/>
      <c r="U295" s="493"/>
      <c r="V295" s="494"/>
      <c r="W295" s="493"/>
      <c r="X295" s="494"/>
      <c r="Y295" s="493"/>
      <c r="Z295" s="5">
        <f t="shared" ref="Z295:Z358" si="612">COUNTA(J295:Y295)</f>
        <v>0</v>
      </c>
      <c r="AA295" s="5">
        <f t="shared" ref="AA295:AA358" ca="1" si="613">LEN(E295)</f>
        <v>8</v>
      </c>
      <c r="AC295" s="160"/>
      <c r="AD295" s="201" t="str">
        <f t="shared" ca="1" si="592"/>
        <v/>
      </c>
      <c r="AE295" s="198" t="str">
        <f t="shared" ca="1" si="593"/>
        <v>未使用</v>
      </c>
    </row>
    <row r="296" spans="1:31" ht="12" customHeight="1">
      <c r="A296" s="161">
        <f t="shared" si="605"/>
        <v>3</v>
      </c>
      <c r="B296" s="189" t="str">
        <f ca="1">B$295</f>
        <v/>
      </c>
      <c r="C296" s="40">
        <v>1</v>
      </c>
      <c r="D296" s="37" t="s">
        <v>84</v>
      </c>
      <c r="E296" s="489" t="str">
        <f ca="1">IF(AE296="未使用","Not Used",$E$100&amp;AD296&amp;"_"&amp;D296)</f>
        <v>Not Used</v>
      </c>
      <c r="F296" s="489"/>
      <c r="G296" s="489"/>
      <c r="H296" s="41" t="str">
        <f ca="1">IF(E296="Not Used","",MAX($H$102:INDIRECT("R[-1]C",FALSE))+1)</f>
        <v/>
      </c>
      <c r="I296" s="42" t="str">
        <f t="shared" ca="1" si="611"/>
        <v/>
      </c>
      <c r="J296" s="488"/>
      <c r="K296" s="486"/>
      <c r="L296" s="485"/>
      <c r="M296" s="486"/>
      <c r="N296" s="485"/>
      <c r="O296" s="486"/>
      <c r="P296" s="485"/>
      <c r="Q296" s="486"/>
      <c r="R296" s="485"/>
      <c r="S296" s="486"/>
      <c r="T296" s="485"/>
      <c r="U296" s="486"/>
      <c r="V296" s="485"/>
      <c r="W296" s="486"/>
      <c r="X296" s="485"/>
      <c r="Y296" s="486"/>
      <c r="Z296" s="5">
        <f t="shared" si="612"/>
        <v>0</v>
      </c>
      <c r="AA296" s="5">
        <f t="shared" ca="1" si="613"/>
        <v>8</v>
      </c>
      <c r="AD296" s="201" t="str">
        <f t="shared" ca="1" si="592"/>
        <v/>
      </c>
      <c r="AE296" s="198" t="str">
        <f t="shared" ca="1" si="593"/>
        <v>未使用</v>
      </c>
    </row>
    <row r="297" spans="1:31" ht="12" customHeight="1">
      <c r="A297" s="161">
        <f t="shared" ref="A297:A360" si="614">A296</f>
        <v>3</v>
      </c>
      <c r="B297" s="189" t="str">
        <f t="shared" ref="B297:B358" ca="1" si="615">B$295</f>
        <v/>
      </c>
      <c r="C297" s="40">
        <v>2</v>
      </c>
      <c r="D297" s="37" t="s">
        <v>84</v>
      </c>
      <c r="E297" s="489" t="str">
        <f t="shared" ref="E297:E309" ca="1" si="616">IF(AE297="未使用","Not Used",$E$100&amp;AD297&amp;"_"&amp;D297)</f>
        <v>Not Used</v>
      </c>
      <c r="F297" s="489"/>
      <c r="G297" s="489"/>
      <c r="H297" s="41" t="str">
        <f ca="1">IF(E297="Not Used","",MAX($H$102:INDIRECT("R[-1]C",FALSE))+1)</f>
        <v/>
      </c>
      <c r="I297" s="42" t="str">
        <f t="shared" ca="1" si="611"/>
        <v/>
      </c>
      <c r="J297" s="488"/>
      <c r="K297" s="486"/>
      <c r="L297" s="485"/>
      <c r="M297" s="486"/>
      <c r="N297" s="485"/>
      <c r="O297" s="486"/>
      <c r="P297" s="485"/>
      <c r="Q297" s="486"/>
      <c r="R297" s="485"/>
      <c r="S297" s="486"/>
      <c r="T297" s="485"/>
      <c r="U297" s="486"/>
      <c r="V297" s="485"/>
      <c r="W297" s="486"/>
      <c r="X297" s="485"/>
      <c r="Y297" s="486"/>
      <c r="Z297" s="5">
        <f t="shared" si="612"/>
        <v>0</v>
      </c>
      <c r="AA297" s="5">
        <f t="shared" ca="1" si="613"/>
        <v>8</v>
      </c>
      <c r="AD297" s="201" t="str">
        <f t="shared" ca="1" si="592"/>
        <v/>
      </c>
      <c r="AE297" s="198" t="str">
        <f t="shared" ca="1" si="593"/>
        <v>未使用</v>
      </c>
    </row>
    <row r="298" spans="1:31" ht="12" customHeight="1">
      <c r="A298" s="161">
        <f t="shared" si="614"/>
        <v>3</v>
      </c>
      <c r="B298" s="189" t="str">
        <f t="shared" ca="1" si="615"/>
        <v/>
      </c>
      <c r="C298" s="40">
        <v>3</v>
      </c>
      <c r="D298" s="37" t="s">
        <v>84</v>
      </c>
      <c r="E298" s="489" t="str">
        <f t="shared" ca="1" si="616"/>
        <v>Not Used</v>
      </c>
      <c r="F298" s="489"/>
      <c r="G298" s="489"/>
      <c r="H298" s="41" t="str">
        <f ca="1">IF(E298="Not Used","",MAX($H$102:INDIRECT("R[-1]C",FALSE))+1)</f>
        <v/>
      </c>
      <c r="I298" s="42" t="str">
        <f t="shared" ca="1" si="611"/>
        <v/>
      </c>
      <c r="J298" s="488"/>
      <c r="K298" s="486"/>
      <c r="L298" s="485"/>
      <c r="M298" s="486"/>
      <c r="N298" s="485"/>
      <c r="O298" s="486"/>
      <c r="P298" s="485"/>
      <c r="Q298" s="486"/>
      <c r="R298" s="485"/>
      <c r="S298" s="486"/>
      <c r="T298" s="485"/>
      <c r="U298" s="486"/>
      <c r="V298" s="485"/>
      <c r="W298" s="486"/>
      <c r="X298" s="485"/>
      <c r="Y298" s="486"/>
      <c r="Z298" s="5">
        <f t="shared" si="612"/>
        <v>0</v>
      </c>
      <c r="AA298" s="5">
        <f t="shared" ca="1" si="613"/>
        <v>8</v>
      </c>
      <c r="AD298" s="201" t="str">
        <f t="shared" ca="1" si="592"/>
        <v/>
      </c>
      <c r="AE298" s="198" t="str">
        <f t="shared" ca="1" si="593"/>
        <v>未使用</v>
      </c>
    </row>
    <row r="299" spans="1:31" ht="12" customHeight="1">
      <c r="A299" s="161">
        <f t="shared" si="614"/>
        <v>3</v>
      </c>
      <c r="B299" s="189" t="str">
        <f t="shared" ca="1" si="615"/>
        <v/>
      </c>
      <c r="C299" s="40">
        <v>4</v>
      </c>
      <c r="D299" s="37" t="s">
        <v>84</v>
      </c>
      <c r="E299" s="489" t="str">
        <f t="shared" ca="1" si="616"/>
        <v>Not Used</v>
      </c>
      <c r="F299" s="489"/>
      <c r="G299" s="489"/>
      <c r="H299" s="41" t="str">
        <f ca="1">IF(E299="Not Used","",MAX($H$102:INDIRECT("R[-1]C",FALSE))+1)</f>
        <v/>
      </c>
      <c r="I299" s="42" t="str">
        <f t="shared" ca="1" si="611"/>
        <v/>
      </c>
      <c r="J299" s="488"/>
      <c r="K299" s="486"/>
      <c r="L299" s="485"/>
      <c r="M299" s="486"/>
      <c r="N299" s="485"/>
      <c r="O299" s="486"/>
      <c r="P299" s="485"/>
      <c r="Q299" s="486"/>
      <c r="R299" s="485"/>
      <c r="S299" s="486"/>
      <c r="T299" s="485"/>
      <c r="U299" s="486"/>
      <c r="V299" s="485"/>
      <c r="W299" s="486"/>
      <c r="X299" s="485"/>
      <c r="Y299" s="486"/>
      <c r="Z299" s="5">
        <f t="shared" si="612"/>
        <v>0</v>
      </c>
      <c r="AA299" s="5">
        <f t="shared" ca="1" si="613"/>
        <v>8</v>
      </c>
      <c r="AD299" s="201" t="str">
        <f t="shared" ca="1" si="592"/>
        <v/>
      </c>
      <c r="AE299" s="198" t="str">
        <f t="shared" ca="1" si="593"/>
        <v>未使用</v>
      </c>
    </row>
    <row r="300" spans="1:31" ht="12" customHeight="1">
      <c r="A300" s="161">
        <f t="shared" si="614"/>
        <v>3</v>
      </c>
      <c r="B300" s="189" t="str">
        <f t="shared" ca="1" si="615"/>
        <v/>
      </c>
      <c r="C300" s="40">
        <v>5</v>
      </c>
      <c r="D300" s="37" t="s">
        <v>84</v>
      </c>
      <c r="E300" s="489" t="str">
        <f t="shared" ca="1" si="616"/>
        <v>Not Used</v>
      </c>
      <c r="F300" s="489"/>
      <c r="G300" s="489"/>
      <c r="H300" s="41" t="str">
        <f ca="1">IF(E300="Not Used","",MAX($H$102:INDIRECT("R[-1]C",FALSE))+1)</f>
        <v/>
      </c>
      <c r="I300" s="42" t="str">
        <f t="shared" ca="1" si="611"/>
        <v/>
      </c>
      <c r="J300" s="488"/>
      <c r="K300" s="486"/>
      <c r="L300" s="485"/>
      <c r="M300" s="486"/>
      <c r="N300" s="485"/>
      <c r="O300" s="486"/>
      <c r="P300" s="485"/>
      <c r="Q300" s="486"/>
      <c r="R300" s="485"/>
      <c r="S300" s="486"/>
      <c r="T300" s="485"/>
      <c r="U300" s="486"/>
      <c r="V300" s="485"/>
      <c r="W300" s="486"/>
      <c r="X300" s="485"/>
      <c r="Y300" s="486"/>
      <c r="Z300" s="5">
        <f t="shared" si="612"/>
        <v>0</v>
      </c>
      <c r="AA300" s="5">
        <f t="shared" ca="1" si="613"/>
        <v>8</v>
      </c>
      <c r="AD300" s="201" t="str">
        <f t="shared" ca="1" si="592"/>
        <v/>
      </c>
      <c r="AE300" s="198" t="str">
        <f t="shared" ca="1" si="593"/>
        <v>未使用</v>
      </c>
    </row>
    <row r="301" spans="1:31" ht="12" customHeight="1">
      <c r="A301" s="161">
        <f t="shared" si="614"/>
        <v>3</v>
      </c>
      <c r="B301" s="189" t="str">
        <f t="shared" ca="1" si="615"/>
        <v/>
      </c>
      <c r="C301" s="40">
        <v>6</v>
      </c>
      <c r="D301" s="37" t="s">
        <v>84</v>
      </c>
      <c r="E301" s="489" t="str">
        <f t="shared" ca="1" si="616"/>
        <v>Not Used</v>
      </c>
      <c r="F301" s="489"/>
      <c r="G301" s="489"/>
      <c r="H301" s="41" t="str">
        <f ca="1">IF(E301="Not Used","",MAX($H$102:INDIRECT("R[-1]C",FALSE))+1)</f>
        <v/>
      </c>
      <c r="I301" s="42" t="str">
        <f t="shared" ca="1" si="611"/>
        <v/>
      </c>
      <c r="J301" s="488"/>
      <c r="K301" s="486"/>
      <c r="L301" s="485"/>
      <c r="M301" s="486"/>
      <c r="N301" s="485"/>
      <c r="O301" s="486"/>
      <c r="P301" s="485"/>
      <c r="Q301" s="486"/>
      <c r="R301" s="485"/>
      <c r="S301" s="486"/>
      <c r="T301" s="485"/>
      <c r="U301" s="486"/>
      <c r="V301" s="485"/>
      <c r="W301" s="486"/>
      <c r="X301" s="485"/>
      <c r="Y301" s="486"/>
      <c r="Z301" s="5">
        <f t="shared" si="612"/>
        <v>0</v>
      </c>
      <c r="AA301" s="5">
        <f t="shared" ca="1" si="613"/>
        <v>8</v>
      </c>
      <c r="AD301" s="201" t="str">
        <f t="shared" ca="1" si="592"/>
        <v/>
      </c>
      <c r="AE301" s="198" t="str">
        <f t="shared" ca="1" si="593"/>
        <v>未使用</v>
      </c>
    </row>
    <row r="302" spans="1:31" ht="12" customHeight="1">
      <c r="A302" s="161">
        <f t="shared" si="614"/>
        <v>3</v>
      </c>
      <c r="B302" s="189" t="str">
        <f t="shared" ca="1" si="615"/>
        <v/>
      </c>
      <c r="C302" s="40">
        <v>7</v>
      </c>
      <c r="D302" s="37" t="s">
        <v>84</v>
      </c>
      <c r="E302" s="489" t="str">
        <f t="shared" ca="1" si="616"/>
        <v>Not Used</v>
      </c>
      <c r="F302" s="489"/>
      <c r="G302" s="489"/>
      <c r="H302" s="41" t="str">
        <f ca="1">IF(E302="Not Used","",MAX($H$102:INDIRECT("R[-1]C",FALSE))+1)</f>
        <v/>
      </c>
      <c r="I302" s="42" t="str">
        <f t="shared" ca="1" si="611"/>
        <v/>
      </c>
      <c r="J302" s="488"/>
      <c r="K302" s="486"/>
      <c r="L302" s="485"/>
      <c r="M302" s="486"/>
      <c r="N302" s="485"/>
      <c r="O302" s="486"/>
      <c r="P302" s="485"/>
      <c r="Q302" s="486"/>
      <c r="R302" s="485"/>
      <c r="S302" s="486"/>
      <c r="T302" s="485"/>
      <c r="U302" s="486"/>
      <c r="V302" s="485"/>
      <c r="W302" s="486"/>
      <c r="X302" s="485"/>
      <c r="Y302" s="486"/>
      <c r="Z302" s="5">
        <f t="shared" si="612"/>
        <v>0</v>
      </c>
      <c r="AA302" s="5">
        <f t="shared" ca="1" si="613"/>
        <v>8</v>
      </c>
      <c r="AD302" s="201" t="str">
        <f t="shared" ca="1" si="592"/>
        <v/>
      </c>
      <c r="AE302" s="198" t="str">
        <f t="shared" ca="1" si="593"/>
        <v>未使用</v>
      </c>
    </row>
    <row r="303" spans="1:31" ht="12" customHeight="1">
      <c r="A303" s="161">
        <f t="shared" si="614"/>
        <v>3</v>
      </c>
      <c r="B303" s="189" t="str">
        <f t="shared" ca="1" si="615"/>
        <v/>
      </c>
      <c r="C303" s="40">
        <v>8</v>
      </c>
      <c r="D303" s="37" t="s">
        <v>84</v>
      </c>
      <c r="E303" s="489" t="str">
        <f t="shared" ca="1" si="616"/>
        <v>Not Used</v>
      </c>
      <c r="F303" s="489"/>
      <c r="G303" s="489"/>
      <c r="H303" s="41" t="str">
        <f ca="1">IF(E303="Not Used","",MAX($H$102:INDIRECT("R[-1]C",FALSE))+1)</f>
        <v/>
      </c>
      <c r="I303" s="42" t="str">
        <f t="shared" ca="1" si="611"/>
        <v/>
      </c>
      <c r="J303" s="488"/>
      <c r="K303" s="486"/>
      <c r="L303" s="485"/>
      <c r="M303" s="486"/>
      <c r="N303" s="485"/>
      <c r="O303" s="486"/>
      <c r="P303" s="485"/>
      <c r="Q303" s="486"/>
      <c r="R303" s="485"/>
      <c r="S303" s="486"/>
      <c r="T303" s="485"/>
      <c r="U303" s="486"/>
      <c r="V303" s="485"/>
      <c r="W303" s="486"/>
      <c r="X303" s="485"/>
      <c r="Y303" s="486"/>
      <c r="Z303" s="5">
        <f t="shared" si="612"/>
        <v>0</v>
      </c>
      <c r="AA303" s="5">
        <f t="shared" ca="1" si="613"/>
        <v>8</v>
      </c>
      <c r="AD303" s="201" t="str">
        <f t="shared" ca="1" si="592"/>
        <v/>
      </c>
      <c r="AE303" s="198" t="str">
        <f t="shared" ca="1" si="593"/>
        <v>未使用</v>
      </c>
    </row>
    <row r="304" spans="1:31" ht="12" customHeight="1">
      <c r="A304" s="161">
        <f t="shared" si="614"/>
        <v>3</v>
      </c>
      <c r="B304" s="189" t="str">
        <f t="shared" ca="1" si="615"/>
        <v/>
      </c>
      <c r="C304" s="40">
        <v>9</v>
      </c>
      <c r="D304" s="37" t="s">
        <v>84</v>
      </c>
      <c r="E304" s="489" t="str">
        <f t="shared" ca="1" si="616"/>
        <v>Not Used</v>
      </c>
      <c r="F304" s="489"/>
      <c r="G304" s="489"/>
      <c r="H304" s="41" t="str">
        <f ca="1">IF(E304="Not Used","",MAX($H$102:INDIRECT("R[-1]C",FALSE))+1)</f>
        <v/>
      </c>
      <c r="I304" s="42" t="str">
        <f t="shared" ca="1" si="611"/>
        <v/>
      </c>
      <c r="J304" s="488"/>
      <c r="K304" s="486"/>
      <c r="L304" s="485"/>
      <c r="M304" s="486"/>
      <c r="N304" s="485"/>
      <c r="O304" s="486"/>
      <c r="P304" s="485"/>
      <c r="Q304" s="486"/>
      <c r="R304" s="485"/>
      <c r="S304" s="486"/>
      <c r="T304" s="485"/>
      <c r="U304" s="486"/>
      <c r="V304" s="485"/>
      <c r="W304" s="486"/>
      <c r="X304" s="485"/>
      <c r="Y304" s="486"/>
      <c r="Z304" s="5">
        <f t="shared" si="612"/>
        <v>0</v>
      </c>
      <c r="AA304" s="5">
        <f t="shared" ca="1" si="613"/>
        <v>8</v>
      </c>
      <c r="AD304" s="201" t="str">
        <f t="shared" ca="1" si="592"/>
        <v/>
      </c>
      <c r="AE304" s="198" t="str">
        <f t="shared" ca="1" si="593"/>
        <v>未使用</v>
      </c>
    </row>
    <row r="305" spans="1:31" ht="12" customHeight="1">
      <c r="A305" s="161">
        <f t="shared" si="614"/>
        <v>3</v>
      </c>
      <c r="B305" s="189" t="str">
        <f t="shared" ca="1" si="615"/>
        <v/>
      </c>
      <c r="C305" s="40">
        <v>10</v>
      </c>
      <c r="D305" s="37" t="s">
        <v>84</v>
      </c>
      <c r="E305" s="489" t="str">
        <f t="shared" ca="1" si="616"/>
        <v>Not Used</v>
      </c>
      <c r="F305" s="489"/>
      <c r="G305" s="489"/>
      <c r="H305" s="41" t="str">
        <f ca="1">IF(E305="Not Used","",MAX($H$102:INDIRECT("R[-1]C",FALSE))+1)</f>
        <v/>
      </c>
      <c r="I305" s="42" t="str">
        <f t="shared" ca="1" si="611"/>
        <v/>
      </c>
      <c r="J305" s="488"/>
      <c r="K305" s="486"/>
      <c r="L305" s="485"/>
      <c r="M305" s="486"/>
      <c r="N305" s="485"/>
      <c r="O305" s="486"/>
      <c r="P305" s="485"/>
      <c r="Q305" s="486"/>
      <c r="R305" s="485"/>
      <c r="S305" s="486"/>
      <c r="T305" s="485"/>
      <c r="U305" s="486"/>
      <c r="V305" s="485"/>
      <c r="W305" s="486"/>
      <c r="X305" s="485"/>
      <c r="Y305" s="486"/>
      <c r="Z305" s="5">
        <f t="shared" si="612"/>
        <v>0</v>
      </c>
      <c r="AA305" s="5">
        <f t="shared" ca="1" si="613"/>
        <v>8</v>
      </c>
      <c r="AD305" s="201" t="str">
        <f t="shared" ca="1" si="592"/>
        <v/>
      </c>
      <c r="AE305" s="198" t="str">
        <f t="shared" ca="1" si="593"/>
        <v>未使用</v>
      </c>
    </row>
    <row r="306" spans="1:31" ht="12" customHeight="1">
      <c r="A306" s="161">
        <f t="shared" si="614"/>
        <v>3</v>
      </c>
      <c r="B306" s="189" t="str">
        <f t="shared" ca="1" si="615"/>
        <v/>
      </c>
      <c r="C306" s="40">
        <v>11</v>
      </c>
      <c r="D306" s="37" t="s">
        <v>84</v>
      </c>
      <c r="E306" s="489" t="str">
        <f t="shared" ca="1" si="616"/>
        <v>Not Used</v>
      </c>
      <c r="F306" s="489"/>
      <c r="G306" s="489"/>
      <c r="H306" s="41" t="str">
        <f ca="1">IF(E306="Not Used","",MAX($H$102:INDIRECT("R[-1]C",FALSE))+1)</f>
        <v/>
      </c>
      <c r="I306" s="42" t="str">
        <f t="shared" ca="1" si="611"/>
        <v/>
      </c>
      <c r="J306" s="488"/>
      <c r="K306" s="486"/>
      <c r="L306" s="485"/>
      <c r="M306" s="486"/>
      <c r="N306" s="485"/>
      <c r="O306" s="486"/>
      <c r="P306" s="485"/>
      <c r="Q306" s="486"/>
      <c r="R306" s="485"/>
      <c r="S306" s="486"/>
      <c r="T306" s="485"/>
      <c r="U306" s="486"/>
      <c r="V306" s="485"/>
      <c r="W306" s="486"/>
      <c r="X306" s="485"/>
      <c r="Y306" s="486"/>
      <c r="Z306" s="5">
        <f t="shared" si="612"/>
        <v>0</v>
      </c>
      <c r="AA306" s="5">
        <f t="shared" ca="1" si="613"/>
        <v>8</v>
      </c>
      <c r="AD306" s="201" t="str">
        <f t="shared" ca="1" si="592"/>
        <v/>
      </c>
      <c r="AE306" s="198" t="str">
        <f t="shared" ca="1" si="593"/>
        <v>未使用</v>
      </c>
    </row>
    <row r="307" spans="1:31" ht="12" customHeight="1">
      <c r="A307" s="161">
        <f t="shared" si="614"/>
        <v>3</v>
      </c>
      <c r="B307" s="189" t="str">
        <f t="shared" ca="1" si="615"/>
        <v/>
      </c>
      <c r="C307" s="40">
        <v>12</v>
      </c>
      <c r="D307" s="37" t="s">
        <v>84</v>
      </c>
      <c r="E307" s="489" t="str">
        <f t="shared" ca="1" si="616"/>
        <v>Not Used</v>
      </c>
      <c r="F307" s="489"/>
      <c r="G307" s="489"/>
      <c r="H307" s="41" t="str">
        <f ca="1">IF(E307="Not Used","",MAX($H$102:INDIRECT("R[-1]C",FALSE))+1)</f>
        <v/>
      </c>
      <c r="I307" s="42" t="str">
        <f t="shared" ca="1" si="611"/>
        <v/>
      </c>
      <c r="J307" s="488"/>
      <c r="K307" s="486"/>
      <c r="L307" s="485"/>
      <c r="M307" s="486"/>
      <c r="N307" s="485"/>
      <c r="O307" s="486"/>
      <c r="P307" s="485"/>
      <c r="Q307" s="486"/>
      <c r="R307" s="485"/>
      <c r="S307" s="486"/>
      <c r="T307" s="485"/>
      <c r="U307" s="486"/>
      <c r="V307" s="485"/>
      <c r="W307" s="486"/>
      <c r="X307" s="485"/>
      <c r="Y307" s="486"/>
      <c r="Z307" s="5">
        <f t="shared" si="612"/>
        <v>0</v>
      </c>
      <c r="AA307" s="5">
        <f t="shared" ca="1" si="613"/>
        <v>8</v>
      </c>
      <c r="AD307" s="201" t="str">
        <f t="shared" ca="1" si="592"/>
        <v/>
      </c>
      <c r="AE307" s="198" t="str">
        <f t="shared" ca="1" si="593"/>
        <v>未使用</v>
      </c>
    </row>
    <row r="308" spans="1:31" ht="12" customHeight="1">
      <c r="A308" s="161">
        <f t="shared" si="614"/>
        <v>3</v>
      </c>
      <c r="B308" s="189" t="str">
        <f t="shared" ca="1" si="615"/>
        <v/>
      </c>
      <c r="C308" s="40">
        <v>13</v>
      </c>
      <c r="D308" s="37" t="s">
        <v>84</v>
      </c>
      <c r="E308" s="489" t="str">
        <f t="shared" ca="1" si="616"/>
        <v>Not Used</v>
      </c>
      <c r="F308" s="489"/>
      <c r="G308" s="489"/>
      <c r="H308" s="41" t="str">
        <f ca="1">IF(E308="Not Used","",MAX($H$102:INDIRECT("R[-1]C",FALSE))+1)</f>
        <v/>
      </c>
      <c r="I308" s="42" t="str">
        <f t="shared" ca="1" si="611"/>
        <v/>
      </c>
      <c r="J308" s="488"/>
      <c r="K308" s="486"/>
      <c r="L308" s="485"/>
      <c r="M308" s="486"/>
      <c r="N308" s="485"/>
      <c r="O308" s="486"/>
      <c r="P308" s="485"/>
      <c r="Q308" s="486"/>
      <c r="R308" s="485"/>
      <c r="S308" s="486"/>
      <c r="T308" s="485"/>
      <c r="U308" s="486"/>
      <c r="V308" s="485"/>
      <c r="W308" s="486"/>
      <c r="X308" s="485"/>
      <c r="Y308" s="486"/>
      <c r="Z308" s="5">
        <f t="shared" si="612"/>
        <v>0</v>
      </c>
      <c r="AA308" s="5">
        <f t="shared" ca="1" si="613"/>
        <v>8</v>
      </c>
      <c r="AD308" s="201" t="str">
        <f t="shared" ca="1" si="592"/>
        <v/>
      </c>
      <c r="AE308" s="198" t="str">
        <f t="shared" ca="1" si="593"/>
        <v>未使用</v>
      </c>
    </row>
    <row r="309" spans="1:31" ht="12" customHeight="1">
      <c r="A309" s="161">
        <f t="shared" si="614"/>
        <v>3</v>
      </c>
      <c r="B309" s="189" t="str">
        <f t="shared" ca="1" si="615"/>
        <v/>
      </c>
      <c r="C309" s="40">
        <v>14</v>
      </c>
      <c r="D309" s="37" t="s">
        <v>84</v>
      </c>
      <c r="E309" s="489" t="str">
        <f t="shared" ca="1" si="616"/>
        <v>Not Used</v>
      </c>
      <c r="F309" s="489"/>
      <c r="G309" s="489"/>
      <c r="H309" s="41" t="str">
        <f ca="1">IF(E309="Not Used","",MAX($H$102:INDIRECT("R[-1]C",FALSE))+1)</f>
        <v/>
      </c>
      <c r="I309" s="42" t="str">
        <f t="shared" ca="1" si="611"/>
        <v/>
      </c>
      <c r="J309" s="488"/>
      <c r="K309" s="486"/>
      <c r="L309" s="485"/>
      <c r="M309" s="486"/>
      <c r="N309" s="485"/>
      <c r="O309" s="486"/>
      <c r="P309" s="485"/>
      <c r="Q309" s="486"/>
      <c r="R309" s="485"/>
      <c r="S309" s="486"/>
      <c r="T309" s="485"/>
      <c r="U309" s="486"/>
      <c r="V309" s="485"/>
      <c r="W309" s="486"/>
      <c r="X309" s="485"/>
      <c r="Y309" s="486"/>
      <c r="Z309" s="5">
        <f t="shared" si="612"/>
        <v>0</v>
      </c>
      <c r="AA309" s="5">
        <f t="shared" ca="1" si="613"/>
        <v>8</v>
      </c>
      <c r="AD309" s="201" t="str">
        <f t="shared" ca="1" si="592"/>
        <v/>
      </c>
      <c r="AE309" s="198" t="str">
        <f t="shared" ca="1" si="593"/>
        <v>未使用</v>
      </c>
    </row>
    <row r="310" spans="1:31" ht="12" customHeight="1">
      <c r="A310" s="161">
        <f t="shared" si="614"/>
        <v>3</v>
      </c>
      <c r="B310" s="189" t="str">
        <f t="shared" ca="1" si="615"/>
        <v/>
      </c>
      <c r="C310" s="40">
        <v>15</v>
      </c>
      <c r="D310" s="37" t="s">
        <v>84</v>
      </c>
      <c r="E310" s="489" t="str">
        <f ca="1">IF(AE310="未使用","Not Used",$E$100&amp;AD310&amp;"_"&amp;D310)</f>
        <v>Not Used</v>
      </c>
      <c r="F310" s="489"/>
      <c r="G310" s="489"/>
      <c r="H310" s="41" t="str">
        <f ca="1">IF(E310="Not Used","",MAX($H$102:INDIRECT("R[-1]C",FALSE))+1)</f>
        <v/>
      </c>
      <c r="I310" s="42" t="str">
        <f t="shared" ca="1" si="611"/>
        <v/>
      </c>
      <c r="J310" s="488"/>
      <c r="K310" s="486"/>
      <c r="L310" s="485"/>
      <c r="M310" s="486"/>
      <c r="N310" s="485"/>
      <c r="O310" s="486"/>
      <c r="P310" s="485"/>
      <c r="Q310" s="486"/>
      <c r="R310" s="485"/>
      <c r="S310" s="486"/>
      <c r="T310" s="485"/>
      <c r="U310" s="486"/>
      <c r="V310" s="485"/>
      <c r="W310" s="486"/>
      <c r="X310" s="485"/>
      <c r="Y310" s="486"/>
      <c r="Z310" s="5">
        <f t="shared" si="612"/>
        <v>0</v>
      </c>
      <c r="AA310" s="5">
        <f t="shared" ca="1" si="613"/>
        <v>8</v>
      </c>
      <c r="AD310" s="201" t="str">
        <f t="shared" ca="1" si="592"/>
        <v/>
      </c>
      <c r="AE310" s="198" t="str">
        <f t="shared" ca="1" si="593"/>
        <v>未使用</v>
      </c>
    </row>
    <row r="311" spans="1:31" ht="12" customHeight="1">
      <c r="A311" s="161">
        <f t="shared" si="614"/>
        <v>3</v>
      </c>
      <c r="B311" s="189" t="str">
        <f t="shared" ca="1" si="615"/>
        <v/>
      </c>
      <c r="C311" s="40">
        <v>16</v>
      </c>
      <c r="D311" s="37" t="s">
        <v>84</v>
      </c>
      <c r="E311" s="489" t="str">
        <f ca="1">IF(AE311="未使用","Not Used",$E$100&amp;AD311&amp;"_"&amp;D311)</f>
        <v>Not Used</v>
      </c>
      <c r="F311" s="489"/>
      <c r="G311" s="489"/>
      <c r="H311" s="41" t="str">
        <f ca="1">IF(E311="Not Used","",MAX($H$102:INDIRECT("R[-1]C",FALSE))+1)</f>
        <v/>
      </c>
      <c r="I311" s="42" t="str">
        <f t="shared" ca="1" si="611"/>
        <v/>
      </c>
      <c r="J311" s="488"/>
      <c r="K311" s="486"/>
      <c r="L311" s="485"/>
      <c r="M311" s="486"/>
      <c r="N311" s="485"/>
      <c r="O311" s="486"/>
      <c r="P311" s="485"/>
      <c r="Q311" s="486"/>
      <c r="R311" s="485"/>
      <c r="S311" s="486"/>
      <c r="T311" s="485"/>
      <c r="U311" s="486"/>
      <c r="V311" s="485"/>
      <c r="W311" s="486"/>
      <c r="X311" s="485"/>
      <c r="Y311" s="486"/>
      <c r="Z311" s="5">
        <f t="shared" si="612"/>
        <v>0</v>
      </c>
      <c r="AA311" s="5">
        <f t="shared" ca="1" si="613"/>
        <v>8</v>
      </c>
      <c r="AD311" s="201" t="str">
        <f t="shared" ca="1" si="592"/>
        <v/>
      </c>
      <c r="AE311" s="198" t="str">
        <f t="shared" ca="1" si="593"/>
        <v>未使用</v>
      </c>
    </row>
    <row r="312" spans="1:31" ht="12" customHeight="1">
      <c r="A312" s="161">
        <f t="shared" si="614"/>
        <v>3</v>
      </c>
      <c r="B312" s="189" t="str">
        <f t="shared" ca="1" si="615"/>
        <v/>
      </c>
      <c r="C312" s="40">
        <v>17</v>
      </c>
      <c r="D312" s="37" t="s">
        <v>84</v>
      </c>
      <c r="E312" s="489" t="str">
        <f t="shared" ref="E312:E317" ca="1" si="617">IF(AE312="未使用","Not Used",$E$100&amp;AD312&amp;"_"&amp;D312)</f>
        <v>Not Used</v>
      </c>
      <c r="F312" s="489"/>
      <c r="G312" s="489"/>
      <c r="H312" s="41" t="str">
        <f ca="1">IF(E312="Not Used","",MAX($H$102:INDIRECT("R[-1]C",FALSE))+1)</f>
        <v/>
      </c>
      <c r="I312" s="42" t="str">
        <f t="shared" ca="1" si="611"/>
        <v/>
      </c>
      <c r="J312" s="488"/>
      <c r="K312" s="486"/>
      <c r="L312" s="485"/>
      <c r="M312" s="486"/>
      <c r="N312" s="485"/>
      <c r="O312" s="486"/>
      <c r="P312" s="485"/>
      <c r="Q312" s="486"/>
      <c r="R312" s="485"/>
      <c r="S312" s="486"/>
      <c r="T312" s="485"/>
      <c r="U312" s="486"/>
      <c r="V312" s="485"/>
      <c r="W312" s="486"/>
      <c r="X312" s="485"/>
      <c r="Y312" s="486"/>
      <c r="Z312" s="5">
        <f t="shared" si="612"/>
        <v>0</v>
      </c>
      <c r="AA312" s="5">
        <f t="shared" ca="1" si="613"/>
        <v>8</v>
      </c>
      <c r="AD312" s="201" t="str">
        <f t="shared" ca="1" si="592"/>
        <v/>
      </c>
      <c r="AE312" s="198" t="str">
        <f t="shared" ca="1" si="593"/>
        <v>未使用</v>
      </c>
    </row>
    <row r="313" spans="1:31" ht="12" customHeight="1">
      <c r="A313" s="161">
        <f t="shared" si="614"/>
        <v>3</v>
      </c>
      <c r="B313" s="189" t="str">
        <f t="shared" ca="1" si="615"/>
        <v/>
      </c>
      <c r="C313" s="40">
        <v>18</v>
      </c>
      <c r="D313" s="37" t="s">
        <v>84</v>
      </c>
      <c r="E313" s="489" t="str">
        <f t="shared" ca="1" si="617"/>
        <v>Not Used</v>
      </c>
      <c r="F313" s="489"/>
      <c r="G313" s="489"/>
      <c r="H313" s="41" t="str">
        <f ca="1">IF(E313="Not Used","",MAX($H$102:INDIRECT("R[-1]C",FALSE))+1)</f>
        <v/>
      </c>
      <c r="I313" s="42" t="str">
        <f t="shared" ca="1" si="611"/>
        <v/>
      </c>
      <c r="J313" s="488"/>
      <c r="K313" s="486"/>
      <c r="L313" s="485"/>
      <c r="M313" s="486"/>
      <c r="N313" s="485"/>
      <c r="O313" s="486"/>
      <c r="P313" s="485"/>
      <c r="Q313" s="486"/>
      <c r="R313" s="485"/>
      <c r="S313" s="486"/>
      <c r="T313" s="485"/>
      <c r="U313" s="486"/>
      <c r="V313" s="485"/>
      <c r="W313" s="486"/>
      <c r="X313" s="485"/>
      <c r="Y313" s="486"/>
      <c r="Z313" s="5">
        <f t="shared" si="612"/>
        <v>0</v>
      </c>
      <c r="AA313" s="5">
        <f t="shared" ca="1" si="613"/>
        <v>8</v>
      </c>
      <c r="AD313" s="201" t="str">
        <f t="shared" ca="1" si="592"/>
        <v/>
      </c>
      <c r="AE313" s="198" t="str">
        <f t="shared" ca="1" si="593"/>
        <v>未使用</v>
      </c>
    </row>
    <row r="314" spans="1:31" ht="12" customHeight="1">
      <c r="A314" s="161">
        <f t="shared" si="614"/>
        <v>3</v>
      </c>
      <c r="B314" s="189" t="str">
        <f t="shared" ca="1" si="615"/>
        <v/>
      </c>
      <c r="C314" s="40">
        <v>19</v>
      </c>
      <c r="D314" s="37" t="s">
        <v>84</v>
      </c>
      <c r="E314" s="489" t="str">
        <f t="shared" ca="1" si="617"/>
        <v>Not Used</v>
      </c>
      <c r="F314" s="489"/>
      <c r="G314" s="489"/>
      <c r="H314" s="41" t="str">
        <f ca="1">IF(E314="Not Used","",MAX($H$102:INDIRECT("R[-1]C",FALSE))+1)</f>
        <v/>
      </c>
      <c r="I314" s="42" t="str">
        <f t="shared" ca="1" si="611"/>
        <v/>
      </c>
      <c r="J314" s="488"/>
      <c r="K314" s="486"/>
      <c r="L314" s="485"/>
      <c r="M314" s="486"/>
      <c r="N314" s="485"/>
      <c r="O314" s="486"/>
      <c r="P314" s="485"/>
      <c r="Q314" s="486"/>
      <c r="R314" s="485"/>
      <c r="S314" s="486"/>
      <c r="T314" s="485"/>
      <c r="U314" s="486"/>
      <c r="V314" s="485"/>
      <c r="W314" s="486"/>
      <c r="X314" s="485"/>
      <c r="Y314" s="486"/>
      <c r="Z314" s="5">
        <f t="shared" si="612"/>
        <v>0</v>
      </c>
      <c r="AA314" s="5">
        <f t="shared" ca="1" si="613"/>
        <v>8</v>
      </c>
      <c r="AD314" s="201" t="str">
        <f t="shared" ca="1" si="592"/>
        <v/>
      </c>
      <c r="AE314" s="198" t="str">
        <f t="shared" ca="1" si="593"/>
        <v>未使用</v>
      </c>
    </row>
    <row r="315" spans="1:31" ht="12" customHeight="1">
      <c r="A315" s="161">
        <f t="shared" si="614"/>
        <v>3</v>
      </c>
      <c r="B315" s="189" t="str">
        <f t="shared" ca="1" si="615"/>
        <v/>
      </c>
      <c r="C315" s="40">
        <v>20</v>
      </c>
      <c r="D315" s="37" t="s">
        <v>84</v>
      </c>
      <c r="E315" s="489" t="str">
        <f t="shared" ca="1" si="617"/>
        <v>Not Used</v>
      </c>
      <c r="F315" s="489"/>
      <c r="G315" s="489"/>
      <c r="H315" s="41" t="str">
        <f ca="1">IF(E315="Not Used","",MAX($H$102:INDIRECT("R[-1]C",FALSE))+1)</f>
        <v/>
      </c>
      <c r="I315" s="42" t="str">
        <f t="shared" ca="1" si="611"/>
        <v/>
      </c>
      <c r="J315" s="488"/>
      <c r="K315" s="486"/>
      <c r="L315" s="485"/>
      <c r="M315" s="486"/>
      <c r="N315" s="485"/>
      <c r="O315" s="486"/>
      <c r="P315" s="485"/>
      <c r="Q315" s="486"/>
      <c r="R315" s="485"/>
      <c r="S315" s="486"/>
      <c r="T315" s="485"/>
      <c r="U315" s="486"/>
      <c r="V315" s="485"/>
      <c r="W315" s="486"/>
      <c r="X315" s="485"/>
      <c r="Y315" s="486"/>
      <c r="Z315" s="5">
        <f t="shared" si="612"/>
        <v>0</v>
      </c>
      <c r="AA315" s="5">
        <f t="shared" ca="1" si="613"/>
        <v>8</v>
      </c>
      <c r="AD315" s="201" t="str">
        <f t="shared" ca="1" si="592"/>
        <v/>
      </c>
      <c r="AE315" s="198" t="str">
        <f t="shared" ca="1" si="593"/>
        <v>未使用</v>
      </c>
    </row>
    <row r="316" spans="1:31" ht="12" customHeight="1">
      <c r="A316" s="161">
        <f t="shared" si="614"/>
        <v>3</v>
      </c>
      <c r="B316" s="189" t="str">
        <f t="shared" ca="1" si="615"/>
        <v/>
      </c>
      <c r="C316" s="40">
        <v>21</v>
      </c>
      <c r="D316" s="37" t="s">
        <v>84</v>
      </c>
      <c r="E316" s="489" t="str">
        <f t="shared" ca="1" si="617"/>
        <v>Not Used</v>
      </c>
      <c r="F316" s="489"/>
      <c r="G316" s="489"/>
      <c r="H316" s="41" t="str">
        <f ca="1">IF(E316="Not Used","",MAX($H$102:INDIRECT("R[-1]C",FALSE))+1)</f>
        <v/>
      </c>
      <c r="I316" s="42" t="str">
        <f t="shared" ca="1" si="611"/>
        <v/>
      </c>
      <c r="J316" s="488"/>
      <c r="K316" s="486"/>
      <c r="L316" s="485"/>
      <c r="M316" s="486"/>
      <c r="N316" s="485"/>
      <c r="O316" s="486"/>
      <c r="P316" s="485"/>
      <c r="Q316" s="486"/>
      <c r="R316" s="485"/>
      <c r="S316" s="486"/>
      <c r="T316" s="485"/>
      <c r="U316" s="486"/>
      <c r="V316" s="485"/>
      <c r="W316" s="486"/>
      <c r="X316" s="485"/>
      <c r="Y316" s="486"/>
      <c r="Z316" s="5">
        <f t="shared" si="612"/>
        <v>0</v>
      </c>
      <c r="AA316" s="5">
        <f t="shared" ca="1" si="613"/>
        <v>8</v>
      </c>
      <c r="AD316" s="201" t="str">
        <f t="shared" ca="1" si="592"/>
        <v/>
      </c>
      <c r="AE316" s="198" t="str">
        <f t="shared" ca="1" si="593"/>
        <v>未使用</v>
      </c>
    </row>
    <row r="317" spans="1:31" ht="12" customHeight="1">
      <c r="A317" s="161">
        <f t="shared" si="614"/>
        <v>3</v>
      </c>
      <c r="B317" s="189" t="str">
        <f t="shared" ca="1" si="615"/>
        <v/>
      </c>
      <c r="C317" s="40">
        <v>22</v>
      </c>
      <c r="D317" s="37" t="s">
        <v>84</v>
      </c>
      <c r="E317" s="489" t="str">
        <f t="shared" ca="1" si="617"/>
        <v>Not Used</v>
      </c>
      <c r="F317" s="489"/>
      <c r="G317" s="489"/>
      <c r="H317" s="41" t="str">
        <f ca="1">IF(E317="Not Used","",MAX($H$102:INDIRECT("R[-1]C",FALSE))+1)</f>
        <v/>
      </c>
      <c r="I317" s="42" t="str">
        <f t="shared" ca="1" si="611"/>
        <v/>
      </c>
      <c r="J317" s="488"/>
      <c r="K317" s="486"/>
      <c r="L317" s="485"/>
      <c r="M317" s="486"/>
      <c r="N317" s="485"/>
      <c r="O317" s="486"/>
      <c r="P317" s="485"/>
      <c r="Q317" s="486"/>
      <c r="R317" s="485"/>
      <c r="S317" s="486"/>
      <c r="T317" s="485"/>
      <c r="U317" s="486"/>
      <c r="V317" s="485"/>
      <c r="W317" s="486"/>
      <c r="X317" s="485"/>
      <c r="Y317" s="486"/>
      <c r="Z317" s="5">
        <f t="shared" si="612"/>
        <v>0</v>
      </c>
      <c r="AA317" s="5">
        <f t="shared" ca="1" si="613"/>
        <v>8</v>
      </c>
      <c r="AD317" s="201" t="str">
        <f t="shared" ca="1" si="592"/>
        <v/>
      </c>
      <c r="AE317" s="198" t="str">
        <f t="shared" ca="1" si="593"/>
        <v>未使用</v>
      </c>
    </row>
    <row r="318" spans="1:31" ht="12" customHeight="1">
      <c r="A318" s="161">
        <f t="shared" si="614"/>
        <v>3</v>
      </c>
      <c r="B318" s="189" t="str">
        <f t="shared" ca="1" si="615"/>
        <v/>
      </c>
      <c r="C318" s="40">
        <v>23</v>
      </c>
      <c r="D318" s="37" t="s">
        <v>84</v>
      </c>
      <c r="E318" s="489" t="str">
        <f ca="1">IF(AE318="未使用","Not Used",$E$100&amp;AD318&amp;"_"&amp;D318)</f>
        <v>Not Used</v>
      </c>
      <c r="F318" s="489"/>
      <c r="G318" s="489"/>
      <c r="H318" s="41" t="str">
        <f ca="1">IF(E318="Not Used","",MAX($H$102:INDIRECT("R[-1]C",FALSE))+1)</f>
        <v/>
      </c>
      <c r="I318" s="42" t="str">
        <f t="shared" ca="1" si="611"/>
        <v/>
      </c>
      <c r="J318" s="488"/>
      <c r="K318" s="486"/>
      <c r="L318" s="485"/>
      <c r="M318" s="486"/>
      <c r="N318" s="485"/>
      <c r="O318" s="486"/>
      <c r="P318" s="485"/>
      <c r="Q318" s="486"/>
      <c r="R318" s="485"/>
      <c r="S318" s="486"/>
      <c r="T318" s="485"/>
      <c r="U318" s="486"/>
      <c r="V318" s="485"/>
      <c r="W318" s="486"/>
      <c r="X318" s="485"/>
      <c r="Y318" s="486"/>
      <c r="Z318" s="5">
        <f t="shared" si="612"/>
        <v>0</v>
      </c>
      <c r="AA318" s="5">
        <f t="shared" ca="1" si="613"/>
        <v>8</v>
      </c>
      <c r="AD318" s="201" t="str">
        <f t="shared" ca="1" si="592"/>
        <v/>
      </c>
      <c r="AE318" s="198" t="str">
        <f t="shared" ca="1" si="593"/>
        <v>未使用</v>
      </c>
    </row>
    <row r="319" spans="1:31" ht="12" customHeight="1">
      <c r="A319" s="161">
        <f t="shared" si="614"/>
        <v>3</v>
      </c>
      <c r="B319" s="189" t="str">
        <f t="shared" ca="1" si="615"/>
        <v/>
      </c>
      <c r="C319" s="40">
        <v>24</v>
      </c>
      <c r="D319" s="37" t="s">
        <v>84</v>
      </c>
      <c r="E319" s="489" t="str">
        <f t="shared" ref="E319:E325" ca="1" si="618">IF(AE319="未使用","Not Used",$E$100&amp;AD319&amp;"_"&amp;D319)</f>
        <v>Not Used</v>
      </c>
      <c r="F319" s="489"/>
      <c r="G319" s="489"/>
      <c r="H319" s="41" t="str">
        <f ca="1">IF(E319="Not Used","",MAX($H$102:INDIRECT("R[-1]C",FALSE))+1)</f>
        <v/>
      </c>
      <c r="I319" s="42" t="str">
        <f t="shared" ca="1" si="611"/>
        <v/>
      </c>
      <c r="J319" s="488"/>
      <c r="K319" s="486"/>
      <c r="L319" s="485"/>
      <c r="M319" s="486"/>
      <c r="N319" s="485"/>
      <c r="O319" s="486"/>
      <c r="P319" s="485"/>
      <c r="Q319" s="486"/>
      <c r="R319" s="485"/>
      <c r="S319" s="486"/>
      <c r="T319" s="485"/>
      <c r="U319" s="486"/>
      <c r="V319" s="485"/>
      <c r="W319" s="486"/>
      <c r="X319" s="485"/>
      <c r="Y319" s="486"/>
      <c r="Z319" s="5">
        <f t="shared" si="612"/>
        <v>0</v>
      </c>
      <c r="AA319" s="5">
        <f t="shared" ca="1" si="613"/>
        <v>8</v>
      </c>
      <c r="AD319" s="201" t="str">
        <f t="shared" ca="1" si="592"/>
        <v/>
      </c>
      <c r="AE319" s="198" t="str">
        <f t="shared" ca="1" si="593"/>
        <v>未使用</v>
      </c>
    </row>
    <row r="320" spans="1:31" ht="12" customHeight="1">
      <c r="A320" s="161">
        <f t="shared" si="614"/>
        <v>3</v>
      </c>
      <c r="B320" s="189" t="str">
        <f t="shared" ca="1" si="615"/>
        <v/>
      </c>
      <c r="C320" s="40">
        <v>25</v>
      </c>
      <c r="D320" s="37" t="s">
        <v>84</v>
      </c>
      <c r="E320" s="489" t="str">
        <f t="shared" ca="1" si="618"/>
        <v>Not Used</v>
      </c>
      <c r="F320" s="489"/>
      <c r="G320" s="489"/>
      <c r="H320" s="41" t="str">
        <f ca="1">IF(E320="Not Used","",MAX($H$102:INDIRECT("R[-1]C",FALSE))+1)</f>
        <v/>
      </c>
      <c r="I320" s="42" t="str">
        <f t="shared" ca="1" si="611"/>
        <v/>
      </c>
      <c r="J320" s="488"/>
      <c r="K320" s="486"/>
      <c r="L320" s="485"/>
      <c r="M320" s="486"/>
      <c r="N320" s="485"/>
      <c r="O320" s="486"/>
      <c r="P320" s="485"/>
      <c r="Q320" s="486"/>
      <c r="R320" s="485"/>
      <c r="S320" s="486"/>
      <c r="T320" s="485"/>
      <c r="U320" s="486"/>
      <c r="V320" s="485"/>
      <c r="W320" s="486"/>
      <c r="X320" s="485"/>
      <c r="Y320" s="486"/>
      <c r="Z320" s="5">
        <f t="shared" si="612"/>
        <v>0</v>
      </c>
      <c r="AA320" s="5">
        <f t="shared" ca="1" si="613"/>
        <v>8</v>
      </c>
      <c r="AD320" s="201" t="str">
        <f t="shared" ca="1" si="592"/>
        <v/>
      </c>
      <c r="AE320" s="198" t="str">
        <f t="shared" ca="1" si="593"/>
        <v>未使用</v>
      </c>
    </row>
    <row r="321" spans="1:31" ht="12" customHeight="1">
      <c r="A321" s="161">
        <f t="shared" si="614"/>
        <v>3</v>
      </c>
      <c r="B321" s="189" t="str">
        <f t="shared" ca="1" si="615"/>
        <v/>
      </c>
      <c r="C321" s="40">
        <v>26</v>
      </c>
      <c r="D321" s="37" t="s">
        <v>84</v>
      </c>
      <c r="E321" s="489" t="str">
        <f t="shared" ca="1" si="618"/>
        <v>Not Used</v>
      </c>
      <c r="F321" s="489"/>
      <c r="G321" s="489"/>
      <c r="H321" s="41" t="str">
        <f ca="1">IF(E321="Not Used","",MAX($H$102:INDIRECT("R[-1]C",FALSE))+1)</f>
        <v/>
      </c>
      <c r="I321" s="42" t="str">
        <f t="shared" ca="1" si="611"/>
        <v/>
      </c>
      <c r="J321" s="488"/>
      <c r="K321" s="486"/>
      <c r="L321" s="485"/>
      <c r="M321" s="486"/>
      <c r="N321" s="485"/>
      <c r="O321" s="486"/>
      <c r="P321" s="485"/>
      <c r="Q321" s="486"/>
      <c r="R321" s="485"/>
      <c r="S321" s="486"/>
      <c r="T321" s="485"/>
      <c r="U321" s="486"/>
      <c r="V321" s="485"/>
      <c r="W321" s="486"/>
      <c r="X321" s="485"/>
      <c r="Y321" s="486"/>
      <c r="Z321" s="5">
        <f t="shared" si="612"/>
        <v>0</v>
      </c>
      <c r="AA321" s="5">
        <f t="shared" ca="1" si="613"/>
        <v>8</v>
      </c>
      <c r="AD321" s="201" t="str">
        <f t="shared" ca="1" si="592"/>
        <v/>
      </c>
      <c r="AE321" s="198" t="str">
        <f t="shared" ca="1" si="593"/>
        <v>未使用</v>
      </c>
    </row>
    <row r="322" spans="1:31" ht="12" customHeight="1">
      <c r="A322" s="161">
        <f t="shared" si="614"/>
        <v>3</v>
      </c>
      <c r="B322" s="189" t="str">
        <f t="shared" ca="1" si="615"/>
        <v/>
      </c>
      <c r="C322" s="40">
        <v>27</v>
      </c>
      <c r="D322" s="37" t="s">
        <v>84</v>
      </c>
      <c r="E322" s="489" t="str">
        <f t="shared" ca="1" si="618"/>
        <v>Not Used</v>
      </c>
      <c r="F322" s="489"/>
      <c r="G322" s="489"/>
      <c r="H322" s="41" t="str">
        <f ca="1">IF(E322="Not Used","",MAX($H$102:INDIRECT("R[-1]C",FALSE))+1)</f>
        <v/>
      </c>
      <c r="I322" s="42" t="str">
        <f t="shared" ca="1" si="611"/>
        <v/>
      </c>
      <c r="J322" s="488"/>
      <c r="K322" s="486"/>
      <c r="L322" s="485"/>
      <c r="M322" s="486"/>
      <c r="N322" s="485"/>
      <c r="O322" s="486"/>
      <c r="P322" s="485"/>
      <c r="Q322" s="486"/>
      <c r="R322" s="485"/>
      <c r="S322" s="486"/>
      <c r="T322" s="485"/>
      <c r="U322" s="486"/>
      <c r="V322" s="485"/>
      <c r="W322" s="486"/>
      <c r="X322" s="485"/>
      <c r="Y322" s="486"/>
      <c r="Z322" s="5">
        <f t="shared" si="612"/>
        <v>0</v>
      </c>
      <c r="AA322" s="5">
        <f t="shared" ca="1" si="613"/>
        <v>8</v>
      </c>
      <c r="AD322" s="201" t="str">
        <f t="shared" ca="1" si="592"/>
        <v/>
      </c>
      <c r="AE322" s="198" t="str">
        <f t="shared" ca="1" si="593"/>
        <v>未使用</v>
      </c>
    </row>
    <row r="323" spans="1:31" ht="12" customHeight="1">
      <c r="A323" s="161">
        <f t="shared" si="614"/>
        <v>3</v>
      </c>
      <c r="B323" s="189" t="str">
        <f t="shared" ca="1" si="615"/>
        <v/>
      </c>
      <c r="C323" s="40">
        <v>28</v>
      </c>
      <c r="D323" s="37" t="s">
        <v>84</v>
      </c>
      <c r="E323" s="489" t="str">
        <f t="shared" ca="1" si="618"/>
        <v>Not Used</v>
      </c>
      <c r="F323" s="489"/>
      <c r="G323" s="489"/>
      <c r="H323" s="41" t="str">
        <f ca="1">IF(E323="Not Used","",MAX($H$102:INDIRECT("R[-1]C",FALSE))+1)</f>
        <v/>
      </c>
      <c r="I323" s="42" t="str">
        <f t="shared" ca="1" si="611"/>
        <v/>
      </c>
      <c r="J323" s="488"/>
      <c r="K323" s="486"/>
      <c r="L323" s="485"/>
      <c r="M323" s="486"/>
      <c r="N323" s="485"/>
      <c r="O323" s="486"/>
      <c r="P323" s="485"/>
      <c r="Q323" s="486"/>
      <c r="R323" s="485"/>
      <c r="S323" s="486"/>
      <c r="T323" s="485"/>
      <c r="U323" s="486"/>
      <c r="V323" s="485"/>
      <c r="W323" s="486"/>
      <c r="X323" s="485"/>
      <c r="Y323" s="486"/>
      <c r="Z323" s="5">
        <f t="shared" si="612"/>
        <v>0</v>
      </c>
      <c r="AA323" s="5">
        <f t="shared" ca="1" si="613"/>
        <v>8</v>
      </c>
      <c r="AD323" s="201" t="str">
        <f t="shared" ca="1" si="592"/>
        <v/>
      </c>
      <c r="AE323" s="198" t="str">
        <f t="shared" ca="1" si="593"/>
        <v>未使用</v>
      </c>
    </row>
    <row r="324" spans="1:31" ht="12" customHeight="1">
      <c r="A324" s="161">
        <f t="shared" si="614"/>
        <v>3</v>
      </c>
      <c r="B324" s="189" t="str">
        <f t="shared" ca="1" si="615"/>
        <v/>
      </c>
      <c r="C324" s="40">
        <v>29</v>
      </c>
      <c r="D324" s="37" t="s">
        <v>84</v>
      </c>
      <c r="E324" s="489" t="str">
        <f t="shared" ca="1" si="618"/>
        <v>Not Used</v>
      </c>
      <c r="F324" s="489"/>
      <c r="G324" s="489"/>
      <c r="H324" s="41" t="str">
        <f ca="1">IF(E324="Not Used","",MAX($H$102:INDIRECT("R[-1]C",FALSE))+1)</f>
        <v/>
      </c>
      <c r="I324" s="42" t="str">
        <f t="shared" ca="1" si="611"/>
        <v/>
      </c>
      <c r="J324" s="488"/>
      <c r="K324" s="486"/>
      <c r="L324" s="485"/>
      <c r="M324" s="486"/>
      <c r="N324" s="485"/>
      <c r="O324" s="486"/>
      <c r="P324" s="485"/>
      <c r="Q324" s="486"/>
      <c r="R324" s="485"/>
      <c r="S324" s="486"/>
      <c r="T324" s="485"/>
      <c r="U324" s="486"/>
      <c r="V324" s="485"/>
      <c r="W324" s="486"/>
      <c r="X324" s="485"/>
      <c r="Y324" s="486"/>
      <c r="Z324" s="5">
        <f t="shared" si="612"/>
        <v>0</v>
      </c>
      <c r="AA324" s="5">
        <f t="shared" ca="1" si="613"/>
        <v>8</v>
      </c>
      <c r="AD324" s="201" t="str">
        <f t="shared" ca="1" si="592"/>
        <v/>
      </c>
      <c r="AE324" s="198" t="str">
        <f t="shared" ca="1" si="593"/>
        <v>未使用</v>
      </c>
    </row>
    <row r="325" spans="1:31" ht="12" customHeight="1">
      <c r="A325" s="161">
        <f t="shared" si="614"/>
        <v>3</v>
      </c>
      <c r="B325" s="189" t="str">
        <f t="shared" ca="1" si="615"/>
        <v/>
      </c>
      <c r="C325" s="40">
        <v>30</v>
      </c>
      <c r="D325" s="37" t="s">
        <v>84</v>
      </c>
      <c r="E325" s="489" t="str">
        <f t="shared" ca="1" si="618"/>
        <v>Not Used</v>
      </c>
      <c r="F325" s="489"/>
      <c r="G325" s="489"/>
      <c r="H325" s="41" t="str">
        <f ca="1">IF(E325="Not Used","",MAX($H$102:INDIRECT("R[-1]C",FALSE))+1)</f>
        <v/>
      </c>
      <c r="I325" s="42" t="str">
        <f t="shared" ca="1" si="611"/>
        <v/>
      </c>
      <c r="J325" s="488"/>
      <c r="K325" s="486"/>
      <c r="L325" s="485"/>
      <c r="M325" s="486"/>
      <c r="N325" s="485"/>
      <c r="O325" s="486"/>
      <c r="P325" s="485"/>
      <c r="Q325" s="486"/>
      <c r="R325" s="485"/>
      <c r="S325" s="486"/>
      <c r="T325" s="485"/>
      <c r="U325" s="486"/>
      <c r="V325" s="485"/>
      <c r="W325" s="486"/>
      <c r="X325" s="485"/>
      <c r="Y325" s="486"/>
      <c r="Z325" s="5">
        <f t="shared" si="612"/>
        <v>0</v>
      </c>
      <c r="AA325" s="5">
        <f t="shared" ca="1" si="613"/>
        <v>8</v>
      </c>
      <c r="AD325" s="201" t="str">
        <f t="shared" ca="1" si="592"/>
        <v/>
      </c>
      <c r="AE325" s="198" t="str">
        <f t="shared" ca="1" si="593"/>
        <v>未使用</v>
      </c>
    </row>
    <row r="326" spans="1:31" ht="12" customHeight="1">
      <c r="A326" s="161">
        <f t="shared" si="614"/>
        <v>3</v>
      </c>
      <c r="B326" s="189" t="str">
        <f t="shared" ca="1" si="615"/>
        <v/>
      </c>
      <c r="C326" s="43">
        <v>31</v>
      </c>
      <c r="D326" s="37" t="s">
        <v>84</v>
      </c>
      <c r="E326" s="489" t="str">
        <f ca="1">IF(AE326="未使用","Not Used",$E$100&amp;AD326&amp;"_"&amp;D326)</f>
        <v>Not Used</v>
      </c>
      <c r="F326" s="489"/>
      <c r="G326" s="489"/>
      <c r="H326" s="41" t="str">
        <f ca="1">IF(E326="Not Used","",MAX($H$102:INDIRECT("R[-1]C",FALSE))+1)</f>
        <v/>
      </c>
      <c r="I326" s="42" t="str">
        <f t="shared" ca="1" si="611"/>
        <v/>
      </c>
      <c r="J326" s="488"/>
      <c r="K326" s="486"/>
      <c r="L326" s="485"/>
      <c r="M326" s="486"/>
      <c r="N326" s="485"/>
      <c r="O326" s="486"/>
      <c r="P326" s="485"/>
      <c r="Q326" s="486"/>
      <c r="R326" s="485"/>
      <c r="S326" s="486"/>
      <c r="T326" s="485"/>
      <c r="U326" s="486"/>
      <c r="V326" s="485"/>
      <c r="W326" s="486"/>
      <c r="X326" s="485"/>
      <c r="Y326" s="486"/>
      <c r="Z326" s="5">
        <f t="shared" si="612"/>
        <v>0</v>
      </c>
      <c r="AA326" s="5">
        <f t="shared" ca="1" si="613"/>
        <v>8</v>
      </c>
      <c r="AD326" s="201" t="str">
        <f t="shared" ca="1" si="592"/>
        <v/>
      </c>
      <c r="AE326" s="198" t="str">
        <f t="shared" ca="1" si="593"/>
        <v>未使用</v>
      </c>
    </row>
    <row r="327" spans="1:31" ht="12" customHeight="1">
      <c r="A327" s="161">
        <f t="shared" si="614"/>
        <v>3</v>
      </c>
      <c r="B327" s="189" t="str">
        <f t="shared" ca="1" si="615"/>
        <v/>
      </c>
      <c r="C327" s="44">
        <v>0</v>
      </c>
      <c r="D327" s="45" t="s">
        <v>46</v>
      </c>
      <c r="E327" s="489" t="str">
        <f ca="1">IF(AE327="未使用","Not Used",$E$100&amp;AD327&amp;"_"&amp;D327)</f>
        <v>Not Used</v>
      </c>
      <c r="F327" s="489"/>
      <c r="G327" s="489"/>
      <c r="H327" s="41" t="str">
        <f ca="1">IF(E327="Not Used","",MAX($H$102:INDIRECT("R[-1]C",FALSE))+1)</f>
        <v/>
      </c>
      <c r="I327" s="42" t="str">
        <f t="shared" ca="1" si="611"/>
        <v/>
      </c>
      <c r="J327" s="488"/>
      <c r="K327" s="486"/>
      <c r="L327" s="485"/>
      <c r="M327" s="486"/>
      <c r="N327" s="485"/>
      <c r="O327" s="486"/>
      <c r="P327" s="485"/>
      <c r="Q327" s="486"/>
      <c r="R327" s="485"/>
      <c r="S327" s="486"/>
      <c r="T327" s="485"/>
      <c r="U327" s="486"/>
      <c r="V327" s="485"/>
      <c r="W327" s="486"/>
      <c r="X327" s="485"/>
      <c r="Y327" s="486"/>
      <c r="Z327" s="5">
        <f t="shared" si="612"/>
        <v>0</v>
      </c>
      <c r="AA327" s="5">
        <f t="shared" ca="1" si="613"/>
        <v>8</v>
      </c>
      <c r="AD327" s="201" t="str">
        <f t="shared" ca="1" si="592"/>
        <v/>
      </c>
      <c r="AE327" s="198" t="str">
        <f t="shared" ca="1" si="593"/>
        <v>未使用</v>
      </c>
    </row>
    <row r="328" spans="1:31" ht="12" customHeight="1">
      <c r="A328" s="161">
        <f t="shared" si="614"/>
        <v>3</v>
      </c>
      <c r="B328" s="189" t="str">
        <f t="shared" ca="1" si="615"/>
        <v/>
      </c>
      <c r="C328" s="44">
        <v>1</v>
      </c>
      <c r="D328" s="45" t="s">
        <v>46</v>
      </c>
      <c r="E328" s="489" t="str">
        <f t="shared" ref="E328:E358" ca="1" si="619">IF(AE328="未使用","Not Used",$E$100&amp;AD328&amp;"_"&amp;D328)</f>
        <v>Not Used</v>
      </c>
      <c r="F328" s="489"/>
      <c r="G328" s="489"/>
      <c r="H328" s="41" t="str">
        <f ca="1">IF(E328="Not Used","",MAX($H$102:INDIRECT("R[-1]C",FALSE))+1)</f>
        <v/>
      </c>
      <c r="I328" s="42" t="str">
        <f t="shared" ca="1" si="611"/>
        <v/>
      </c>
      <c r="J328" s="488"/>
      <c r="K328" s="486"/>
      <c r="L328" s="485"/>
      <c r="M328" s="486"/>
      <c r="N328" s="485"/>
      <c r="O328" s="486"/>
      <c r="P328" s="485"/>
      <c r="Q328" s="486"/>
      <c r="R328" s="485"/>
      <c r="S328" s="486"/>
      <c r="T328" s="485"/>
      <c r="U328" s="486"/>
      <c r="V328" s="485"/>
      <c r="W328" s="486"/>
      <c r="X328" s="485"/>
      <c r="Y328" s="486"/>
      <c r="Z328" s="5">
        <f t="shared" si="612"/>
        <v>0</v>
      </c>
      <c r="AA328" s="5">
        <f t="shared" ca="1" si="613"/>
        <v>8</v>
      </c>
      <c r="AD328" s="201" t="str">
        <f t="shared" ca="1" si="592"/>
        <v/>
      </c>
      <c r="AE328" s="198" t="str">
        <f t="shared" ca="1" si="593"/>
        <v>未使用</v>
      </c>
    </row>
    <row r="329" spans="1:31" ht="12" customHeight="1">
      <c r="A329" s="161">
        <f t="shared" si="614"/>
        <v>3</v>
      </c>
      <c r="B329" s="189" t="str">
        <f t="shared" ca="1" si="615"/>
        <v/>
      </c>
      <c r="C329" s="44">
        <v>2</v>
      </c>
      <c r="D329" s="45" t="s">
        <v>46</v>
      </c>
      <c r="E329" s="489" t="str">
        <f t="shared" ca="1" si="619"/>
        <v>Not Used</v>
      </c>
      <c r="F329" s="489"/>
      <c r="G329" s="489"/>
      <c r="H329" s="41" t="str">
        <f ca="1">IF(E329="Not Used","",MAX($H$102:INDIRECT("R[-1]C",FALSE))+1)</f>
        <v/>
      </c>
      <c r="I329" s="42" t="str">
        <f t="shared" ca="1" si="611"/>
        <v/>
      </c>
      <c r="J329" s="488"/>
      <c r="K329" s="486"/>
      <c r="L329" s="485"/>
      <c r="M329" s="486"/>
      <c r="N329" s="485"/>
      <c r="O329" s="486"/>
      <c r="P329" s="485"/>
      <c r="Q329" s="486"/>
      <c r="R329" s="485"/>
      <c r="S329" s="486"/>
      <c r="T329" s="485"/>
      <c r="U329" s="486"/>
      <c r="V329" s="485"/>
      <c r="W329" s="486"/>
      <c r="X329" s="485"/>
      <c r="Y329" s="486"/>
      <c r="Z329" s="5">
        <f t="shared" si="612"/>
        <v>0</v>
      </c>
      <c r="AA329" s="5">
        <f t="shared" ca="1" si="613"/>
        <v>8</v>
      </c>
      <c r="AD329" s="201" t="str">
        <f t="shared" ca="1" si="592"/>
        <v/>
      </c>
      <c r="AE329" s="198" t="str">
        <f t="shared" ca="1" si="593"/>
        <v>未使用</v>
      </c>
    </row>
    <row r="330" spans="1:31" ht="12" customHeight="1">
      <c r="A330" s="161">
        <f t="shared" si="614"/>
        <v>3</v>
      </c>
      <c r="B330" s="189" t="str">
        <f t="shared" ca="1" si="615"/>
        <v/>
      </c>
      <c r="C330" s="44">
        <v>3</v>
      </c>
      <c r="D330" s="45" t="s">
        <v>46</v>
      </c>
      <c r="E330" s="489" t="str">
        <f t="shared" ca="1" si="619"/>
        <v>Not Used</v>
      </c>
      <c r="F330" s="489"/>
      <c r="G330" s="489"/>
      <c r="H330" s="41" t="str">
        <f ca="1">IF(E330="Not Used","",MAX($H$102:INDIRECT("R[-1]C",FALSE))+1)</f>
        <v/>
      </c>
      <c r="I330" s="42" t="str">
        <f t="shared" ca="1" si="611"/>
        <v/>
      </c>
      <c r="J330" s="488"/>
      <c r="K330" s="486"/>
      <c r="L330" s="485"/>
      <c r="M330" s="486"/>
      <c r="N330" s="485"/>
      <c r="O330" s="486"/>
      <c r="P330" s="485"/>
      <c r="Q330" s="486"/>
      <c r="R330" s="485"/>
      <c r="S330" s="486"/>
      <c r="T330" s="485"/>
      <c r="U330" s="486"/>
      <c r="V330" s="485"/>
      <c r="W330" s="486"/>
      <c r="X330" s="485"/>
      <c r="Y330" s="486"/>
      <c r="Z330" s="5">
        <f t="shared" si="612"/>
        <v>0</v>
      </c>
      <c r="AA330" s="5">
        <f t="shared" ca="1" si="613"/>
        <v>8</v>
      </c>
      <c r="AD330" s="201" t="str">
        <f t="shared" ca="1" si="592"/>
        <v/>
      </c>
      <c r="AE330" s="198" t="str">
        <f t="shared" ca="1" si="593"/>
        <v>未使用</v>
      </c>
    </row>
    <row r="331" spans="1:31" ht="12" customHeight="1">
      <c r="A331" s="161">
        <f t="shared" si="614"/>
        <v>3</v>
      </c>
      <c r="B331" s="189" t="str">
        <f t="shared" ca="1" si="615"/>
        <v/>
      </c>
      <c r="C331" s="44">
        <v>4</v>
      </c>
      <c r="D331" s="45" t="s">
        <v>46</v>
      </c>
      <c r="E331" s="489" t="str">
        <f t="shared" ca="1" si="619"/>
        <v>Not Used</v>
      </c>
      <c r="F331" s="489"/>
      <c r="G331" s="489"/>
      <c r="H331" s="41" t="str">
        <f ca="1">IF(E331="Not Used","",MAX($H$102:INDIRECT("R[-1]C",FALSE))+1)</f>
        <v/>
      </c>
      <c r="I331" s="42" t="str">
        <f t="shared" ca="1" si="611"/>
        <v/>
      </c>
      <c r="J331" s="488"/>
      <c r="K331" s="486"/>
      <c r="L331" s="485"/>
      <c r="M331" s="486"/>
      <c r="N331" s="485"/>
      <c r="O331" s="486"/>
      <c r="P331" s="485"/>
      <c r="Q331" s="486"/>
      <c r="R331" s="485"/>
      <c r="S331" s="486"/>
      <c r="T331" s="485"/>
      <c r="U331" s="486"/>
      <c r="V331" s="485"/>
      <c r="W331" s="486"/>
      <c r="X331" s="485"/>
      <c r="Y331" s="486"/>
      <c r="Z331" s="5">
        <f t="shared" si="612"/>
        <v>0</v>
      </c>
      <c r="AA331" s="5">
        <f t="shared" ca="1" si="613"/>
        <v>8</v>
      </c>
      <c r="AD331" s="201" t="str">
        <f t="shared" ca="1" si="592"/>
        <v/>
      </c>
      <c r="AE331" s="198" t="str">
        <f t="shared" ca="1" si="593"/>
        <v>未使用</v>
      </c>
    </row>
    <row r="332" spans="1:31" ht="12" customHeight="1">
      <c r="A332" s="161">
        <f t="shared" si="614"/>
        <v>3</v>
      </c>
      <c r="B332" s="189" t="str">
        <f t="shared" ca="1" si="615"/>
        <v/>
      </c>
      <c r="C332" s="44">
        <v>5</v>
      </c>
      <c r="D332" s="45" t="s">
        <v>46</v>
      </c>
      <c r="E332" s="489" t="str">
        <f t="shared" ca="1" si="619"/>
        <v>Not Used</v>
      </c>
      <c r="F332" s="489"/>
      <c r="G332" s="489"/>
      <c r="H332" s="41" t="str">
        <f ca="1">IF(E332="Not Used","",MAX($H$102:INDIRECT("R[-1]C",FALSE))+1)</f>
        <v/>
      </c>
      <c r="I332" s="42" t="str">
        <f t="shared" ca="1" si="611"/>
        <v/>
      </c>
      <c r="J332" s="488"/>
      <c r="K332" s="486"/>
      <c r="L332" s="485"/>
      <c r="M332" s="486"/>
      <c r="N332" s="485"/>
      <c r="O332" s="486"/>
      <c r="P332" s="485"/>
      <c r="Q332" s="486"/>
      <c r="R332" s="485"/>
      <c r="S332" s="486"/>
      <c r="T332" s="485"/>
      <c r="U332" s="486"/>
      <c r="V332" s="485"/>
      <c r="W332" s="486"/>
      <c r="X332" s="485"/>
      <c r="Y332" s="486"/>
      <c r="Z332" s="5">
        <f t="shared" si="612"/>
        <v>0</v>
      </c>
      <c r="AA332" s="5">
        <f t="shared" ca="1" si="613"/>
        <v>8</v>
      </c>
      <c r="AD332" s="201" t="str">
        <f t="shared" ca="1" si="592"/>
        <v/>
      </c>
      <c r="AE332" s="198" t="str">
        <f t="shared" ca="1" si="593"/>
        <v>未使用</v>
      </c>
    </row>
    <row r="333" spans="1:31" ht="12" customHeight="1">
      <c r="A333" s="161">
        <f t="shared" si="614"/>
        <v>3</v>
      </c>
      <c r="B333" s="189" t="str">
        <f t="shared" ca="1" si="615"/>
        <v/>
      </c>
      <c r="C333" s="44">
        <v>6</v>
      </c>
      <c r="D333" s="45" t="s">
        <v>46</v>
      </c>
      <c r="E333" s="489" t="str">
        <f t="shared" ca="1" si="619"/>
        <v>Not Used</v>
      </c>
      <c r="F333" s="489"/>
      <c r="G333" s="489"/>
      <c r="H333" s="41" t="str">
        <f ca="1">IF(E333="Not Used","",MAX($H$102:INDIRECT("R[-1]C",FALSE))+1)</f>
        <v/>
      </c>
      <c r="I333" s="42" t="str">
        <f t="shared" ca="1" si="611"/>
        <v/>
      </c>
      <c r="J333" s="488"/>
      <c r="K333" s="486"/>
      <c r="L333" s="485"/>
      <c r="M333" s="486"/>
      <c r="N333" s="485"/>
      <c r="O333" s="486"/>
      <c r="P333" s="485"/>
      <c r="Q333" s="486"/>
      <c r="R333" s="485"/>
      <c r="S333" s="486"/>
      <c r="T333" s="485"/>
      <c r="U333" s="486"/>
      <c r="V333" s="485"/>
      <c r="W333" s="486"/>
      <c r="X333" s="485"/>
      <c r="Y333" s="486"/>
      <c r="Z333" s="5">
        <f t="shared" si="612"/>
        <v>0</v>
      </c>
      <c r="AA333" s="5">
        <f t="shared" ca="1" si="613"/>
        <v>8</v>
      </c>
      <c r="AD333" s="201" t="str">
        <f t="shared" ca="1" si="592"/>
        <v/>
      </c>
      <c r="AE333" s="198" t="str">
        <f t="shared" ca="1" si="593"/>
        <v>未使用</v>
      </c>
    </row>
    <row r="334" spans="1:31" ht="12" customHeight="1">
      <c r="A334" s="161">
        <f t="shared" si="614"/>
        <v>3</v>
      </c>
      <c r="B334" s="189" t="str">
        <f t="shared" ca="1" si="615"/>
        <v/>
      </c>
      <c r="C334" s="44">
        <v>7</v>
      </c>
      <c r="D334" s="45" t="s">
        <v>46</v>
      </c>
      <c r="E334" s="489" t="str">
        <f t="shared" ca="1" si="619"/>
        <v>Not Used</v>
      </c>
      <c r="F334" s="489"/>
      <c r="G334" s="489"/>
      <c r="H334" s="41" t="str">
        <f ca="1">IF(E334="Not Used","",MAX($H$102:INDIRECT("R[-1]C",FALSE))+1)</f>
        <v/>
      </c>
      <c r="I334" s="42" t="str">
        <f t="shared" ca="1" si="611"/>
        <v/>
      </c>
      <c r="J334" s="488"/>
      <c r="K334" s="486"/>
      <c r="L334" s="485"/>
      <c r="M334" s="486"/>
      <c r="N334" s="485"/>
      <c r="O334" s="486"/>
      <c r="P334" s="485"/>
      <c r="Q334" s="486"/>
      <c r="R334" s="485"/>
      <c r="S334" s="486"/>
      <c r="T334" s="485"/>
      <c r="U334" s="486"/>
      <c r="V334" s="485"/>
      <c r="W334" s="486"/>
      <c r="X334" s="485"/>
      <c r="Y334" s="486"/>
      <c r="Z334" s="5">
        <f t="shared" si="612"/>
        <v>0</v>
      </c>
      <c r="AA334" s="5">
        <f t="shared" ca="1" si="613"/>
        <v>8</v>
      </c>
      <c r="AD334" s="201" t="str">
        <f t="shared" ca="1" si="592"/>
        <v/>
      </c>
      <c r="AE334" s="198" t="str">
        <f t="shared" ca="1" si="593"/>
        <v>未使用</v>
      </c>
    </row>
    <row r="335" spans="1:31" ht="12" customHeight="1">
      <c r="A335" s="161">
        <f t="shared" si="614"/>
        <v>3</v>
      </c>
      <c r="B335" s="189" t="str">
        <f t="shared" ca="1" si="615"/>
        <v/>
      </c>
      <c r="C335" s="44">
        <v>8</v>
      </c>
      <c r="D335" s="45" t="s">
        <v>46</v>
      </c>
      <c r="E335" s="489" t="str">
        <f t="shared" ca="1" si="619"/>
        <v>Not Used</v>
      </c>
      <c r="F335" s="489"/>
      <c r="G335" s="489"/>
      <c r="H335" s="41" t="str">
        <f ca="1">IF(E335="Not Used","",MAX($H$102:INDIRECT("R[-1]C",FALSE))+1)</f>
        <v/>
      </c>
      <c r="I335" s="42" t="str">
        <f t="shared" ca="1" si="611"/>
        <v/>
      </c>
      <c r="J335" s="488"/>
      <c r="K335" s="486"/>
      <c r="L335" s="485"/>
      <c r="M335" s="486"/>
      <c r="N335" s="485"/>
      <c r="O335" s="486"/>
      <c r="P335" s="485"/>
      <c r="Q335" s="486"/>
      <c r="R335" s="485"/>
      <c r="S335" s="486"/>
      <c r="T335" s="485"/>
      <c r="U335" s="486"/>
      <c r="V335" s="485"/>
      <c r="W335" s="486"/>
      <c r="X335" s="485"/>
      <c r="Y335" s="486"/>
      <c r="Z335" s="5">
        <f t="shared" si="612"/>
        <v>0</v>
      </c>
      <c r="AA335" s="5">
        <f t="shared" ca="1" si="613"/>
        <v>8</v>
      </c>
      <c r="AD335" s="201" t="str">
        <f t="shared" ca="1" si="592"/>
        <v/>
      </c>
      <c r="AE335" s="198" t="str">
        <f t="shared" ca="1" si="593"/>
        <v>未使用</v>
      </c>
    </row>
    <row r="336" spans="1:31" ht="12" customHeight="1">
      <c r="A336" s="161">
        <f t="shared" si="614"/>
        <v>3</v>
      </c>
      <c r="B336" s="189" t="str">
        <f t="shared" ca="1" si="615"/>
        <v/>
      </c>
      <c r="C336" s="44">
        <v>9</v>
      </c>
      <c r="D336" s="45" t="s">
        <v>46</v>
      </c>
      <c r="E336" s="489" t="str">
        <f t="shared" ca="1" si="619"/>
        <v>Not Used</v>
      </c>
      <c r="F336" s="489"/>
      <c r="G336" s="489"/>
      <c r="H336" s="41" t="str">
        <f ca="1">IF(E336="Not Used","",MAX($H$102:INDIRECT("R[-1]C",FALSE))+1)</f>
        <v/>
      </c>
      <c r="I336" s="42" t="str">
        <f t="shared" ca="1" si="611"/>
        <v/>
      </c>
      <c r="J336" s="488"/>
      <c r="K336" s="486"/>
      <c r="L336" s="485"/>
      <c r="M336" s="486"/>
      <c r="N336" s="485"/>
      <c r="O336" s="486"/>
      <c r="P336" s="485"/>
      <c r="Q336" s="486"/>
      <c r="R336" s="485"/>
      <c r="S336" s="486"/>
      <c r="T336" s="485"/>
      <c r="U336" s="486"/>
      <c r="V336" s="485"/>
      <c r="W336" s="486"/>
      <c r="X336" s="485"/>
      <c r="Y336" s="486"/>
      <c r="Z336" s="5">
        <f t="shared" si="612"/>
        <v>0</v>
      </c>
      <c r="AA336" s="5">
        <f t="shared" ca="1" si="613"/>
        <v>8</v>
      </c>
      <c r="AD336" s="201" t="str">
        <f t="shared" ca="1" si="592"/>
        <v/>
      </c>
      <c r="AE336" s="198" t="str">
        <f t="shared" ca="1" si="593"/>
        <v>未使用</v>
      </c>
    </row>
    <row r="337" spans="1:31" ht="12" customHeight="1">
      <c r="A337" s="161">
        <f t="shared" si="614"/>
        <v>3</v>
      </c>
      <c r="B337" s="189" t="str">
        <f t="shared" ca="1" si="615"/>
        <v/>
      </c>
      <c r="C337" s="44">
        <v>10</v>
      </c>
      <c r="D337" s="45" t="s">
        <v>46</v>
      </c>
      <c r="E337" s="489" t="str">
        <f t="shared" ca="1" si="619"/>
        <v>Not Used</v>
      </c>
      <c r="F337" s="489"/>
      <c r="G337" s="489"/>
      <c r="H337" s="41" t="str">
        <f ca="1">IF(E337="Not Used","",MAX($H$102:INDIRECT("R[-1]C",FALSE))+1)</f>
        <v/>
      </c>
      <c r="I337" s="42" t="str">
        <f t="shared" ca="1" si="611"/>
        <v/>
      </c>
      <c r="J337" s="488"/>
      <c r="K337" s="486"/>
      <c r="L337" s="485"/>
      <c r="M337" s="486"/>
      <c r="N337" s="485"/>
      <c r="O337" s="486"/>
      <c r="P337" s="485"/>
      <c r="Q337" s="486"/>
      <c r="R337" s="485"/>
      <c r="S337" s="486"/>
      <c r="T337" s="485"/>
      <c r="U337" s="486"/>
      <c r="V337" s="485"/>
      <c r="W337" s="486"/>
      <c r="X337" s="485"/>
      <c r="Y337" s="486"/>
      <c r="Z337" s="5">
        <f t="shared" si="612"/>
        <v>0</v>
      </c>
      <c r="AA337" s="5">
        <f t="shared" ca="1" si="613"/>
        <v>8</v>
      </c>
      <c r="AD337" s="201" t="str">
        <f t="shared" ca="1" si="592"/>
        <v/>
      </c>
      <c r="AE337" s="198" t="str">
        <f t="shared" ca="1" si="593"/>
        <v>未使用</v>
      </c>
    </row>
    <row r="338" spans="1:31" ht="12" customHeight="1">
      <c r="A338" s="161">
        <f t="shared" si="614"/>
        <v>3</v>
      </c>
      <c r="B338" s="189" t="str">
        <f t="shared" ca="1" si="615"/>
        <v/>
      </c>
      <c r="C338" s="44">
        <v>11</v>
      </c>
      <c r="D338" s="45" t="s">
        <v>46</v>
      </c>
      <c r="E338" s="489" t="str">
        <f t="shared" ca="1" si="619"/>
        <v>Not Used</v>
      </c>
      <c r="F338" s="489"/>
      <c r="G338" s="489"/>
      <c r="H338" s="41" t="str">
        <f ca="1">IF(E338="Not Used","",MAX($H$102:INDIRECT("R[-1]C",FALSE))+1)</f>
        <v/>
      </c>
      <c r="I338" s="42" t="str">
        <f t="shared" ca="1" si="611"/>
        <v/>
      </c>
      <c r="J338" s="488"/>
      <c r="K338" s="486"/>
      <c r="L338" s="485"/>
      <c r="M338" s="486"/>
      <c r="N338" s="485"/>
      <c r="O338" s="486"/>
      <c r="P338" s="485"/>
      <c r="Q338" s="486"/>
      <c r="R338" s="485"/>
      <c r="S338" s="486"/>
      <c r="T338" s="485"/>
      <c r="U338" s="486"/>
      <c r="V338" s="485"/>
      <c r="W338" s="486"/>
      <c r="X338" s="485"/>
      <c r="Y338" s="486"/>
      <c r="Z338" s="5">
        <f t="shared" si="612"/>
        <v>0</v>
      </c>
      <c r="AA338" s="5">
        <f t="shared" ca="1" si="613"/>
        <v>8</v>
      </c>
      <c r="AD338" s="201" t="str">
        <f t="shared" ca="1" si="592"/>
        <v/>
      </c>
      <c r="AE338" s="198" t="str">
        <f t="shared" ca="1" si="593"/>
        <v>未使用</v>
      </c>
    </row>
    <row r="339" spans="1:31" ht="12" customHeight="1">
      <c r="A339" s="161">
        <f t="shared" si="614"/>
        <v>3</v>
      </c>
      <c r="B339" s="189" t="str">
        <f t="shared" ca="1" si="615"/>
        <v/>
      </c>
      <c r="C339" s="44">
        <v>12</v>
      </c>
      <c r="D339" s="45" t="s">
        <v>46</v>
      </c>
      <c r="E339" s="489" t="str">
        <f t="shared" ca="1" si="619"/>
        <v>Not Used</v>
      </c>
      <c r="F339" s="489"/>
      <c r="G339" s="489"/>
      <c r="H339" s="41" t="str">
        <f ca="1">IF(E339="Not Used","",MAX($H$102:INDIRECT("R[-1]C",FALSE))+1)</f>
        <v/>
      </c>
      <c r="I339" s="42" t="str">
        <f t="shared" ca="1" si="611"/>
        <v/>
      </c>
      <c r="J339" s="488"/>
      <c r="K339" s="486"/>
      <c r="L339" s="485"/>
      <c r="M339" s="486"/>
      <c r="N339" s="485"/>
      <c r="O339" s="486"/>
      <c r="P339" s="485"/>
      <c r="Q339" s="486"/>
      <c r="R339" s="485"/>
      <c r="S339" s="486"/>
      <c r="T339" s="485"/>
      <c r="U339" s="486"/>
      <c r="V339" s="485"/>
      <c r="W339" s="486"/>
      <c r="X339" s="485"/>
      <c r="Y339" s="486"/>
      <c r="Z339" s="5">
        <f t="shared" si="612"/>
        <v>0</v>
      </c>
      <c r="AA339" s="5">
        <f t="shared" ca="1" si="613"/>
        <v>8</v>
      </c>
      <c r="AD339" s="201" t="str">
        <f t="shared" ca="1" si="592"/>
        <v/>
      </c>
      <c r="AE339" s="198" t="str">
        <f t="shared" ca="1" si="593"/>
        <v>未使用</v>
      </c>
    </row>
    <row r="340" spans="1:31" ht="12" customHeight="1">
      <c r="A340" s="161">
        <f t="shared" si="614"/>
        <v>3</v>
      </c>
      <c r="B340" s="189" t="str">
        <f t="shared" ca="1" si="615"/>
        <v/>
      </c>
      <c r="C340" s="44">
        <v>13</v>
      </c>
      <c r="D340" s="45" t="s">
        <v>46</v>
      </c>
      <c r="E340" s="489" t="str">
        <f t="shared" ca="1" si="619"/>
        <v>Not Used</v>
      </c>
      <c r="F340" s="489"/>
      <c r="G340" s="489"/>
      <c r="H340" s="41" t="str">
        <f ca="1">IF(E340="Not Used","",MAX($H$102:INDIRECT("R[-1]C",FALSE))+1)</f>
        <v/>
      </c>
      <c r="I340" s="42" t="str">
        <f t="shared" ca="1" si="611"/>
        <v/>
      </c>
      <c r="J340" s="488"/>
      <c r="K340" s="486"/>
      <c r="L340" s="485"/>
      <c r="M340" s="486"/>
      <c r="N340" s="485"/>
      <c r="O340" s="486"/>
      <c r="P340" s="485"/>
      <c r="Q340" s="486"/>
      <c r="R340" s="485"/>
      <c r="S340" s="486"/>
      <c r="T340" s="485"/>
      <c r="U340" s="486"/>
      <c r="V340" s="485"/>
      <c r="W340" s="486"/>
      <c r="X340" s="485"/>
      <c r="Y340" s="486"/>
      <c r="Z340" s="5">
        <f t="shared" si="612"/>
        <v>0</v>
      </c>
      <c r="AA340" s="5">
        <f t="shared" ca="1" si="613"/>
        <v>8</v>
      </c>
      <c r="AD340" s="201" t="str">
        <f t="shared" ca="1" si="592"/>
        <v/>
      </c>
      <c r="AE340" s="198" t="str">
        <f t="shared" ca="1" si="593"/>
        <v>未使用</v>
      </c>
    </row>
    <row r="341" spans="1:31" ht="12" customHeight="1">
      <c r="A341" s="161">
        <f t="shared" si="614"/>
        <v>3</v>
      </c>
      <c r="B341" s="189" t="str">
        <f t="shared" ca="1" si="615"/>
        <v/>
      </c>
      <c r="C341" s="44">
        <v>14</v>
      </c>
      <c r="D341" s="45" t="s">
        <v>46</v>
      </c>
      <c r="E341" s="489" t="str">
        <f t="shared" ca="1" si="619"/>
        <v>Not Used</v>
      </c>
      <c r="F341" s="489"/>
      <c r="G341" s="489"/>
      <c r="H341" s="41" t="str">
        <f ca="1">IF(E341="Not Used","",MAX($H$102:INDIRECT("R[-1]C",FALSE))+1)</f>
        <v/>
      </c>
      <c r="I341" s="42" t="str">
        <f t="shared" ca="1" si="611"/>
        <v/>
      </c>
      <c r="J341" s="488"/>
      <c r="K341" s="486"/>
      <c r="L341" s="485"/>
      <c r="M341" s="486"/>
      <c r="N341" s="485"/>
      <c r="O341" s="486"/>
      <c r="P341" s="485"/>
      <c r="Q341" s="486"/>
      <c r="R341" s="485"/>
      <c r="S341" s="486"/>
      <c r="T341" s="485"/>
      <c r="U341" s="486"/>
      <c r="V341" s="485"/>
      <c r="W341" s="486"/>
      <c r="X341" s="485"/>
      <c r="Y341" s="486"/>
      <c r="Z341" s="5">
        <f t="shared" si="612"/>
        <v>0</v>
      </c>
      <c r="AA341" s="5">
        <f t="shared" ca="1" si="613"/>
        <v>8</v>
      </c>
      <c r="AD341" s="201" t="str">
        <f t="shared" ca="1" si="592"/>
        <v/>
      </c>
      <c r="AE341" s="198" t="str">
        <f t="shared" ca="1" si="593"/>
        <v>未使用</v>
      </c>
    </row>
    <row r="342" spans="1:31" ht="12" customHeight="1">
      <c r="A342" s="161">
        <f t="shared" si="614"/>
        <v>3</v>
      </c>
      <c r="B342" s="189" t="str">
        <f t="shared" ca="1" si="615"/>
        <v/>
      </c>
      <c r="C342" s="44">
        <v>15</v>
      </c>
      <c r="D342" s="45" t="s">
        <v>46</v>
      </c>
      <c r="E342" s="489" t="str">
        <f t="shared" ca="1" si="619"/>
        <v>Not Used</v>
      </c>
      <c r="F342" s="489"/>
      <c r="G342" s="489"/>
      <c r="H342" s="41" t="str">
        <f ca="1">IF(E342="Not Used","",MAX($H$102:INDIRECT("R[-1]C",FALSE))+1)</f>
        <v/>
      </c>
      <c r="I342" s="42" t="str">
        <f t="shared" ca="1" si="611"/>
        <v/>
      </c>
      <c r="J342" s="488"/>
      <c r="K342" s="486"/>
      <c r="L342" s="485"/>
      <c r="M342" s="486"/>
      <c r="N342" s="485"/>
      <c r="O342" s="486"/>
      <c r="P342" s="485"/>
      <c r="Q342" s="486"/>
      <c r="R342" s="485"/>
      <c r="S342" s="486"/>
      <c r="T342" s="485"/>
      <c r="U342" s="486"/>
      <c r="V342" s="485"/>
      <c r="W342" s="486"/>
      <c r="X342" s="485"/>
      <c r="Y342" s="486"/>
      <c r="Z342" s="5">
        <f t="shared" si="612"/>
        <v>0</v>
      </c>
      <c r="AA342" s="5">
        <f t="shared" ca="1" si="613"/>
        <v>8</v>
      </c>
      <c r="AD342" s="201" t="str">
        <f t="shared" ca="1" si="592"/>
        <v/>
      </c>
      <c r="AE342" s="198" t="str">
        <f t="shared" ca="1" si="593"/>
        <v>未使用</v>
      </c>
    </row>
    <row r="343" spans="1:31" ht="12" customHeight="1">
      <c r="A343" s="161">
        <f t="shared" si="614"/>
        <v>3</v>
      </c>
      <c r="B343" s="189" t="str">
        <f t="shared" ca="1" si="615"/>
        <v/>
      </c>
      <c r="C343" s="44">
        <v>16</v>
      </c>
      <c r="D343" s="45" t="s">
        <v>46</v>
      </c>
      <c r="E343" s="489" t="str">
        <f t="shared" ca="1" si="619"/>
        <v>Not Used</v>
      </c>
      <c r="F343" s="489"/>
      <c r="G343" s="489"/>
      <c r="H343" s="41" t="str">
        <f ca="1">IF(E343="Not Used","",MAX($H$102:INDIRECT("R[-1]C",FALSE))+1)</f>
        <v/>
      </c>
      <c r="I343" s="42" t="str">
        <f t="shared" ca="1" si="611"/>
        <v/>
      </c>
      <c r="J343" s="488"/>
      <c r="K343" s="486"/>
      <c r="L343" s="485"/>
      <c r="M343" s="486"/>
      <c r="N343" s="485"/>
      <c r="O343" s="486"/>
      <c r="P343" s="485"/>
      <c r="Q343" s="486"/>
      <c r="R343" s="485"/>
      <c r="S343" s="486"/>
      <c r="T343" s="485"/>
      <c r="U343" s="486"/>
      <c r="V343" s="485"/>
      <c r="W343" s="486"/>
      <c r="X343" s="485"/>
      <c r="Y343" s="486"/>
      <c r="Z343" s="5">
        <f t="shared" si="612"/>
        <v>0</v>
      </c>
      <c r="AA343" s="5">
        <f t="shared" ca="1" si="613"/>
        <v>8</v>
      </c>
      <c r="AD343" s="201" t="str">
        <f t="shared" ca="1" si="592"/>
        <v/>
      </c>
      <c r="AE343" s="198" t="str">
        <f t="shared" ca="1" si="593"/>
        <v>未使用</v>
      </c>
    </row>
    <row r="344" spans="1:31" ht="12" customHeight="1">
      <c r="A344" s="161">
        <f t="shared" si="614"/>
        <v>3</v>
      </c>
      <c r="B344" s="189" t="str">
        <f t="shared" ca="1" si="615"/>
        <v/>
      </c>
      <c r="C344" s="44">
        <v>17</v>
      </c>
      <c r="D344" s="45" t="s">
        <v>46</v>
      </c>
      <c r="E344" s="489" t="str">
        <f t="shared" ca="1" si="619"/>
        <v>Not Used</v>
      </c>
      <c r="F344" s="489"/>
      <c r="G344" s="489"/>
      <c r="H344" s="41" t="str">
        <f ca="1">IF(E344="Not Used","",MAX($H$102:INDIRECT("R[-1]C",FALSE))+1)</f>
        <v/>
      </c>
      <c r="I344" s="42" t="str">
        <f t="shared" ca="1" si="611"/>
        <v/>
      </c>
      <c r="J344" s="488"/>
      <c r="K344" s="486"/>
      <c r="L344" s="485"/>
      <c r="M344" s="486"/>
      <c r="N344" s="485"/>
      <c r="O344" s="486"/>
      <c r="P344" s="485"/>
      <c r="Q344" s="486"/>
      <c r="R344" s="485"/>
      <c r="S344" s="486"/>
      <c r="T344" s="485"/>
      <c r="U344" s="486"/>
      <c r="V344" s="485"/>
      <c r="W344" s="486"/>
      <c r="X344" s="485"/>
      <c r="Y344" s="486"/>
      <c r="Z344" s="5">
        <f t="shared" si="612"/>
        <v>0</v>
      </c>
      <c r="AA344" s="5">
        <f t="shared" ca="1" si="613"/>
        <v>8</v>
      </c>
      <c r="AD344" s="201" t="str">
        <f t="shared" ca="1" si="592"/>
        <v/>
      </c>
      <c r="AE344" s="198" t="str">
        <f t="shared" ca="1" si="593"/>
        <v>未使用</v>
      </c>
    </row>
    <row r="345" spans="1:31" ht="12" customHeight="1">
      <c r="A345" s="161">
        <f t="shared" si="614"/>
        <v>3</v>
      </c>
      <c r="B345" s="189" t="str">
        <f t="shared" ca="1" si="615"/>
        <v/>
      </c>
      <c r="C345" s="44">
        <v>18</v>
      </c>
      <c r="D345" s="45" t="s">
        <v>46</v>
      </c>
      <c r="E345" s="489" t="str">
        <f t="shared" ca="1" si="619"/>
        <v>Not Used</v>
      </c>
      <c r="F345" s="489"/>
      <c r="G345" s="489"/>
      <c r="H345" s="41" t="str">
        <f ca="1">IF(E345="Not Used","",MAX($H$102:INDIRECT("R[-1]C",FALSE))+1)</f>
        <v/>
      </c>
      <c r="I345" s="42" t="str">
        <f t="shared" ca="1" si="611"/>
        <v/>
      </c>
      <c r="J345" s="488"/>
      <c r="K345" s="486"/>
      <c r="L345" s="485"/>
      <c r="M345" s="486"/>
      <c r="N345" s="485"/>
      <c r="O345" s="486"/>
      <c r="P345" s="485"/>
      <c r="Q345" s="486"/>
      <c r="R345" s="485"/>
      <c r="S345" s="486"/>
      <c r="T345" s="485"/>
      <c r="U345" s="486"/>
      <c r="V345" s="485"/>
      <c r="W345" s="486"/>
      <c r="X345" s="485"/>
      <c r="Y345" s="486"/>
      <c r="Z345" s="5">
        <f t="shared" si="612"/>
        <v>0</v>
      </c>
      <c r="AA345" s="5">
        <f t="shared" ca="1" si="613"/>
        <v>8</v>
      </c>
      <c r="AD345" s="201" t="str">
        <f t="shared" ca="1" si="592"/>
        <v/>
      </c>
      <c r="AE345" s="198" t="str">
        <f t="shared" ca="1" si="593"/>
        <v>未使用</v>
      </c>
    </row>
    <row r="346" spans="1:31" ht="12" customHeight="1">
      <c r="A346" s="161">
        <f t="shared" si="614"/>
        <v>3</v>
      </c>
      <c r="B346" s="189" t="str">
        <f t="shared" ca="1" si="615"/>
        <v/>
      </c>
      <c r="C346" s="44">
        <v>19</v>
      </c>
      <c r="D346" s="45" t="s">
        <v>46</v>
      </c>
      <c r="E346" s="489" t="str">
        <f t="shared" ca="1" si="619"/>
        <v>Not Used</v>
      </c>
      <c r="F346" s="489"/>
      <c r="G346" s="489"/>
      <c r="H346" s="41" t="str">
        <f ca="1">IF(E346="Not Used","",MAX($H$102:INDIRECT("R[-1]C",FALSE))+1)</f>
        <v/>
      </c>
      <c r="I346" s="42" t="str">
        <f t="shared" ca="1" si="611"/>
        <v/>
      </c>
      <c r="J346" s="488"/>
      <c r="K346" s="486"/>
      <c r="L346" s="485"/>
      <c r="M346" s="486"/>
      <c r="N346" s="485"/>
      <c r="O346" s="486"/>
      <c r="P346" s="485"/>
      <c r="Q346" s="486"/>
      <c r="R346" s="485"/>
      <c r="S346" s="486"/>
      <c r="T346" s="485"/>
      <c r="U346" s="486"/>
      <c r="V346" s="485"/>
      <c r="W346" s="486"/>
      <c r="X346" s="485"/>
      <c r="Y346" s="486"/>
      <c r="Z346" s="5">
        <f t="shared" si="612"/>
        <v>0</v>
      </c>
      <c r="AA346" s="5">
        <f t="shared" ca="1" si="613"/>
        <v>8</v>
      </c>
      <c r="AD346" s="201" t="str">
        <f t="shared" ca="1" si="592"/>
        <v/>
      </c>
      <c r="AE346" s="198" t="str">
        <f t="shared" ca="1" si="593"/>
        <v>未使用</v>
      </c>
    </row>
    <row r="347" spans="1:31" ht="12" customHeight="1">
      <c r="A347" s="161">
        <f t="shared" si="614"/>
        <v>3</v>
      </c>
      <c r="B347" s="189" t="str">
        <f t="shared" ca="1" si="615"/>
        <v/>
      </c>
      <c r="C347" s="44">
        <v>20</v>
      </c>
      <c r="D347" s="45" t="s">
        <v>46</v>
      </c>
      <c r="E347" s="489" t="str">
        <f t="shared" ca="1" si="619"/>
        <v>Not Used</v>
      </c>
      <c r="F347" s="489"/>
      <c r="G347" s="489"/>
      <c r="H347" s="41" t="str">
        <f ca="1">IF(E347="Not Used","",MAX($H$102:INDIRECT("R[-1]C",FALSE))+1)</f>
        <v/>
      </c>
      <c r="I347" s="42" t="str">
        <f t="shared" ca="1" si="611"/>
        <v/>
      </c>
      <c r="J347" s="488"/>
      <c r="K347" s="486"/>
      <c r="L347" s="485"/>
      <c r="M347" s="486"/>
      <c r="N347" s="485"/>
      <c r="O347" s="486"/>
      <c r="P347" s="485"/>
      <c r="Q347" s="486"/>
      <c r="R347" s="485"/>
      <c r="S347" s="486"/>
      <c r="T347" s="485"/>
      <c r="U347" s="486"/>
      <c r="V347" s="485"/>
      <c r="W347" s="486"/>
      <c r="X347" s="485"/>
      <c r="Y347" s="486"/>
      <c r="Z347" s="5">
        <f t="shared" si="612"/>
        <v>0</v>
      </c>
      <c r="AA347" s="5">
        <f t="shared" ca="1" si="613"/>
        <v>8</v>
      </c>
      <c r="AD347" s="201" t="str">
        <f t="shared" ca="1" si="592"/>
        <v/>
      </c>
      <c r="AE347" s="198" t="str">
        <f t="shared" ca="1" si="593"/>
        <v>未使用</v>
      </c>
    </row>
    <row r="348" spans="1:31" ht="12" customHeight="1">
      <c r="A348" s="161">
        <f t="shared" si="614"/>
        <v>3</v>
      </c>
      <c r="B348" s="189" t="str">
        <f t="shared" ca="1" si="615"/>
        <v/>
      </c>
      <c r="C348" s="44">
        <v>21</v>
      </c>
      <c r="D348" s="45" t="s">
        <v>46</v>
      </c>
      <c r="E348" s="489" t="str">
        <f t="shared" ca="1" si="619"/>
        <v>Not Used</v>
      </c>
      <c r="F348" s="489"/>
      <c r="G348" s="489"/>
      <c r="H348" s="41" t="str">
        <f ca="1">IF(E348="Not Used","",MAX($H$102:INDIRECT("R[-1]C",FALSE))+1)</f>
        <v/>
      </c>
      <c r="I348" s="42" t="str">
        <f t="shared" ca="1" si="611"/>
        <v/>
      </c>
      <c r="J348" s="488"/>
      <c r="K348" s="486"/>
      <c r="L348" s="485"/>
      <c r="M348" s="486"/>
      <c r="N348" s="485"/>
      <c r="O348" s="486"/>
      <c r="P348" s="485"/>
      <c r="Q348" s="486"/>
      <c r="R348" s="485"/>
      <c r="S348" s="486"/>
      <c r="T348" s="485"/>
      <c r="U348" s="486"/>
      <c r="V348" s="485"/>
      <c r="W348" s="486"/>
      <c r="X348" s="485"/>
      <c r="Y348" s="486"/>
      <c r="Z348" s="5">
        <f t="shared" si="612"/>
        <v>0</v>
      </c>
      <c r="AA348" s="5">
        <f t="shared" ca="1" si="613"/>
        <v>8</v>
      </c>
      <c r="AD348" s="201" t="str">
        <f t="shared" ca="1" si="592"/>
        <v/>
      </c>
      <c r="AE348" s="198" t="str">
        <f t="shared" ca="1" si="593"/>
        <v>未使用</v>
      </c>
    </row>
    <row r="349" spans="1:31" ht="12" customHeight="1">
      <c r="A349" s="161">
        <f t="shared" si="614"/>
        <v>3</v>
      </c>
      <c r="B349" s="189" t="str">
        <f t="shared" ca="1" si="615"/>
        <v/>
      </c>
      <c r="C349" s="44">
        <v>22</v>
      </c>
      <c r="D349" s="45" t="s">
        <v>46</v>
      </c>
      <c r="E349" s="489" t="str">
        <f t="shared" ca="1" si="619"/>
        <v>Not Used</v>
      </c>
      <c r="F349" s="489"/>
      <c r="G349" s="489"/>
      <c r="H349" s="41" t="str">
        <f ca="1">IF(E349="Not Used","",MAX($H$102:INDIRECT("R[-1]C",FALSE))+1)</f>
        <v/>
      </c>
      <c r="I349" s="42" t="str">
        <f t="shared" ca="1" si="611"/>
        <v/>
      </c>
      <c r="J349" s="488"/>
      <c r="K349" s="486"/>
      <c r="L349" s="485"/>
      <c r="M349" s="486"/>
      <c r="N349" s="485"/>
      <c r="O349" s="486"/>
      <c r="P349" s="485"/>
      <c r="Q349" s="486"/>
      <c r="R349" s="485"/>
      <c r="S349" s="486"/>
      <c r="T349" s="485"/>
      <c r="U349" s="486"/>
      <c r="V349" s="485"/>
      <c r="W349" s="486"/>
      <c r="X349" s="485"/>
      <c r="Y349" s="486"/>
      <c r="Z349" s="5">
        <f t="shared" si="612"/>
        <v>0</v>
      </c>
      <c r="AA349" s="5">
        <f t="shared" ca="1" si="613"/>
        <v>8</v>
      </c>
      <c r="AD349" s="201" t="str">
        <f t="shared" ca="1" si="592"/>
        <v/>
      </c>
      <c r="AE349" s="198" t="str">
        <f t="shared" ca="1" si="593"/>
        <v>未使用</v>
      </c>
    </row>
    <row r="350" spans="1:31" ht="12" customHeight="1">
      <c r="A350" s="161">
        <f t="shared" si="614"/>
        <v>3</v>
      </c>
      <c r="B350" s="189" t="str">
        <f t="shared" ca="1" si="615"/>
        <v/>
      </c>
      <c r="C350" s="44">
        <v>23</v>
      </c>
      <c r="D350" s="45" t="s">
        <v>46</v>
      </c>
      <c r="E350" s="489" t="str">
        <f t="shared" ca="1" si="619"/>
        <v>Not Used</v>
      </c>
      <c r="F350" s="489"/>
      <c r="G350" s="489"/>
      <c r="H350" s="41" t="str">
        <f ca="1">IF(E350="Not Used","",MAX($H$102:INDIRECT("R[-1]C",FALSE))+1)</f>
        <v/>
      </c>
      <c r="I350" s="42" t="str">
        <f t="shared" ca="1" si="611"/>
        <v/>
      </c>
      <c r="J350" s="488"/>
      <c r="K350" s="486"/>
      <c r="L350" s="485"/>
      <c r="M350" s="486"/>
      <c r="N350" s="485"/>
      <c r="O350" s="486"/>
      <c r="P350" s="485"/>
      <c r="Q350" s="486"/>
      <c r="R350" s="485"/>
      <c r="S350" s="486"/>
      <c r="T350" s="485"/>
      <c r="U350" s="486"/>
      <c r="V350" s="485"/>
      <c r="W350" s="486"/>
      <c r="X350" s="485"/>
      <c r="Y350" s="486"/>
      <c r="Z350" s="5">
        <f t="shared" si="612"/>
        <v>0</v>
      </c>
      <c r="AA350" s="5">
        <f t="shared" ca="1" si="613"/>
        <v>8</v>
      </c>
      <c r="AD350" s="201" t="str">
        <f t="shared" ca="1" si="592"/>
        <v/>
      </c>
      <c r="AE350" s="198" t="str">
        <f t="shared" ca="1" si="593"/>
        <v>未使用</v>
      </c>
    </row>
    <row r="351" spans="1:31" ht="12" customHeight="1">
      <c r="A351" s="161">
        <f t="shared" si="614"/>
        <v>3</v>
      </c>
      <c r="B351" s="189" t="str">
        <f t="shared" ca="1" si="615"/>
        <v/>
      </c>
      <c r="C351" s="44">
        <v>24</v>
      </c>
      <c r="D351" s="45" t="s">
        <v>46</v>
      </c>
      <c r="E351" s="489" t="str">
        <f t="shared" ca="1" si="619"/>
        <v>Not Used</v>
      </c>
      <c r="F351" s="489"/>
      <c r="G351" s="489"/>
      <c r="H351" s="41" t="str">
        <f ca="1">IF(E351="Not Used","",MAX($H$102:INDIRECT("R[-1]C",FALSE))+1)</f>
        <v/>
      </c>
      <c r="I351" s="42" t="str">
        <f t="shared" ca="1" si="611"/>
        <v/>
      </c>
      <c r="J351" s="488"/>
      <c r="K351" s="486"/>
      <c r="L351" s="485"/>
      <c r="M351" s="486"/>
      <c r="N351" s="485"/>
      <c r="O351" s="486"/>
      <c r="P351" s="485"/>
      <c r="Q351" s="486"/>
      <c r="R351" s="485"/>
      <c r="S351" s="486"/>
      <c r="T351" s="485"/>
      <c r="U351" s="486"/>
      <c r="V351" s="485"/>
      <c r="W351" s="486"/>
      <c r="X351" s="485"/>
      <c r="Y351" s="486"/>
      <c r="Z351" s="5">
        <f t="shared" si="612"/>
        <v>0</v>
      </c>
      <c r="AA351" s="5">
        <f t="shared" ca="1" si="613"/>
        <v>8</v>
      </c>
      <c r="AD351" s="201" t="str">
        <f t="shared" ca="1" si="592"/>
        <v/>
      </c>
      <c r="AE351" s="198" t="str">
        <f t="shared" ca="1" si="593"/>
        <v>未使用</v>
      </c>
    </row>
    <row r="352" spans="1:31" ht="12" customHeight="1">
      <c r="A352" s="161">
        <f t="shared" si="614"/>
        <v>3</v>
      </c>
      <c r="B352" s="189" t="str">
        <f t="shared" ca="1" si="615"/>
        <v/>
      </c>
      <c r="C352" s="44">
        <v>25</v>
      </c>
      <c r="D352" s="45" t="s">
        <v>46</v>
      </c>
      <c r="E352" s="489" t="str">
        <f t="shared" ca="1" si="619"/>
        <v>Not Used</v>
      </c>
      <c r="F352" s="489"/>
      <c r="G352" s="489"/>
      <c r="H352" s="41" t="str">
        <f ca="1">IF(E352="Not Used","",MAX($H$102:INDIRECT("R[-1]C",FALSE))+1)</f>
        <v/>
      </c>
      <c r="I352" s="42" t="str">
        <f t="shared" ca="1" si="611"/>
        <v/>
      </c>
      <c r="J352" s="488"/>
      <c r="K352" s="486"/>
      <c r="L352" s="485"/>
      <c r="M352" s="486"/>
      <c r="N352" s="485"/>
      <c r="O352" s="486"/>
      <c r="P352" s="485"/>
      <c r="Q352" s="486"/>
      <c r="R352" s="485"/>
      <c r="S352" s="486"/>
      <c r="T352" s="485"/>
      <c r="U352" s="486"/>
      <c r="V352" s="485"/>
      <c r="W352" s="486"/>
      <c r="X352" s="485"/>
      <c r="Y352" s="486"/>
      <c r="Z352" s="5">
        <f t="shared" si="612"/>
        <v>0</v>
      </c>
      <c r="AA352" s="5">
        <f t="shared" ca="1" si="613"/>
        <v>8</v>
      </c>
      <c r="AD352" s="201" t="str">
        <f t="shared" ca="1" si="592"/>
        <v/>
      </c>
      <c r="AE352" s="198" t="str">
        <f t="shared" ca="1" si="593"/>
        <v>未使用</v>
      </c>
    </row>
    <row r="353" spans="1:31" ht="12" customHeight="1">
      <c r="A353" s="161">
        <f t="shared" si="614"/>
        <v>3</v>
      </c>
      <c r="B353" s="189" t="str">
        <f t="shared" ca="1" si="615"/>
        <v/>
      </c>
      <c r="C353" s="44">
        <v>26</v>
      </c>
      <c r="D353" s="45" t="s">
        <v>46</v>
      </c>
      <c r="E353" s="489" t="str">
        <f t="shared" ca="1" si="619"/>
        <v>Not Used</v>
      </c>
      <c r="F353" s="489"/>
      <c r="G353" s="489"/>
      <c r="H353" s="41" t="str">
        <f ca="1">IF(E353="Not Used","",MAX($H$102:INDIRECT("R[-1]C",FALSE))+1)</f>
        <v/>
      </c>
      <c r="I353" s="42" t="str">
        <f t="shared" ca="1" si="611"/>
        <v/>
      </c>
      <c r="J353" s="488"/>
      <c r="K353" s="486"/>
      <c r="L353" s="485"/>
      <c r="M353" s="486"/>
      <c r="N353" s="485"/>
      <c r="O353" s="486"/>
      <c r="P353" s="485"/>
      <c r="Q353" s="486"/>
      <c r="R353" s="485"/>
      <c r="S353" s="486"/>
      <c r="T353" s="485"/>
      <c r="U353" s="486"/>
      <c r="V353" s="485"/>
      <c r="W353" s="486"/>
      <c r="X353" s="485"/>
      <c r="Y353" s="486"/>
      <c r="Z353" s="5">
        <f t="shared" si="612"/>
        <v>0</v>
      </c>
      <c r="AA353" s="5">
        <f t="shared" ca="1" si="613"/>
        <v>8</v>
      </c>
      <c r="AD353" s="201" t="str">
        <f t="shared" ca="1" si="592"/>
        <v/>
      </c>
      <c r="AE353" s="198" t="str">
        <f t="shared" ca="1" si="593"/>
        <v>未使用</v>
      </c>
    </row>
    <row r="354" spans="1:31" ht="12" customHeight="1">
      <c r="A354" s="161">
        <f t="shared" si="614"/>
        <v>3</v>
      </c>
      <c r="B354" s="189" t="str">
        <f t="shared" ca="1" si="615"/>
        <v/>
      </c>
      <c r="C354" s="44">
        <v>27</v>
      </c>
      <c r="D354" s="45" t="s">
        <v>46</v>
      </c>
      <c r="E354" s="489" t="str">
        <f t="shared" ca="1" si="619"/>
        <v>Not Used</v>
      </c>
      <c r="F354" s="489"/>
      <c r="G354" s="489"/>
      <c r="H354" s="41" t="str">
        <f ca="1">IF(E354="Not Used","",MAX($H$102:INDIRECT("R[-1]C",FALSE))+1)</f>
        <v/>
      </c>
      <c r="I354" s="42" t="str">
        <f t="shared" ca="1" si="611"/>
        <v/>
      </c>
      <c r="J354" s="488"/>
      <c r="K354" s="486"/>
      <c r="L354" s="485"/>
      <c r="M354" s="486"/>
      <c r="N354" s="485"/>
      <c r="O354" s="486"/>
      <c r="P354" s="485"/>
      <c r="Q354" s="486"/>
      <c r="R354" s="485"/>
      <c r="S354" s="486"/>
      <c r="T354" s="485"/>
      <c r="U354" s="486"/>
      <c r="V354" s="485"/>
      <c r="W354" s="486"/>
      <c r="X354" s="485"/>
      <c r="Y354" s="486"/>
      <c r="Z354" s="5">
        <f t="shared" si="612"/>
        <v>0</v>
      </c>
      <c r="AA354" s="5">
        <f t="shared" ca="1" si="613"/>
        <v>8</v>
      </c>
      <c r="AD354" s="201" t="str">
        <f t="shared" ca="1" si="592"/>
        <v/>
      </c>
      <c r="AE354" s="198" t="str">
        <f t="shared" ca="1" si="593"/>
        <v>未使用</v>
      </c>
    </row>
    <row r="355" spans="1:31" ht="12" customHeight="1">
      <c r="A355" s="161">
        <f t="shared" si="614"/>
        <v>3</v>
      </c>
      <c r="B355" s="189" t="str">
        <f t="shared" ca="1" si="615"/>
        <v/>
      </c>
      <c r="C355" s="44">
        <v>28</v>
      </c>
      <c r="D355" s="45" t="s">
        <v>46</v>
      </c>
      <c r="E355" s="489" t="str">
        <f t="shared" ca="1" si="619"/>
        <v>Not Used</v>
      </c>
      <c r="F355" s="489"/>
      <c r="G355" s="489"/>
      <c r="H355" s="41" t="str">
        <f ca="1">IF(E355="Not Used","",MAX($H$102:INDIRECT("R[-1]C",FALSE))+1)</f>
        <v/>
      </c>
      <c r="I355" s="42" t="str">
        <f t="shared" ca="1" si="611"/>
        <v/>
      </c>
      <c r="J355" s="488"/>
      <c r="K355" s="486"/>
      <c r="L355" s="485"/>
      <c r="M355" s="486"/>
      <c r="N355" s="485"/>
      <c r="O355" s="486"/>
      <c r="P355" s="485"/>
      <c r="Q355" s="486"/>
      <c r="R355" s="485"/>
      <c r="S355" s="486"/>
      <c r="T355" s="485"/>
      <c r="U355" s="486"/>
      <c r="V355" s="485"/>
      <c r="W355" s="486"/>
      <c r="X355" s="485"/>
      <c r="Y355" s="486"/>
      <c r="Z355" s="5">
        <f t="shared" si="612"/>
        <v>0</v>
      </c>
      <c r="AA355" s="5">
        <f t="shared" ca="1" si="613"/>
        <v>8</v>
      </c>
      <c r="AD355" s="201" t="str">
        <f t="shared" ca="1" si="592"/>
        <v/>
      </c>
      <c r="AE355" s="198" t="str">
        <f t="shared" ca="1" si="593"/>
        <v>未使用</v>
      </c>
    </row>
    <row r="356" spans="1:31" ht="12" customHeight="1">
      <c r="A356" s="161">
        <f t="shared" si="614"/>
        <v>3</v>
      </c>
      <c r="B356" s="189" t="str">
        <f t="shared" ca="1" si="615"/>
        <v/>
      </c>
      <c r="C356" s="44">
        <v>29</v>
      </c>
      <c r="D356" s="45" t="s">
        <v>46</v>
      </c>
      <c r="E356" s="489" t="str">
        <f t="shared" ca="1" si="619"/>
        <v>Not Used</v>
      </c>
      <c r="F356" s="489"/>
      <c r="G356" s="489"/>
      <c r="H356" s="41" t="str">
        <f ca="1">IF(E356="Not Used","",MAX($H$102:INDIRECT("R[-1]C",FALSE))+1)</f>
        <v/>
      </c>
      <c r="I356" s="42" t="str">
        <f t="shared" ca="1" si="611"/>
        <v/>
      </c>
      <c r="J356" s="488"/>
      <c r="K356" s="486"/>
      <c r="L356" s="485"/>
      <c r="M356" s="486"/>
      <c r="N356" s="485"/>
      <c r="O356" s="486"/>
      <c r="P356" s="485"/>
      <c r="Q356" s="486"/>
      <c r="R356" s="485"/>
      <c r="S356" s="486"/>
      <c r="T356" s="485"/>
      <c r="U356" s="486"/>
      <c r="V356" s="485"/>
      <c r="W356" s="486"/>
      <c r="X356" s="485"/>
      <c r="Y356" s="486"/>
      <c r="Z356" s="5">
        <f t="shared" si="612"/>
        <v>0</v>
      </c>
      <c r="AA356" s="5">
        <f t="shared" ca="1" si="613"/>
        <v>8</v>
      </c>
      <c r="AD356" s="201" t="str">
        <f t="shared" ca="1" si="592"/>
        <v/>
      </c>
      <c r="AE356" s="198" t="str">
        <f t="shared" ca="1" si="593"/>
        <v>未使用</v>
      </c>
    </row>
    <row r="357" spans="1:31" ht="12" customHeight="1">
      <c r="A357" s="161">
        <f t="shared" si="614"/>
        <v>3</v>
      </c>
      <c r="B357" s="189" t="str">
        <f t="shared" ca="1" si="615"/>
        <v/>
      </c>
      <c r="C357" s="44">
        <v>30</v>
      </c>
      <c r="D357" s="45" t="s">
        <v>46</v>
      </c>
      <c r="E357" s="489" t="str">
        <f t="shared" ca="1" si="619"/>
        <v>Not Used</v>
      </c>
      <c r="F357" s="489"/>
      <c r="G357" s="489"/>
      <c r="H357" s="41" t="str">
        <f ca="1">IF(E357="Not Used","",MAX($H$102:INDIRECT("R[-1]C",FALSE))+1)</f>
        <v/>
      </c>
      <c r="I357" s="42" t="str">
        <f t="shared" ca="1" si="611"/>
        <v/>
      </c>
      <c r="J357" s="488"/>
      <c r="K357" s="486"/>
      <c r="L357" s="485"/>
      <c r="M357" s="486"/>
      <c r="N357" s="485"/>
      <c r="O357" s="486"/>
      <c r="P357" s="485"/>
      <c r="Q357" s="486"/>
      <c r="R357" s="485"/>
      <c r="S357" s="486"/>
      <c r="T357" s="485"/>
      <c r="U357" s="486"/>
      <c r="V357" s="485"/>
      <c r="W357" s="486"/>
      <c r="X357" s="485"/>
      <c r="Y357" s="486"/>
      <c r="Z357" s="5">
        <f t="shared" si="612"/>
        <v>0</v>
      </c>
      <c r="AA357" s="5">
        <f t="shared" ca="1" si="613"/>
        <v>8</v>
      </c>
      <c r="AD357" s="201" t="str">
        <f t="shared" ca="1" si="592"/>
        <v/>
      </c>
      <c r="AE357" s="198" t="str">
        <f t="shared" ca="1" si="593"/>
        <v>未使用</v>
      </c>
    </row>
    <row r="358" spans="1:31" ht="12" customHeight="1" thickBot="1">
      <c r="A358" s="161">
        <f t="shared" si="614"/>
        <v>3</v>
      </c>
      <c r="B358" s="190" t="str">
        <f t="shared" ca="1" si="615"/>
        <v/>
      </c>
      <c r="C358" s="52">
        <v>31</v>
      </c>
      <c r="D358" s="47" t="s">
        <v>46</v>
      </c>
      <c r="E358" s="495" t="str">
        <f t="shared" ca="1" si="619"/>
        <v>Not Used</v>
      </c>
      <c r="F358" s="495"/>
      <c r="G358" s="495"/>
      <c r="H358" s="48" t="str">
        <f ca="1">IF(E358="Not Used","",MAX($H$102:INDIRECT("R[-1]C",FALSE))+1)</f>
        <v/>
      </c>
      <c r="I358" s="49" t="str">
        <f t="shared" ca="1" si="611"/>
        <v/>
      </c>
      <c r="J358" s="496"/>
      <c r="K358" s="491"/>
      <c r="L358" s="490"/>
      <c r="M358" s="491"/>
      <c r="N358" s="490"/>
      <c r="O358" s="491"/>
      <c r="P358" s="490"/>
      <c r="Q358" s="491"/>
      <c r="R358" s="490"/>
      <c r="S358" s="491"/>
      <c r="T358" s="490"/>
      <c r="U358" s="491"/>
      <c r="V358" s="490"/>
      <c r="W358" s="491"/>
      <c r="X358" s="490"/>
      <c r="Y358" s="491"/>
      <c r="Z358" s="5">
        <f t="shared" si="612"/>
        <v>0</v>
      </c>
      <c r="AA358" s="5">
        <f t="shared" ca="1" si="613"/>
        <v>8</v>
      </c>
      <c r="AD358" s="201" t="str">
        <f t="shared" ca="1" si="592"/>
        <v/>
      </c>
      <c r="AE358" s="198" t="str">
        <f t="shared" ca="1" si="593"/>
        <v>未使用</v>
      </c>
    </row>
    <row r="359" spans="1:31" ht="12" customHeight="1" thickTop="1">
      <c r="A359" s="161">
        <v>4</v>
      </c>
      <c r="B359" s="35" t="str">
        <f ca="1">B21</f>
        <v/>
      </c>
      <c r="C359" s="36">
        <v>0</v>
      </c>
      <c r="D359" s="37" t="s">
        <v>84</v>
      </c>
      <c r="E359" s="489" t="str">
        <f ca="1">IF(AE359="未使用","Not Used",$E$100&amp;AD359&amp;"_"&amp;D359)</f>
        <v>Not Used</v>
      </c>
      <c r="F359" s="489"/>
      <c r="G359" s="489"/>
      <c r="H359" s="28" t="str">
        <f ca="1">IF(E359="Not Used","",MAX($H$102:INDIRECT("R[-1]C",FALSE))+1)</f>
        <v/>
      </c>
      <c r="I359" s="38" t="str">
        <f t="shared" ref="I359:I422" ca="1" si="620">IF(H359="","","0x"&amp;DEC2HEX(G$2*2^10+H359,4))</f>
        <v/>
      </c>
      <c r="J359" s="492"/>
      <c r="K359" s="493"/>
      <c r="L359" s="494"/>
      <c r="M359" s="493"/>
      <c r="N359" s="494"/>
      <c r="O359" s="493"/>
      <c r="P359" s="494"/>
      <c r="Q359" s="493"/>
      <c r="R359" s="494"/>
      <c r="S359" s="493"/>
      <c r="T359" s="494"/>
      <c r="U359" s="493"/>
      <c r="V359" s="494"/>
      <c r="W359" s="493"/>
      <c r="X359" s="494"/>
      <c r="Y359" s="493"/>
      <c r="Z359" s="5">
        <f t="shared" ref="Z359:Z422" si="621">COUNTA(J359:Y359)</f>
        <v>0</v>
      </c>
      <c r="AA359" s="5">
        <f t="shared" ref="AA359:AA422" ca="1" si="622">LEN(E359)</f>
        <v>8</v>
      </c>
      <c r="AC359" s="160"/>
      <c r="AD359" s="201" t="str">
        <f t="shared" ref="AD359:AD422" ca="1" si="623">OFFSET(A359,IF(D359="ON",-94-C359,-94-C359-32)-64*A359+3*A359,34-C359)</f>
        <v/>
      </c>
      <c r="AE359" s="198" t="str">
        <f t="shared" ref="AE359:AE422" ca="1" si="624">OFFSET(A359,IF(D359="ON",-93-C359,-92-C359-32)-64*A359+3*A359,34-C359)</f>
        <v>未使用</v>
      </c>
    </row>
    <row r="360" spans="1:31" ht="12" customHeight="1">
      <c r="A360" s="161">
        <f t="shared" si="614"/>
        <v>4</v>
      </c>
      <c r="B360" s="189" t="str">
        <f ca="1">B$359</f>
        <v/>
      </c>
      <c r="C360" s="40">
        <v>1</v>
      </c>
      <c r="D360" s="37" t="s">
        <v>84</v>
      </c>
      <c r="E360" s="489" t="str">
        <f ca="1">IF(AE360="未使用","Not Used",$E$100&amp;AD360&amp;"_"&amp;D360)</f>
        <v>Not Used</v>
      </c>
      <c r="F360" s="489"/>
      <c r="G360" s="489"/>
      <c r="H360" s="41" t="str">
        <f ca="1">IF(E360="Not Used","",MAX($H$102:INDIRECT("R[-1]C",FALSE))+1)</f>
        <v/>
      </c>
      <c r="I360" s="42" t="str">
        <f t="shared" ca="1" si="620"/>
        <v/>
      </c>
      <c r="J360" s="488"/>
      <c r="K360" s="486"/>
      <c r="L360" s="485"/>
      <c r="M360" s="486"/>
      <c r="N360" s="485"/>
      <c r="O360" s="486"/>
      <c r="P360" s="485"/>
      <c r="Q360" s="486"/>
      <c r="R360" s="485"/>
      <c r="S360" s="486"/>
      <c r="T360" s="485"/>
      <c r="U360" s="486"/>
      <c r="V360" s="485"/>
      <c r="W360" s="486"/>
      <c r="X360" s="485"/>
      <c r="Y360" s="486"/>
      <c r="Z360" s="5">
        <f t="shared" si="621"/>
        <v>0</v>
      </c>
      <c r="AA360" s="5">
        <f t="shared" ca="1" si="622"/>
        <v>8</v>
      </c>
      <c r="AD360" s="201" t="str">
        <f t="shared" ca="1" si="623"/>
        <v/>
      </c>
      <c r="AE360" s="198" t="str">
        <f t="shared" ca="1" si="624"/>
        <v>未使用</v>
      </c>
    </row>
    <row r="361" spans="1:31" ht="12" customHeight="1">
      <c r="A361" s="161">
        <f t="shared" ref="A361:A424" si="625">A360</f>
        <v>4</v>
      </c>
      <c r="B361" s="189" t="str">
        <f t="shared" ref="B361:B422" ca="1" si="626">B$359</f>
        <v/>
      </c>
      <c r="C361" s="40">
        <v>2</v>
      </c>
      <c r="D361" s="37" t="s">
        <v>84</v>
      </c>
      <c r="E361" s="489" t="str">
        <f t="shared" ref="E361:E373" ca="1" si="627">IF(AE361="未使用","Not Used",$E$100&amp;AD361&amp;"_"&amp;D361)</f>
        <v>Not Used</v>
      </c>
      <c r="F361" s="489"/>
      <c r="G361" s="489"/>
      <c r="H361" s="41" t="str">
        <f ca="1">IF(E361="Not Used","",MAX($H$102:INDIRECT("R[-1]C",FALSE))+1)</f>
        <v/>
      </c>
      <c r="I361" s="42" t="str">
        <f t="shared" ca="1" si="620"/>
        <v/>
      </c>
      <c r="J361" s="488"/>
      <c r="K361" s="486"/>
      <c r="L361" s="485"/>
      <c r="M361" s="486"/>
      <c r="N361" s="485"/>
      <c r="O361" s="486"/>
      <c r="P361" s="485"/>
      <c r="Q361" s="486"/>
      <c r="R361" s="485"/>
      <c r="S361" s="486"/>
      <c r="T361" s="485"/>
      <c r="U361" s="486"/>
      <c r="V361" s="485"/>
      <c r="W361" s="486"/>
      <c r="X361" s="485"/>
      <c r="Y361" s="486"/>
      <c r="Z361" s="5">
        <f t="shared" si="621"/>
        <v>0</v>
      </c>
      <c r="AA361" s="5">
        <f t="shared" ca="1" si="622"/>
        <v>8</v>
      </c>
      <c r="AD361" s="201" t="str">
        <f t="shared" ca="1" si="623"/>
        <v/>
      </c>
      <c r="AE361" s="198" t="str">
        <f t="shared" ca="1" si="624"/>
        <v>未使用</v>
      </c>
    </row>
    <row r="362" spans="1:31" ht="12" customHeight="1">
      <c r="A362" s="161">
        <f t="shared" si="625"/>
        <v>4</v>
      </c>
      <c r="B362" s="189" t="str">
        <f t="shared" ca="1" si="626"/>
        <v/>
      </c>
      <c r="C362" s="40">
        <v>3</v>
      </c>
      <c r="D362" s="37" t="s">
        <v>84</v>
      </c>
      <c r="E362" s="489" t="str">
        <f t="shared" ca="1" si="627"/>
        <v>Not Used</v>
      </c>
      <c r="F362" s="489"/>
      <c r="G362" s="489"/>
      <c r="H362" s="41" t="str">
        <f ca="1">IF(E362="Not Used","",MAX($H$102:INDIRECT("R[-1]C",FALSE))+1)</f>
        <v/>
      </c>
      <c r="I362" s="42" t="str">
        <f t="shared" ca="1" si="620"/>
        <v/>
      </c>
      <c r="J362" s="488"/>
      <c r="K362" s="486"/>
      <c r="L362" s="485"/>
      <c r="M362" s="486"/>
      <c r="N362" s="485"/>
      <c r="O362" s="486"/>
      <c r="P362" s="485"/>
      <c r="Q362" s="486"/>
      <c r="R362" s="485"/>
      <c r="S362" s="486"/>
      <c r="T362" s="485"/>
      <c r="U362" s="486"/>
      <c r="V362" s="485"/>
      <c r="W362" s="486"/>
      <c r="X362" s="485"/>
      <c r="Y362" s="486"/>
      <c r="Z362" s="5">
        <f t="shared" si="621"/>
        <v>0</v>
      </c>
      <c r="AA362" s="5">
        <f t="shared" ca="1" si="622"/>
        <v>8</v>
      </c>
      <c r="AD362" s="201" t="str">
        <f t="shared" ca="1" si="623"/>
        <v/>
      </c>
      <c r="AE362" s="198" t="str">
        <f t="shared" ca="1" si="624"/>
        <v>未使用</v>
      </c>
    </row>
    <row r="363" spans="1:31" ht="12" customHeight="1">
      <c r="A363" s="161">
        <f t="shared" si="625"/>
        <v>4</v>
      </c>
      <c r="B363" s="189" t="str">
        <f t="shared" ca="1" si="626"/>
        <v/>
      </c>
      <c r="C363" s="40">
        <v>4</v>
      </c>
      <c r="D363" s="37" t="s">
        <v>84</v>
      </c>
      <c r="E363" s="489" t="str">
        <f t="shared" ca="1" si="627"/>
        <v>Not Used</v>
      </c>
      <c r="F363" s="489"/>
      <c r="G363" s="489"/>
      <c r="H363" s="41" t="str">
        <f ca="1">IF(E363="Not Used","",MAX($H$102:INDIRECT("R[-1]C",FALSE))+1)</f>
        <v/>
      </c>
      <c r="I363" s="42" t="str">
        <f t="shared" ca="1" si="620"/>
        <v/>
      </c>
      <c r="J363" s="488"/>
      <c r="K363" s="486"/>
      <c r="L363" s="485"/>
      <c r="M363" s="486"/>
      <c r="N363" s="485"/>
      <c r="O363" s="486"/>
      <c r="P363" s="485"/>
      <c r="Q363" s="486"/>
      <c r="R363" s="485"/>
      <c r="S363" s="486"/>
      <c r="T363" s="485"/>
      <c r="U363" s="486"/>
      <c r="V363" s="485"/>
      <c r="W363" s="486"/>
      <c r="X363" s="485"/>
      <c r="Y363" s="486"/>
      <c r="Z363" s="5">
        <f t="shared" si="621"/>
        <v>0</v>
      </c>
      <c r="AA363" s="5">
        <f t="shared" ca="1" si="622"/>
        <v>8</v>
      </c>
      <c r="AD363" s="201" t="str">
        <f t="shared" ca="1" si="623"/>
        <v/>
      </c>
      <c r="AE363" s="198" t="str">
        <f t="shared" ca="1" si="624"/>
        <v>未使用</v>
      </c>
    </row>
    <row r="364" spans="1:31" ht="12" customHeight="1">
      <c r="A364" s="161">
        <f t="shared" si="625"/>
        <v>4</v>
      </c>
      <c r="B364" s="189" t="str">
        <f t="shared" ca="1" si="626"/>
        <v/>
      </c>
      <c r="C364" s="40">
        <v>5</v>
      </c>
      <c r="D364" s="37" t="s">
        <v>84</v>
      </c>
      <c r="E364" s="489" t="str">
        <f t="shared" ca="1" si="627"/>
        <v>Not Used</v>
      </c>
      <c r="F364" s="489"/>
      <c r="G364" s="489"/>
      <c r="H364" s="41" t="str">
        <f ca="1">IF(E364="Not Used","",MAX($H$102:INDIRECT("R[-1]C",FALSE))+1)</f>
        <v/>
      </c>
      <c r="I364" s="42" t="str">
        <f t="shared" ca="1" si="620"/>
        <v/>
      </c>
      <c r="J364" s="488"/>
      <c r="K364" s="486"/>
      <c r="L364" s="485"/>
      <c r="M364" s="486"/>
      <c r="N364" s="485"/>
      <c r="O364" s="486"/>
      <c r="P364" s="485"/>
      <c r="Q364" s="486"/>
      <c r="R364" s="485"/>
      <c r="S364" s="486"/>
      <c r="T364" s="485"/>
      <c r="U364" s="486"/>
      <c r="V364" s="485"/>
      <c r="W364" s="486"/>
      <c r="X364" s="485"/>
      <c r="Y364" s="486"/>
      <c r="Z364" s="5">
        <f t="shared" si="621"/>
        <v>0</v>
      </c>
      <c r="AA364" s="5">
        <f t="shared" ca="1" si="622"/>
        <v>8</v>
      </c>
      <c r="AD364" s="201" t="str">
        <f t="shared" ca="1" si="623"/>
        <v/>
      </c>
      <c r="AE364" s="198" t="str">
        <f t="shared" ca="1" si="624"/>
        <v>未使用</v>
      </c>
    </row>
    <row r="365" spans="1:31" ht="12" customHeight="1">
      <c r="A365" s="161">
        <f t="shared" si="625"/>
        <v>4</v>
      </c>
      <c r="B365" s="189" t="str">
        <f t="shared" ca="1" si="626"/>
        <v/>
      </c>
      <c r="C365" s="40">
        <v>6</v>
      </c>
      <c r="D365" s="37" t="s">
        <v>84</v>
      </c>
      <c r="E365" s="489" t="str">
        <f t="shared" ca="1" si="627"/>
        <v>Not Used</v>
      </c>
      <c r="F365" s="489"/>
      <c r="G365" s="489"/>
      <c r="H365" s="41" t="str">
        <f ca="1">IF(E365="Not Used","",MAX($H$102:INDIRECT("R[-1]C",FALSE))+1)</f>
        <v/>
      </c>
      <c r="I365" s="42" t="str">
        <f t="shared" ca="1" si="620"/>
        <v/>
      </c>
      <c r="J365" s="488"/>
      <c r="K365" s="486"/>
      <c r="L365" s="485"/>
      <c r="M365" s="486"/>
      <c r="N365" s="485"/>
      <c r="O365" s="486"/>
      <c r="P365" s="485"/>
      <c r="Q365" s="486"/>
      <c r="R365" s="485"/>
      <c r="S365" s="486"/>
      <c r="T365" s="485"/>
      <c r="U365" s="486"/>
      <c r="V365" s="485"/>
      <c r="W365" s="486"/>
      <c r="X365" s="485"/>
      <c r="Y365" s="486"/>
      <c r="Z365" s="5">
        <f t="shared" si="621"/>
        <v>0</v>
      </c>
      <c r="AA365" s="5">
        <f t="shared" ca="1" si="622"/>
        <v>8</v>
      </c>
      <c r="AD365" s="201" t="str">
        <f t="shared" ca="1" si="623"/>
        <v/>
      </c>
      <c r="AE365" s="198" t="str">
        <f t="shared" ca="1" si="624"/>
        <v>未使用</v>
      </c>
    </row>
    <row r="366" spans="1:31" ht="12" customHeight="1">
      <c r="A366" s="161">
        <f t="shared" si="625"/>
        <v>4</v>
      </c>
      <c r="B366" s="189" t="str">
        <f t="shared" ca="1" si="626"/>
        <v/>
      </c>
      <c r="C366" s="40">
        <v>7</v>
      </c>
      <c r="D366" s="37" t="s">
        <v>84</v>
      </c>
      <c r="E366" s="489" t="str">
        <f t="shared" ca="1" si="627"/>
        <v>Not Used</v>
      </c>
      <c r="F366" s="489"/>
      <c r="G366" s="489"/>
      <c r="H366" s="41" t="str">
        <f ca="1">IF(E366="Not Used","",MAX($H$102:INDIRECT("R[-1]C",FALSE))+1)</f>
        <v/>
      </c>
      <c r="I366" s="42" t="str">
        <f t="shared" ca="1" si="620"/>
        <v/>
      </c>
      <c r="J366" s="488"/>
      <c r="K366" s="486"/>
      <c r="L366" s="485"/>
      <c r="M366" s="486"/>
      <c r="N366" s="485"/>
      <c r="O366" s="486"/>
      <c r="P366" s="485"/>
      <c r="Q366" s="486"/>
      <c r="R366" s="485"/>
      <c r="S366" s="486"/>
      <c r="T366" s="485"/>
      <c r="U366" s="486"/>
      <c r="V366" s="485"/>
      <c r="W366" s="486"/>
      <c r="X366" s="485"/>
      <c r="Y366" s="486"/>
      <c r="Z366" s="5">
        <f t="shared" si="621"/>
        <v>0</v>
      </c>
      <c r="AA366" s="5">
        <f t="shared" ca="1" si="622"/>
        <v>8</v>
      </c>
      <c r="AD366" s="201" t="str">
        <f t="shared" ca="1" si="623"/>
        <v/>
      </c>
      <c r="AE366" s="198" t="str">
        <f t="shared" ca="1" si="624"/>
        <v>未使用</v>
      </c>
    </row>
    <row r="367" spans="1:31" ht="12" customHeight="1">
      <c r="A367" s="161">
        <f t="shared" si="625"/>
        <v>4</v>
      </c>
      <c r="B367" s="189" t="str">
        <f t="shared" ca="1" si="626"/>
        <v/>
      </c>
      <c r="C367" s="40">
        <v>8</v>
      </c>
      <c r="D367" s="37" t="s">
        <v>84</v>
      </c>
      <c r="E367" s="489" t="str">
        <f t="shared" ca="1" si="627"/>
        <v>Not Used</v>
      </c>
      <c r="F367" s="489"/>
      <c r="G367" s="489"/>
      <c r="H367" s="41" t="str">
        <f ca="1">IF(E367="Not Used","",MAX($H$102:INDIRECT("R[-1]C",FALSE))+1)</f>
        <v/>
      </c>
      <c r="I367" s="42" t="str">
        <f t="shared" ca="1" si="620"/>
        <v/>
      </c>
      <c r="J367" s="488"/>
      <c r="K367" s="486"/>
      <c r="L367" s="485"/>
      <c r="M367" s="486"/>
      <c r="N367" s="485"/>
      <c r="O367" s="486"/>
      <c r="P367" s="485"/>
      <c r="Q367" s="486"/>
      <c r="R367" s="485"/>
      <c r="S367" s="486"/>
      <c r="T367" s="485"/>
      <c r="U367" s="486"/>
      <c r="V367" s="485"/>
      <c r="W367" s="486"/>
      <c r="X367" s="485"/>
      <c r="Y367" s="486"/>
      <c r="Z367" s="5">
        <f t="shared" si="621"/>
        <v>0</v>
      </c>
      <c r="AA367" s="5">
        <f t="shared" ca="1" si="622"/>
        <v>8</v>
      </c>
      <c r="AD367" s="201" t="str">
        <f t="shared" ca="1" si="623"/>
        <v/>
      </c>
      <c r="AE367" s="198" t="str">
        <f t="shared" ca="1" si="624"/>
        <v>未使用</v>
      </c>
    </row>
    <row r="368" spans="1:31" ht="12" customHeight="1">
      <c r="A368" s="161">
        <f t="shared" si="625"/>
        <v>4</v>
      </c>
      <c r="B368" s="189" t="str">
        <f t="shared" ca="1" si="626"/>
        <v/>
      </c>
      <c r="C368" s="40">
        <v>9</v>
      </c>
      <c r="D368" s="37" t="s">
        <v>84</v>
      </c>
      <c r="E368" s="489" t="str">
        <f t="shared" ca="1" si="627"/>
        <v>Not Used</v>
      </c>
      <c r="F368" s="489"/>
      <c r="G368" s="489"/>
      <c r="H368" s="41" t="str">
        <f ca="1">IF(E368="Not Used","",MAX($H$102:INDIRECT("R[-1]C",FALSE))+1)</f>
        <v/>
      </c>
      <c r="I368" s="42" t="str">
        <f t="shared" ca="1" si="620"/>
        <v/>
      </c>
      <c r="J368" s="488"/>
      <c r="K368" s="486"/>
      <c r="L368" s="485"/>
      <c r="M368" s="486"/>
      <c r="N368" s="485"/>
      <c r="O368" s="486"/>
      <c r="P368" s="485"/>
      <c r="Q368" s="486"/>
      <c r="R368" s="485"/>
      <c r="S368" s="486"/>
      <c r="T368" s="485"/>
      <c r="U368" s="486"/>
      <c r="V368" s="485"/>
      <c r="W368" s="486"/>
      <c r="X368" s="485"/>
      <c r="Y368" s="486"/>
      <c r="Z368" s="5">
        <f t="shared" si="621"/>
        <v>0</v>
      </c>
      <c r="AA368" s="5">
        <f t="shared" ca="1" si="622"/>
        <v>8</v>
      </c>
      <c r="AD368" s="201" t="str">
        <f t="shared" ca="1" si="623"/>
        <v/>
      </c>
      <c r="AE368" s="198" t="str">
        <f t="shared" ca="1" si="624"/>
        <v>未使用</v>
      </c>
    </row>
    <row r="369" spans="1:31" ht="12" customHeight="1">
      <c r="A369" s="161">
        <f t="shared" si="625"/>
        <v>4</v>
      </c>
      <c r="B369" s="189" t="str">
        <f t="shared" ca="1" si="626"/>
        <v/>
      </c>
      <c r="C369" s="40">
        <v>10</v>
      </c>
      <c r="D369" s="37" t="s">
        <v>84</v>
      </c>
      <c r="E369" s="489" t="str">
        <f t="shared" ca="1" si="627"/>
        <v>Not Used</v>
      </c>
      <c r="F369" s="489"/>
      <c r="G369" s="489"/>
      <c r="H369" s="41" t="str">
        <f ca="1">IF(E369="Not Used","",MAX($H$102:INDIRECT("R[-1]C",FALSE))+1)</f>
        <v/>
      </c>
      <c r="I369" s="42" t="str">
        <f t="shared" ca="1" si="620"/>
        <v/>
      </c>
      <c r="J369" s="488"/>
      <c r="K369" s="486"/>
      <c r="L369" s="485"/>
      <c r="M369" s="486"/>
      <c r="N369" s="485"/>
      <c r="O369" s="486"/>
      <c r="P369" s="485"/>
      <c r="Q369" s="486"/>
      <c r="R369" s="485"/>
      <c r="S369" s="486"/>
      <c r="T369" s="485"/>
      <c r="U369" s="486"/>
      <c r="V369" s="485"/>
      <c r="W369" s="486"/>
      <c r="X369" s="485"/>
      <c r="Y369" s="486"/>
      <c r="Z369" s="5">
        <f t="shared" si="621"/>
        <v>0</v>
      </c>
      <c r="AA369" s="5">
        <f t="shared" ca="1" si="622"/>
        <v>8</v>
      </c>
      <c r="AD369" s="201" t="str">
        <f t="shared" ca="1" si="623"/>
        <v/>
      </c>
      <c r="AE369" s="198" t="str">
        <f t="shared" ca="1" si="624"/>
        <v>未使用</v>
      </c>
    </row>
    <row r="370" spans="1:31" ht="12" customHeight="1">
      <c r="A370" s="161">
        <f t="shared" si="625"/>
        <v>4</v>
      </c>
      <c r="B370" s="189" t="str">
        <f t="shared" ca="1" si="626"/>
        <v/>
      </c>
      <c r="C370" s="40">
        <v>11</v>
      </c>
      <c r="D370" s="37" t="s">
        <v>84</v>
      </c>
      <c r="E370" s="489" t="str">
        <f t="shared" ca="1" si="627"/>
        <v>Not Used</v>
      </c>
      <c r="F370" s="489"/>
      <c r="G370" s="489"/>
      <c r="H370" s="41" t="str">
        <f ca="1">IF(E370="Not Used","",MAX($H$102:INDIRECT("R[-1]C",FALSE))+1)</f>
        <v/>
      </c>
      <c r="I370" s="42" t="str">
        <f t="shared" ca="1" si="620"/>
        <v/>
      </c>
      <c r="J370" s="488"/>
      <c r="K370" s="486"/>
      <c r="L370" s="485"/>
      <c r="M370" s="486"/>
      <c r="N370" s="485"/>
      <c r="O370" s="486"/>
      <c r="P370" s="485"/>
      <c r="Q370" s="486"/>
      <c r="R370" s="485"/>
      <c r="S370" s="486"/>
      <c r="T370" s="485"/>
      <c r="U370" s="486"/>
      <c r="V370" s="485"/>
      <c r="W370" s="486"/>
      <c r="X370" s="485"/>
      <c r="Y370" s="486"/>
      <c r="Z370" s="5">
        <f t="shared" si="621"/>
        <v>0</v>
      </c>
      <c r="AA370" s="5">
        <f t="shared" ca="1" si="622"/>
        <v>8</v>
      </c>
      <c r="AD370" s="201" t="str">
        <f t="shared" ca="1" si="623"/>
        <v/>
      </c>
      <c r="AE370" s="198" t="str">
        <f t="shared" ca="1" si="624"/>
        <v>未使用</v>
      </c>
    </row>
    <row r="371" spans="1:31" ht="12" customHeight="1">
      <c r="A371" s="161">
        <f t="shared" si="625"/>
        <v>4</v>
      </c>
      <c r="B371" s="189" t="str">
        <f t="shared" ca="1" si="626"/>
        <v/>
      </c>
      <c r="C371" s="40">
        <v>12</v>
      </c>
      <c r="D371" s="37" t="s">
        <v>84</v>
      </c>
      <c r="E371" s="489" t="str">
        <f t="shared" ca="1" si="627"/>
        <v>Not Used</v>
      </c>
      <c r="F371" s="489"/>
      <c r="G371" s="489"/>
      <c r="H371" s="41" t="str">
        <f ca="1">IF(E371="Not Used","",MAX($H$102:INDIRECT("R[-1]C",FALSE))+1)</f>
        <v/>
      </c>
      <c r="I371" s="42" t="str">
        <f t="shared" ca="1" si="620"/>
        <v/>
      </c>
      <c r="J371" s="488"/>
      <c r="K371" s="486"/>
      <c r="L371" s="485"/>
      <c r="M371" s="486"/>
      <c r="N371" s="485"/>
      <c r="O371" s="486"/>
      <c r="P371" s="485"/>
      <c r="Q371" s="486"/>
      <c r="R371" s="485"/>
      <c r="S371" s="486"/>
      <c r="T371" s="485"/>
      <c r="U371" s="486"/>
      <c r="V371" s="485"/>
      <c r="W371" s="486"/>
      <c r="X371" s="485"/>
      <c r="Y371" s="486"/>
      <c r="Z371" s="5">
        <f t="shared" si="621"/>
        <v>0</v>
      </c>
      <c r="AA371" s="5">
        <f t="shared" ca="1" si="622"/>
        <v>8</v>
      </c>
      <c r="AD371" s="201" t="str">
        <f t="shared" ca="1" si="623"/>
        <v/>
      </c>
      <c r="AE371" s="198" t="str">
        <f t="shared" ca="1" si="624"/>
        <v>未使用</v>
      </c>
    </row>
    <row r="372" spans="1:31" ht="12" customHeight="1">
      <c r="A372" s="161">
        <f t="shared" si="625"/>
        <v>4</v>
      </c>
      <c r="B372" s="189" t="str">
        <f t="shared" ca="1" si="626"/>
        <v/>
      </c>
      <c r="C372" s="40">
        <v>13</v>
      </c>
      <c r="D372" s="37" t="s">
        <v>84</v>
      </c>
      <c r="E372" s="489" t="str">
        <f t="shared" ca="1" si="627"/>
        <v>Not Used</v>
      </c>
      <c r="F372" s="489"/>
      <c r="G372" s="489"/>
      <c r="H372" s="41" t="str">
        <f ca="1">IF(E372="Not Used","",MAX($H$102:INDIRECT("R[-1]C",FALSE))+1)</f>
        <v/>
      </c>
      <c r="I372" s="42" t="str">
        <f t="shared" ca="1" si="620"/>
        <v/>
      </c>
      <c r="J372" s="488"/>
      <c r="K372" s="486"/>
      <c r="L372" s="485"/>
      <c r="M372" s="486"/>
      <c r="N372" s="485"/>
      <c r="O372" s="486"/>
      <c r="P372" s="485"/>
      <c r="Q372" s="486"/>
      <c r="R372" s="485"/>
      <c r="S372" s="486"/>
      <c r="T372" s="485"/>
      <c r="U372" s="486"/>
      <c r="V372" s="485"/>
      <c r="W372" s="486"/>
      <c r="X372" s="485"/>
      <c r="Y372" s="486"/>
      <c r="Z372" s="5">
        <f t="shared" si="621"/>
        <v>0</v>
      </c>
      <c r="AA372" s="5">
        <f t="shared" ca="1" si="622"/>
        <v>8</v>
      </c>
      <c r="AD372" s="201" t="str">
        <f t="shared" ca="1" si="623"/>
        <v/>
      </c>
      <c r="AE372" s="198" t="str">
        <f t="shared" ca="1" si="624"/>
        <v>未使用</v>
      </c>
    </row>
    <row r="373" spans="1:31" ht="12" customHeight="1">
      <c r="A373" s="161">
        <f t="shared" si="625"/>
        <v>4</v>
      </c>
      <c r="B373" s="189" t="str">
        <f t="shared" ca="1" si="626"/>
        <v/>
      </c>
      <c r="C373" s="40">
        <v>14</v>
      </c>
      <c r="D373" s="37" t="s">
        <v>84</v>
      </c>
      <c r="E373" s="489" t="str">
        <f t="shared" ca="1" si="627"/>
        <v>Not Used</v>
      </c>
      <c r="F373" s="489"/>
      <c r="G373" s="489"/>
      <c r="H373" s="41" t="str">
        <f ca="1">IF(E373="Not Used","",MAX($H$102:INDIRECT("R[-1]C",FALSE))+1)</f>
        <v/>
      </c>
      <c r="I373" s="42" t="str">
        <f t="shared" ca="1" si="620"/>
        <v/>
      </c>
      <c r="J373" s="488"/>
      <c r="K373" s="486"/>
      <c r="L373" s="485"/>
      <c r="M373" s="486"/>
      <c r="N373" s="485"/>
      <c r="O373" s="486"/>
      <c r="P373" s="485"/>
      <c r="Q373" s="486"/>
      <c r="R373" s="485"/>
      <c r="S373" s="486"/>
      <c r="T373" s="485"/>
      <c r="U373" s="486"/>
      <c r="V373" s="485"/>
      <c r="W373" s="486"/>
      <c r="X373" s="485"/>
      <c r="Y373" s="486"/>
      <c r="Z373" s="5">
        <f t="shared" si="621"/>
        <v>0</v>
      </c>
      <c r="AA373" s="5">
        <f t="shared" ca="1" si="622"/>
        <v>8</v>
      </c>
      <c r="AD373" s="201" t="str">
        <f t="shared" ca="1" si="623"/>
        <v/>
      </c>
      <c r="AE373" s="198" t="str">
        <f t="shared" ca="1" si="624"/>
        <v>未使用</v>
      </c>
    </row>
    <row r="374" spans="1:31" ht="12" customHeight="1">
      <c r="A374" s="161">
        <f t="shared" si="625"/>
        <v>4</v>
      </c>
      <c r="B374" s="189" t="str">
        <f t="shared" ca="1" si="626"/>
        <v/>
      </c>
      <c r="C374" s="40">
        <v>15</v>
      </c>
      <c r="D374" s="37" t="s">
        <v>84</v>
      </c>
      <c r="E374" s="489" t="str">
        <f ca="1">IF(AE374="未使用","Not Used",$E$100&amp;AD374&amp;"_"&amp;D374)</f>
        <v>Not Used</v>
      </c>
      <c r="F374" s="489"/>
      <c r="G374" s="489"/>
      <c r="H374" s="41" t="str">
        <f ca="1">IF(E374="Not Used","",MAX($H$102:INDIRECT("R[-1]C",FALSE))+1)</f>
        <v/>
      </c>
      <c r="I374" s="42" t="str">
        <f t="shared" ca="1" si="620"/>
        <v/>
      </c>
      <c r="J374" s="488"/>
      <c r="K374" s="486"/>
      <c r="L374" s="485"/>
      <c r="M374" s="486"/>
      <c r="N374" s="485"/>
      <c r="O374" s="486"/>
      <c r="P374" s="485"/>
      <c r="Q374" s="486"/>
      <c r="R374" s="485"/>
      <c r="S374" s="486"/>
      <c r="T374" s="485"/>
      <c r="U374" s="486"/>
      <c r="V374" s="485"/>
      <c r="W374" s="486"/>
      <c r="X374" s="485"/>
      <c r="Y374" s="486"/>
      <c r="Z374" s="5">
        <f t="shared" si="621"/>
        <v>0</v>
      </c>
      <c r="AA374" s="5">
        <f t="shared" ca="1" si="622"/>
        <v>8</v>
      </c>
      <c r="AD374" s="201" t="str">
        <f t="shared" ca="1" si="623"/>
        <v/>
      </c>
      <c r="AE374" s="198" t="str">
        <f t="shared" ca="1" si="624"/>
        <v>未使用</v>
      </c>
    </row>
    <row r="375" spans="1:31" ht="12" customHeight="1">
      <c r="A375" s="161">
        <f t="shared" si="625"/>
        <v>4</v>
      </c>
      <c r="B375" s="189" t="str">
        <f t="shared" ca="1" si="626"/>
        <v/>
      </c>
      <c r="C375" s="40">
        <v>16</v>
      </c>
      <c r="D375" s="37" t="s">
        <v>84</v>
      </c>
      <c r="E375" s="489" t="str">
        <f ca="1">IF(AE375="未使用","Not Used",$E$100&amp;AD375&amp;"_"&amp;D375)</f>
        <v>Not Used</v>
      </c>
      <c r="F375" s="489"/>
      <c r="G375" s="489"/>
      <c r="H375" s="41" t="str">
        <f ca="1">IF(E375="Not Used","",MAX($H$102:INDIRECT("R[-1]C",FALSE))+1)</f>
        <v/>
      </c>
      <c r="I375" s="42" t="str">
        <f t="shared" ca="1" si="620"/>
        <v/>
      </c>
      <c r="J375" s="488"/>
      <c r="K375" s="486"/>
      <c r="L375" s="485"/>
      <c r="M375" s="486"/>
      <c r="N375" s="485"/>
      <c r="O375" s="486"/>
      <c r="P375" s="485"/>
      <c r="Q375" s="486"/>
      <c r="R375" s="485"/>
      <c r="S375" s="486"/>
      <c r="T375" s="485"/>
      <c r="U375" s="486"/>
      <c r="V375" s="485"/>
      <c r="W375" s="486"/>
      <c r="X375" s="485"/>
      <c r="Y375" s="486"/>
      <c r="Z375" s="5">
        <f t="shared" si="621"/>
        <v>0</v>
      </c>
      <c r="AA375" s="5">
        <f t="shared" ca="1" si="622"/>
        <v>8</v>
      </c>
      <c r="AD375" s="201" t="str">
        <f t="shared" ca="1" si="623"/>
        <v/>
      </c>
      <c r="AE375" s="198" t="str">
        <f t="shared" ca="1" si="624"/>
        <v>未使用</v>
      </c>
    </row>
    <row r="376" spans="1:31" ht="12" customHeight="1">
      <c r="A376" s="161">
        <f t="shared" si="625"/>
        <v>4</v>
      </c>
      <c r="B376" s="189" t="str">
        <f t="shared" ca="1" si="626"/>
        <v/>
      </c>
      <c r="C376" s="40">
        <v>17</v>
      </c>
      <c r="D376" s="37" t="s">
        <v>84</v>
      </c>
      <c r="E376" s="489" t="str">
        <f t="shared" ref="E376:E381" ca="1" si="628">IF(AE376="未使用","Not Used",$E$100&amp;AD376&amp;"_"&amp;D376)</f>
        <v>Not Used</v>
      </c>
      <c r="F376" s="489"/>
      <c r="G376" s="489"/>
      <c r="H376" s="41" t="str">
        <f ca="1">IF(E376="Not Used","",MAX($H$102:INDIRECT("R[-1]C",FALSE))+1)</f>
        <v/>
      </c>
      <c r="I376" s="42" t="str">
        <f t="shared" ca="1" si="620"/>
        <v/>
      </c>
      <c r="J376" s="488"/>
      <c r="K376" s="486"/>
      <c r="L376" s="485"/>
      <c r="M376" s="486"/>
      <c r="N376" s="485"/>
      <c r="O376" s="486"/>
      <c r="P376" s="485"/>
      <c r="Q376" s="486"/>
      <c r="R376" s="485"/>
      <c r="S376" s="486"/>
      <c r="T376" s="485"/>
      <c r="U376" s="486"/>
      <c r="V376" s="485"/>
      <c r="W376" s="486"/>
      <c r="X376" s="485"/>
      <c r="Y376" s="486"/>
      <c r="Z376" s="5">
        <f t="shared" si="621"/>
        <v>0</v>
      </c>
      <c r="AA376" s="5">
        <f t="shared" ca="1" si="622"/>
        <v>8</v>
      </c>
      <c r="AD376" s="201" t="str">
        <f t="shared" ca="1" si="623"/>
        <v/>
      </c>
      <c r="AE376" s="198" t="str">
        <f t="shared" ca="1" si="624"/>
        <v>未使用</v>
      </c>
    </row>
    <row r="377" spans="1:31" ht="12" customHeight="1">
      <c r="A377" s="161">
        <f t="shared" si="625"/>
        <v>4</v>
      </c>
      <c r="B377" s="189" t="str">
        <f t="shared" ca="1" si="626"/>
        <v/>
      </c>
      <c r="C377" s="40">
        <v>18</v>
      </c>
      <c r="D377" s="37" t="s">
        <v>84</v>
      </c>
      <c r="E377" s="489" t="str">
        <f t="shared" ca="1" si="628"/>
        <v>Not Used</v>
      </c>
      <c r="F377" s="489"/>
      <c r="G377" s="489"/>
      <c r="H377" s="41" t="str">
        <f ca="1">IF(E377="Not Used","",MAX($H$102:INDIRECT("R[-1]C",FALSE))+1)</f>
        <v/>
      </c>
      <c r="I377" s="42" t="str">
        <f t="shared" ca="1" si="620"/>
        <v/>
      </c>
      <c r="J377" s="488"/>
      <c r="K377" s="486"/>
      <c r="L377" s="485"/>
      <c r="M377" s="486"/>
      <c r="N377" s="485"/>
      <c r="O377" s="486"/>
      <c r="P377" s="485"/>
      <c r="Q377" s="486"/>
      <c r="R377" s="485"/>
      <c r="S377" s="486"/>
      <c r="T377" s="485"/>
      <c r="U377" s="486"/>
      <c r="V377" s="485"/>
      <c r="W377" s="486"/>
      <c r="X377" s="485"/>
      <c r="Y377" s="486"/>
      <c r="Z377" s="5">
        <f t="shared" si="621"/>
        <v>0</v>
      </c>
      <c r="AA377" s="5">
        <f t="shared" ca="1" si="622"/>
        <v>8</v>
      </c>
      <c r="AD377" s="201" t="str">
        <f t="shared" ca="1" si="623"/>
        <v/>
      </c>
      <c r="AE377" s="198" t="str">
        <f t="shared" ca="1" si="624"/>
        <v>未使用</v>
      </c>
    </row>
    <row r="378" spans="1:31" ht="12" customHeight="1">
      <c r="A378" s="161">
        <f t="shared" si="625"/>
        <v>4</v>
      </c>
      <c r="B378" s="189" t="str">
        <f t="shared" ca="1" si="626"/>
        <v/>
      </c>
      <c r="C378" s="40">
        <v>19</v>
      </c>
      <c r="D378" s="37" t="s">
        <v>84</v>
      </c>
      <c r="E378" s="489" t="str">
        <f t="shared" ca="1" si="628"/>
        <v>Not Used</v>
      </c>
      <c r="F378" s="489"/>
      <c r="G378" s="489"/>
      <c r="H378" s="41" t="str">
        <f ca="1">IF(E378="Not Used","",MAX($H$102:INDIRECT("R[-1]C",FALSE))+1)</f>
        <v/>
      </c>
      <c r="I378" s="42" t="str">
        <f t="shared" ca="1" si="620"/>
        <v/>
      </c>
      <c r="J378" s="488"/>
      <c r="K378" s="486"/>
      <c r="L378" s="485"/>
      <c r="M378" s="486"/>
      <c r="N378" s="485"/>
      <c r="O378" s="486"/>
      <c r="P378" s="485"/>
      <c r="Q378" s="486"/>
      <c r="R378" s="485"/>
      <c r="S378" s="486"/>
      <c r="T378" s="485"/>
      <c r="U378" s="486"/>
      <c r="V378" s="485"/>
      <c r="W378" s="486"/>
      <c r="X378" s="485"/>
      <c r="Y378" s="486"/>
      <c r="Z378" s="5">
        <f t="shared" si="621"/>
        <v>0</v>
      </c>
      <c r="AA378" s="5">
        <f t="shared" ca="1" si="622"/>
        <v>8</v>
      </c>
      <c r="AD378" s="201" t="str">
        <f t="shared" ca="1" si="623"/>
        <v/>
      </c>
      <c r="AE378" s="198" t="str">
        <f t="shared" ca="1" si="624"/>
        <v>未使用</v>
      </c>
    </row>
    <row r="379" spans="1:31" ht="12" customHeight="1">
      <c r="A379" s="161">
        <f t="shared" si="625"/>
        <v>4</v>
      </c>
      <c r="B379" s="189" t="str">
        <f t="shared" ca="1" si="626"/>
        <v/>
      </c>
      <c r="C379" s="40">
        <v>20</v>
      </c>
      <c r="D379" s="37" t="s">
        <v>84</v>
      </c>
      <c r="E379" s="489" t="str">
        <f t="shared" ca="1" si="628"/>
        <v>Not Used</v>
      </c>
      <c r="F379" s="489"/>
      <c r="G379" s="489"/>
      <c r="H379" s="41" t="str">
        <f ca="1">IF(E379="Not Used","",MAX($H$102:INDIRECT("R[-1]C",FALSE))+1)</f>
        <v/>
      </c>
      <c r="I379" s="42" t="str">
        <f t="shared" ca="1" si="620"/>
        <v/>
      </c>
      <c r="J379" s="488"/>
      <c r="K379" s="486"/>
      <c r="L379" s="485"/>
      <c r="M379" s="486"/>
      <c r="N379" s="485"/>
      <c r="O379" s="486"/>
      <c r="P379" s="485"/>
      <c r="Q379" s="486"/>
      <c r="R379" s="485"/>
      <c r="S379" s="486"/>
      <c r="T379" s="485"/>
      <c r="U379" s="486"/>
      <c r="V379" s="485"/>
      <c r="W379" s="486"/>
      <c r="X379" s="485"/>
      <c r="Y379" s="486"/>
      <c r="Z379" s="5">
        <f t="shared" si="621"/>
        <v>0</v>
      </c>
      <c r="AA379" s="5">
        <f t="shared" ca="1" si="622"/>
        <v>8</v>
      </c>
      <c r="AD379" s="201" t="str">
        <f t="shared" ca="1" si="623"/>
        <v/>
      </c>
      <c r="AE379" s="198" t="str">
        <f t="shared" ca="1" si="624"/>
        <v>未使用</v>
      </c>
    </row>
    <row r="380" spans="1:31" ht="12" customHeight="1">
      <c r="A380" s="161">
        <f t="shared" si="625"/>
        <v>4</v>
      </c>
      <c r="B380" s="189" t="str">
        <f t="shared" ca="1" si="626"/>
        <v/>
      </c>
      <c r="C380" s="40">
        <v>21</v>
      </c>
      <c r="D380" s="37" t="s">
        <v>84</v>
      </c>
      <c r="E380" s="489" t="str">
        <f t="shared" ca="1" si="628"/>
        <v>Not Used</v>
      </c>
      <c r="F380" s="489"/>
      <c r="G380" s="489"/>
      <c r="H380" s="41" t="str">
        <f ca="1">IF(E380="Not Used","",MAX($H$102:INDIRECT("R[-1]C",FALSE))+1)</f>
        <v/>
      </c>
      <c r="I380" s="42" t="str">
        <f t="shared" ca="1" si="620"/>
        <v/>
      </c>
      <c r="J380" s="488"/>
      <c r="K380" s="486"/>
      <c r="L380" s="485"/>
      <c r="M380" s="486"/>
      <c r="N380" s="485"/>
      <c r="O380" s="486"/>
      <c r="P380" s="485"/>
      <c r="Q380" s="486"/>
      <c r="R380" s="485"/>
      <c r="S380" s="486"/>
      <c r="T380" s="485"/>
      <c r="U380" s="486"/>
      <c r="V380" s="485"/>
      <c r="W380" s="486"/>
      <c r="X380" s="485"/>
      <c r="Y380" s="486"/>
      <c r="Z380" s="5">
        <f t="shared" si="621"/>
        <v>0</v>
      </c>
      <c r="AA380" s="5">
        <f t="shared" ca="1" si="622"/>
        <v>8</v>
      </c>
      <c r="AD380" s="201" t="str">
        <f t="shared" ca="1" si="623"/>
        <v/>
      </c>
      <c r="AE380" s="198" t="str">
        <f t="shared" ca="1" si="624"/>
        <v>未使用</v>
      </c>
    </row>
    <row r="381" spans="1:31" ht="12" customHeight="1">
      <c r="A381" s="161">
        <f t="shared" si="625"/>
        <v>4</v>
      </c>
      <c r="B381" s="189" t="str">
        <f t="shared" ca="1" si="626"/>
        <v/>
      </c>
      <c r="C381" s="40">
        <v>22</v>
      </c>
      <c r="D381" s="37" t="s">
        <v>84</v>
      </c>
      <c r="E381" s="489" t="str">
        <f t="shared" ca="1" si="628"/>
        <v>Not Used</v>
      </c>
      <c r="F381" s="489"/>
      <c r="G381" s="489"/>
      <c r="H381" s="41" t="str">
        <f ca="1">IF(E381="Not Used","",MAX($H$102:INDIRECT("R[-1]C",FALSE))+1)</f>
        <v/>
      </c>
      <c r="I381" s="42" t="str">
        <f t="shared" ca="1" si="620"/>
        <v/>
      </c>
      <c r="J381" s="488"/>
      <c r="K381" s="486"/>
      <c r="L381" s="485"/>
      <c r="M381" s="486"/>
      <c r="N381" s="485"/>
      <c r="O381" s="486"/>
      <c r="P381" s="485"/>
      <c r="Q381" s="486"/>
      <c r="R381" s="485"/>
      <c r="S381" s="486"/>
      <c r="T381" s="485"/>
      <c r="U381" s="486"/>
      <c r="V381" s="485"/>
      <c r="W381" s="486"/>
      <c r="X381" s="485"/>
      <c r="Y381" s="486"/>
      <c r="Z381" s="5">
        <f t="shared" si="621"/>
        <v>0</v>
      </c>
      <c r="AA381" s="5">
        <f t="shared" ca="1" si="622"/>
        <v>8</v>
      </c>
      <c r="AD381" s="201" t="str">
        <f t="shared" ca="1" si="623"/>
        <v/>
      </c>
      <c r="AE381" s="198" t="str">
        <f t="shared" ca="1" si="624"/>
        <v>未使用</v>
      </c>
    </row>
    <row r="382" spans="1:31" ht="12" customHeight="1">
      <c r="A382" s="161">
        <f t="shared" si="625"/>
        <v>4</v>
      </c>
      <c r="B382" s="189" t="str">
        <f t="shared" ca="1" si="626"/>
        <v/>
      </c>
      <c r="C382" s="40">
        <v>23</v>
      </c>
      <c r="D382" s="37" t="s">
        <v>84</v>
      </c>
      <c r="E382" s="489" t="str">
        <f ca="1">IF(AE382="未使用","Not Used",$E$100&amp;AD382&amp;"_"&amp;D382)</f>
        <v>Not Used</v>
      </c>
      <c r="F382" s="489"/>
      <c r="G382" s="489"/>
      <c r="H382" s="41" t="str">
        <f ca="1">IF(E382="Not Used","",MAX($H$102:INDIRECT("R[-1]C",FALSE))+1)</f>
        <v/>
      </c>
      <c r="I382" s="42" t="str">
        <f t="shared" ca="1" si="620"/>
        <v/>
      </c>
      <c r="J382" s="488"/>
      <c r="K382" s="486"/>
      <c r="L382" s="485"/>
      <c r="M382" s="486"/>
      <c r="N382" s="485"/>
      <c r="O382" s="486"/>
      <c r="P382" s="485"/>
      <c r="Q382" s="486"/>
      <c r="R382" s="485"/>
      <c r="S382" s="486"/>
      <c r="T382" s="485"/>
      <c r="U382" s="486"/>
      <c r="V382" s="485"/>
      <c r="W382" s="486"/>
      <c r="X382" s="485"/>
      <c r="Y382" s="486"/>
      <c r="Z382" s="5">
        <f t="shared" si="621"/>
        <v>0</v>
      </c>
      <c r="AA382" s="5">
        <f t="shared" ca="1" si="622"/>
        <v>8</v>
      </c>
      <c r="AD382" s="201" t="str">
        <f t="shared" ca="1" si="623"/>
        <v/>
      </c>
      <c r="AE382" s="198" t="str">
        <f t="shared" ca="1" si="624"/>
        <v>未使用</v>
      </c>
    </row>
    <row r="383" spans="1:31" ht="12" customHeight="1">
      <c r="A383" s="161">
        <f t="shared" si="625"/>
        <v>4</v>
      </c>
      <c r="B383" s="189" t="str">
        <f t="shared" ca="1" si="626"/>
        <v/>
      </c>
      <c r="C383" s="40">
        <v>24</v>
      </c>
      <c r="D383" s="37" t="s">
        <v>84</v>
      </c>
      <c r="E383" s="489" t="str">
        <f t="shared" ref="E383:E389" ca="1" si="629">IF(AE383="未使用","Not Used",$E$100&amp;AD383&amp;"_"&amp;D383)</f>
        <v>Not Used</v>
      </c>
      <c r="F383" s="489"/>
      <c r="G383" s="489"/>
      <c r="H383" s="41" t="str">
        <f ca="1">IF(E383="Not Used","",MAX($H$102:INDIRECT("R[-1]C",FALSE))+1)</f>
        <v/>
      </c>
      <c r="I383" s="42" t="str">
        <f t="shared" ca="1" si="620"/>
        <v/>
      </c>
      <c r="J383" s="488"/>
      <c r="K383" s="486"/>
      <c r="L383" s="485"/>
      <c r="M383" s="486"/>
      <c r="N383" s="485"/>
      <c r="O383" s="486"/>
      <c r="P383" s="485"/>
      <c r="Q383" s="486"/>
      <c r="R383" s="485"/>
      <c r="S383" s="486"/>
      <c r="T383" s="485"/>
      <c r="U383" s="486"/>
      <c r="V383" s="485"/>
      <c r="W383" s="486"/>
      <c r="X383" s="485"/>
      <c r="Y383" s="486"/>
      <c r="Z383" s="5">
        <f t="shared" si="621"/>
        <v>0</v>
      </c>
      <c r="AA383" s="5">
        <f t="shared" ca="1" si="622"/>
        <v>8</v>
      </c>
      <c r="AD383" s="201" t="str">
        <f t="shared" ca="1" si="623"/>
        <v/>
      </c>
      <c r="AE383" s="198" t="str">
        <f t="shared" ca="1" si="624"/>
        <v>未使用</v>
      </c>
    </row>
    <row r="384" spans="1:31" ht="12" customHeight="1">
      <c r="A384" s="161">
        <f t="shared" si="625"/>
        <v>4</v>
      </c>
      <c r="B384" s="189" t="str">
        <f t="shared" ca="1" si="626"/>
        <v/>
      </c>
      <c r="C384" s="40">
        <v>25</v>
      </c>
      <c r="D384" s="37" t="s">
        <v>84</v>
      </c>
      <c r="E384" s="489" t="str">
        <f t="shared" ca="1" si="629"/>
        <v>Not Used</v>
      </c>
      <c r="F384" s="489"/>
      <c r="G384" s="489"/>
      <c r="H384" s="41" t="str">
        <f ca="1">IF(E384="Not Used","",MAX($H$102:INDIRECT("R[-1]C",FALSE))+1)</f>
        <v/>
      </c>
      <c r="I384" s="42" t="str">
        <f t="shared" ca="1" si="620"/>
        <v/>
      </c>
      <c r="J384" s="488"/>
      <c r="K384" s="486"/>
      <c r="L384" s="485"/>
      <c r="M384" s="486"/>
      <c r="N384" s="485"/>
      <c r="O384" s="486"/>
      <c r="P384" s="485"/>
      <c r="Q384" s="486"/>
      <c r="R384" s="485"/>
      <c r="S384" s="486"/>
      <c r="T384" s="485"/>
      <c r="U384" s="486"/>
      <c r="V384" s="485"/>
      <c r="W384" s="486"/>
      <c r="X384" s="485"/>
      <c r="Y384" s="486"/>
      <c r="Z384" s="5">
        <f t="shared" si="621"/>
        <v>0</v>
      </c>
      <c r="AA384" s="5">
        <f t="shared" ca="1" si="622"/>
        <v>8</v>
      </c>
      <c r="AD384" s="201" t="str">
        <f t="shared" ca="1" si="623"/>
        <v/>
      </c>
      <c r="AE384" s="198" t="str">
        <f t="shared" ca="1" si="624"/>
        <v>未使用</v>
      </c>
    </row>
    <row r="385" spans="1:31" ht="12" customHeight="1">
      <c r="A385" s="161">
        <f t="shared" si="625"/>
        <v>4</v>
      </c>
      <c r="B385" s="189" t="str">
        <f t="shared" ca="1" si="626"/>
        <v/>
      </c>
      <c r="C385" s="40">
        <v>26</v>
      </c>
      <c r="D385" s="37" t="s">
        <v>84</v>
      </c>
      <c r="E385" s="489" t="str">
        <f t="shared" ca="1" si="629"/>
        <v>Not Used</v>
      </c>
      <c r="F385" s="489"/>
      <c r="G385" s="489"/>
      <c r="H385" s="41" t="str">
        <f ca="1">IF(E385="Not Used","",MAX($H$102:INDIRECT("R[-1]C",FALSE))+1)</f>
        <v/>
      </c>
      <c r="I385" s="42" t="str">
        <f t="shared" ca="1" si="620"/>
        <v/>
      </c>
      <c r="J385" s="488"/>
      <c r="K385" s="486"/>
      <c r="L385" s="485"/>
      <c r="M385" s="486"/>
      <c r="N385" s="485"/>
      <c r="O385" s="486"/>
      <c r="P385" s="485"/>
      <c r="Q385" s="486"/>
      <c r="R385" s="485"/>
      <c r="S385" s="486"/>
      <c r="T385" s="485"/>
      <c r="U385" s="486"/>
      <c r="V385" s="485"/>
      <c r="W385" s="486"/>
      <c r="X385" s="485"/>
      <c r="Y385" s="486"/>
      <c r="Z385" s="5">
        <f t="shared" si="621"/>
        <v>0</v>
      </c>
      <c r="AA385" s="5">
        <f t="shared" ca="1" si="622"/>
        <v>8</v>
      </c>
      <c r="AD385" s="201" t="str">
        <f t="shared" ca="1" si="623"/>
        <v/>
      </c>
      <c r="AE385" s="198" t="str">
        <f t="shared" ca="1" si="624"/>
        <v>未使用</v>
      </c>
    </row>
    <row r="386" spans="1:31" ht="12" customHeight="1">
      <c r="A386" s="161">
        <f t="shared" si="625"/>
        <v>4</v>
      </c>
      <c r="B386" s="189" t="str">
        <f t="shared" ca="1" si="626"/>
        <v/>
      </c>
      <c r="C386" s="40">
        <v>27</v>
      </c>
      <c r="D386" s="37" t="s">
        <v>84</v>
      </c>
      <c r="E386" s="489" t="str">
        <f t="shared" ca="1" si="629"/>
        <v>Not Used</v>
      </c>
      <c r="F386" s="489"/>
      <c r="G386" s="489"/>
      <c r="H386" s="41" t="str">
        <f ca="1">IF(E386="Not Used","",MAX($H$102:INDIRECT("R[-1]C",FALSE))+1)</f>
        <v/>
      </c>
      <c r="I386" s="42" t="str">
        <f t="shared" ca="1" si="620"/>
        <v/>
      </c>
      <c r="J386" s="488"/>
      <c r="K386" s="486"/>
      <c r="L386" s="485"/>
      <c r="M386" s="486"/>
      <c r="N386" s="485"/>
      <c r="O386" s="486"/>
      <c r="P386" s="485"/>
      <c r="Q386" s="486"/>
      <c r="R386" s="485"/>
      <c r="S386" s="486"/>
      <c r="T386" s="485"/>
      <c r="U386" s="486"/>
      <c r="V386" s="485"/>
      <c r="W386" s="486"/>
      <c r="X386" s="485"/>
      <c r="Y386" s="486"/>
      <c r="Z386" s="5">
        <f t="shared" si="621"/>
        <v>0</v>
      </c>
      <c r="AA386" s="5">
        <f t="shared" ca="1" si="622"/>
        <v>8</v>
      </c>
      <c r="AD386" s="201" t="str">
        <f t="shared" ca="1" si="623"/>
        <v/>
      </c>
      <c r="AE386" s="198" t="str">
        <f t="shared" ca="1" si="624"/>
        <v>未使用</v>
      </c>
    </row>
    <row r="387" spans="1:31" ht="12" customHeight="1">
      <c r="A387" s="161">
        <f t="shared" si="625"/>
        <v>4</v>
      </c>
      <c r="B387" s="189" t="str">
        <f t="shared" ca="1" si="626"/>
        <v/>
      </c>
      <c r="C387" s="40">
        <v>28</v>
      </c>
      <c r="D387" s="37" t="s">
        <v>84</v>
      </c>
      <c r="E387" s="489" t="str">
        <f t="shared" ca="1" si="629"/>
        <v>Not Used</v>
      </c>
      <c r="F387" s="489"/>
      <c r="G387" s="489"/>
      <c r="H387" s="41" t="str">
        <f ca="1">IF(E387="Not Used","",MAX($H$102:INDIRECT("R[-1]C",FALSE))+1)</f>
        <v/>
      </c>
      <c r="I387" s="42" t="str">
        <f t="shared" ca="1" si="620"/>
        <v/>
      </c>
      <c r="J387" s="488"/>
      <c r="K387" s="486"/>
      <c r="L387" s="485"/>
      <c r="M387" s="486"/>
      <c r="N387" s="485"/>
      <c r="O387" s="486"/>
      <c r="P387" s="485"/>
      <c r="Q387" s="486"/>
      <c r="R387" s="485"/>
      <c r="S387" s="486"/>
      <c r="T387" s="485"/>
      <c r="U387" s="486"/>
      <c r="V387" s="485"/>
      <c r="W387" s="486"/>
      <c r="X387" s="485"/>
      <c r="Y387" s="486"/>
      <c r="Z387" s="5">
        <f t="shared" si="621"/>
        <v>0</v>
      </c>
      <c r="AA387" s="5">
        <f t="shared" ca="1" si="622"/>
        <v>8</v>
      </c>
      <c r="AD387" s="201" t="str">
        <f t="shared" ca="1" si="623"/>
        <v/>
      </c>
      <c r="AE387" s="198" t="str">
        <f t="shared" ca="1" si="624"/>
        <v>未使用</v>
      </c>
    </row>
    <row r="388" spans="1:31" ht="12" customHeight="1">
      <c r="A388" s="161">
        <f t="shared" si="625"/>
        <v>4</v>
      </c>
      <c r="B388" s="189" t="str">
        <f t="shared" ca="1" si="626"/>
        <v/>
      </c>
      <c r="C388" s="40">
        <v>29</v>
      </c>
      <c r="D388" s="37" t="s">
        <v>84</v>
      </c>
      <c r="E388" s="489" t="str">
        <f t="shared" ca="1" si="629"/>
        <v>Not Used</v>
      </c>
      <c r="F388" s="489"/>
      <c r="G388" s="489"/>
      <c r="H388" s="41" t="str">
        <f ca="1">IF(E388="Not Used","",MAX($H$102:INDIRECT("R[-1]C",FALSE))+1)</f>
        <v/>
      </c>
      <c r="I388" s="42" t="str">
        <f t="shared" ca="1" si="620"/>
        <v/>
      </c>
      <c r="J388" s="488"/>
      <c r="K388" s="486"/>
      <c r="L388" s="485"/>
      <c r="M388" s="486"/>
      <c r="N388" s="485"/>
      <c r="O388" s="486"/>
      <c r="P388" s="485"/>
      <c r="Q388" s="486"/>
      <c r="R388" s="485"/>
      <c r="S388" s="486"/>
      <c r="T388" s="485"/>
      <c r="U388" s="486"/>
      <c r="V388" s="485"/>
      <c r="W388" s="486"/>
      <c r="X388" s="485"/>
      <c r="Y388" s="486"/>
      <c r="Z388" s="5">
        <f t="shared" si="621"/>
        <v>0</v>
      </c>
      <c r="AA388" s="5">
        <f t="shared" ca="1" si="622"/>
        <v>8</v>
      </c>
      <c r="AD388" s="201" t="str">
        <f t="shared" ca="1" si="623"/>
        <v/>
      </c>
      <c r="AE388" s="198" t="str">
        <f t="shared" ca="1" si="624"/>
        <v>未使用</v>
      </c>
    </row>
    <row r="389" spans="1:31" ht="12" customHeight="1">
      <c r="A389" s="161">
        <f t="shared" si="625"/>
        <v>4</v>
      </c>
      <c r="B389" s="189" t="str">
        <f t="shared" ca="1" si="626"/>
        <v/>
      </c>
      <c r="C389" s="40">
        <v>30</v>
      </c>
      <c r="D389" s="37" t="s">
        <v>84</v>
      </c>
      <c r="E389" s="489" t="str">
        <f t="shared" ca="1" si="629"/>
        <v>Not Used</v>
      </c>
      <c r="F389" s="489"/>
      <c r="G389" s="489"/>
      <c r="H389" s="41" t="str">
        <f ca="1">IF(E389="Not Used","",MAX($H$102:INDIRECT("R[-1]C",FALSE))+1)</f>
        <v/>
      </c>
      <c r="I389" s="42" t="str">
        <f t="shared" ca="1" si="620"/>
        <v/>
      </c>
      <c r="J389" s="488"/>
      <c r="K389" s="486"/>
      <c r="L389" s="485"/>
      <c r="M389" s="486"/>
      <c r="N389" s="485"/>
      <c r="O389" s="486"/>
      <c r="P389" s="485"/>
      <c r="Q389" s="486"/>
      <c r="R389" s="485"/>
      <c r="S389" s="486"/>
      <c r="T389" s="485"/>
      <c r="U389" s="486"/>
      <c r="V389" s="485"/>
      <c r="W389" s="486"/>
      <c r="X389" s="485"/>
      <c r="Y389" s="486"/>
      <c r="Z389" s="5">
        <f t="shared" si="621"/>
        <v>0</v>
      </c>
      <c r="AA389" s="5">
        <f t="shared" ca="1" si="622"/>
        <v>8</v>
      </c>
      <c r="AD389" s="201" t="str">
        <f t="shared" ca="1" si="623"/>
        <v/>
      </c>
      <c r="AE389" s="198" t="str">
        <f t="shared" ca="1" si="624"/>
        <v>未使用</v>
      </c>
    </row>
    <row r="390" spans="1:31" ht="12" customHeight="1">
      <c r="A390" s="161">
        <f t="shared" si="625"/>
        <v>4</v>
      </c>
      <c r="B390" s="189" t="str">
        <f t="shared" ca="1" si="626"/>
        <v/>
      </c>
      <c r="C390" s="43">
        <v>31</v>
      </c>
      <c r="D390" s="37" t="s">
        <v>84</v>
      </c>
      <c r="E390" s="489" t="str">
        <f ca="1">IF(AE390="未使用","Not Used",$E$100&amp;AD390&amp;"_"&amp;D390)</f>
        <v>Not Used</v>
      </c>
      <c r="F390" s="489"/>
      <c r="G390" s="489"/>
      <c r="H390" s="41" t="str">
        <f ca="1">IF(E390="Not Used","",MAX($H$102:INDIRECT("R[-1]C",FALSE))+1)</f>
        <v/>
      </c>
      <c r="I390" s="42" t="str">
        <f t="shared" ca="1" si="620"/>
        <v/>
      </c>
      <c r="J390" s="488"/>
      <c r="K390" s="486"/>
      <c r="L390" s="485"/>
      <c r="M390" s="486"/>
      <c r="N390" s="485"/>
      <c r="O390" s="486"/>
      <c r="P390" s="485"/>
      <c r="Q390" s="486"/>
      <c r="R390" s="485"/>
      <c r="S390" s="486"/>
      <c r="T390" s="485"/>
      <c r="U390" s="486"/>
      <c r="V390" s="485"/>
      <c r="W390" s="486"/>
      <c r="X390" s="485"/>
      <c r="Y390" s="486"/>
      <c r="Z390" s="5">
        <f t="shared" si="621"/>
        <v>0</v>
      </c>
      <c r="AA390" s="5">
        <f t="shared" ca="1" si="622"/>
        <v>8</v>
      </c>
      <c r="AD390" s="201" t="str">
        <f t="shared" ca="1" si="623"/>
        <v/>
      </c>
      <c r="AE390" s="198" t="str">
        <f t="shared" ca="1" si="624"/>
        <v>未使用</v>
      </c>
    </row>
    <row r="391" spans="1:31" ht="12" customHeight="1">
      <c r="A391" s="161">
        <f t="shared" si="625"/>
        <v>4</v>
      </c>
      <c r="B391" s="189" t="str">
        <f t="shared" ca="1" si="626"/>
        <v/>
      </c>
      <c r="C391" s="44">
        <v>0</v>
      </c>
      <c r="D391" s="45" t="s">
        <v>46</v>
      </c>
      <c r="E391" s="489" t="str">
        <f ca="1">IF(AE391="未使用","Not Used",$E$100&amp;AD391&amp;"_"&amp;D391)</f>
        <v>Not Used</v>
      </c>
      <c r="F391" s="489"/>
      <c r="G391" s="489"/>
      <c r="H391" s="41" t="str">
        <f ca="1">IF(E391="Not Used","",MAX($H$102:INDIRECT("R[-1]C",FALSE))+1)</f>
        <v/>
      </c>
      <c r="I391" s="42" t="str">
        <f t="shared" ca="1" si="620"/>
        <v/>
      </c>
      <c r="J391" s="488"/>
      <c r="K391" s="486"/>
      <c r="L391" s="485"/>
      <c r="M391" s="486"/>
      <c r="N391" s="485"/>
      <c r="O391" s="486"/>
      <c r="P391" s="485"/>
      <c r="Q391" s="486"/>
      <c r="R391" s="485"/>
      <c r="S391" s="486"/>
      <c r="T391" s="485"/>
      <c r="U391" s="486"/>
      <c r="V391" s="485"/>
      <c r="W391" s="486"/>
      <c r="X391" s="485"/>
      <c r="Y391" s="486"/>
      <c r="Z391" s="5">
        <f t="shared" si="621"/>
        <v>0</v>
      </c>
      <c r="AA391" s="5">
        <f t="shared" ca="1" si="622"/>
        <v>8</v>
      </c>
      <c r="AD391" s="201" t="str">
        <f t="shared" ca="1" si="623"/>
        <v/>
      </c>
      <c r="AE391" s="198" t="str">
        <f t="shared" ca="1" si="624"/>
        <v>未使用</v>
      </c>
    </row>
    <row r="392" spans="1:31" ht="12" customHeight="1">
      <c r="A392" s="161">
        <f t="shared" si="625"/>
        <v>4</v>
      </c>
      <c r="B392" s="189" t="str">
        <f t="shared" ca="1" si="626"/>
        <v/>
      </c>
      <c r="C392" s="44">
        <v>1</v>
      </c>
      <c r="D392" s="45" t="s">
        <v>46</v>
      </c>
      <c r="E392" s="489" t="str">
        <f t="shared" ref="E392:E422" ca="1" si="630">IF(AE392="未使用","Not Used",$E$100&amp;AD392&amp;"_"&amp;D392)</f>
        <v>Not Used</v>
      </c>
      <c r="F392" s="489"/>
      <c r="G392" s="489"/>
      <c r="H392" s="41" t="str">
        <f ca="1">IF(E392="Not Used","",MAX($H$102:INDIRECT("R[-1]C",FALSE))+1)</f>
        <v/>
      </c>
      <c r="I392" s="42" t="str">
        <f t="shared" ca="1" si="620"/>
        <v/>
      </c>
      <c r="J392" s="488"/>
      <c r="K392" s="486"/>
      <c r="L392" s="485"/>
      <c r="M392" s="486"/>
      <c r="N392" s="485"/>
      <c r="O392" s="486"/>
      <c r="P392" s="485"/>
      <c r="Q392" s="486"/>
      <c r="R392" s="485"/>
      <c r="S392" s="486"/>
      <c r="T392" s="485"/>
      <c r="U392" s="486"/>
      <c r="V392" s="485"/>
      <c r="W392" s="486"/>
      <c r="X392" s="485"/>
      <c r="Y392" s="486"/>
      <c r="Z392" s="5">
        <f t="shared" si="621"/>
        <v>0</v>
      </c>
      <c r="AA392" s="5">
        <f t="shared" ca="1" si="622"/>
        <v>8</v>
      </c>
      <c r="AD392" s="201" t="str">
        <f t="shared" ca="1" si="623"/>
        <v/>
      </c>
      <c r="AE392" s="198" t="str">
        <f t="shared" ca="1" si="624"/>
        <v>未使用</v>
      </c>
    </row>
    <row r="393" spans="1:31" ht="12" customHeight="1">
      <c r="A393" s="161">
        <f t="shared" si="625"/>
        <v>4</v>
      </c>
      <c r="B393" s="189" t="str">
        <f t="shared" ca="1" si="626"/>
        <v/>
      </c>
      <c r="C393" s="44">
        <v>2</v>
      </c>
      <c r="D393" s="45" t="s">
        <v>46</v>
      </c>
      <c r="E393" s="489" t="str">
        <f t="shared" ca="1" si="630"/>
        <v>Not Used</v>
      </c>
      <c r="F393" s="489"/>
      <c r="G393" s="489"/>
      <c r="H393" s="41" t="str">
        <f ca="1">IF(E393="Not Used","",MAX($H$102:INDIRECT("R[-1]C",FALSE))+1)</f>
        <v/>
      </c>
      <c r="I393" s="42" t="str">
        <f t="shared" ca="1" si="620"/>
        <v/>
      </c>
      <c r="J393" s="488"/>
      <c r="K393" s="486"/>
      <c r="L393" s="485"/>
      <c r="M393" s="486"/>
      <c r="N393" s="485"/>
      <c r="O393" s="486"/>
      <c r="P393" s="485"/>
      <c r="Q393" s="486"/>
      <c r="R393" s="485"/>
      <c r="S393" s="486"/>
      <c r="T393" s="485"/>
      <c r="U393" s="486"/>
      <c r="V393" s="485"/>
      <c r="W393" s="486"/>
      <c r="X393" s="485"/>
      <c r="Y393" s="486"/>
      <c r="Z393" s="5">
        <f t="shared" si="621"/>
        <v>0</v>
      </c>
      <c r="AA393" s="5">
        <f t="shared" ca="1" si="622"/>
        <v>8</v>
      </c>
      <c r="AD393" s="201" t="str">
        <f t="shared" ca="1" si="623"/>
        <v/>
      </c>
      <c r="AE393" s="198" t="str">
        <f t="shared" ca="1" si="624"/>
        <v>未使用</v>
      </c>
    </row>
    <row r="394" spans="1:31" ht="12" customHeight="1">
      <c r="A394" s="161">
        <f t="shared" si="625"/>
        <v>4</v>
      </c>
      <c r="B394" s="189" t="str">
        <f t="shared" ca="1" si="626"/>
        <v/>
      </c>
      <c r="C394" s="44">
        <v>3</v>
      </c>
      <c r="D394" s="45" t="s">
        <v>46</v>
      </c>
      <c r="E394" s="489" t="str">
        <f t="shared" ca="1" si="630"/>
        <v>Not Used</v>
      </c>
      <c r="F394" s="489"/>
      <c r="G394" s="489"/>
      <c r="H394" s="41" t="str">
        <f ca="1">IF(E394="Not Used","",MAX($H$102:INDIRECT("R[-1]C",FALSE))+1)</f>
        <v/>
      </c>
      <c r="I394" s="42" t="str">
        <f t="shared" ca="1" si="620"/>
        <v/>
      </c>
      <c r="J394" s="488"/>
      <c r="K394" s="486"/>
      <c r="L394" s="485"/>
      <c r="M394" s="486"/>
      <c r="N394" s="485"/>
      <c r="O394" s="486"/>
      <c r="P394" s="485"/>
      <c r="Q394" s="486"/>
      <c r="R394" s="485"/>
      <c r="S394" s="486"/>
      <c r="T394" s="485"/>
      <c r="U394" s="486"/>
      <c r="V394" s="485"/>
      <c r="W394" s="486"/>
      <c r="X394" s="485"/>
      <c r="Y394" s="486"/>
      <c r="Z394" s="5">
        <f t="shared" si="621"/>
        <v>0</v>
      </c>
      <c r="AA394" s="5">
        <f t="shared" ca="1" si="622"/>
        <v>8</v>
      </c>
      <c r="AD394" s="201" t="str">
        <f t="shared" ca="1" si="623"/>
        <v/>
      </c>
      <c r="AE394" s="198" t="str">
        <f t="shared" ca="1" si="624"/>
        <v>未使用</v>
      </c>
    </row>
    <row r="395" spans="1:31" ht="12" customHeight="1">
      <c r="A395" s="161">
        <f t="shared" si="625"/>
        <v>4</v>
      </c>
      <c r="B395" s="189" t="str">
        <f t="shared" ca="1" si="626"/>
        <v/>
      </c>
      <c r="C395" s="44">
        <v>4</v>
      </c>
      <c r="D395" s="45" t="s">
        <v>46</v>
      </c>
      <c r="E395" s="489" t="str">
        <f t="shared" ca="1" si="630"/>
        <v>Not Used</v>
      </c>
      <c r="F395" s="489"/>
      <c r="G395" s="489"/>
      <c r="H395" s="41" t="str">
        <f ca="1">IF(E395="Not Used","",MAX($H$102:INDIRECT("R[-1]C",FALSE))+1)</f>
        <v/>
      </c>
      <c r="I395" s="42" t="str">
        <f t="shared" ca="1" si="620"/>
        <v/>
      </c>
      <c r="J395" s="488"/>
      <c r="K395" s="486"/>
      <c r="L395" s="485"/>
      <c r="M395" s="486"/>
      <c r="N395" s="485"/>
      <c r="O395" s="486"/>
      <c r="P395" s="485"/>
      <c r="Q395" s="486"/>
      <c r="R395" s="485"/>
      <c r="S395" s="486"/>
      <c r="T395" s="485"/>
      <c r="U395" s="486"/>
      <c r="V395" s="485"/>
      <c r="W395" s="486"/>
      <c r="X395" s="485"/>
      <c r="Y395" s="486"/>
      <c r="Z395" s="5">
        <f t="shared" si="621"/>
        <v>0</v>
      </c>
      <c r="AA395" s="5">
        <f t="shared" ca="1" si="622"/>
        <v>8</v>
      </c>
      <c r="AD395" s="201" t="str">
        <f t="shared" ca="1" si="623"/>
        <v/>
      </c>
      <c r="AE395" s="198" t="str">
        <f t="shared" ca="1" si="624"/>
        <v>未使用</v>
      </c>
    </row>
    <row r="396" spans="1:31" ht="12" customHeight="1">
      <c r="A396" s="161">
        <f t="shared" si="625"/>
        <v>4</v>
      </c>
      <c r="B396" s="189" t="str">
        <f t="shared" ca="1" si="626"/>
        <v/>
      </c>
      <c r="C396" s="44">
        <v>5</v>
      </c>
      <c r="D396" s="45" t="s">
        <v>46</v>
      </c>
      <c r="E396" s="489" t="str">
        <f t="shared" ca="1" si="630"/>
        <v>Not Used</v>
      </c>
      <c r="F396" s="489"/>
      <c r="G396" s="489"/>
      <c r="H396" s="41" t="str">
        <f ca="1">IF(E396="Not Used","",MAX($H$102:INDIRECT("R[-1]C",FALSE))+1)</f>
        <v/>
      </c>
      <c r="I396" s="42" t="str">
        <f t="shared" ca="1" si="620"/>
        <v/>
      </c>
      <c r="J396" s="488"/>
      <c r="K396" s="486"/>
      <c r="L396" s="485"/>
      <c r="M396" s="486"/>
      <c r="N396" s="485"/>
      <c r="O396" s="486"/>
      <c r="P396" s="485"/>
      <c r="Q396" s="486"/>
      <c r="R396" s="485"/>
      <c r="S396" s="486"/>
      <c r="T396" s="485"/>
      <c r="U396" s="486"/>
      <c r="V396" s="485"/>
      <c r="W396" s="486"/>
      <c r="X396" s="485"/>
      <c r="Y396" s="486"/>
      <c r="Z396" s="5">
        <f t="shared" si="621"/>
        <v>0</v>
      </c>
      <c r="AA396" s="5">
        <f t="shared" ca="1" si="622"/>
        <v>8</v>
      </c>
      <c r="AD396" s="201" t="str">
        <f t="shared" ca="1" si="623"/>
        <v/>
      </c>
      <c r="AE396" s="198" t="str">
        <f t="shared" ca="1" si="624"/>
        <v>未使用</v>
      </c>
    </row>
    <row r="397" spans="1:31" ht="12" customHeight="1">
      <c r="A397" s="161">
        <f t="shared" si="625"/>
        <v>4</v>
      </c>
      <c r="B397" s="189" t="str">
        <f ca="1">B$359</f>
        <v/>
      </c>
      <c r="C397" s="44">
        <v>6</v>
      </c>
      <c r="D397" s="45" t="s">
        <v>46</v>
      </c>
      <c r="E397" s="489" t="str">
        <f t="shared" ca="1" si="630"/>
        <v>Not Used</v>
      </c>
      <c r="F397" s="489"/>
      <c r="G397" s="489"/>
      <c r="H397" s="41" t="str">
        <f ca="1">IF(E397="Not Used","",MAX($H$102:INDIRECT("R[-1]C",FALSE))+1)</f>
        <v/>
      </c>
      <c r="I397" s="42" t="str">
        <f t="shared" ca="1" si="620"/>
        <v/>
      </c>
      <c r="J397" s="488"/>
      <c r="K397" s="486"/>
      <c r="L397" s="485"/>
      <c r="M397" s="486"/>
      <c r="N397" s="485"/>
      <c r="O397" s="486"/>
      <c r="P397" s="485"/>
      <c r="Q397" s="486"/>
      <c r="R397" s="485"/>
      <c r="S397" s="486"/>
      <c r="T397" s="485"/>
      <c r="U397" s="486"/>
      <c r="V397" s="485"/>
      <c r="W397" s="486"/>
      <c r="X397" s="485"/>
      <c r="Y397" s="486"/>
      <c r="Z397" s="5">
        <f t="shared" si="621"/>
        <v>0</v>
      </c>
      <c r="AA397" s="5">
        <f t="shared" ca="1" si="622"/>
        <v>8</v>
      </c>
      <c r="AD397" s="201" t="str">
        <f t="shared" ca="1" si="623"/>
        <v/>
      </c>
      <c r="AE397" s="198" t="str">
        <f t="shared" ca="1" si="624"/>
        <v>未使用</v>
      </c>
    </row>
    <row r="398" spans="1:31" ht="12" customHeight="1">
      <c r="A398" s="161">
        <f t="shared" si="625"/>
        <v>4</v>
      </c>
      <c r="B398" s="189" t="str">
        <f t="shared" ca="1" si="626"/>
        <v/>
      </c>
      <c r="C398" s="44">
        <v>7</v>
      </c>
      <c r="D398" s="45" t="s">
        <v>46</v>
      </c>
      <c r="E398" s="489" t="str">
        <f t="shared" ca="1" si="630"/>
        <v>Not Used</v>
      </c>
      <c r="F398" s="489"/>
      <c r="G398" s="489"/>
      <c r="H398" s="41" t="str">
        <f ca="1">IF(E398="Not Used","",MAX($H$102:INDIRECT("R[-1]C",FALSE))+1)</f>
        <v/>
      </c>
      <c r="I398" s="42" t="str">
        <f t="shared" ca="1" si="620"/>
        <v/>
      </c>
      <c r="J398" s="488"/>
      <c r="K398" s="486"/>
      <c r="L398" s="485"/>
      <c r="M398" s="486"/>
      <c r="N398" s="485"/>
      <c r="O398" s="486"/>
      <c r="P398" s="485"/>
      <c r="Q398" s="486"/>
      <c r="R398" s="485"/>
      <c r="S398" s="486"/>
      <c r="T398" s="485"/>
      <c r="U398" s="486"/>
      <c r="V398" s="485"/>
      <c r="W398" s="486"/>
      <c r="X398" s="485"/>
      <c r="Y398" s="486"/>
      <c r="Z398" s="5">
        <f t="shared" si="621"/>
        <v>0</v>
      </c>
      <c r="AA398" s="5">
        <f t="shared" ca="1" si="622"/>
        <v>8</v>
      </c>
      <c r="AD398" s="201" t="str">
        <f t="shared" ca="1" si="623"/>
        <v/>
      </c>
      <c r="AE398" s="198" t="str">
        <f t="shared" ca="1" si="624"/>
        <v>未使用</v>
      </c>
    </row>
    <row r="399" spans="1:31" ht="12" customHeight="1">
      <c r="A399" s="161">
        <f t="shared" si="625"/>
        <v>4</v>
      </c>
      <c r="B399" s="189" t="str">
        <f t="shared" ca="1" si="626"/>
        <v/>
      </c>
      <c r="C399" s="44">
        <v>8</v>
      </c>
      <c r="D399" s="45" t="s">
        <v>46</v>
      </c>
      <c r="E399" s="489" t="str">
        <f t="shared" ca="1" si="630"/>
        <v>Not Used</v>
      </c>
      <c r="F399" s="489"/>
      <c r="G399" s="489"/>
      <c r="H399" s="41" t="str">
        <f ca="1">IF(E399="Not Used","",MAX($H$102:INDIRECT("R[-1]C",FALSE))+1)</f>
        <v/>
      </c>
      <c r="I399" s="42" t="str">
        <f t="shared" ca="1" si="620"/>
        <v/>
      </c>
      <c r="J399" s="488"/>
      <c r="K399" s="486"/>
      <c r="L399" s="485"/>
      <c r="M399" s="486"/>
      <c r="N399" s="485"/>
      <c r="O399" s="486"/>
      <c r="P399" s="485"/>
      <c r="Q399" s="486"/>
      <c r="R399" s="485"/>
      <c r="S399" s="486"/>
      <c r="T399" s="485"/>
      <c r="U399" s="486"/>
      <c r="V399" s="485"/>
      <c r="W399" s="486"/>
      <c r="X399" s="485"/>
      <c r="Y399" s="486"/>
      <c r="Z399" s="5">
        <f t="shared" si="621"/>
        <v>0</v>
      </c>
      <c r="AA399" s="5">
        <f t="shared" ca="1" si="622"/>
        <v>8</v>
      </c>
      <c r="AD399" s="201" t="str">
        <f t="shared" ca="1" si="623"/>
        <v/>
      </c>
      <c r="AE399" s="198" t="str">
        <f t="shared" ca="1" si="624"/>
        <v>未使用</v>
      </c>
    </row>
    <row r="400" spans="1:31" ht="12" customHeight="1">
      <c r="A400" s="161">
        <f t="shared" si="625"/>
        <v>4</v>
      </c>
      <c r="B400" s="189" t="str">
        <f t="shared" ca="1" si="626"/>
        <v/>
      </c>
      <c r="C400" s="44">
        <v>9</v>
      </c>
      <c r="D400" s="45" t="s">
        <v>46</v>
      </c>
      <c r="E400" s="489" t="str">
        <f t="shared" ca="1" si="630"/>
        <v>Not Used</v>
      </c>
      <c r="F400" s="489"/>
      <c r="G400" s="489"/>
      <c r="H400" s="41" t="str">
        <f ca="1">IF(E400="Not Used","",MAX($H$102:INDIRECT("R[-1]C",FALSE))+1)</f>
        <v/>
      </c>
      <c r="I400" s="42" t="str">
        <f t="shared" ca="1" si="620"/>
        <v/>
      </c>
      <c r="J400" s="488"/>
      <c r="K400" s="486"/>
      <c r="L400" s="485"/>
      <c r="M400" s="486"/>
      <c r="N400" s="485"/>
      <c r="O400" s="486"/>
      <c r="P400" s="485"/>
      <c r="Q400" s="486"/>
      <c r="R400" s="485"/>
      <c r="S400" s="486"/>
      <c r="T400" s="485"/>
      <c r="U400" s="486"/>
      <c r="V400" s="485"/>
      <c r="W400" s="486"/>
      <c r="X400" s="485"/>
      <c r="Y400" s="486"/>
      <c r="Z400" s="5">
        <f t="shared" si="621"/>
        <v>0</v>
      </c>
      <c r="AA400" s="5">
        <f t="shared" ca="1" si="622"/>
        <v>8</v>
      </c>
      <c r="AD400" s="201" t="str">
        <f t="shared" ca="1" si="623"/>
        <v/>
      </c>
      <c r="AE400" s="198" t="str">
        <f t="shared" ca="1" si="624"/>
        <v>未使用</v>
      </c>
    </row>
    <row r="401" spans="1:31" ht="12" customHeight="1">
      <c r="A401" s="161">
        <f t="shared" si="625"/>
        <v>4</v>
      </c>
      <c r="B401" s="189" t="str">
        <f t="shared" ca="1" si="626"/>
        <v/>
      </c>
      <c r="C401" s="44">
        <v>10</v>
      </c>
      <c r="D401" s="45" t="s">
        <v>46</v>
      </c>
      <c r="E401" s="489" t="str">
        <f t="shared" ca="1" si="630"/>
        <v>Not Used</v>
      </c>
      <c r="F401" s="489"/>
      <c r="G401" s="489"/>
      <c r="H401" s="41" t="str">
        <f ca="1">IF(E401="Not Used","",MAX($H$102:INDIRECT("R[-1]C",FALSE))+1)</f>
        <v/>
      </c>
      <c r="I401" s="42" t="str">
        <f t="shared" ca="1" si="620"/>
        <v/>
      </c>
      <c r="J401" s="488"/>
      <c r="K401" s="486"/>
      <c r="L401" s="485"/>
      <c r="M401" s="486"/>
      <c r="N401" s="485"/>
      <c r="O401" s="486"/>
      <c r="P401" s="485"/>
      <c r="Q401" s="486"/>
      <c r="R401" s="485"/>
      <c r="S401" s="486"/>
      <c r="T401" s="485"/>
      <c r="U401" s="486"/>
      <c r="V401" s="485"/>
      <c r="W401" s="486"/>
      <c r="X401" s="485"/>
      <c r="Y401" s="486"/>
      <c r="Z401" s="5">
        <f t="shared" si="621"/>
        <v>0</v>
      </c>
      <c r="AA401" s="5">
        <f t="shared" ca="1" si="622"/>
        <v>8</v>
      </c>
      <c r="AD401" s="201" t="str">
        <f t="shared" ca="1" si="623"/>
        <v/>
      </c>
      <c r="AE401" s="198" t="str">
        <f t="shared" ca="1" si="624"/>
        <v>未使用</v>
      </c>
    </row>
    <row r="402" spans="1:31" ht="12" customHeight="1">
      <c r="A402" s="161">
        <f t="shared" si="625"/>
        <v>4</v>
      </c>
      <c r="B402" s="189" t="str">
        <f t="shared" ca="1" si="626"/>
        <v/>
      </c>
      <c r="C402" s="44">
        <v>11</v>
      </c>
      <c r="D402" s="45" t="s">
        <v>46</v>
      </c>
      <c r="E402" s="489" t="str">
        <f t="shared" ca="1" si="630"/>
        <v>Not Used</v>
      </c>
      <c r="F402" s="489"/>
      <c r="G402" s="489"/>
      <c r="H402" s="41" t="str">
        <f ca="1">IF(E402="Not Used","",MAX($H$102:INDIRECT("R[-1]C",FALSE))+1)</f>
        <v/>
      </c>
      <c r="I402" s="42" t="str">
        <f t="shared" ca="1" si="620"/>
        <v/>
      </c>
      <c r="J402" s="488"/>
      <c r="K402" s="486"/>
      <c r="L402" s="485"/>
      <c r="M402" s="486"/>
      <c r="N402" s="485"/>
      <c r="O402" s="486"/>
      <c r="P402" s="485"/>
      <c r="Q402" s="486"/>
      <c r="R402" s="485"/>
      <c r="S402" s="486"/>
      <c r="T402" s="485"/>
      <c r="U402" s="486"/>
      <c r="V402" s="485"/>
      <c r="W402" s="486"/>
      <c r="X402" s="485"/>
      <c r="Y402" s="486"/>
      <c r="Z402" s="5">
        <f t="shared" si="621"/>
        <v>0</v>
      </c>
      <c r="AA402" s="5">
        <f t="shared" ca="1" si="622"/>
        <v>8</v>
      </c>
      <c r="AD402" s="201" t="str">
        <f t="shared" ca="1" si="623"/>
        <v/>
      </c>
      <c r="AE402" s="198" t="str">
        <f t="shared" ca="1" si="624"/>
        <v>未使用</v>
      </c>
    </row>
    <row r="403" spans="1:31" ht="12" customHeight="1">
      <c r="A403" s="161">
        <f t="shared" si="625"/>
        <v>4</v>
      </c>
      <c r="B403" s="189" t="str">
        <f t="shared" ca="1" si="626"/>
        <v/>
      </c>
      <c r="C403" s="44">
        <v>12</v>
      </c>
      <c r="D403" s="45" t="s">
        <v>46</v>
      </c>
      <c r="E403" s="489" t="str">
        <f t="shared" ca="1" si="630"/>
        <v>Not Used</v>
      </c>
      <c r="F403" s="489"/>
      <c r="G403" s="489"/>
      <c r="H403" s="41" t="str">
        <f ca="1">IF(E403="Not Used","",MAX($H$102:INDIRECT("R[-1]C",FALSE))+1)</f>
        <v/>
      </c>
      <c r="I403" s="42" t="str">
        <f t="shared" ca="1" si="620"/>
        <v/>
      </c>
      <c r="J403" s="488"/>
      <c r="K403" s="486"/>
      <c r="L403" s="485"/>
      <c r="M403" s="486"/>
      <c r="N403" s="485"/>
      <c r="O403" s="486"/>
      <c r="P403" s="485"/>
      <c r="Q403" s="486"/>
      <c r="R403" s="485"/>
      <c r="S403" s="486"/>
      <c r="T403" s="485"/>
      <c r="U403" s="486"/>
      <c r="V403" s="485"/>
      <c r="W403" s="486"/>
      <c r="X403" s="485"/>
      <c r="Y403" s="486"/>
      <c r="Z403" s="5">
        <f t="shared" si="621"/>
        <v>0</v>
      </c>
      <c r="AA403" s="5">
        <f t="shared" ca="1" si="622"/>
        <v>8</v>
      </c>
      <c r="AD403" s="201" t="str">
        <f t="shared" ca="1" si="623"/>
        <v/>
      </c>
      <c r="AE403" s="198" t="str">
        <f t="shared" ca="1" si="624"/>
        <v>未使用</v>
      </c>
    </row>
    <row r="404" spans="1:31" ht="12" customHeight="1">
      <c r="A404" s="161">
        <f t="shared" si="625"/>
        <v>4</v>
      </c>
      <c r="B404" s="189" t="str">
        <f t="shared" ca="1" si="626"/>
        <v/>
      </c>
      <c r="C404" s="44">
        <v>13</v>
      </c>
      <c r="D404" s="45" t="s">
        <v>46</v>
      </c>
      <c r="E404" s="489" t="str">
        <f t="shared" ca="1" si="630"/>
        <v>Not Used</v>
      </c>
      <c r="F404" s="489"/>
      <c r="G404" s="489"/>
      <c r="H404" s="41" t="str">
        <f ca="1">IF(E404="Not Used","",MAX($H$102:INDIRECT("R[-1]C",FALSE))+1)</f>
        <v/>
      </c>
      <c r="I404" s="42" t="str">
        <f t="shared" ca="1" si="620"/>
        <v/>
      </c>
      <c r="J404" s="488"/>
      <c r="K404" s="486"/>
      <c r="L404" s="485"/>
      <c r="M404" s="486"/>
      <c r="N404" s="485"/>
      <c r="O404" s="486"/>
      <c r="P404" s="485"/>
      <c r="Q404" s="486"/>
      <c r="R404" s="485"/>
      <c r="S404" s="486"/>
      <c r="T404" s="485"/>
      <c r="U404" s="486"/>
      <c r="V404" s="485"/>
      <c r="W404" s="486"/>
      <c r="X404" s="485"/>
      <c r="Y404" s="486"/>
      <c r="Z404" s="5">
        <f t="shared" si="621"/>
        <v>0</v>
      </c>
      <c r="AA404" s="5">
        <f t="shared" ca="1" si="622"/>
        <v>8</v>
      </c>
      <c r="AD404" s="201" t="str">
        <f t="shared" ca="1" si="623"/>
        <v/>
      </c>
      <c r="AE404" s="198" t="str">
        <f t="shared" ca="1" si="624"/>
        <v>未使用</v>
      </c>
    </row>
    <row r="405" spans="1:31" ht="12" customHeight="1">
      <c r="A405" s="161">
        <f t="shared" si="625"/>
        <v>4</v>
      </c>
      <c r="B405" s="189" t="str">
        <f t="shared" ca="1" si="626"/>
        <v/>
      </c>
      <c r="C405" s="44">
        <v>14</v>
      </c>
      <c r="D405" s="45" t="s">
        <v>46</v>
      </c>
      <c r="E405" s="489" t="str">
        <f t="shared" ca="1" si="630"/>
        <v>Not Used</v>
      </c>
      <c r="F405" s="489"/>
      <c r="G405" s="489"/>
      <c r="H405" s="41" t="str">
        <f ca="1">IF(E405="Not Used","",MAX($H$102:INDIRECT("R[-1]C",FALSE))+1)</f>
        <v/>
      </c>
      <c r="I405" s="42" t="str">
        <f t="shared" ca="1" si="620"/>
        <v/>
      </c>
      <c r="J405" s="488"/>
      <c r="K405" s="486"/>
      <c r="L405" s="485"/>
      <c r="M405" s="486"/>
      <c r="N405" s="485"/>
      <c r="O405" s="486"/>
      <c r="P405" s="485"/>
      <c r="Q405" s="486"/>
      <c r="R405" s="485"/>
      <c r="S405" s="486"/>
      <c r="T405" s="485"/>
      <c r="U405" s="486"/>
      <c r="V405" s="485"/>
      <c r="W405" s="486"/>
      <c r="X405" s="485"/>
      <c r="Y405" s="486"/>
      <c r="Z405" s="5">
        <f t="shared" si="621"/>
        <v>0</v>
      </c>
      <c r="AA405" s="5">
        <f t="shared" ca="1" si="622"/>
        <v>8</v>
      </c>
      <c r="AD405" s="201" t="str">
        <f t="shared" ca="1" si="623"/>
        <v/>
      </c>
      <c r="AE405" s="198" t="str">
        <f t="shared" ca="1" si="624"/>
        <v>未使用</v>
      </c>
    </row>
    <row r="406" spans="1:31" ht="12" customHeight="1">
      <c r="A406" s="161">
        <f t="shared" si="625"/>
        <v>4</v>
      </c>
      <c r="B406" s="189" t="str">
        <f t="shared" ca="1" si="626"/>
        <v/>
      </c>
      <c r="C406" s="44">
        <v>15</v>
      </c>
      <c r="D406" s="45" t="s">
        <v>46</v>
      </c>
      <c r="E406" s="489" t="str">
        <f t="shared" ca="1" si="630"/>
        <v>Not Used</v>
      </c>
      <c r="F406" s="489"/>
      <c r="G406" s="489"/>
      <c r="H406" s="41" t="str">
        <f ca="1">IF(E406="Not Used","",MAX($H$102:INDIRECT("R[-1]C",FALSE))+1)</f>
        <v/>
      </c>
      <c r="I406" s="42" t="str">
        <f t="shared" ca="1" si="620"/>
        <v/>
      </c>
      <c r="J406" s="488"/>
      <c r="K406" s="486"/>
      <c r="L406" s="485"/>
      <c r="M406" s="486"/>
      <c r="N406" s="485"/>
      <c r="O406" s="486"/>
      <c r="P406" s="485"/>
      <c r="Q406" s="486"/>
      <c r="R406" s="485"/>
      <c r="S406" s="486"/>
      <c r="T406" s="485"/>
      <c r="U406" s="486"/>
      <c r="V406" s="485"/>
      <c r="W406" s="486"/>
      <c r="X406" s="485"/>
      <c r="Y406" s="486"/>
      <c r="Z406" s="5">
        <f t="shared" si="621"/>
        <v>0</v>
      </c>
      <c r="AA406" s="5">
        <f t="shared" ca="1" si="622"/>
        <v>8</v>
      </c>
      <c r="AD406" s="201" t="str">
        <f t="shared" ca="1" si="623"/>
        <v/>
      </c>
      <c r="AE406" s="198" t="str">
        <f t="shared" ca="1" si="624"/>
        <v>未使用</v>
      </c>
    </row>
    <row r="407" spans="1:31" ht="12" customHeight="1">
      <c r="A407" s="161">
        <f t="shared" si="625"/>
        <v>4</v>
      </c>
      <c r="B407" s="189" t="str">
        <f t="shared" ca="1" si="626"/>
        <v/>
      </c>
      <c r="C407" s="44">
        <v>16</v>
      </c>
      <c r="D407" s="45" t="s">
        <v>46</v>
      </c>
      <c r="E407" s="489" t="str">
        <f t="shared" ca="1" si="630"/>
        <v>Not Used</v>
      </c>
      <c r="F407" s="489"/>
      <c r="G407" s="489"/>
      <c r="H407" s="41" t="str">
        <f ca="1">IF(E407="Not Used","",MAX($H$102:INDIRECT("R[-1]C",FALSE))+1)</f>
        <v/>
      </c>
      <c r="I407" s="42" t="str">
        <f t="shared" ca="1" si="620"/>
        <v/>
      </c>
      <c r="J407" s="488"/>
      <c r="K407" s="486"/>
      <c r="L407" s="485"/>
      <c r="M407" s="486"/>
      <c r="N407" s="485"/>
      <c r="O407" s="486"/>
      <c r="P407" s="485"/>
      <c r="Q407" s="486"/>
      <c r="R407" s="485"/>
      <c r="S407" s="486"/>
      <c r="T407" s="485"/>
      <c r="U407" s="486"/>
      <c r="V407" s="485"/>
      <c r="W407" s="486"/>
      <c r="X407" s="485"/>
      <c r="Y407" s="486"/>
      <c r="Z407" s="5">
        <f t="shared" si="621"/>
        <v>0</v>
      </c>
      <c r="AA407" s="5">
        <f t="shared" ca="1" si="622"/>
        <v>8</v>
      </c>
      <c r="AD407" s="201" t="str">
        <f t="shared" ca="1" si="623"/>
        <v/>
      </c>
      <c r="AE407" s="198" t="str">
        <f t="shared" ca="1" si="624"/>
        <v>未使用</v>
      </c>
    </row>
    <row r="408" spans="1:31" ht="12" customHeight="1">
      <c r="A408" s="161">
        <f t="shared" si="625"/>
        <v>4</v>
      </c>
      <c r="B408" s="189" t="str">
        <f t="shared" ca="1" si="626"/>
        <v/>
      </c>
      <c r="C408" s="44">
        <v>17</v>
      </c>
      <c r="D408" s="45" t="s">
        <v>46</v>
      </c>
      <c r="E408" s="489" t="str">
        <f t="shared" ca="1" si="630"/>
        <v>Not Used</v>
      </c>
      <c r="F408" s="489"/>
      <c r="G408" s="489"/>
      <c r="H408" s="41" t="str">
        <f ca="1">IF(E408="Not Used","",MAX($H$102:INDIRECT("R[-1]C",FALSE))+1)</f>
        <v/>
      </c>
      <c r="I408" s="42" t="str">
        <f t="shared" ca="1" si="620"/>
        <v/>
      </c>
      <c r="J408" s="488"/>
      <c r="K408" s="486"/>
      <c r="L408" s="485"/>
      <c r="M408" s="486"/>
      <c r="N408" s="485"/>
      <c r="O408" s="486"/>
      <c r="P408" s="485"/>
      <c r="Q408" s="486"/>
      <c r="R408" s="485"/>
      <c r="S408" s="486"/>
      <c r="T408" s="485"/>
      <c r="U408" s="486"/>
      <c r="V408" s="485"/>
      <c r="W408" s="486"/>
      <c r="X408" s="485"/>
      <c r="Y408" s="486"/>
      <c r="Z408" s="5">
        <f t="shared" si="621"/>
        <v>0</v>
      </c>
      <c r="AA408" s="5">
        <f t="shared" ca="1" si="622"/>
        <v>8</v>
      </c>
      <c r="AD408" s="201" t="str">
        <f t="shared" ca="1" si="623"/>
        <v/>
      </c>
      <c r="AE408" s="198" t="str">
        <f t="shared" ca="1" si="624"/>
        <v>未使用</v>
      </c>
    </row>
    <row r="409" spans="1:31" ht="12" customHeight="1">
      <c r="A409" s="161">
        <f t="shared" si="625"/>
        <v>4</v>
      </c>
      <c r="B409" s="189" t="str">
        <f t="shared" ca="1" si="626"/>
        <v/>
      </c>
      <c r="C409" s="44">
        <v>18</v>
      </c>
      <c r="D409" s="45" t="s">
        <v>46</v>
      </c>
      <c r="E409" s="489" t="str">
        <f t="shared" ca="1" si="630"/>
        <v>Not Used</v>
      </c>
      <c r="F409" s="489"/>
      <c r="G409" s="489"/>
      <c r="H409" s="41" t="str">
        <f ca="1">IF(E409="Not Used","",MAX($H$102:INDIRECT("R[-1]C",FALSE))+1)</f>
        <v/>
      </c>
      <c r="I409" s="42" t="str">
        <f t="shared" ca="1" si="620"/>
        <v/>
      </c>
      <c r="J409" s="488"/>
      <c r="K409" s="486"/>
      <c r="L409" s="485"/>
      <c r="M409" s="486"/>
      <c r="N409" s="485"/>
      <c r="O409" s="486"/>
      <c r="P409" s="485"/>
      <c r="Q409" s="486"/>
      <c r="R409" s="485"/>
      <c r="S409" s="486"/>
      <c r="T409" s="485"/>
      <c r="U409" s="486"/>
      <c r="V409" s="485"/>
      <c r="W409" s="486"/>
      <c r="X409" s="485"/>
      <c r="Y409" s="486"/>
      <c r="Z409" s="5">
        <f t="shared" si="621"/>
        <v>0</v>
      </c>
      <c r="AA409" s="5">
        <f t="shared" ca="1" si="622"/>
        <v>8</v>
      </c>
      <c r="AD409" s="201" t="str">
        <f t="shared" ca="1" si="623"/>
        <v/>
      </c>
      <c r="AE409" s="198" t="str">
        <f t="shared" ca="1" si="624"/>
        <v>未使用</v>
      </c>
    </row>
    <row r="410" spans="1:31" ht="12" customHeight="1">
      <c r="A410" s="161">
        <f t="shared" si="625"/>
        <v>4</v>
      </c>
      <c r="B410" s="189" t="str">
        <f t="shared" ca="1" si="626"/>
        <v/>
      </c>
      <c r="C410" s="44">
        <v>19</v>
      </c>
      <c r="D410" s="45" t="s">
        <v>46</v>
      </c>
      <c r="E410" s="489" t="str">
        <f t="shared" ca="1" si="630"/>
        <v>Not Used</v>
      </c>
      <c r="F410" s="489"/>
      <c r="G410" s="489"/>
      <c r="H410" s="41" t="str">
        <f ca="1">IF(E410="Not Used","",MAX($H$102:INDIRECT("R[-1]C",FALSE))+1)</f>
        <v/>
      </c>
      <c r="I410" s="42" t="str">
        <f t="shared" ca="1" si="620"/>
        <v/>
      </c>
      <c r="J410" s="488"/>
      <c r="K410" s="486"/>
      <c r="L410" s="485"/>
      <c r="M410" s="486"/>
      <c r="N410" s="485"/>
      <c r="O410" s="486"/>
      <c r="P410" s="485"/>
      <c r="Q410" s="486"/>
      <c r="R410" s="485"/>
      <c r="S410" s="486"/>
      <c r="T410" s="485"/>
      <c r="U410" s="486"/>
      <c r="V410" s="485"/>
      <c r="W410" s="486"/>
      <c r="X410" s="485"/>
      <c r="Y410" s="486"/>
      <c r="Z410" s="5">
        <f t="shared" si="621"/>
        <v>0</v>
      </c>
      <c r="AA410" s="5">
        <f t="shared" ca="1" si="622"/>
        <v>8</v>
      </c>
      <c r="AD410" s="201" t="str">
        <f t="shared" ca="1" si="623"/>
        <v/>
      </c>
      <c r="AE410" s="198" t="str">
        <f t="shared" ca="1" si="624"/>
        <v>未使用</v>
      </c>
    </row>
    <row r="411" spans="1:31" ht="12" customHeight="1">
      <c r="A411" s="161">
        <f t="shared" si="625"/>
        <v>4</v>
      </c>
      <c r="B411" s="189" t="str">
        <f t="shared" ca="1" si="626"/>
        <v/>
      </c>
      <c r="C411" s="44">
        <v>20</v>
      </c>
      <c r="D411" s="45" t="s">
        <v>46</v>
      </c>
      <c r="E411" s="489" t="str">
        <f t="shared" ca="1" si="630"/>
        <v>Not Used</v>
      </c>
      <c r="F411" s="489"/>
      <c r="G411" s="489"/>
      <c r="H411" s="41" t="str">
        <f ca="1">IF(E411="Not Used","",MAX($H$102:INDIRECT("R[-1]C",FALSE))+1)</f>
        <v/>
      </c>
      <c r="I411" s="42" t="str">
        <f t="shared" ca="1" si="620"/>
        <v/>
      </c>
      <c r="J411" s="488"/>
      <c r="K411" s="486"/>
      <c r="L411" s="485"/>
      <c r="M411" s="486"/>
      <c r="N411" s="485"/>
      <c r="O411" s="486"/>
      <c r="P411" s="485"/>
      <c r="Q411" s="486"/>
      <c r="R411" s="485"/>
      <c r="S411" s="486"/>
      <c r="T411" s="485"/>
      <c r="U411" s="486"/>
      <c r="V411" s="485"/>
      <c r="W411" s="486"/>
      <c r="X411" s="485"/>
      <c r="Y411" s="486"/>
      <c r="Z411" s="5">
        <f t="shared" si="621"/>
        <v>0</v>
      </c>
      <c r="AA411" s="5">
        <f t="shared" ca="1" si="622"/>
        <v>8</v>
      </c>
      <c r="AD411" s="201" t="str">
        <f t="shared" ca="1" si="623"/>
        <v/>
      </c>
      <c r="AE411" s="198" t="str">
        <f t="shared" ca="1" si="624"/>
        <v>未使用</v>
      </c>
    </row>
    <row r="412" spans="1:31" ht="12" customHeight="1">
      <c r="A412" s="161">
        <f t="shared" si="625"/>
        <v>4</v>
      </c>
      <c r="B412" s="189" t="str">
        <f t="shared" ca="1" si="626"/>
        <v/>
      </c>
      <c r="C412" s="44">
        <v>21</v>
      </c>
      <c r="D412" s="45" t="s">
        <v>46</v>
      </c>
      <c r="E412" s="489" t="str">
        <f t="shared" ca="1" si="630"/>
        <v>Not Used</v>
      </c>
      <c r="F412" s="489"/>
      <c r="G412" s="489"/>
      <c r="H412" s="41" t="str">
        <f ca="1">IF(E412="Not Used","",MAX($H$102:INDIRECT("R[-1]C",FALSE))+1)</f>
        <v/>
      </c>
      <c r="I412" s="42" t="str">
        <f t="shared" ca="1" si="620"/>
        <v/>
      </c>
      <c r="J412" s="488"/>
      <c r="K412" s="486"/>
      <c r="L412" s="485"/>
      <c r="M412" s="486"/>
      <c r="N412" s="485"/>
      <c r="O412" s="486"/>
      <c r="P412" s="485"/>
      <c r="Q412" s="486"/>
      <c r="R412" s="485"/>
      <c r="S412" s="486"/>
      <c r="T412" s="485"/>
      <c r="U412" s="486"/>
      <c r="V412" s="485"/>
      <c r="W412" s="486"/>
      <c r="X412" s="485"/>
      <c r="Y412" s="486"/>
      <c r="Z412" s="5">
        <f t="shared" si="621"/>
        <v>0</v>
      </c>
      <c r="AA412" s="5">
        <f t="shared" ca="1" si="622"/>
        <v>8</v>
      </c>
      <c r="AD412" s="201" t="str">
        <f t="shared" ca="1" si="623"/>
        <v/>
      </c>
      <c r="AE412" s="198" t="str">
        <f t="shared" ca="1" si="624"/>
        <v>未使用</v>
      </c>
    </row>
    <row r="413" spans="1:31" ht="12" customHeight="1">
      <c r="A413" s="161">
        <f t="shared" si="625"/>
        <v>4</v>
      </c>
      <c r="B413" s="189" t="str">
        <f t="shared" ca="1" si="626"/>
        <v/>
      </c>
      <c r="C413" s="44">
        <v>22</v>
      </c>
      <c r="D413" s="45" t="s">
        <v>46</v>
      </c>
      <c r="E413" s="489" t="str">
        <f t="shared" ca="1" si="630"/>
        <v>Not Used</v>
      </c>
      <c r="F413" s="489"/>
      <c r="G413" s="489"/>
      <c r="H413" s="41" t="str">
        <f ca="1">IF(E413="Not Used","",MAX($H$102:INDIRECT("R[-1]C",FALSE))+1)</f>
        <v/>
      </c>
      <c r="I413" s="42" t="str">
        <f t="shared" ca="1" si="620"/>
        <v/>
      </c>
      <c r="J413" s="488"/>
      <c r="K413" s="486"/>
      <c r="L413" s="485"/>
      <c r="M413" s="486"/>
      <c r="N413" s="485"/>
      <c r="O413" s="486"/>
      <c r="P413" s="485"/>
      <c r="Q413" s="486"/>
      <c r="R413" s="485"/>
      <c r="S413" s="486"/>
      <c r="T413" s="485"/>
      <c r="U413" s="486"/>
      <c r="V413" s="485"/>
      <c r="W413" s="486"/>
      <c r="X413" s="485"/>
      <c r="Y413" s="486"/>
      <c r="Z413" s="5">
        <f t="shared" si="621"/>
        <v>0</v>
      </c>
      <c r="AA413" s="5">
        <f t="shared" ca="1" si="622"/>
        <v>8</v>
      </c>
      <c r="AD413" s="201" t="str">
        <f t="shared" ca="1" si="623"/>
        <v/>
      </c>
      <c r="AE413" s="198" t="str">
        <f t="shared" ca="1" si="624"/>
        <v>未使用</v>
      </c>
    </row>
    <row r="414" spans="1:31" ht="12" customHeight="1">
      <c r="A414" s="161">
        <f t="shared" si="625"/>
        <v>4</v>
      </c>
      <c r="B414" s="189" t="str">
        <f t="shared" ca="1" si="626"/>
        <v/>
      </c>
      <c r="C414" s="44">
        <v>23</v>
      </c>
      <c r="D414" s="45" t="s">
        <v>46</v>
      </c>
      <c r="E414" s="489" t="str">
        <f t="shared" ca="1" si="630"/>
        <v>Not Used</v>
      </c>
      <c r="F414" s="489"/>
      <c r="G414" s="489"/>
      <c r="H414" s="41" t="str">
        <f ca="1">IF(E414="Not Used","",MAX($H$102:INDIRECT("R[-1]C",FALSE))+1)</f>
        <v/>
      </c>
      <c r="I414" s="42" t="str">
        <f t="shared" ca="1" si="620"/>
        <v/>
      </c>
      <c r="J414" s="488"/>
      <c r="K414" s="486"/>
      <c r="L414" s="485"/>
      <c r="M414" s="486"/>
      <c r="N414" s="485"/>
      <c r="O414" s="486"/>
      <c r="P414" s="485"/>
      <c r="Q414" s="486"/>
      <c r="R414" s="485"/>
      <c r="S414" s="486"/>
      <c r="T414" s="485"/>
      <c r="U414" s="486"/>
      <c r="V414" s="485"/>
      <c r="W414" s="486"/>
      <c r="X414" s="485"/>
      <c r="Y414" s="486"/>
      <c r="Z414" s="5">
        <f t="shared" si="621"/>
        <v>0</v>
      </c>
      <c r="AA414" s="5">
        <f t="shared" ca="1" si="622"/>
        <v>8</v>
      </c>
      <c r="AD414" s="201" t="str">
        <f t="shared" ca="1" si="623"/>
        <v/>
      </c>
      <c r="AE414" s="198" t="str">
        <f t="shared" ca="1" si="624"/>
        <v>未使用</v>
      </c>
    </row>
    <row r="415" spans="1:31" ht="12" customHeight="1">
      <c r="A415" s="161">
        <f t="shared" si="625"/>
        <v>4</v>
      </c>
      <c r="B415" s="189" t="str">
        <f t="shared" ca="1" si="626"/>
        <v/>
      </c>
      <c r="C415" s="44">
        <v>24</v>
      </c>
      <c r="D415" s="45" t="s">
        <v>46</v>
      </c>
      <c r="E415" s="489" t="str">
        <f t="shared" ca="1" si="630"/>
        <v>Not Used</v>
      </c>
      <c r="F415" s="489"/>
      <c r="G415" s="489"/>
      <c r="H415" s="41" t="str">
        <f ca="1">IF(E415="Not Used","",MAX($H$102:INDIRECT("R[-1]C",FALSE))+1)</f>
        <v/>
      </c>
      <c r="I415" s="42" t="str">
        <f t="shared" ca="1" si="620"/>
        <v/>
      </c>
      <c r="J415" s="488"/>
      <c r="K415" s="486"/>
      <c r="L415" s="485"/>
      <c r="M415" s="486"/>
      <c r="N415" s="485"/>
      <c r="O415" s="486"/>
      <c r="P415" s="485"/>
      <c r="Q415" s="486"/>
      <c r="R415" s="485"/>
      <c r="S415" s="486"/>
      <c r="T415" s="485"/>
      <c r="U415" s="486"/>
      <c r="V415" s="485"/>
      <c r="W415" s="486"/>
      <c r="X415" s="485"/>
      <c r="Y415" s="486"/>
      <c r="Z415" s="5">
        <f t="shared" si="621"/>
        <v>0</v>
      </c>
      <c r="AA415" s="5">
        <f t="shared" ca="1" si="622"/>
        <v>8</v>
      </c>
      <c r="AD415" s="201" t="str">
        <f t="shared" ca="1" si="623"/>
        <v/>
      </c>
      <c r="AE415" s="198" t="str">
        <f t="shared" ca="1" si="624"/>
        <v>未使用</v>
      </c>
    </row>
    <row r="416" spans="1:31" ht="12" customHeight="1">
      <c r="A416" s="161">
        <f t="shared" si="625"/>
        <v>4</v>
      </c>
      <c r="B416" s="189" t="str">
        <f t="shared" ca="1" si="626"/>
        <v/>
      </c>
      <c r="C416" s="44">
        <v>25</v>
      </c>
      <c r="D416" s="45" t="s">
        <v>46</v>
      </c>
      <c r="E416" s="489" t="str">
        <f t="shared" ca="1" si="630"/>
        <v>Not Used</v>
      </c>
      <c r="F416" s="489"/>
      <c r="G416" s="489"/>
      <c r="H416" s="41" t="str">
        <f ca="1">IF(E416="Not Used","",MAX($H$102:INDIRECT("R[-1]C",FALSE))+1)</f>
        <v/>
      </c>
      <c r="I416" s="42" t="str">
        <f t="shared" ca="1" si="620"/>
        <v/>
      </c>
      <c r="J416" s="488"/>
      <c r="K416" s="486"/>
      <c r="L416" s="485"/>
      <c r="M416" s="486"/>
      <c r="N416" s="485"/>
      <c r="O416" s="486"/>
      <c r="P416" s="485"/>
      <c r="Q416" s="486"/>
      <c r="R416" s="485"/>
      <c r="S416" s="486"/>
      <c r="T416" s="485"/>
      <c r="U416" s="486"/>
      <c r="V416" s="485"/>
      <c r="W416" s="486"/>
      <c r="X416" s="485"/>
      <c r="Y416" s="486"/>
      <c r="Z416" s="5">
        <f t="shared" si="621"/>
        <v>0</v>
      </c>
      <c r="AA416" s="5">
        <f t="shared" ca="1" si="622"/>
        <v>8</v>
      </c>
      <c r="AD416" s="201" t="str">
        <f t="shared" ca="1" si="623"/>
        <v/>
      </c>
      <c r="AE416" s="198" t="str">
        <f t="shared" ca="1" si="624"/>
        <v>未使用</v>
      </c>
    </row>
    <row r="417" spans="1:31" ht="12" customHeight="1">
      <c r="A417" s="161">
        <f t="shared" si="625"/>
        <v>4</v>
      </c>
      <c r="B417" s="189" t="str">
        <f t="shared" ca="1" si="626"/>
        <v/>
      </c>
      <c r="C417" s="44">
        <v>26</v>
      </c>
      <c r="D417" s="45" t="s">
        <v>46</v>
      </c>
      <c r="E417" s="489" t="str">
        <f t="shared" ca="1" si="630"/>
        <v>Not Used</v>
      </c>
      <c r="F417" s="489"/>
      <c r="G417" s="489"/>
      <c r="H417" s="41" t="str">
        <f ca="1">IF(E417="Not Used","",MAX($H$102:INDIRECT("R[-1]C",FALSE))+1)</f>
        <v/>
      </c>
      <c r="I417" s="42" t="str">
        <f t="shared" ca="1" si="620"/>
        <v/>
      </c>
      <c r="J417" s="488"/>
      <c r="K417" s="486"/>
      <c r="L417" s="485"/>
      <c r="M417" s="486"/>
      <c r="N417" s="485"/>
      <c r="O417" s="486"/>
      <c r="P417" s="485"/>
      <c r="Q417" s="486"/>
      <c r="R417" s="485"/>
      <c r="S417" s="486"/>
      <c r="T417" s="485"/>
      <c r="U417" s="486"/>
      <c r="V417" s="485"/>
      <c r="W417" s="486"/>
      <c r="X417" s="485"/>
      <c r="Y417" s="486"/>
      <c r="Z417" s="5">
        <f t="shared" si="621"/>
        <v>0</v>
      </c>
      <c r="AA417" s="5">
        <f t="shared" ca="1" si="622"/>
        <v>8</v>
      </c>
      <c r="AD417" s="201" t="str">
        <f t="shared" ca="1" si="623"/>
        <v/>
      </c>
      <c r="AE417" s="198" t="str">
        <f t="shared" ca="1" si="624"/>
        <v>未使用</v>
      </c>
    </row>
    <row r="418" spans="1:31" ht="12" customHeight="1">
      <c r="A418" s="161">
        <f t="shared" si="625"/>
        <v>4</v>
      </c>
      <c r="B418" s="189" t="str">
        <f t="shared" ca="1" si="626"/>
        <v/>
      </c>
      <c r="C418" s="44">
        <v>27</v>
      </c>
      <c r="D418" s="45" t="s">
        <v>46</v>
      </c>
      <c r="E418" s="489" t="str">
        <f t="shared" ca="1" si="630"/>
        <v>Not Used</v>
      </c>
      <c r="F418" s="489"/>
      <c r="G418" s="489"/>
      <c r="H418" s="41" t="str">
        <f ca="1">IF(E418="Not Used","",MAX($H$102:INDIRECT("R[-1]C",FALSE))+1)</f>
        <v/>
      </c>
      <c r="I418" s="42" t="str">
        <f t="shared" ca="1" si="620"/>
        <v/>
      </c>
      <c r="J418" s="488"/>
      <c r="K418" s="486"/>
      <c r="L418" s="485"/>
      <c r="M418" s="486"/>
      <c r="N418" s="485"/>
      <c r="O418" s="486"/>
      <c r="P418" s="485"/>
      <c r="Q418" s="486"/>
      <c r="R418" s="485"/>
      <c r="S418" s="486"/>
      <c r="T418" s="485"/>
      <c r="U418" s="486"/>
      <c r="V418" s="485"/>
      <c r="W418" s="486"/>
      <c r="X418" s="485"/>
      <c r="Y418" s="486"/>
      <c r="Z418" s="5">
        <f t="shared" si="621"/>
        <v>0</v>
      </c>
      <c r="AA418" s="5">
        <f t="shared" ca="1" si="622"/>
        <v>8</v>
      </c>
      <c r="AD418" s="201" t="str">
        <f t="shared" ca="1" si="623"/>
        <v/>
      </c>
      <c r="AE418" s="198" t="str">
        <f t="shared" ca="1" si="624"/>
        <v>未使用</v>
      </c>
    </row>
    <row r="419" spans="1:31" ht="12" customHeight="1">
      <c r="A419" s="161">
        <f t="shared" si="625"/>
        <v>4</v>
      </c>
      <c r="B419" s="189" t="str">
        <f t="shared" ca="1" si="626"/>
        <v/>
      </c>
      <c r="C419" s="44">
        <v>28</v>
      </c>
      <c r="D419" s="45" t="s">
        <v>46</v>
      </c>
      <c r="E419" s="489" t="str">
        <f t="shared" ca="1" si="630"/>
        <v>Not Used</v>
      </c>
      <c r="F419" s="489"/>
      <c r="G419" s="489"/>
      <c r="H419" s="41" t="str">
        <f ca="1">IF(E419="Not Used","",MAX($H$102:INDIRECT("R[-1]C",FALSE))+1)</f>
        <v/>
      </c>
      <c r="I419" s="42" t="str">
        <f t="shared" ca="1" si="620"/>
        <v/>
      </c>
      <c r="J419" s="488"/>
      <c r="K419" s="486"/>
      <c r="L419" s="485"/>
      <c r="M419" s="486"/>
      <c r="N419" s="485"/>
      <c r="O419" s="486"/>
      <c r="P419" s="485"/>
      <c r="Q419" s="486"/>
      <c r="R419" s="485"/>
      <c r="S419" s="486"/>
      <c r="T419" s="485"/>
      <c r="U419" s="486"/>
      <c r="V419" s="485"/>
      <c r="W419" s="486"/>
      <c r="X419" s="485"/>
      <c r="Y419" s="486"/>
      <c r="Z419" s="5">
        <f t="shared" si="621"/>
        <v>0</v>
      </c>
      <c r="AA419" s="5">
        <f t="shared" ca="1" si="622"/>
        <v>8</v>
      </c>
      <c r="AD419" s="201" t="str">
        <f t="shared" ca="1" si="623"/>
        <v/>
      </c>
      <c r="AE419" s="198" t="str">
        <f t="shared" ca="1" si="624"/>
        <v>未使用</v>
      </c>
    </row>
    <row r="420" spans="1:31" ht="12" customHeight="1">
      <c r="A420" s="161">
        <f t="shared" si="625"/>
        <v>4</v>
      </c>
      <c r="B420" s="189" t="str">
        <f t="shared" ca="1" si="626"/>
        <v/>
      </c>
      <c r="C420" s="44">
        <v>29</v>
      </c>
      <c r="D420" s="45" t="s">
        <v>46</v>
      </c>
      <c r="E420" s="489" t="str">
        <f t="shared" ca="1" si="630"/>
        <v>Not Used</v>
      </c>
      <c r="F420" s="489"/>
      <c r="G420" s="489"/>
      <c r="H420" s="41" t="str">
        <f ca="1">IF(E420="Not Used","",MAX($H$102:INDIRECT("R[-1]C",FALSE))+1)</f>
        <v/>
      </c>
      <c r="I420" s="42" t="str">
        <f t="shared" ca="1" si="620"/>
        <v/>
      </c>
      <c r="J420" s="488"/>
      <c r="K420" s="486"/>
      <c r="L420" s="485"/>
      <c r="M420" s="486"/>
      <c r="N420" s="485"/>
      <c r="O420" s="486"/>
      <c r="P420" s="485"/>
      <c r="Q420" s="486"/>
      <c r="R420" s="485"/>
      <c r="S420" s="486"/>
      <c r="T420" s="485"/>
      <c r="U420" s="486"/>
      <c r="V420" s="485"/>
      <c r="W420" s="486"/>
      <c r="X420" s="485"/>
      <c r="Y420" s="486"/>
      <c r="Z420" s="5">
        <f t="shared" si="621"/>
        <v>0</v>
      </c>
      <c r="AA420" s="5">
        <f t="shared" ca="1" si="622"/>
        <v>8</v>
      </c>
      <c r="AD420" s="201" t="str">
        <f t="shared" ca="1" si="623"/>
        <v/>
      </c>
      <c r="AE420" s="198" t="str">
        <f t="shared" ca="1" si="624"/>
        <v>未使用</v>
      </c>
    </row>
    <row r="421" spans="1:31" ht="12" customHeight="1">
      <c r="A421" s="161">
        <f t="shared" si="625"/>
        <v>4</v>
      </c>
      <c r="B421" s="189" t="str">
        <f t="shared" ca="1" si="626"/>
        <v/>
      </c>
      <c r="C421" s="44">
        <v>30</v>
      </c>
      <c r="D421" s="45" t="s">
        <v>46</v>
      </c>
      <c r="E421" s="489" t="str">
        <f t="shared" ca="1" si="630"/>
        <v>Not Used</v>
      </c>
      <c r="F421" s="489"/>
      <c r="G421" s="489"/>
      <c r="H421" s="41" t="str">
        <f ca="1">IF(E421="Not Used","",MAX($H$102:INDIRECT("R[-1]C",FALSE))+1)</f>
        <v/>
      </c>
      <c r="I421" s="42" t="str">
        <f t="shared" ca="1" si="620"/>
        <v/>
      </c>
      <c r="J421" s="488"/>
      <c r="K421" s="486"/>
      <c r="L421" s="485"/>
      <c r="M421" s="486"/>
      <c r="N421" s="485"/>
      <c r="O421" s="486"/>
      <c r="P421" s="485"/>
      <c r="Q421" s="486"/>
      <c r="R421" s="485"/>
      <c r="S421" s="486"/>
      <c r="T421" s="485"/>
      <c r="U421" s="486"/>
      <c r="V421" s="485"/>
      <c r="W421" s="486"/>
      <c r="X421" s="485"/>
      <c r="Y421" s="486"/>
      <c r="Z421" s="5">
        <f t="shared" si="621"/>
        <v>0</v>
      </c>
      <c r="AA421" s="5">
        <f t="shared" ca="1" si="622"/>
        <v>8</v>
      </c>
      <c r="AD421" s="201" t="str">
        <f t="shared" ca="1" si="623"/>
        <v/>
      </c>
      <c r="AE421" s="198" t="str">
        <f t="shared" ca="1" si="624"/>
        <v>未使用</v>
      </c>
    </row>
    <row r="422" spans="1:31" ht="12" customHeight="1" thickBot="1">
      <c r="A422" s="161">
        <f t="shared" si="625"/>
        <v>4</v>
      </c>
      <c r="B422" s="190" t="str">
        <f t="shared" ca="1" si="626"/>
        <v/>
      </c>
      <c r="C422" s="52">
        <v>31</v>
      </c>
      <c r="D422" s="47" t="s">
        <v>46</v>
      </c>
      <c r="E422" s="495" t="str">
        <f t="shared" ca="1" si="630"/>
        <v>Not Used</v>
      </c>
      <c r="F422" s="495"/>
      <c r="G422" s="495"/>
      <c r="H422" s="48" t="str">
        <f ca="1">IF(E422="Not Used","",MAX($H$102:INDIRECT("R[-1]C",FALSE))+1)</f>
        <v/>
      </c>
      <c r="I422" s="49" t="str">
        <f t="shared" ca="1" si="620"/>
        <v/>
      </c>
      <c r="J422" s="496"/>
      <c r="K422" s="491"/>
      <c r="L422" s="490"/>
      <c r="M422" s="491"/>
      <c r="N422" s="490"/>
      <c r="O422" s="491"/>
      <c r="P422" s="490"/>
      <c r="Q422" s="491"/>
      <c r="R422" s="490"/>
      <c r="S422" s="491"/>
      <c r="T422" s="490"/>
      <c r="U422" s="491"/>
      <c r="V422" s="490"/>
      <c r="W422" s="491"/>
      <c r="X422" s="490"/>
      <c r="Y422" s="491"/>
      <c r="Z422" s="5">
        <f t="shared" si="621"/>
        <v>0</v>
      </c>
      <c r="AA422" s="5">
        <f t="shared" ca="1" si="622"/>
        <v>8</v>
      </c>
      <c r="AD422" s="201" t="str">
        <f t="shared" ca="1" si="623"/>
        <v/>
      </c>
      <c r="AE422" s="198" t="str">
        <f t="shared" ca="1" si="624"/>
        <v>未使用</v>
      </c>
    </row>
    <row r="423" spans="1:31" ht="12" customHeight="1" thickTop="1">
      <c r="A423" s="161">
        <v>5</v>
      </c>
      <c r="B423" s="35" t="str">
        <f ca="1">B24</f>
        <v/>
      </c>
      <c r="C423" s="36">
        <v>0</v>
      </c>
      <c r="D423" s="37" t="s">
        <v>84</v>
      </c>
      <c r="E423" s="489" t="str">
        <f ca="1">IF(AE423="未使用","Not Used",$E$100&amp;AD423&amp;"_"&amp;D423)</f>
        <v>Not Used</v>
      </c>
      <c r="F423" s="489"/>
      <c r="G423" s="489"/>
      <c r="H423" s="28" t="str">
        <f ca="1">IF(E423="Not Used","",MAX($H$102:INDIRECT("R[-1]C",FALSE))+1)</f>
        <v/>
      </c>
      <c r="I423" s="38" t="str">
        <f t="shared" ref="I423:I486" ca="1" si="631">IF(H423="","","0x"&amp;DEC2HEX(G$2*2^10+H423,4))</f>
        <v/>
      </c>
      <c r="J423" s="492"/>
      <c r="K423" s="493"/>
      <c r="L423" s="494"/>
      <c r="M423" s="493"/>
      <c r="N423" s="494"/>
      <c r="O423" s="493"/>
      <c r="P423" s="494"/>
      <c r="Q423" s="493"/>
      <c r="R423" s="494"/>
      <c r="S423" s="493"/>
      <c r="T423" s="494"/>
      <c r="U423" s="493"/>
      <c r="V423" s="494"/>
      <c r="W423" s="493"/>
      <c r="X423" s="494"/>
      <c r="Y423" s="493"/>
      <c r="Z423" s="5">
        <f t="shared" ref="Z423:Z486" si="632">COUNTA(J423:Y423)</f>
        <v>0</v>
      </c>
      <c r="AA423" s="5">
        <f t="shared" ref="AA423:AA486" ca="1" si="633">LEN(E423)</f>
        <v>8</v>
      </c>
      <c r="AC423" s="160"/>
      <c r="AD423" s="201" t="str">
        <f t="shared" ca="1" si="592"/>
        <v/>
      </c>
      <c r="AE423" s="198" t="str">
        <f t="shared" ca="1" si="593"/>
        <v>未使用</v>
      </c>
    </row>
    <row r="424" spans="1:31" ht="12" customHeight="1">
      <c r="A424" s="161">
        <f t="shared" si="625"/>
        <v>5</v>
      </c>
      <c r="B424" s="189" t="str">
        <f ca="1">B$423</f>
        <v/>
      </c>
      <c r="C424" s="40">
        <v>1</v>
      </c>
      <c r="D424" s="37" t="s">
        <v>84</v>
      </c>
      <c r="E424" s="489" t="str">
        <f ca="1">IF(AE424="未使用","Not Used",$E$100&amp;AD424&amp;"_"&amp;D424)</f>
        <v>Not Used</v>
      </c>
      <c r="F424" s="489"/>
      <c r="G424" s="489"/>
      <c r="H424" s="41" t="str">
        <f ca="1">IF(E424="Not Used","",MAX($H$102:INDIRECT("R[-1]C",FALSE))+1)</f>
        <v/>
      </c>
      <c r="I424" s="42" t="str">
        <f t="shared" ca="1" si="631"/>
        <v/>
      </c>
      <c r="J424" s="488"/>
      <c r="K424" s="486"/>
      <c r="L424" s="485"/>
      <c r="M424" s="486"/>
      <c r="N424" s="485"/>
      <c r="O424" s="486"/>
      <c r="P424" s="485"/>
      <c r="Q424" s="486"/>
      <c r="R424" s="485"/>
      <c r="S424" s="486"/>
      <c r="T424" s="485"/>
      <c r="U424" s="486"/>
      <c r="V424" s="485"/>
      <c r="W424" s="486"/>
      <c r="X424" s="485"/>
      <c r="Y424" s="486"/>
      <c r="Z424" s="5">
        <f t="shared" si="632"/>
        <v>0</v>
      </c>
      <c r="AA424" s="5">
        <f t="shared" ca="1" si="633"/>
        <v>8</v>
      </c>
      <c r="AD424" s="201" t="str">
        <f t="shared" ca="1" si="592"/>
        <v/>
      </c>
      <c r="AE424" s="198" t="str">
        <f t="shared" ca="1" si="593"/>
        <v>未使用</v>
      </c>
    </row>
    <row r="425" spans="1:31" ht="12" customHeight="1">
      <c r="A425" s="161">
        <f t="shared" ref="A425:A488" si="634">A424</f>
        <v>5</v>
      </c>
      <c r="B425" s="189" t="str">
        <f t="shared" ref="B425:B486" ca="1" si="635">B$423</f>
        <v/>
      </c>
      <c r="C425" s="40">
        <v>2</v>
      </c>
      <c r="D425" s="37" t="s">
        <v>84</v>
      </c>
      <c r="E425" s="489" t="str">
        <f t="shared" ref="E425:E437" ca="1" si="636">IF(AE425="未使用","Not Used",$E$100&amp;AD425&amp;"_"&amp;D425)</f>
        <v>Not Used</v>
      </c>
      <c r="F425" s="489"/>
      <c r="G425" s="489"/>
      <c r="H425" s="41" t="str">
        <f ca="1">IF(E425="Not Used","",MAX($H$102:INDIRECT("R[-1]C",FALSE))+1)</f>
        <v/>
      </c>
      <c r="I425" s="42" t="str">
        <f t="shared" ca="1" si="631"/>
        <v/>
      </c>
      <c r="J425" s="488"/>
      <c r="K425" s="486"/>
      <c r="L425" s="485"/>
      <c r="M425" s="486"/>
      <c r="N425" s="485"/>
      <c r="O425" s="486"/>
      <c r="P425" s="485"/>
      <c r="Q425" s="486"/>
      <c r="R425" s="485"/>
      <c r="S425" s="486"/>
      <c r="T425" s="485"/>
      <c r="U425" s="486"/>
      <c r="V425" s="485"/>
      <c r="W425" s="486"/>
      <c r="X425" s="485"/>
      <c r="Y425" s="486"/>
      <c r="Z425" s="5">
        <f t="shared" si="632"/>
        <v>0</v>
      </c>
      <c r="AA425" s="5">
        <f t="shared" ca="1" si="633"/>
        <v>8</v>
      </c>
      <c r="AD425" s="201" t="str">
        <f t="shared" ca="1" si="592"/>
        <v/>
      </c>
      <c r="AE425" s="198" t="str">
        <f t="shared" ca="1" si="593"/>
        <v>未使用</v>
      </c>
    </row>
    <row r="426" spans="1:31" ht="12" customHeight="1">
      <c r="A426" s="161">
        <f t="shared" si="634"/>
        <v>5</v>
      </c>
      <c r="B426" s="189" t="str">
        <f t="shared" ca="1" si="635"/>
        <v/>
      </c>
      <c r="C426" s="40">
        <v>3</v>
      </c>
      <c r="D426" s="37" t="s">
        <v>84</v>
      </c>
      <c r="E426" s="489" t="str">
        <f t="shared" ca="1" si="636"/>
        <v>Not Used</v>
      </c>
      <c r="F426" s="489"/>
      <c r="G426" s="489"/>
      <c r="H426" s="41" t="str">
        <f ca="1">IF(E426="Not Used","",MAX($H$102:INDIRECT("R[-1]C",FALSE))+1)</f>
        <v/>
      </c>
      <c r="I426" s="42" t="str">
        <f t="shared" ca="1" si="631"/>
        <v/>
      </c>
      <c r="J426" s="488"/>
      <c r="K426" s="486"/>
      <c r="L426" s="485"/>
      <c r="M426" s="486"/>
      <c r="N426" s="485"/>
      <c r="O426" s="486"/>
      <c r="P426" s="485"/>
      <c r="Q426" s="486"/>
      <c r="R426" s="485"/>
      <c r="S426" s="486"/>
      <c r="T426" s="485"/>
      <c r="U426" s="486"/>
      <c r="V426" s="485"/>
      <c r="W426" s="486"/>
      <c r="X426" s="485"/>
      <c r="Y426" s="486"/>
      <c r="Z426" s="5">
        <f t="shared" si="632"/>
        <v>0</v>
      </c>
      <c r="AA426" s="5">
        <f t="shared" ca="1" si="633"/>
        <v>8</v>
      </c>
      <c r="AD426" s="201" t="str">
        <f t="shared" ca="1" si="592"/>
        <v/>
      </c>
      <c r="AE426" s="198" t="str">
        <f t="shared" ca="1" si="593"/>
        <v>未使用</v>
      </c>
    </row>
    <row r="427" spans="1:31" ht="12" customHeight="1">
      <c r="A427" s="161">
        <f t="shared" si="634"/>
        <v>5</v>
      </c>
      <c r="B427" s="189" t="str">
        <f t="shared" ca="1" si="635"/>
        <v/>
      </c>
      <c r="C427" s="40">
        <v>4</v>
      </c>
      <c r="D427" s="37" t="s">
        <v>84</v>
      </c>
      <c r="E427" s="489" t="str">
        <f t="shared" ca="1" si="636"/>
        <v>Not Used</v>
      </c>
      <c r="F427" s="489"/>
      <c r="G427" s="489"/>
      <c r="H427" s="41" t="str">
        <f ca="1">IF(E427="Not Used","",MAX($H$102:INDIRECT("R[-1]C",FALSE))+1)</f>
        <v/>
      </c>
      <c r="I427" s="42" t="str">
        <f t="shared" ca="1" si="631"/>
        <v/>
      </c>
      <c r="J427" s="488"/>
      <c r="K427" s="486"/>
      <c r="L427" s="485"/>
      <c r="M427" s="486"/>
      <c r="N427" s="485"/>
      <c r="O427" s="486"/>
      <c r="P427" s="485"/>
      <c r="Q427" s="486"/>
      <c r="R427" s="485"/>
      <c r="S427" s="486"/>
      <c r="T427" s="485"/>
      <c r="U427" s="486"/>
      <c r="V427" s="485"/>
      <c r="W427" s="486"/>
      <c r="X427" s="485"/>
      <c r="Y427" s="486"/>
      <c r="Z427" s="5">
        <f t="shared" si="632"/>
        <v>0</v>
      </c>
      <c r="AA427" s="5">
        <f t="shared" ca="1" si="633"/>
        <v>8</v>
      </c>
      <c r="AD427" s="201" t="str">
        <f t="shared" ca="1" si="592"/>
        <v/>
      </c>
      <c r="AE427" s="198" t="str">
        <f t="shared" ca="1" si="593"/>
        <v>未使用</v>
      </c>
    </row>
    <row r="428" spans="1:31" ht="12" customHeight="1">
      <c r="A428" s="161">
        <f t="shared" si="634"/>
        <v>5</v>
      </c>
      <c r="B428" s="189" t="str">
        <f t="shared" ca="1" si="635"/>
        <v/>
      </c>
      <c r="C428" s="40">
        <v>5</v>
      </c>
      <c r="D428" s="37" t="s">
        <v>84</v>
      </c>
      <c r="E428" s="489" t="str">
        <f t="shared" ca="1" si="636"/>
        <v>Not Used</v>
      </c>
      <c r="F428" s="489"/>
      <c r="G428" s="489"/>
      <c r="H428" s="41" t="str">
        <f ca="1">IF(E428="Not Used","",MAX($H$102:INDIRECT("R[-1]C",FALSE))+1)</f>
        <v/>
      </c>
      <c r="I428" s="42" t="str">
        <f t="shared" ca="1" si="631"/>
        <v/>
      </c>
      <c r="J428" s="488"/>
      <c r="K428" s="486"/>
      <c r="L428" s="485"/>
      <c r="M428" s="486"/>
      <c r="N428" s="485"/>
      <c r="O428" s="486"/>
      <c r="P428" s="485"/>
      <c r="Q428" s="486"/>
      <c r="R428" s="485"/>
      <c r="S428" s="486"/>
      <c r="T428" s="485"/>
      <c r="U428" s="486"/>
      <c r="V428" s="485"/>
      <c r="W428" s="486"/>
      <c r="X428" s="485"/>
      <c r="Y428" s="486"/>
      <c r="Z428" s="5">
        <f t="shared" si="632"/>
        <v>0</v>
      </c>
      <c r="AA428" s="5">
        <f t="shared" ca="1" si="633"/>
        <v>8</v>
      </c>
      <c r="AD428" s="201" t="str">
        <f t="shared" ca="1" si="592"/>
        <v/>
      </c>
      <c r="AE428" s="198" t="str">
        <f t="shared" ca="1" si="593"/>
        <v>未使用</v>
      </c>
    </row>
    <row r="429" spans="1:31" ht="12" customHeight="1">
      <c r="A429" s="161">
        <f t="shared" si="634"/>
        <v>5</v>
      </c>
      <c r="B429" s="189" t="str">
        <f t="shared" ca="1" si="635"/>
        <v/>
      </c>
      <c r="C429" s="40">
        <v>6</v>
      </c>
      <c r="D429" s="37" t="s">
        <v>84</v>
      </c>
      <c r="E429" s="489" t="str">
        <f t="shared" ca="1" si="636"/>
        <v>Not Used</v>
      </c>
      <c r="F429" s="489"/>
      <c r="G429" s="489"/>
      <c r="H429" s="41" t="str">
        <f ca="1">IF(E429="Not Used","",MAX($H$102:INDIRECT("R[-1]C",FALSE))+1)</f>
        <v/>
      </c>
      <c r="I429" s="42" t="str">
        <f t="shared" ca="1" si="631"/>
        <v/>
      </c>
      <c r="J429" s="488"/>
      <c r="K429" s="486"/>
      <c r="L429" s="485"/>
      <c r="M429" s="486"/>
      <c r="N429" s="485"/>
      <c r="O429" s="486"/>
      <c r="P429" s="485"/>
      <c r="Q429" s="486"/>
      <c r="R429" s="485"/>
      <c r="S429" s="486"/>
      <c r="T429" s="485"/>
      <c r="U429" s="486"/>
      <c r="V429" s="485"/>
      <c r="W429" s="486"/>
      <c r="X429" s="485"/>
      <c r="Y429" s="486"/>
      <c r="Z429" s="5">
        <f t="shared" si="632"/>
        <v>0</v>
      </c>
      <c r="AA429" s="5">
        <f t="shared" ca="1" si="633"/>
        <v>8</v>
      </c>
      <c r="AD429" s="201" t="str">
        <f t="shared" ca="1" si="592"/>
        <v/>
      </c>
      <c r="AE429" s="198" t="str">
        <f t="shared" ca="1" si="593"/>
        <v>未使用</v>
      </c>
    </row>
    <row r="430" spans="1:31" ht="12" customHeight="1">
      <c r="A430" s="161">
        <f t="shared" si="634"/>
        <v>5</v>
      </c>
      <c r="B430" s="189" t="str">
        <f t="shared" ca="1" si="635"/>
        <v/>
      </c>
      <c r="C430" s="40">
        <v>7</v>
      </c>
      <c r="D430" s="37" t="s">
        <v>84</v>
      </c>
      <c r="E430" s="489" t="str">
        <f t="shared" ca="1" si="636"/>
        <v>Not Used</v>
      </c>
      <c r="F430" s="489"/>
      <c r="G430" s="489"/>
      <c r="H430" s="41" t="str">
        <f ca="1">IF(E430="Not Used","",MAX($H$102:INDIRECT("R[-1]C",FALSE))+1)</f>
        <v/>
      </c>
      <c r="I430" s="42" t="str">
        <f t="shared" ca="1" si="631"/>
        <v/>
      </c>
      <c r="J430" s="488"/>
      <c r="K430" s="486"/>
      <c r="L430" s="485"/>
      <c r="M430" s="486"/>
      <c r="N430" s="485"/>
      <c r="O430" s="486"/>
      <c r="P430" s="485"/>
      <c r="Q430" s="486"/>
      <c r="R430" s="485"/>
      <c r="S430" s="486"/>
      <c r="T430" s="485"/>
      <c r="U430" s="486"/>
      <c r="V430" s="485"/>
      <c r="W430" s="486"/>
      <c r="X430" s="485"/>
      <c r="Y430" s="486"/>
      <c r="Z430" s="5">
        <f t="shared" si="632"/>
        <v>0</v>
      </c>
      <c r="AA430" s="5">
        <f t="shared" ca="1" si="633"/>
        <v>8</v>
      </c>
      <c r="AD430" s="201" t="str">
        <f t="shared" ca="1" si="592"/>
        <v/>
      </c>
      <c r="AE430" s="198" t="str">
        <f t="shared" ca="1" si="593"/>
        <v>未使用</v>
      </c>
    </row>
    <row r="431" spans="1:31" ht="12" customHeight="1">
      <c r="A431" s="161">
        <f t="shared" si="634"/>
        <v>5</v>
      </c>
      <c r="B431" s="189" t="str">
        <f t="shared" ca="1" si="635"/>
        <v/>
      </c>
      <c r="C431" s="40">
        <v>8</v>
      </c>
      <c r="D431" s="37" t="s">
        <v>84</v>
      </c>
      <c r="E431" s="489" t="str">
        <f t="shared" ca="1" si="636"/>
        <v>Not Used</v>
      </c>
      <c r="F431" s="489"/>
      <c r="G431" s="489"/>
      <c r="H431" s="41" t="str">
        <f ca="1">IF(E431="Not Used","",MAX($H$102:INDIRECT("R[-1]C",FALSE))+1)</f>
        <v/>
      </c>
      <c r="I431" s="42" t="str">
        <f t="shared" ca="1" si="631"/>
        <v/>
      </c>
      <c r="J431" s="488"/>
      <c r="K431" s="486"/>
      <c r="L431" s="485"/>
      <c r="M431" s="486"/>
      <c r="N431" s="485"/>
      <c r="O431" s="486"/>
      <c r="P431" s="485"/>
      <c r="Q431" s="486"/>
      <c r="R431" s="485"/>
      <c r="S431" s="486"/>
      <c r="T431" s="485"/>
      <c r="U431" s="486"/>
      <c r="V431" s="485"/>
      <c r="W431" s="486"/>
      <c r="X431" s="485"/>
      <c r="Y431" s="486"/>
      <c r="Z431" s="5">
        <f t="shared" si="632"/>
        <v>0</v>
      </c>
      <c r="AA431" s="5">
        <f t="shared" ca="1" si="633"/>
        <v>8</v>
      </c>
      <c r="AD431" s="201" t="str">
        <f t="shared" ca="1" si="592"/>
        <v/>
      </c>
      <c r="AE431" s="198" t="str">
        <f t="shared" ca="1" si="593"/>
        <v>未使用</v>
      </c>
    </row>
    <row r="432" spans="1:31" ht="12" customHeight="1">
      <c r="A432" s="161">
        <f t="shared" si="634"/>
        <v>5</v>
      </c>
      <c r="B432" s="189" t="str">
        <f t="shared" ca="1" si="635"/>
        <v/>
      </c>
      <c r="C432" s="40">
        <v>9</v>
      </c>
      <c r="D432" s="37" t="s">
        <v>84</v>
      </c>
      <c r="E432" s="489" t="str">
        <f t="shared" ca="1" si="636"/>
        <v>Not Used</v>
      </c>
      <c r="F432" s="489"/>
      <c r="G432" s="489"/>
      <c r="H432" s="41" t="str">
        <f ca="1">IF(E432="Not Used","",MAX($H$102:INDIRECT("R[-1]C",FALSE))+1)</f>
        <v/>
      </c>
      <c r="I432" s="42" t="str">
        <f t="shared" ca="1" si="631"/>
        <v/>
      </c>
      <c r="J432" s="488"/>
      <c r="K432" s="486"/>
      <c r="L432" s="485"/>
      <c r="M432" s="486"/>
      <c r="N432" s="485"/>
      <c r="O432" s="486"/>
      <c r="P432" s="485"/>
      <c r="Q432" s="486"/>
      <c r="R432" s="485"/>
      <c r="S432" s="486"/>
      <c r="T432" s="485"/>
      <c r="U432" s="486"/>
      <c r="V432" s="485"/>
      <c r="W432" s="486"/>
      <c r="X432" s="485"/>
      <c r="Y432" s="486"/>
      <c r="Z432" s="5">
        <f t="shared" si="632"/>
        <v>0</v>
      </c>
      <c r="AA432" s="5">
        <f t="shared" ca="1" si="633"/>
        <v>8</v>
      </c>
      <c r="AD432" s="201" t="str">
        <f t="shared" ca="1" si="592"/>
        <v/>
      </c>
      <c r="AE432" s="198" t="str">
        <f t="shared" ca="1" si="593"/>
        <v>未使用</v>
      </c>
    </row>
    <row r="433" spans="1:31" ht="12" customHeight="1">
      <c r="A433" s="161">
        <f t="shared" si="634"/>
        <v>5</v>
      </c>
      <c r="B433" s="189" t="str">
        <f t="shared" ca="1" si="635"/>
        <v/>
      </c>
      <c r="C433" s="40">
        <v>10</v>
      </c>
      <c r="D433" s="37" t="s">
        <v>84</v>
      </c>
      <c r="E433" s="489" t="str">
        <f t="shared" ca="1" si="636"/>
        <v>Not Used</v>
      </c>
      <c r="F433" s="489"/>
      <c r="G433" s="489"/>
      <c r="H433" s="41" t="str">
        <f ca="1">IF(E433="Not Used","",MAX($H$102:INDIRECT("R[-1]C",FALSE))+1)</f>
        <v/>
      </c>
      <c r="I433" s="42" t="str">
        <f t="shared" ca="1" si="631"/>
        <v/>
      </c>
      <c r="J433" s="488"/>
      <c r="K433" s="486"/>
      <c r="L433" s="485"/>
      <c r="M433" s="486"/>
      <c r="N433" s="485"/>
      <c r="O433" s="486"/>
      <c r="P433" s="485"/>
      <c r="Q433" s="486"/>
      <c r="R433" s="485"/>
      <c r="S433" s="486"/>
      <c r="T433" s="485"/>
      <c r="U433" s="486"/>
      <c r="V433" s="485"/>
      <c r="W433" s="486"/>
      <c r="X433" s="485"/>
      <c r="Y433" s="486"/>
      <c r="Z433" s="5">
        <f t="shared" si="632"/>
        <v>0</v>
      </c>
      <c r="AA433" s="5">
        <f t="shared" ca="1" si="633"/>
        <v>8</v>
      </c>
      <c r="AD433" s="201" t="str">
        <f t="shared" ca="1" si="592"/>
        <v/>
      </c>
      <c r="AE433" s="198" t="str">
        <f t="shared" ca="1" si="593"/>
        <v>未使用</v>
      </c>
    </row>
    <row r="434" spans="1:31" ht="12" customHeight="1">
      <c r="A434" s="161">
        <f t="shared" si="634"/>
        <v>5</v>
      </c>
      <c r="B434" s="189" t="str">
        <f t="shared" ca="1" si="635"/>
        <v/>
      </c>
      <c r="C434" s="40">
        <v>11</v>
      </c>
      <c r="D434" s="37" t="s">
        <v>84</v>
      </c>
      <c r="E434" s="489" t="str">
        <f t="shared" ca="1" si="636"/>
        <v>Not Used</v>
      </c>
      <c r="F434" s="489"/>
      <c r="G434" s="489"/>
      <c r="H434" s="41" t="str">
        <f ca="1">IF(E434="Not Used","",MAX($H$102:INDIRECT("R[-1]C",FALSE))+1)</f>
        <v/>
      </c>
      <c r="I434" s="42" t="str">
        <f t="shared" ca="1" si="631"/>
        <v/>
      </c>
      <c r="J434" s="488"/>
      <c r="K434" s="486"/>
      <c r="L434" s="485"/>
      <c r="M434" s="486"/>
      <c r="N434" s="485"/>
      <c r="O434" s="486"/>
      <c r="P434" s="485"/>
      <c r="Q434" s="486"/>
      <c r="R434" s="485"/>
      <c r="S434" s="486"/>
      <c r="T434" s="485"/>
      <c r="U434" s="486"/>
      <c r="V434" s="485"/>
      <c r="W434" s="486"/>
      <c r="X434" s="485"/>
      <c r="Y434" s="486"/>
      <c r="Z434" s="5">
        <f t="shared" si="632"/>
        <v>0</v>
      </c>
      <c r="AA434" s="5">
        <f t="shared" ca="1" si="633"/>
        <v>8</v>
      </c>
      <c r="AD434" s="201" t="str">
        <f t="shared" ca="1" si="592"/>
        <v/>
      </c>
      <c r="AE434" s="198" t="str">
        <f t="shared" ca="1" si="593"/>
        <v>未使用</v>
      </c>
    </row>
    <row r="435" spans="1:31" ht="12" customHeight="1">
      <c r="A435" s="161">
        <f t="shared" si="634"/>
        <v>5</v>
      </c>
      <c r="B435" s="189" t="str">
        <f t="shared" ca="1" si="635"/>
        <v/>
      </c>
      <c r="C435" s="40">
        <v>12</v>
      </c>
      <c r="D435" s="37" t="s">
        <v>84</v>
      </c>
      <c r="E435" s="489" t="str">
        <f t="shared" ca="1" si="636"/>
        <v>Not Used</v>
      </c>
      <c r="F435" s="489"/>
      <c r="G435" s="489"/>
      <c r="H435" s="41" t="str">
        <f ca="1">IF(E435="Not Used","",MAX($H$102:INDIRECT("R[-1]C",FALSE))+1)</f>
        <v/>
      </c>
      <c r="I435" s="42" t="str">
        <f t="shared" ca="1" si="631"/>
        <v/>
      </c>
      <c r="J435" s="488"/>
      <c r="K435" s="486"/>
      <c r="L435" s="485"/>
      <c r="M435" s="486"/>
      <c r="N435" s="485"/>
      <c r="O435" s="486"/>
      <c r="P435" s="485"/>
      <c r="Q435" s="486"/>
      <c r="R435" s="485"/>
      <c r="S435" s="486"/>
      <c r="T435" s="485"/>
      <c r="U435" s="486"/>
      <c r="V435" s="485"/>
      <c r="W435" s="486"/>
      <c r="X435" s="485"/>
      <c r="Y435" s="486"/>
      <c r="Z435" s="5">
        <f t="shared" si="632"/>
        <v>0</v>
      </c>
      <c r="AA435" s="5">
        <f t="shared" ca="1" si="633"/>
        <v>8</v>
      </c>
      <c r="AD435" s="201" t="str">
        <f t="shared" ca="1" si="592"/>
        <v/>
      </c>
      <c r="AE435" s="198" t="str">
        <f t="shared" ca="1" si="593"/>
        <v>未使用</v>
      </c>
    </row>
    <row r="436" spans="1:31" ht="12" customHeight="1">
      <c r="A436" s="161">
        <f t="shared" si="634"/>
        <v>5</v>
      </c>
      <c r="B436" s="189" t="str">
        <f t="shared" ca="1" si="635"/>
        <v/>
      </c>
      <c r="C436" s="40">
        <v>13</v>
      </c>
      <c r="D436" s="37" t="s">
        <v>84</v>
      </c>
      <c r="E436" s="489" t="str">
        <f t="shared" ca="1" si="636"/>
        <v>Not Used</v>
      </c>
      <c r="F436" s="489"/>
      <c r="G436" s="489"/>
      <c r="H436" s="41" t="str">
        <f ca="1">IF(E436="Not Used","",MAX($H$102:INDIRECT("R[-1]C",FALSE))+1)</f>
        <v/>
      </c>
      <c r="I436" s="42" t="str">
        <f t="shared" ca="1" si="631"/>
        <v/>
      </c>
      <c r="J436" s="488"/>
      <c r="K436" s="486"/>
      <c r="L436" s="485"/>
      <c r="M436" s="486"/>
      <c r="N436" s="485"/>
      <c r="O436" s="486"/>
      <c r="P436" s="485"/>
      <c r="Q436" s="486"/>
      <c r="R436" s="485"/>
      <c r="S436" s="486"/>
      <c r="T436" s="485"/>
      <c r="U436" s="486"/>
      <c r="V436" s="485"/>
      <c r="W436" s="486"/>
      <c r="X436" s="485"/>
      <c r="Y436" s="486"/>
      <c r="Z436" s="5">
        <f t="shared" si="632"/>
        <v>0</v>
      </c>
      <c r="AA436" s="5">
        <f t="shared" ca="1" si="633"/>
        <v>8</v>
      </c>
      <c r="AD436" s="201" t="str">
        <f t="shared" ca="1" si="592"/>
        <v/>
      </c>
      <c r="AE436" s="198" t="str">
        <f t="shared" ca="1" si="593"/>
        <v>未使用</v>
      </c>
    </row>
    <row r="437" spans="1:31" ht="12" customHeight="1">
      <c r="A437" s="161">
        <f t="shared" si="634"/>
        <v>5</v>
      </c>
      <c r="B437" s="189" t="str">
        <f t="shared" ca="1" si="635"/>
        <v/>
      </c>
      <c r="C437" s="40">
        <v>14</v>
      </c>
      <c r="D437" s="37" t="s">
        <v>84</v>
      </c>
      <c r="E437" s="489" t="str">
        <f t="shared" ca="1" si="636"/>
        <v>Not Used</v>
      </c>
      <c r="F437" s="489"/>
      <c r="G437" s="489"/>
      <c r="H437" s="41" t="str">
        <f ca="1">IF(E437="Not Used","",MAX($H$102:INDIRECT("R[-1]C",FALSE))+1)</f>
        <v/>
      </c>
      <c r="I437" s="42" t="str">
        <f t="shared" ca="1" si="631"/>
        <v/>
      </c>
      <c r="J437" s="488"/>
      <c r="K437" s="486"/>
      <c r="L437" s="485"/>
      <c r="M437" s="486"/>
      <c r="N437" s="485"/>
      <c r="O437" s="486"/>
      <c r="P437" s="485"/>
      <c r="Q437" s="486"/>
      <c r="R437" s="485"/>
      <c r="S437" s="486"/>
      <c r="T437" s="485"/>
      <c r="U437" s="486"/>
      <c r="V437" s="485"/>
      <c r="W437" s="486"/>
      <c r="X437" s="485"/>
      <c r="Y437" s="486"/>
      <c r="Z437" s="5">
        <f t="shared" si="632"/>
        <v>0</v>
      </c>
      <c r="AA437" s="5">
        <f t="shared" ca="1" si="633"/>
        <v>8</v>
      </c>
      <c r="AD437" s="201" t="str">
        <f t="shared" ca="1" si="592"/>
        <v/>
      </c>
      <c r="AE437" s="198" t="str">
        <f t="shared" ca="1" si="593"/>
        <v>未使用</v>
      </c>
    </row>
    <row r="438" spans="1:31" ht="12" customHeight="1">
      <c r="A438" s="161">
        <f t="shared" si="634"/>
        <v>5</v>
      </c>
      <c r="B438" s="189" t="str">
        <f t="shared" ca="1" si="635"/>
        <v/>
      </c>
      <c r="C438" s="40">
        <v>15</v>
      </c>
      <c r="D438" s="37" t="s">
        <v>84</v>
      </c>
      <c r="E438" s="489" t="str">
        <f ca="1">IF(AE438="未使用","Not Used",$E$100&amp;AD438&amp;"_"&amp;D438)</f>
        <v>Not Used</v>
      </c>
      <c r="F438" s="489"/>
      <c r="G438" s="489"/>
      <c r="H438" s="41" t="str">
        <f ca="1">IF(E438="Not Used","",MAX($H$102:INDIRECT("R[-1]C",FALSE))+1)</f>
        <v/>
      </c>
      <c r="I438" s="42" t="str">
        <f t="shared" ca="1" si="631"/>
        <v/>
      </c>
      <c r="J438" s="488"/>
      <c r="K438" s="486"/>
      <c r="L438" s="485"/>
      <c r="M438" s="486"/>
      <c r="N438" s="485"/>
      <c r="O438" s="486"/>
      <c r="P438" s="485"/>
      <c r="Q438" s="486"/>
      <c r="R438" s="485"/>
      <c r="S438" s="486"/>
      <c r="T438" s="485"/>
      <c r="U438" s="486"/>
      <c r="V438" s="485"/>
      <c r="W438" s="486"/>
      <c r="X438" s="485"/>
      <c r="Y438" s="486"/>
      <c r="Z438" s="5">
        <f t="shared" si="632"/>
        <v>0</v>
      </c>
      <c r="AA438" s="5">
        <f t="shared" ca="1" si="633"/>
        <v>8</v>
      </c>
      <c r="AD438" s="201" t="str">
        <f t="shared" ca="1" si="592"/>
        <v/>
      </c>
      <c r="AE438" s="198" t="str">
        <f t="shared" ca="1" si="593"/>
        <v>未使用</v>
      </c>
    </row>
    <row r="439" spans="1:31" ht="12" customHeight="1">
      <c r="A439" s="161">
        <f t="shared" si="634"/>
        <v>5</v>
      </c>
      <c r="B439" s="189" t="str">
        <f t="shared" ca="1" si="635"/>
        <v/>
      </c>
      <c r="C439" s="40">
        <v>16</v>
      </c>
      <c r="D439" s="37" t="s">
        <v>84</v>
      </c>
      <c r="E439" s="489" t="str">
        <f ca="1">IF(AE439="未使用","Not Used",$E$100&amp;AD439&amp;"_"&amp;D439)</f>
        <v>Not Used</v>
      </c>
      <c r="F439" s="489"/>
      <c r="G439" s="489"/>
      <c r="H439" s="41" t="str">
        <f ca="1">IF(E439="Not Used","",MAX($H$102:INDIRECT("R[-1]C",FALSE))+1)</f>
        <v/>
      </c>
      <c r="I439" s="42" t="str">
        <f t="shared" ca="1" si="631"/>
        <v/>
      </c>
      <c r="J439" s="488"/>
      <c r="K439" s="486"/>
      <c r="L439" s="485"/>
      <c r="M439" s="486"/>
      <c r="N439" s="485"/>
      <c r="O439" s="486"/>
      <c r="P439" s="485"/>
      <c r="Q439" s="486"/>
      <c r="R439" s="485"/>
      <c r="S439" s="486"/>
      <c r="T439" s="485"/>
      <c r="U439" s="486"/>
      <c r="V439" s="485"/>
      <c r="W439" s="486"/>
      <c r="X439" s="485"/>
      <c r="Y439" s="486"/>
      <c r="Z439" s="5">
        <f t="shared" si="632"/>
        <v>0</v>
      </c>
      <c r="AA439" s="5">
        <f t="shared" ca="1" si="633"/>
        <v>8</v>
      </c>
      <c r="AD439" s="201" t="str">
        <f t="shared" ca="1" si="592"/>
        <v/>
      </c>
      <c r="AE439" s="198" t="str">
        <f t="shared" ca="1" si="593"/>
        <v>未使用</v>
      </c>
    </row>
    <row r="440" spans="1:31" ht="12" customHeight="1">
      <c r="A440" s="161">
        <f t="shared" si="634"/>
        <v>5</v>
      </c>
      <c r="B440" s="189" t="str">
        <f t="shared" ca="1" si="635"/>
        <v/>
      </c>
      <c r="C440" s="40">
        <v>17</v>
      </c>
      <c r="D440" s="37" t="s">
        <v>84</v>
      </c>
      <c r="E440" s="489" t="str">
        <f t="shared" ref="E440:E445" ca="1" si="637">IF(AE440="未使用","Not Used",$E$100&amp;AD440&amp;"_"&amp;D440)</f>
        <v>Not Used</v>
      </c>
      <c r="F440" s="489"/>
      <c r="G440" s="489"/>
      <c r="H440" s="41" t="str">
        <f ca="1">IF(E440="Not Used","",MAX($H$102:INDIRECT("R[-1]C",FALSE))+1)</f>
        <v/>
      </c>
      <c r="I440" s="42" t="str">
        <f t="shared" ca="1" si="631"/>
        <v/>
      </c>
      <c r="J440" s="488"/>
      <c r="K440" s="486"/>
      <c r="L440" s="485"/>
      <c r="M440" s="486"/>
      <c r="N440" s="485"/>
      <c r="O440" s="486"/>
      <c r="P440" s="485"/>
      <c r="Q440" s="486"/>
      <c r="R440" s="485"/>
      <c r="S440" s="486"/>
      <c r="T440" s="485"/>
      <c r="U440" s="486"/>
      <c r="V440" s="485"/>
      <c r="W440" s="486"/>
      <c r="X440" s="485"/>
      <c r="Y440" s="486"/>
      <c r="Z440" s="5">
        <f t="shared" si="632"/>
        <v>0</v>
      </c>
      <c r="AA440" s="5">
        <f t="shared" ca="1" si="633"/>
        <v>8</v>
      </c>
      <c r="AD440" s="201" t="str">
        <f t="shared" ca="1" si="592"/>
        <v/>
      </c>
      <c r="AE440" s="198" t="str">
        <f t="shared" ca="1" si="593"/>
        <v>未使用</v>
      </c>
    </row>
    <row r="441" spans="1:31" ht="12" customHeight="1">
      <c r="A441" s="161">
        <f t="shared" si="634"/>
        <v>5</v>
      </c>
      <c r="B441" s="189" t="str">
        <f t="shared" ca="1" si="635"/>
        <v/>
      </c>
      <c r="C441" s="40">
        <v>18</v>
      </c>
      <c r="D441" s="37" t="s">
        <v>84</v>
      </c>
      <c r="E441" s="489" t="str">
        <f t="shared" ca="1" si="637"/>
        <v>Not Used</v>
      </c>
      <c r="F441" s="489"/>
      <c r="G441" s="489"/>
      <c r="H441" s="41" t="str">
        <f ca="1">IF(E441="Not Used","",MAX($H$102:INDIRECT("R[-1]C",FALSE))+1)</f>
        <v/>
      </c>
      <c r="I441" s="42" t="str">
        <f t="shared" ca="1" si="631"/>
        <v/>
      </c>
      <c r="J441" s="488"/>
      <c r="K441" s="486"/>
      <c r="L441" s="485"/>
      <c r="M441" s="486"/>
      <c r="N441" s="485"/>
      <c r="O441" s="486"/>
      <c r="P441" s="485"/>
      <c r="Q441" s="486"/>
      <c r="R441" s="485"/>
      <c r="S441" s="486"/>
      <c r="T441" s="485"/>
      <c r="U441" s="486"/>
      <c r="V441" s="485"/>
      <c r="W441" s="486"/>
      <c r="X441" s="485"/>
      <c r="Y441" s="486"/>
      <c r="Z441" s="5">
        <f t="shared" si="632"/>
        <v>0</v>
      </c>
      <c r="AA441" s="5">
        <f t="shared" ca="1" si="633"/>
        <v>8</v>
      </c>
      <c r="AD441" s="201" t="str">
        <f t="shared" ca="1" si="592"/>
        <v/>
      </c>
      <c r="AE441" s="198" t="str">
        <f t="shared" ca="1" si="593"/>
        <v>未使用</v>
      </c>
    </row>
    <row r="442" spans="1:31" ht="12" customHeight="1">
      <c r="A442" s="161">
        <f t="shared" si="634"/>
        <v>5</v>
      </c>
      <c r="B442" s="189" t="str">
        <f t="shared" ca="1" si="635"/>
        <v/>
      </c>
      <c r="C442" s="40">
        <v>19</v>
      </c>
      <c r="D442" s="37" t="s">
        <v>84</v>
      </c>
      <c r="E442" s="489" t="str">
        <f t="shared" ca="1" si="637"/>
        <v>Not Used</v>
      </c>
      <c r="F442" s="489"/>
      <c r="G442" s="489"/>
      <c r="H442" s="41" t="str">
        <f ca="1">IF(E442="Not Used","",MAX($H$102:INDIRECT("R[-1]C",FALSE))+1)</f>
        <v/>
      </c>
      <c r="I442" s="42" t="str">
        <f t="shared" ca="1" si="631"/>
        <v/>
      </c>
      <c r="J442" s="488"/>
      <c r="K442" s="486"/>
      <c r="L442" s="485"/>
      <c r="M442" s="486"/>
      <c r="N442" s="485"/>
      <c r="O442" s="486"/>
      <c r="P442" s="485"/>
      <c r="Q442" s="486"/>
      <c r="R442" s="485"/>
      <c r="S442" s="486"/>
      <c r="T442" s="485"/>
      <c r="U442" s="486"/>
      <c r="V442" s="485"/>
      <c r="W442" s="486"/>
      <c r="X442" s="485"/>
      <c r="Y442" s="486"/>
      <c r="Z442" s="5">
        <f t="shared" si="632"/>
        <v>0</v>
      </c>
      <c r="AA442" s="5">
        <f t="shared" ca="1" si="633"/>
        <v>8</v>
      </c>
      <c r="AD442" s="201" t="str">
        <f t="shared" ca="1" si="592"/>
        <v/>
      </c>
      <c r="AE442" s="198" t="str">
        <f t="shared" ca="1" si="593"/>
        <v>未使用</v>
      </c>
    </row>
    <row r="443" spans="1:31" ht="12" customHeight="1">
      <c r="A443" s="161">
        <f t="shared" si="634"/>
        <v>5</v>
      </c>
      <c r="B443" s="189" t="str">
        <f t="shared" ca="1" si="635"/>
        <v/>
      </c>
      <c r="C443" s="40">
        <v>20</v>
      </c>
      <c r="D443" s="37" t="s">
        <v>84</v>
      </c>
      <c r="E443" s="489" t="str">
        <f t="shared" ca="1" si="637"/>
        <v>Not Used</v>
      </c>
      <c r="F443" s="489"/>
      <c r="G443" s="489"/>
      <c r="H443" s="41" t="str">
        <f ca="1">IF(E443="Not Used","",MAX($H$102:INDIRECT("R[-1]C",FALSE))+1)</f>
        <v/>
      </c>
      <c r="I443" s="42" t="str">
        <f t="shared" ca="1" si="631"/>
        <v/>
      </c>
      <c r="J443" s="488"/>
      <c r="K443" s="486"/>
      <c r="L443" s="485"/>
      <c r="M443" s="486"/>
      <c r="N443" s="485"/>
      <c r="O443" s="486"/>
      <c r="P443" s="485"/>
      <c r="Q443" s="486"/>
      <c r="R443" s="485"/>
      <c r="S443" s="486"/>
      <c r="T443" s="485"/>
      <c r="U443" s="486"/>
      <c r="V443" s="485"/>
      <c r="W443" s="486"/>
      <c r="X443" s="485"/>
      <c r="Y443" s="486"/>
      <c r="Z443" s="5">
        <f t="shared" si="632"/>
        <v>0</v>
      </c>
      <c r="AA443" s="5">
        <f t="shared" ca="1" si="633"/>
        <v>8</v>
      </c>
      <c r="AD443" s="201" t="str">
        <f t="shared" ca="1" si="592"/>
        <v/>
      </c>
      <c r="AE443" s="198" t="str">
        <f t="shared" ca="1" si="593"/>
        <v>未使用</v>
      </c>
    </row>
    <row r="444" spans="1:31" ht="12" customHeight="1">
      <c r="A444" s="161">
        <f t="shared" si="634"/>
        <v>5</v>
      </c>
      <c r="B444" s="189" t="str">
        <f t="shared" ca="1" si="635"/>
        <v/>
      </c>
      <c r="C444" s="40">
        <v>21</v>
      </c>
      <c r="D444" s="37" t="s">
        <v>84</v>
      </c>
      <c r="E444" s="489" t="str">
        <f t="shared" ca="1" si="637"/>
        <v>Not Used</v>
      </c>
      <c r="F444" s="489"/>
      <c r="G444" s="489"/>
      <c r="H444" s="41" t="str">
        <f ca="1">IF(E444="Not Used","",MAX($H$102:INDIRECT("R[-1]C",FALSE))+1)</f>
        <v/>
      </c>
      <c r="I444" s="42" t="str">
        <f t="shared" ca="1" si="631"/>
        <v/>
      </c>
      <c r="J444" s="488"/>
      <c r="K444" s="486"/>
      <c r="L444" s="485"/>
      <c r="M444" s="486"/>
      <c r="N444" s="485"/>
      <c r="O444" s="486"/>
      <c r="P444" s="485"/>
      <c r="Q444" s="486"/>
      <c r="R444" s="485"/>
      <c r="S444" s="486"/>
      <c r="T444" s="485"/>
      <c r="U444" s="486"/>
      <c r="V444" s="485"/>
      <c r="W444" s="486"/>
      <c r="X444" s="485"/>
      <c r="Y444" s="486"/>
      <c r="Z444" s="5">
        <f t="shared" si="632"/>
        <v>0</v>
      </c>
      <c r="AA444" s="5">
        <f t="shared" ca="1" si="633"/>
        <v>8</v>
      </c>
      <c r="AD444" s="201" t="str">
        <f t="shared" ca="1" si="592"/>
        <v/>
      </c>
      <c r="AE444" s="198" t="str">
        <f t="shared" ca="1" si="593"/>
        <v>未使用</v>
      </c>
    </row>
    <row r="445" spans="1:31" ht="12" customHeight="1">
      <c r="A445" s="161">
        <f t="shared" si="634"/>
        <v>5</v>
      </c>
      <c r="B445" s="189" t="str">
        <f t="shared" ca="1" si="635"/>
        <v/>
      </c>
      <c r="C445" s="40">
        <v>22</v>
      </c>
      <c r="D445" s="37" t="s">
        <v>84</v>
      </c>
      <c r="E445" s="489" t="str">
        <f t="shared" ca="1" si="637"/>
        <v>Not Used</v>
      </c>
      <c r="F445" s="489"/>
      <c r="G445" s="489"/>
      <c r="H445" s="41" t="str">
        <f ca="1">IF(E445="Not Used","",MAX($H$102:INDIRECT("R[-1]C",FALSE))+1)</f>
        <v/>
      </c>
      <c r="I445" s="42" t="str">
        <f t="shared" ca="1" si="631"/>
        <v/>
      </c>
      <c r="J445" s="488"/>
      <c r="K445" s="486"/>
      <c r="L445" s="485"/>
      <c r="M445" s="486"/>
      <c r="N445" s="485"/>
      <c r="O445" s="486"/>
      <c r="P445" s="485"/>
      <c r="Q445" s="486"/>
      <c r="R445" s="485"/>
      <c r="S445" s="486"/>
      <c r="T445" s="485"/>
      <c r="U445" s="486"/>
      <c r="V445" s="485"/>
      <c r="W445" s="486"/>
      <c r="X445" s="485"/>
      <c r="Y445" s="486"/>
      <c r="Z445" s="5">
        <f t="shared" si="632"/>
        <v>0</v>
      </c>
      <c r="AA445" s="5">
        <f t="shared" ca="1" si="633"/>
        <v>8</v>
      </c>
      <c r="AD445" s="201" t="str">
        <f t="shared" ca="1" si="592"/>
        <v/>
      </c>
      <c r="AE445" s="198" t="str">
        <f t="shared" ca="1" si="593"/>
        <v>未使用</v>
      </c>
    </row>
    <row r="446" spans="1:31" ht="12" customHeight="1">
      <c r="A446" s="161">
        <f t="shared" si="634"/>
        <v>5</v>
      </c>
      <c r="B446" s="189" t="str">
        <f t="shared" ca="1" si="635"/>
        <v/>
      </c>
      <c r="C446" s="40">
        <v>23</v>
      </c>
      <c r="D446" s="37" t="s">
        <v>84</v>
      </c>
      <c r="E446" s="489" t="str">
        <f ca="1">IF(AE446="未使用","Not Used",$E$100&amp;AD446&amp;"_"&amp;D446)</f>
        <v>Not Used</v>
      </c>
      <c r="F446" s="489"/>
      <c r="G446" s="489"/>
      <c r="H446" s="41" t="str">
        <f ca="1">IF(E446="Not Used","",MAX($H$102:INDIRECT("R[-1]C",FALSE))+1)</f>
        <v/>
      </c>
      <c r="I446" s="42" t="str">
        <f t="shared" ca="1" si="631"/>
        <v/>
      </c>
      <c r="J446" s="488"/>
      <c r="K446" s="486"/>
      <c r="L446" s="485"/>
      <c r="M446" s="486"/>
      <c r="N446" s="485"/>
      <c r="O446" s="486"/>
      <c r="P446" s="485"/>
      <c r="Q446" s="486"/>
      <c r="R446" s="485"/>
      <c r="S446" s="486"/>
      <c r="T446" s="485"/>
      <c r="U446" s="486"/>
      <c r="V446" s="485"/>
      <c r="W446" s="486"/>
      <c r="X446" s="485"/>
      <c r="Y446" s="486"/>
      <c r="Z446" s="5">
        <f t="shared" si="632"/>
        <v>0</v>
      </c>
      <c r="AA446" s="5">
        <f t="shared" ca="1" si="633"/>
        <v>8</v>
      </c>
      <c r="AD446" s="201" t="str">
        <f t="shared" ca="1" si="592"/>
        <v/>
      </c>
      <c r="AE446" s="198" t="str">
        <f t="shared" ca="1" si="593"/>
        <v>未使用</v>
      </c>
    </row>
    <row r="447" spans="1:31" ht="12" customHeight="1">
      <c r="A447" s="161">
        <f t="shared" si="634"/>
        <v>5</v>
      </c>
      <c r="B447" s="189" t="str">
        <f t="shared" ca="1" si="635"/>
        <v/>
      </c>
      <c r="C447" s="40">
        <v>24</v>
      </c>
      <c r="D447" s="37" t="s">
        <v>84</v>
      </c>
      <c r="E447" s="489" t="str">
        <f t="shared" ref="E447:E453" ca="1" si="638">IF(AE447="未使用","Not Used",$E$100&amp;AD447&amp;"_"&amp;D447)</f>
        <v>Not Used</v>
      </c>
      <c r="F447" s="489"/>
      <c r="G447" s="489"/>
      <c r="H447" s="41" t="str">
        <f ca="1">IF(E447="Not Used","",MAX($H$102:INDIRECT("R[-1]C",FALSE))+1)</f>
        <v/>
      </c>
      <c r="I447" s="42" t="str">
        <f t="shared" ca="1" si="631"/>
        <v/>
      </c>
      <c r="J447" s="488"/>
      <c r="K447" s="486"/>
      <c r="L447" s="485"/>
      <c r="M447" s="486"/>
      <c r="N447" s="485"/>
      <c r="O447" s="486"/>
      <c r="P447" s="485"/>
      <c r="Q447" s="486"/>
      <c r="R447" s="485"/>
      <c r="S447" s="486"/>
      <c r="T447" s="485"/>
      <c r="U447" s="486"/>
      <c r="V447" s="485"/>
      <c r="W447" s="486"/>
      <c r="X447" s="485"/>
      <c r="Y447" s="486"/>
      <c r="Z447" s="5">
        <f t="shared" si="632"/>
        <v>0</v>
      </c>
      <c r="AA447" s="5">
        <f t="shared" ca="1" si="633"/>
        <v>8</v>
      </c>
      <c r="AD447" s="201" t="str">
        <f t="shared" ca="1" si="592"/>
        <v/>
      </c>
      <c r="AE447" s="198" t="str">
        <f t="shared" ca="1" si="593"/>
        <v>未使用</v>
      </c>
    </row>
    <row r="448" spans="1:31" ht="12" customHeight="1">
      <c r="A448" s="161">
        <f t="shared" si="634"/>
        <v>5</v>
      </c>
      <c r="B448" s="189" t="str">
        <f t="shared" ca="1" si="635"/>
        <v/>
      </c>
      <c r="C448" s="40">
        <v>25</v>
      </c>
      <c r="D448" s="37" t="s">
        <v>84</v>
      </c>
      <c r="E448" s="489" t="str">
        <f t="shared" ca="1" si="638"/>
        <v>Not Used</v>
      </c>
      <c r="F448" s="489"/>
      <c r="G448" s="489"/>
      <c r="H448" s="41" t="str">
        <f ca="1">IF(E448="Not Used","",MAX($H$102:INDIRECT("R[-1]C",FALSE))+1)</f>
        <v/>
      </c>
      <c r="I448" s="42" t="str">
        <f t="shared" ca="1" si="631"/>
        <v/>
      </c>
      <c r="J448" s="488"/>
      <c r="K448" s="486"/>
      <c r="L448" s="485"/>
      <c r="M448" s="486"/>
      <c r="N448" s="485"/>
      <c r="O448" s="486"/>
      <c r="P448" s="485"/>
      <c r="Q448" s="486"/>
      <c r="R448" s="485"/>
      <c r="S448" s="486"/>
      <c r="T448" s="485"/>
      <c r="U448" s="486"/>
      <c r="V448" s="485"/>
      <c r="W448" s="486"/>
      <c r="X448" s="485"/>
      <c r="Y448" s="486"/>
      <c r="Z448" s="5">
        <f t="shared" si="632"/>
        <v>0</v>
      </c>
      <c r="AA448" s="5">
        <f t="shared" ca="1" si="633"/>
        <v>8</v>
      </c>
      <c r="AD448" s="201" t="str">
        <f t="shared" ca="1" si="592"/>
        <v/>
      </c>
      <c r="AE448" s="198" t="str">
        <f t="shared" ca="1" si="593"/>
        <v>未使用</v>
      </c>
    </row>
    <row r="449" spans="1:31" ht="12" customHeight="1">
      <c r="A449" s="161">
        <f t="shared" si="634"/>
        <v>5</v>
      </c>
      <c r="B449" s="189" t="str">
        <f t="shared" ca="1" si="635"/>
        <v/>
      </c>
      <c r="C449" s="40">
        <v>26</v>
      </c>
      <c r="D449" s="37" t="s">
        <v>84</v>
      </c>
      <c r="E449" s="489" t="str">
        <f t="shared" ca="1" si="638"/>
        <v>Not Used</v>
      </c>
      <c r="F449" s="489"/>
      <c r="G449" s="489"/>
      <c r="H449" s="41" t="str">
        <f ca="1">IF(E449="Not Used","",MAX($H$102:INDIRECT("R[-1]C",FALSE))+1)</f>
        <v/>
      </c>
      <c r="I449" s="42" t="str">
        <f t="shared" ca="1" si="631"/>
        <v/>
      </c>
      <c r="J449" s="488"/>
      <c r="K449" s="486"/>
      <c r="L449" s="485"/>
      <c r="M449" s="486"/>
      <c r="N449" s="485"/>
      <c r="O449" s="486"/>
      <c r="P449" s="485"/>
      <c r="Q449" s="486"/>
      <c r="R449" s="485"/>
      <c r="S449" s="486"/>
      <c r="T449" s="485"/>
      <c r="U449" s="486"/>
      <c r="V449" s="485"/>
      <c r="W449" s="486"/>
      <c r="X449" s="485"/>
      <c r="Y449" s="486"/>
      <c r="Z449" s="5">
        <f t="shared" si="632"/>
        <v>0</v>
      </c>
      <c r="AA449" s="5">
        <f t="shared" ca="1" si="633"/>
        <v>8</v>
      </c>
      <c r="AD449" s="201" t="str">
        <f t="shared" ca="1" si="592"/>
        <v/>
      </c>
      <c r="AE449" s="198" t="str">
        <f t="shared" ca="1" si="593"/>
        <v>未使用</v>
      </c>
    </row>
    <row r="450" spans="1:31" ht="12" customHeight="1">
      <c r="A450" s="161">
        <f t="shared" si="634"/>
        <v>5</v>
      </c>
      <c r="B450" s="189" t="str">
        <f t="shared" ca="1" si="635"/>
        <v/>
      </c>
      <c r="C450" s="40">
        <v>27</v>
      </c>
      <c r="D450" s="37" t="s">
        <v>84</v>
      </c>
      <c r="E450" s="489" t="str">
        <f t="shared" ca="1" si="638"/>
        <v>Not Used</v>
      </c>
      <c r="F450" s="489"/>
      <c r="G450" s="489"/>
      <c r="H450" s="41" t="str">
        <f ca="1">IF(E450="Not Used","",MAX($H$102:INDIRECT("R[-1]C",FALSE))+1)</f>
        <v/>
      </c>
      <c r="I450" s="42" t="str">
        <f t="shared" ca="1" si="631"/>
        <v/>
      </c>
      <c r="J450" s="488"/>
      <c r="K450" s="486"/>
      <c r="L450" s="485"/>
      <c r="M450" s="486"/>
      <c r="N450" s="485"/>
      <c r="O450" s="486"/>
      <c r="P450" s="485"/>
      <c r="Q450" s="486"/>
      <c r="R450" s="485"/>
      <c r="S450" s="486"/>
      <c r="T450" s="485"/>
      <c r="U450" s="486"/>
      <c r="V450" s="485"/>
      <c r="W450" s="486"/>
      <c r="X450" s="485"/>
      <c r="Y450" s="486"/>
      <c r="Z450" s="5">
        <f t="shared" si="632"/>
        <v>0</v>
      </c>
      <c r="AA450" s="5">
        <f t="shared" ca="1" si="633"/>
        <v>8</v>
      </c>
      <c r="AD450" s="201" t="str">
        <f t="shared" ca="1" si="592"/>
        <v/>
      </c>
      <c r="AE450" s="198" t="str">
        <f t="shared" ca="1" si="593"/>
        <v>未使用</v>
      </c>
    </row>
    <row r="451" spans="1:31" ht="12" customHeight="1">
      <c r="A451" s="161">
        <f t="shared" si="634"/>
        <v>5</v>
      </c>
      <c r="B451" s="189" t="str">
        <f t="shared" ca="1" si="635"/>
        <v/>
      </c>
      <c r="C451" s="40">
        <v>28</v>
      </c>
      <c r="D451" s="37" t="s">
        <v>84</v>
      </c>
      <c r="E451" s="489" t="str">
        <f t="shared" ca="1" si="638"/>
        <v>Not Used</v>
      </c>
      <c r="F451" s="489"/>
      <c r="G451" s="489"/>
      <c r="H451" s="41" t="str">
        <f ca="1">IF(E451="Not Used","",MAX($H$102:INDIRECT("R[-1]C",FALSE))+1)</f>
        <v/>
      </c>
      <c r="I451" s="42" t="str">
        <f t="shared" ca="1" si="631"/>
        <v/>
      </c>
      <c r="J451" s="488"/>
      <c r="K451" s="486"/>
      <c r="L451" s="485"/>
      <c r="M451" s="486"/>
      <c r="N451" s="485"/>
      <c r="O451" s="486"/>
      <c r="P451" s="485"/>
      <c r="Q451" s="486"/>
      <c r="R451" s="485"/>
      <c r="S451" s="486"/>
      <c r="T451" s="485"/>
      <c r="U451" s="486"/>
      <c r="V451" s="485"/>
      <c r="W451" s="486"/>
      <c r="X451" s="485"/>
      <c r="Y451" s="486"/>
      <c r="Z451" s="5">
        <f t="shared" si="632"/>
        <v>0</v>
      </c>
      <c r="AA451" s="5">
        <f t="shared" ca="1" si="633"/>
        <v>8</v>
      </c>
      <c r="AD451" s="201" t="str">
        <f t="shared" ca="1" si="592"/>
        <v/>
      </c>
      <c r="AE451" s="198" t="str">
        <f t="shared" ca="1" si="593"/>
        <v>未使用</v>
      </c>
    </row>
    <row r="452" spans="1:31" ht="12" customHeight="1">
      <c r="A452" s="161">
        <f t="shared" si="634"/>
        <v>5</v>
      </c>
      <c r="B452" s="189" t="str">
        <f t="shared" ca="1" si="635"/>
        <v/>
      </c>
      <c r="C452" s="40">
        <v>29</v>
      </c>
      <c r="D452" s="37" t="s">
        <v>84</v>
      </c>
      <c r="E452" s="489" t="str">
        <f t="shared" ca="1" si="638"/>
        <v>Not Used</v>
      </c>
      <c r="F452" s="489"/>
      <c r="G452" s="489"/>
      <c r="H452" s="41" t="str">
        <f ca="1">IF(E452="Not Used","",MAX($H$102:INDIRECT("R[-1]C",FALSE))+1)</f>
        <v/>
      </c>
      <c r="I452" s="42" t="str">
        <f t="shared" ca="1" si="631"/>
        <v/>
      </c>
      <c r="J452" s="488"/>
      <c r="K452" s="486"/>
      <c r="L452" s="485"/>
      <c r="M452" s="486"/>
      <c r="N452" s="485"/>
      <c r="O452" s="486"/>
      <c r="P452" s="485"/>
      <c r="Q452" s="486"/>
      <c r="R452" s="485"/>
      <c r="S452" s="486"/>
      <c r="T452" s="485"/>
      <c r="U452" s="486"/>
      <c r="V452" s="485"/>
      <c r="W452" s="486"/>
      <c r="X452" s="485"/>
      <c r="Y452" s="486"/>
      <c r="Z452" s="5">
        <f t="shared" si="632"/>
        <v>0</v>
      </c>
      <c r="AA452" s="5">
        <f t="shared" ca="1" si="633"/>
        <v>8</v>
      </c>
      <c r="AD452" s="201" t="str">
        <f t="shared" ca="1" si="592"/>
        <v/>
      </c>
      <c r="AE452" s="198" t="str">
        <f t="shared" ca="1" si="593"/>
        <v>未使用</v>
      </c>
    </row>
    <row r="453" spans="1:31" ht="12" customHeight="1">
      <c r="A453" s="161">
        <f t="shared" si="634"/>
        <v>5</v>
      </c>
      <c r="B453" s="189" t="str">
        <f t="shared" ca="1" si="635"/>
        <v/>
      </c>
      <c r="C453" s="40">
        <v>30</v>
      </c>
      <c r="D453" s="37" t="s">
        <v>84</v>
      </c>
      <c r="E453" s="489" t="str">
        <f t="shared" ca="1" si="638"/>
        <v>Not Used</v>
      </c>
      <c r="F453" s="489"/>
      <c r="G453" s="489"/>
      <c r="H453" s="41" t="str">
        <f ca="1">IF(E453="Not Used","",MAX($H$102:INDIRECT("R[-1]C",FALSE))+1)</f>
        <v/>
      </c>
      <c r="I453" s="42" t="str">
        <f t="shared" ca="1" si="631"/>
        <v/>
      </c>
      <c r="J453" s="488"/>
      <c r="K453" s="486"/>
      <c r="L453" s="485"/>
      <c r="M453" s="486"/>
      <c r="N453" s="485"/>
      <c r="O453" s="486"/>
      <c r="P453" s="485"/>
      <c r="Q453" s="486"/>
      <c r="R453" s="485"/>
      <c r="S453" s="486"/>
      <c r="T453" s="485"/>
      <c r="U453" s="486"/>
      <c r="V453" s="485"/>
      <c r="W453" s="486"/>
      <c r="X453" s="485"/>
      <c r="Y453" s="486"/>
      <c r="Z453" s="5">
        <f t="shared" si="632"/>
        <v>0</v>
      </c>
      <c r="AA453" s="5">
        <f t="shared" ca="1" si="633"/>
        <v>8</v>
      </c>
      <c r="AD453" s="201" t="str">
        <f t="shared" ca="1" si="592"/>
        <v/>
      </c>
      <c r="AE453" s="198" t="str">
        <f t="shared" ca="1" si="593"/>
        <v>未使用</v>
      </c>
    </row>
    <row r="454" spans="1:31" ht="12" customHeight="1">
      <c r="A454" s="161">
        <f t="shared" si="634"/>
        <v>5</v>
      </c>
      <c r="B454" s="189" t="str">
        <f t="shared" ca="1" si="635"/>
        <v/>
      </c>
      <c r="C454" s="43">
        <v>31</v>
      </c>
      <c r="D454" s="37" t="s">
        <v>84</v>
      </c>
      <c r="E454" s="489" t="str">
        <f ca="1">IF(AE454="未使用","Not Used",$E$100&amp;AD454&amp;"_"&amp;D454)</f>
        <v>Not Used</v>
      </c>
      <c r="F454" s="489"/>
      <c r="G454" s="489"/>
      <c r="H454" s="41" t="str">
        <f ca="1">IF(E454="Not Used","",MAX($H$102:INDIRECT("R[-1]C",FALSE))+1)</f>
        <v/>
      </c>
      <c r="I454" s="42" t="str">
        <f t="shared" ca="1" si="631"/>
        <v/>
      </c>
      <c r="J454" s="488"/>
      <c r="K454" s="486"/>
      <c r="L454" s="485"/>
      <c r="M454" s="486"/>
      <c r="N454" s="485"/>
      <c r="O454" s="486"/>
      <c r="P454" s="485"/>
      <c r="Q454" s="486"/>
      <c r="R454" s="485"/>
      <c r="S454" s="486"/>
      <c r="T454" s="485"/>
      <c r="U454" s="486"/>
      <c r="V454" s="485"/>
      <c r="W454" s="486"/>
      <c r="X454" s="485"/>
      <c r="Y454" s="486"/>
      <c r="Z454" s="5">
        <f t="shared" si="632"/>
        <v>0</v>
      </c>
      <c r="AA454" s="5">
        <f t="shared" ca="1" si="633"/>
        <v>8</v>
      </c>
      <c r="AD454" s="201" t="str">
        <f t="shared" ca="1" si="592"/>
        <v/>
      </c>
      <c r="AE454" s="198" t="str">
        <f t="shared" ca="1" si="593"/>
        <v>未使用</v>
      </c>
    </row>
    <row r="455" spans="1:31" ht="12" customHeight="1">
      <c r="A455" s="161">
        <f t="shared" si="634"/>
        <v>5</v>
      </c>
      <c r="B455" s="189" t="str">
        <f t="shared" ca="1" si="635"/>
        <v/>
      </c>
      <c r="C455" s="44">
        <v>0</v>
      </c>
      <c r="D455" s="45" t="s">
        <v>46</v>
      </c>
      <c r="E455" s="489" t="str">
        <f ca="1">IF(AE455="未使用","Not Used",$E$100&amp;AD455&amp;"_"&amp;D455)</f>
        <v>Not Used</v>
      </c>
      <c r="F455" s="489"/>
      <c r="G455" s="489"/>
      <c r="H455" s="41" t="str">
        <f ca="1">IF(E455="Not Used","",MAX($H$102:INDIRECT("R[-1]C",FALSE))+1)</f>
        <v/>
      </c>
      <c r="I455" s="42" t="str">
        <f t="shared" ca="1" si="631"/>
        <v/>
      </c>
      <c r="J455" s="488"/>
      <c r="K455" s="486"/>
      <c r="L455" s="485"/>
      <c r="M455" s="486"/>
      <c r="N455" s="485"/>
      <c r="O455" s="486"/>
      <c r="P455" s="485"/>
      <c r="Q455" s="486"/>
      <c r="R455" s="485"/>
      <c r="S455" s="486"/>
      <c r="T455" s="485"/>
      <c r="U455" s="486"/>
      <c r="V455" s="485"/>
      <c r="W455" s="486"/>
      <c r="X455" s="485"/>
      <c r="Y455" s="486"/>
      <c r="Z455" s="5">
        <f t="shared" si="632"/>
        <v>0</v>
      </c>
      <c r="AA455" s="5">
        <f t="shared" ca="1" si="633"/>
        <v>8</v>
      </c>
      <c r="AD455" s="201" t="str">
        <f t="shared" ca="1" si="592"/>
        <v/>
      </c>
      <c r="AE455" s="198" t="str">
        <f t="shared" ca="1" si="593"/>
        <v>未使用</v>
      </c>
    </row>
    <row r="456" spans="1:31" ht="12" customHeight="1">
      <c r="A456" s="161">
        <f t="shared" si="634"/>
        <v>5</v>
      </c>
      <c r="B456" s="189" t="str">
        <f t="shared" ca="1" si="635"/>
        <v/>
      </c>
      <c r="C456" s="44">
        <v>1</v>
      </c>
      <c r="D456" s="45" t="s">
        <v>46</v>
      </c>
      <c r="E456" s="489" t="str">
        <f t="shared" ref="E456:E486" ca="1" si="639">IF(AE456="未使用","Not Used",$E$100&amp;AD456&amp;"_"&amp;D456)</f>
        <v>Not Used</v>
      </c>
      <c r="F456" s="489"/>
      <c r="G456" s="489"/>
      <c r="H456" s="41" t="str">
        <f ca="1">IF(E456="Not Used","",MAX($H$102:INDIRECT("R[-1]C",FALSE))+1)</f>
        <v/>
      </c>
      <c r="I456" s="42" t="str">
        <f t="shared" ca="1" si="631"/>
        <v/>
      </c>
      <c r="J456" s="488"/>
      <c r="K456" s="486"/>
      <c r="L456" s="485"/>
      <c r="M456" s="486"/>
      <c r="N456" s="485"/>
      <c r="O456" s="486"/>
      <c r="P456" s="485"/>
      <c r="Q456" s="486"/>
      <c r="R456" s="485"/>
      <c r="S456" s="486"/>
      <c r="T456" s="485"/>
      <c r="U456" s="486"/>
      <c r="V456" s="485"/>
      <c r="W456" s="486"/>
      <c r="X456" s="485"/>
      <c r="Y456" s="486"/>
      <c r="Z456" s="5">
        <f t="shared" si="632"/>
        <v>0</v>
      </c>
      <c r="AA456" s="5">
        <f t="shared" ca="1" si="633"/>
        <v>8</v>
      </c>
      <c r="AD456" s="201" t="str">
        <f t="shared" ca="1" si="592"/>
        <v/>
      </c>
      <c r="AE456" s="198" t="str">
        <f t="shared" ca="1" si="593"/>
        <v>未使用</v>
      </c>
    </row>
    <row r="457" spans="1:31" ht="12" customHeight="1">
      <c r="A457" s="161">
        <f t="shared" si="634"/>
        <v>5</v>
      </c>
      <c r="B457" s="189" t="str">
        <f t="shared" ca="1" si="635"/>
        <v/>
      </c>
      <c r="C457" s="44">
        <v>2</v>
      </c>
      <c r="D457" s="45" t="s">
        <v>46</v>
      </c>
      <c r="E457" s="489" t="str">
        <f t="shared" ca="1" si="639"/>
        <v>Not Used</v>
      </c>
      <c r="F457" s="489"/>
      <c r="G457" s="489"/>
      <c r="H457" s="41" t="str">
        <f ca="1">IF(E457="Not Used","",MAX($H$102:INDIRECT("R[-1]C",FALSE))+1)</f>
        <v/>
      </c>
      <c r="I457" s="42" t="str">
        <f t="shared" ca="1" si="631"/>
        <v/>
      </c>
      <c r="J457" s="488"/>
      <c r="K457" s="486"/>
      <c r="L457" s="485"/>
      <c r="M457" s="486"/>
      <c r="N457" s="485"/>
      <c r="O457" s="486"/>
      <c r="P457" s="485"/>
      <c r="Q457" s="486"/>
      <c r="R457" s="485"/>
      <c r="S457" s="486"/>
      <c r="T457" s="485"/>
      <c r="U457" s="486"/>
      <c r="V457" s="485"/>
      <c r="W457" s="486"/>
      <c r="X457" s="485"/>
      <c r="Y457" s="486"/>
      <c r="Z457" s="5">
        <f t="shared" si="632"/>
        <v>0</v>
      </c>
      <c r="AA457" s="5">
        <f t="shared" ca="1" si="633"/>
        <v>8</v>
      </c>
      <c r="AD457" s="201" t="str">
        <f t="shared" ca="1" si="592"/>
        <v/>
      </c>
      <c r="AE457" s="198" t="str">
        <f t="shared" ca="1" si="593"/>
        <v>未使用</v>
      </c>
    </row>
    <row r="458" spans="1:31" ht="12" customHeight="1">
      <c r="A458" s="161">
        <f t="shared" si="634"/>
        <v>5</v>
      </c>
      <c r="B458" s="189" t="str">
        <f t="shared" ca="1" si="635"/>
        <v/>
      </c>
      <c r="C458" s="44">
        <v>3</v>
      </c>
      <c r="D458" s="45" t="s">
        <v>46</v>
      </c>
      <c r="E458" s="489" t="str">
        <f t="shared" ca="1" si="639"/>
        <v>Not Used</v>
      </c>
      <c r="F458" s="489"/>
      <c r="G458" s="489"/>
      <c r="H458" s="41" t="str">
        <f ca="1">IF(E458="Not Used","",MAX($H$102:INDIRECT("R[-1]C",FALSE))+1)</f>
        <v/>
      </c>
      <c r="I458" s="42" t="str">
        <f t="shared" ca="1" si="631"/>
        <v/>
      </c>
      <c r="J458" s="488"/>
      <c r="K458" s="486"/>
      <c r="L458" s="485"/>
      <c r="M458" s="486"/>
      <c r="N458" s="485"/>
      <c r="O458" s="486"/>
      <c r="P458" s="485"/>
      <c r="Q458" s="486"/>
      <c r="R458" s="485"/>
      <c r="S458" s="486"/>
      <c r="T458" s="485"/>
      <c r="U458" s="486"/>
      <c r="V458" s="485"/>
      <c r="W458" s="486"/>
      <c r="X458" s="485"/>
      <c r="Y458" s="486"/>
      <c r="Z458" s="5">
        <f t="shared" si="632"/>
        <v>0</v>
      </c>
      <c r="AA458" s="5">
        <f t="shared" ca="1" si="633"/>
        <v>8</v>
      </c>
      <c r="AD458" s="201" t="str">
        <f t="shared" ca="1" si="592"/>
        <v/>
      </c>
      <c r="AE458" s="198" t="str">
        <f t="shared" ca="1" si="593"/>
        <v>未使用</v>
      </c>
    </row>
    <row r="459" spans="1:31" ht="12" customHeight="1">
      <c r="A459" s="161">
        <f t="shared" si="634"/>
        <v>5</v>
      </c>
      <c r="B459" s="189" t="str">
        <f t="shared" ca="1" si="635"/>
        <v/>
      </c>
      <c r="C459" s="44">
        <v>4</v>
      </c>
      <c r="D459" s="45" t="s">
        <v>46</v>
      </c>
      <c r="E459" s="489" t="str">
        <f t="shared" ca="1" si="639"/>
        <v>Not Used</v>
      </c>
      <c r="F459" s="489"/>
      <c r="G459" s="489"/>
      <c r="H459" s="41" t="str">
        <f ca="1">IF(E459="Not Used","",MAX($H$102:INDIRECT("R[-1]C",FALSE))+1)</f>
        <v/>
      </c>
      <c r="I459" s="42" t="str">
        <f t="shared" ca="1" si="631"/>
        <v/>
      </c>
      <c r="J459" s="488"/>
      <c r="K459" s="486"/>
      <c r="L459" s="485"/>
      <c r="M459" s="486"/>
      <c r="N459" s="485"/>
      <c r="O459" s="486"/>
      <c r="P459" s="485"/>
      <c r="Q459" s="486"/>
      <c r="R459" s="485"/>
      <c r="S459" s="486"/>
      <c r="T459" s="485"/>
      <c r="U459" s="486"/>
      <c r="V459" s="485"/>
      <c r="W459" s="486"/>
      <c r="X459" s="485"/>
      <c r="Y459" s="486"/>
      <c r="Z459" s="5">
        <f t="shared" si="632"/>
        <v>0</v>
      </c>
      <c r="AA459" s="5">
        <f t="shared" ca="1" si="633"/>
        <v>8</v>
      </c>
      <c r="AD459" s="201" t="str">
        <f t="shared" ca="1" si="592"/>
        <v/>
      </c>
      <c r="AE459" s="198" t="str">
        <f t="shared" ca="1" si="593"/>
        <v>未使用</v>
      </c>
    </row>
    <row r="460" spans="1:31" ht="12" customHeight="1">
      <c r="A460" s="161">
        <f t="shared" si="634"/>
        <v>5</v>
      </c>
      <c r="B460" s="189" t="str">
        <f t="shared" ca="1" si="635"/>
        <v/>
      </c>
      <c r="C460" s="44">
        <v>5</v>
      </c>
      <c r="D460" s="45" t="s">
        <v>46</v>
      </c>
      <c r="E460" s="489" t="str">
        <f t="shared" ca="1" si="639"/>
        <v>Not Used</v>
      </c>
      <c r="F460" s="489"/>
      <c r="G460" s="489"/>
      <c r="H460" s="41" t="str">
        <f ca="1">IF(E460="Not Used","",MAX($H$102:INDIRECT("R[-1]C",FALSE))+1)</f>
        <v/>
      </c>
      <c r="I460" s="42" t="str">
        <f t="shared" ca="1" si="631"/>
        <v/>
      </c>
      <c r="J460" s="488"/>
      <c r="K460" s="486"/>
      <c r="L460" s="485"/>
      <c r="M460" s="486"/>
      <c r="N460" s="485"/>
      <c r="O460" s="486"/>
      <c r="P460" s="485"/>
      <c r="Q460" s="486"/>
      <c r="R460" s="485"/>
      <c r="S460" s="486"/>
      <c r="T460" s="485"/>
      <c r="U460" s="486"/>
      <c r="V460" s="485"/>
      <c r="W460" s="486"/>
      <c r="X460" s="485"/>
      <c r="Y460" s="486"/>
      <c r="Z460" s="5">
        <f t="shared" si="632"/>
        <v>0</v>
      </c>
      <c r="AA460" s="5">
        <f t="shared" ca="1" si="633"/>
        <v>8</v>
      </c>
      <c r="AD460" s="201" t="str">
        <f t="shared" ca="1" si="592"/>
        <v/>
      </c>
      <c r="AE460" s="198" t="str">
        <f t="shared" ca="1" si="593"/>
        <v>未使用</v>
      </c>
    </row>
    <row r="461" spans="1:31" ht="12" customHeight="1">
      <c r="A461" s="161">
        <f t="shared" si="634"/>
        <v>5</v>
      </c>
      <c r="B461" s="189" t="str">
        <f t="shared" ca="1" si="635"/>
        <v/>
      </c>
      <c r="C461" s="44">
        <v>6</v>
      </c>
      <c r="D461" s="45" t="s">
        <v>46</v>
      </c>
      <c r="E461" s="489" t="str">
        <f t="shared" ca="1" si="639"/>
        <v>Not Used</v>
      </c>
      <c r="F461" s="489"/>
      <c r="G461" s="489"/>
      <c r="H461" s="41" t="str">
        <f ca="1">IF(E461="Not Used","",MAX($H$102:INDIRECT("R[-1]C",FALSE))+1)</f>
        <v/>
      </c>
      <c r="I461" s="42" t="str">
        <f t="shared" ca="1" si="631"/>
        <v/>
      </c>
      <c r="J461" s="488"/>
      <c r="K461" s="486"/>
      <c r="L461" s="485"/>
      <c r="M461" s="486"/>
      <c r="N461" s="485"/>
      <c r="O461" s="486"/>
      <c r="P461" s="485"/>
      <c r="Q461" s="486"/>
      <c r="R461" s="485"/>
      <c r="S461" s="486"/>
      <c r="T461" s="485"/>
      <c r="U461" s="486"/>
      <c r="V461" s="485"/>
      <c r="W461" s="486"/>
      <c r="X461" s="485"/>
      <c r="Y461" s="486"/>
      <c r="Z461" s="5">
        <f t="shared" si="632"/>
        <v>0</v>
      </c>
      <c r="AA461" s="5">
        <f t="shared" ca="1" si="633"/>
        <v>8</v>
      </c>
      <c r="AD461" s="201" t="str">
        <f t="shared" ca="1" si="592"/>
        <v/>
      </c>
      <c r="AE461" s="198" t="str">
        <f t="shared" ca="1" si="593"/>
        <v>未使用</v>
      </c>
    </row>
    <row r="462" spans="1:31" ht="12" customHeight="1">
      <c r="A462" s="161">
        <f t="shared" si="634"/>
        <v>5</v>
      </c>
      <c r="B462" s="189" t="str">
        <f t="shared" ca="1" si="635"/>
        <v/>
      </c>
      <c r="C462" s="44">
        <v>7</v>
      </c>
      <c r="D462" s="45" t="s">
        <v>46</v>
      </c>
      <c r="E462" s="489" t="str">
        <f t="shared" ca="1" si="639"/>
        <v>Not Used</v>
      </c>
      <c r="F462" s="489"/>
      <c r="G462" s="489"/>
      <c r="H462" s="41" t="str">
        <f ca="1">IF(E462="Not Used","",MAX($H$102:INDIRECT("R[-1]C",FALSE))+1)</f>
        <v/>
      </c>
      <c r="I462" s="42" t="str">
        <f t="shared" ca="1" si="631"/>
        <v/>
      </c>
      <c r="J462" s="488"/>
      <c r="K462" s="486"/>
      <c r="L462" s="485"/>
      <c r="M462" s="486"/>
      <c r="N462" s="485"/>
      <c r="O462" s="486"/>
      <c r="P462" s="485"/>
      <c r="Q462" s="486"/>
      <c r="R462" s="485"/>
      <c r="S462" s="486"/>
      <c r="T462" s="485"/>
      <c r="U462" s="486"/>
      <c r="V462" s="485"/>
      <c r="W462" s="486"/>
      <c r="X462" s="485"/>
      <c r="Y462" s="486"/>
      <c r="Z462" s="5">
        <f t="shared" si="632"/>
        <v>0</v>
      </c>
      <c r="AA462" s="5">
        <f t="shared" ca="1" si="633"/>
        <v>8</v>
      </c>
      <c r="AD462" s="201" t="str">
        <f t="shared" ca="1" si="592"/>
        <v/>
      </c>
      <c r="AE462" s="198" t="str">
        <f t="shared" ca="1" si="593"/>
        <v>未使用</v>
      </c>
    </row>
    <row r="463" spans="1:31" ht="12" customHeight="1">
      <c r="A463" s="161">
        <f t="shared" si="634"/>
        <v>5</v>
      </c>
      <c r="B463" s="189" t="str">
        <f t="shared" ca="1" si="635"/>
        <v/>
      </c>
      <c r="C463" s="44">
        <v>8</v>
      </c>
      <c r="D463" s="45" t="s">
        <v>46</v>
      </c>
      <c r="E463" s="489" t="str">
        <f t="shared" ca="1" si="639"/>
        <v>Not Used</v>
      </c>
      <c r="F463" s="489"/>
      <c r="G463" s="489"/>
      <c r="H463" s="41" t="str">
        <f ca="1">IF(E463="Not Used","",MAX($H$102:INDIRECT("R[-1]C",FALSE))+1)</f>
        <v/>
      </c>
      <c r="I463" s="42" t="str">
        <f t="shared" ca="1" si="631"/>
        <v/>
      </c>
      <c r="J463" s="488"/>
      <c r="K463" s="486"/>
      <c r="L463" s="485"/>
      <c r="M463" s="486"/>
      <c r="N463" s="485"/>
      <c r="O463" s="486"/>
      <c r="P463" s="485"/>
      <c r="Q463" s="486"/>
      <c r="R463" s="485"/>
      <c r="S463" s="486"/>
      <c r="T463" s="485"/>
      <c r="U463" s="486"/>
      <c r="V463" s="485"/>
      <c r="W463" s="486"/>
      <c r="X463" s="485"/>
      <c r="Y463" s="486"/>
      <c r="Z463" s="5">
        <f t="shared" si="632"/>
        <v>0</v>
      </c>
      <c r="AA463" s="5">
        <f t="shared" ca="1" si="633"/>
        <v>8</v>
      </c>
      <c r="AD463" s="201" t="str">
        <f t="shared" ca="1" si="592"/>
        <v/>
      </c>
      <c r="AE463" s="198" t="str">
        <f t="shared" ca="1" si="593"/>
        <v>未使用</v>
      </c>
    </row>
    <row r="464" spans="1:31" ht="12" customHeight="1">
      <c r="A464" s="161">
        <f t="shared" si="634"/>
        <v>5</v>
      </c>
      <c r="B464" s="189" t="str">
        <f t="shared" ca="1" si="635"/>
        <v/>
      </c>
      <c r="C464" s="44">
        <v>9</v>
      </c>
      <c r="D464" s="45" t="s">
        <v>46</v>
      </c>
      <c r="E464" s="489" t="str">
        <f t="shared" ca="1" si="639"/>
        <v>Not Used</v>
      </c>
      <c r="F464" s="489"/>
      <c r="G464" s="489"/>
      <c r="H464" s="41" t="str">
        <f ca="1">IF(E464="Not Used","",MAX($H$102:INDIRECT("R[-1]C",FALSE))+1)</f>
        <v/>
      </c>
      <c r="I464" s="42" t="str">
        <f t="shared" ca="1" si="631"/>
        <v/>
      </c>
      <c r="J464" s="488"/>
      <c r="K464" s="486"/>
      <c r="L464" s="485"/>
      <c r="M464" s="486"/>
      <c r="N464" s="485"/>
      <c r="O464" s="486"/>
      <c r="P464" s="485"/>
      <c r="Q464" s="486"/>
      <c r="R464" s="485"/>
      <c r="S464" s="486"/>
      <c r="T464" s="485"/>
      <c r="U464" s="486"/>
      <c r="V464" s="485"/>
      <c r="W464" s="486"/>
      <c r="X464" s="485"/>
      <c r="Y464" s="486"/>
      <c r="Z464" s="5">
        <f t="shared" si="632"/>
        <v>0</v>
      </c>
      <c r="AA464" s="5">
        <f t="shared" ca="1" si="633"/>
        <v>8</v>
      </c>
      <c r="AD464" s="201" t="str">
        <f t="shared" ca="1" si="592"/>
        <v/>
      </c>
      <c r="AE464" s="198" t="str">
        <f t="shared" ca="1" si="593"/>
        <v>未使用</v>
      </c>
    </row>
    <row r="465" spans="1:31" ht="12" customHeight="1">
      <c r="A465" s="161">
        <f t="shared" si="634"/>
        <v>5</v>
      </c>
      <c r="B465" s="189" t="str">
        <f t="shared" ca="1" si="635"/>
        <v/>
      </c>
      <c r="C465" s="44">
        <v>10</v>
      </c>
      <c r="D465" s="45" t="s">
        <v>46</v>
      </c>
      <c r="E465" s="489" t="str">
        <f t="shared" ca="1" si="639"/>
        <v>Not Used</v>
      </c>
      <c r="F465" s="489"/>
      <c r="G465" s="489"/>
      <c r="H465" s="41" t="str">
        <f ca="1">IF(E465="Not Used","",MAX($H$102:INDIRECT("R[-1]C",FALSE))+1)</f>
        <v/>
      </c>
      <c r="I465" s="42" t="str">
        <f t="shared" ca="1" si="631"/>
        <v/>
      </c>
      <c r="J465" s="488"/>
      <c r="K465" s="486"/>
      <c r="L465" s="485"/>
      <c r="M465" s="486"/>
      <c r="N465" s="485"/>
      <c r="O465" s="486"/>
      <c r="P465" s="485"/>
      <c r="Q465" s="486"/>
      <c r="R465" s="485"/>
      <c r="S465" s="486"/>
      <c r="T465" s="485"/>
      <c r="U465" s="486"/>
      <c r="V465" s="485"/>
      <c r="W465" s="486"/>
      <c r="X465" s="485"/>
      <c r="Y465" s="486"/>
      <c r="Z465" s="5">
        <f t="shared" si="632"/>
        <v>0</v>
      </c>
      <c r="AA465" s="5">
        <f t="shared" ca="1" si="633"/>
        <v>8</v>
      </c>
      <c r="AD465" s="201" t="str">
        <f t="shared" ca="1" si="592"/>
        <v/>
      </c>
      <c r="AE465" s="198" t="str">
        <f t="shared" ca="1" si="593"/>
        <v>未使用</v>
      </c>
    </row>
    <row r="466" spans="1:31" ht="12" customHeight="1">
      <c r="A466" s="161">
        <f t="shared" si="634"/>
        <v>5</v>
      </c>
      <c r="B466" s="189" t="str">
        <f t="shared" ca="1" si="635"/>
        <v/>
      </c>
      <c r="C466" s="44">
        <v>11</v>
      </c>
      <c r="D466" s="45" t="s">
        <v>46</v>
      </c>
      <c r="E466" s="489" t="str">
        <f t="shared" ca="1" si="639"/>
        <v>Not Used</v>
      </c>
      <c r="F466" s="489"/>
      <c r="G466" s="489"/>
      <c r="H466" s="41" t="str">
        <f ca="1">IF(E466="Not Used","",MAX($H$102:INDIRECT("R[-1]C",FALSE))+1)</f>
        <v/>
      </c>
      <c r="I466" s="42" t="str">
        <f t="shared" ca="1" si="631"/>
        <v/>
      </c>
      <c r="J466" s="488"/>
      <c r="K466" s="486"/>
      <c r="L466" s="485"/>
      <c r="M466" s="486"/>
      <c r="N466" s="485"/>
      <c r="O466" s="486"/>
      <c r="P466" s="485"/>
      <c r="Q466" s="486"/>
      <c r="R466" s="485"/>
      <c r="S466" s="486"/>
      <c r="T466" s="485"/>
      <c r="U466" s="486"/>
      <c r="V466" s="485"/>
      <c r="W466" s="486"/>
      <c r="X466" s="485"/>
      <c r="Y466" s="486"/>
      <c r="Z466" s="5">
        <f t="shared" si="632"/>
        <v>0</v>
      </c>
      <c r="AA466" s="5">
        <f t="shared" ca="1" si="633"/>
        <v>8</v>
      </c>
      <c r="AD466" s="201" t="str">
        <f t="shared" ca="1" si="592"/>
        <v/>
      </c>
      <c r="AE466" s="198" t="str">
        <f t="shared" ca="1" si="593"/>
        <v>未使用</v>
      </c>
    </row>
    <row r="467" spans="1:31" ht="12" customHeight="1">
      <c r="A467" s="161">
        <f t="shared" si="634"/>
        <v>5</v>
      </c>
      <c r="B467" s="189" t="str">
        <f t="shared" ca="1" si="635"/>
        <v/>
      </c>
      <c r="C467" s="44">
        <v>12</v>
      </c>
      <c r="D467" s="45" t="s">
        <v>46</v>
      </c>
      <c r="E467" s="489" t="str">
        <f t="shared" ca="1" si="639"/>
        <v>Not Used</v>
      </c>
      <c r="F467" s="489"/>
      <c r="G467" s="489"/>
      <c r="H467" s="41" t="str">
        <f ca="1">IF(E467="Not Used","",MAX($H$102:INDIRECT("R[-1]C",FALSE))+1)</f>
        <v/>
      </c>
      <c r="I467" s="42" t="str">
        <f t="shared" ca="1" si="631"/>
        <v/>
      </c>
      <c r="J467" s="488"/>
      <c r="K467" s="486"/>
      <c r="L467" s="485"/>
      <c r="M467" s="486"/>
      <c r="N467" s="485"/>
      <c r="O467" s="486"/>
      <c r="P467" s="485"/>
      <c r="Q467" s="486"/>
      <c r="R467" s="485"/>
      <c r="S467" s="486"/>
      <c r="T467" s="485"/>
      <c r="U467" s="486"/>
      <c r="V467" s="485"/>
      <c r="W467" s="486"/>
      <c r="X467" s="485"/>
      <c r="Y467" s="486"/>
      <c r="Z467" s="5">
        <f t="shared" si="632"/>
        <v>0</v>
      </c>
      <c r="AA467" s="5">
        <f t="shared" ca="1" si="633"/>
        <v>8</v>
      </c>
      <c r="AD467" s="201" t="str">
        <f t="shared" ca="1" si="592"/>
        <v/>
      </c>
      <c r="AE467" s="198" t="str">
        <f t="shared" ca="1" si="593"/>
        <v>未使用</v>
      </c>
    </row>
    <row r="468" spans="1:31" ht="12" customHeight="1">
      <c r="A468" s="161">
        <f t="shared" si="634"/>
        <v>5</v>
      </c>
      <c r="B468" s="189" t="str">
        <f t="shared" ca="1" si="635"/>
        <v/>
      </c>
      <c r="C468" s="44">
        <v>13</v>
      </c>
      <c r="D468" s="45" t="s">
        <v>46</v>
      </c>
      <c r="E468" s="489" t="str">
        <f t="shared" ca="1" si="639"/>
        <v>Not Used</v>
      </c>
      <c r="F468" s="489"/>
      <c r="G468" s="489"/>
      <c r="H468" s="41" t="str">
        <f ca="1">IF(E468="Not Used","",MAX($H$102:INDIRECT("R[-1]C",FALSE))+1)</f>
        <v/>
      </c>
      <c r="I468" s="42" t="str">
        <f t="shared" ca="1" si="631"/>
        <v/>
      </c>
      <c r="J468" s="488"/>
      <c r="K468" s="486"/>
      <c r="L468" s="485"/>
      <c r="M468" s="486"/>
      <c r="N468" s="485"/>
      <c r="O468" s="486"/>
      <c r="P468" s="485"/>
      <c r="Q468" s="486"/>
      <c r="R468" s="485"/>
      <c r="S468" s="486"/>
      <c r="T468" s="485"/>
      <c r="U468" s="486"/>
      <c r="V468" s="485"/>
      <c r="W468" s="486"/>
      <c r="X468" s="485"/>
      <c r="Y468" s="486"/>
      <c r="Z468" s="5">
        <f t="shared" si="632"/>
        <v>0</v>
      </c>
      <c r="AA468" s="5">
        <f t="shared" ca="1" si="633"/>
        <v>8</v>
      </c>
      <c r="AD468" s="201" t="str">
        <f t="shared" ca="1" si="592"/>
        <v/>
      </c>
      <c r="AE468" s="198" t="str">
        <f t="shared" ca="1" si="593"/>
        <v>未使用</v>
      </c>
    </row>
    <row r="469" spans="1:31" ht="12" customHeight="1">
      <c r="A469" s="161">
        <f t="shared" si="634"/>
        <v>5</v>
      </c>
      <c r="B469" s="189" t="str">
        <f t="shared" ca="1" si="635"/>
        <v/>
      </c>
      <c r="C469" s="44">
        <v>14</v>
      </c>
      <c r="D469" s="45" t="s">
        <v>46</v>
      </c>
      <c r="E469" s="489" t="str">
        <f t="shared" ca="1" si="639"/>
        <v>Not Used</v>
      </c>
      <c r="F469" s="489"/>
      <c r="G469" s="489"/>
      <c r="H469" s="41" t="str">
        <f ca="1">IF(E469="Not Used","",MAX($H$102:INDIRECT("R[-1]C",FALSE))+1)</f>
        <v/>
      </c>
      <c r="I469" s="42" t="str">
        <f t="shared" ca="1" si="631"/>
        <v/>
      </c>
      <c r="J469" s="488"/>
      <c r="K469" s="486"/>
      <c r="L469" s="485"/>
      <c r="M469" s="486"/>
      <c r="N469" s="485"/>
      <c r="O469" s="486"/>
      <c r="P469" s="485"/>
      <c r="Q469" s="486"/>
      <c r="R469" s="485"/>
      <c r="S469" s="486"/>
      <c r="T469" s="485"/>
      <c r="U469" s="486"/>
      <c r="V469" s="485"/>
      <c r="W469" s="486"/>
      <c r="X469" s="485"/>
      <c r="Y469" s="486"/>
      <c r="Z469" s="5">
        <f t="shared" si="632"/>
        <v>0</v>
      </c>
      <c r="AA469" s="5">
        <f t="shared" ca="1" si="633"/>
        <v>8</v>
      </c>
      <c r="AD469" s="201" t="str">
        <f t="shared" ca="1" si="592"/>
        <v/>
      </c>
      <c r="AE469" s="198" t="str">
        <f t="shared" ca="1" si="593"/>
        <v>未使用</v>
      </c>
    </row>
    <row r="470" spans="1:31" ht="12" customHeight="1">
      <c r="A470" s="161">
        <f t="shared" si="634"/>
        <v>5</v>
      </c>
      <c r="B470" s="189" t="str">
        <f t="shared" ca="1" si="635"/>
        <v/>
      </c>
      <c r="C470" s="44">
        <v>15</v>
      </c>
      <c r="D470" s="45" t="s">
        <v>46</v>
      </c>
      <c r="E470" s="489" t="str">
        <f t="shared" ca="1" si="639"/>
        <v>Not Used</v>
      </c>
      <c r="F470" s="489"/>
      <c r="G470" s="489"/>
      <c r="H470" s="41" t="str">
        <f ca="1">IF(E470="Not Used","",MAX($H$102:INDIRECT("R[-1]C",FALSE))+1)</f>
        <v/>
      </c>
      <c r="I470" s="42" t="str">
        <f t="shared" ca="1" si="631"/>
        <v/>
      </c>
      <c r="J470" s="488"/>
      <c r="K470" s="486"/>
      <c r="L470" s="485"/>
      <c r="M470" s="486"/>
      <c r="N470" s="485"/>
      <c r="O470" s="486"/>
      <c r="P470" s="485"/>
      <c r="Q470" s="486"/>
      <c r="R470" s="485"/>
      <c r="S470" s="486"/>
      <c r="T470" s="485"/>
      <c r="U470" s="486"/>
      <c r="V470" s="485"/>
      <c r="W470" s="486"/>
      <c r="X470" s="485"/>
      <c r="Y470" s="486"/>
      <c r="Z470" s="5">
        <f t="shared" si="632"/>
        <v>0</v>
      </c>
      <c r="AA470" s="5">
        <f t="shared" ca="1" si="633"/>
        <v>8</v>
      </c>
      <c r="AD470" s="201" t="str">
        <f t="shared" ca="1" si="592"/>
        <v/>
      </c>
      <c r="AE470" s="198" t="str">
        <f t="shared" ca="1" si="593"/>
        <v>未使用</v>
      </c>
    </row>
    <row r="471" spans="1:31" ht="12" customHeight="1">
      <c r="A471" s="161">
        <f t="shared" si="634"/>
        <v>5</v>
      </c>
      <c r="B471" s="189" t="str">
        <f t="shared" ca="1" si="635"/>
        <v/>
      </c>
      <c r="C471" s="44">
        <v>16</v>
      </c>
      <c r="D471" s="45" t="s">
        <v>46</v>
      </c>
      <c r="E471" s="489" t="str">
        <f t="shared" ca="1" si="639"/>
        <v>Not Used</v>
      </c>
      <c r="F471" s="489"/>
      <c r="G471" s="489"/>
      <c r="H471" s="41" t="str">
        <f ca="1">IF(E471="Not Used","",MAX($H$102:INDIRECT("R[-1]C",FALSE))+1)</f>
        <v/>
      </c>
      <c r="I471" s="42" t="str">
        <f t="shared" ca="1" si="631"/>
        <v/>
      </c>
      <c r="J471" s="488"/>
      <c r="K471" s="486"/>
      <c r="L471" s="485"/>
      <c r="M471" s="486"/>
      <c r="N471" s="485"/>
      <c r="O471" s="486"/>
      <c r="P471" s="485"/>
      <c r="Q471" s="486"/>
      <c r="R471" s="485"/>
      <c r="S471" s="486"/>
      <c r="T471" s="485"/>
      <c r="U471" s="486"/>
      <c r="V471" s="485"/>
      <c r="W471" s="486"/>
      <c r="X471" s="485"/>
      <c r="Y471" s="486"/>
      <c r="Z471" s="5">
        <f t="shared" si="632"/>
        <v>0</v>
      </c>
      <c r="AA471" s="5">
        <f t="shared" ca="1" si="633"/>
        <v>8</v>
      </c>
      <c r="AD471" s="201" t="str">
        <f t="shared" ca="1" si="592"/>
        <v/>
      </c>
      <c r="AE471" s="198" t="str">
        <f t="shared" ca="1" si="593"/>
        <v>未使用</v>
      </c>
    </row>
    <row r="472" spans="1:31" ht="12" customHeight="1">
      <c r="A472" s="161">
        <f t="shared" si="634"/>
        <v>5</v>
      </c>
      <c r="B472" s="189" t="str">
        <f t="shared" ca="1" si="635"/>
        <v/>
      </c>
      <c r="C472" s="44">
        <v>17</v>
      </c>
      <c r="D472" s="45" t="s">
        <v>46</v>
      </c>
      <c r="E472" s="489" t="str">
        <f t="shared" ca="1" si="639"/>
        <v>Not Used</v>
      </c>
      <c r="F472" s="489"/>
      <c r="G472" s="489"/>
      <c r="H472" s="41" t="str">
        <f ca="1">IF(E472="Not Used","",MAX($H$102:INDIRECT("R[-1]C",FALSE))+1)</f>
        <v/>
      </c>
      <c r="I472" s="42" t="str">
        <f t="shared" ca="1" si="631"/>
        <v/>
      </c>
      <c r="J472" s="488"/>
      <c r="K472" s="486"/>
      <c r="L472" s="485"/>
      <c r="M472" s="486"/>
      <c r="N472" s="485"/>
      <c r="O472" s="486"/>
      <c r="P472" s="485"/>
      <c r="Q472" s="486"/>
      <c r="R472" s="485"/>
      <c r="S472" s="486"/>
      <c r="T472" s="485"/>
      <c r="U472" s="486"/>
      <c r="V472" s="485"/>
      <c r="W472" s="486"/>
      <c r="X472" s="485"/>
      <c r="Y472" s="486"/>
      <c r="Z472" s="5">
        <f t="shared" si="632"/>
        <v>0</v>
      </c>
      <c r="AA472" s="5">
        <f t="shared" ca="1" si="633"/>
        <v>8</v>
      </c>
      <c r="AD472" s="201" t="str">
        <f t="shared" ca="1" si="592"/>
        <v/>
      </c>
      <c r="AE472" s="198" t="str">
        <f t="shared" ca="1" si="593"/>
        <v>未使用</v>
      </c>
    </row>
    <row r="473" spans="1:31" ht="12" customHeight="1">
      <c r="A473" s="161">
        <f t="shared" si="634"/>
        <v>5</v>
      </c>
      <c r="B473" s="189" t="str">
        <f t="shared" ca="1" si="635"/>
        <v/>
      </c>
      <c r="C473" s="44">
        <v>18</v>
      </c>
      <c r="D473" s="45" t="s">
        <v>46</v>
      </c>
      <c r="E473" s="489" t="str">
        <f t="shared" ca="1" si="639"/>
        <v>Not Used</v>
      </c>
      <c r="F473" s="489"/>
      <c r="G473" s="489"/>
      <c r="H473" s="41" t="str">
        <f ca="1">IF(E473="Not Used","",MAX($H$102:INDIRECT("R[-1]C",FALSE))+1)</f>
        <v/>
      </c>
      <c r="I473" s="42" t="str">
        <f t="shared" ca="1" si="631"/>
        <v/>
      </c>
      <c r="J473" s="488"/>
      <c r="K473" s="486"/>
      <c r="L473" s="485"/>
      <c r="M473" s="486"/>
      <c r="N473" s="485"/>
      <c r="O473" s="486"/>
      <c r="P473" s="485"/>
      <c r="Q473" s="486"/>
      <c r="R473" s="485"/>
      <c r="S473" s="486"/>
      <c r="T473" s="485"/>
      <c r="U473" s="486"/>
      <c r="V473" s="485"/>
      <c r="W473" s="486"/>
      <c r="X473" s="485"/>
      <c r="Y473" s="486"/>
      <c r="Z473" s="5">
        <f t="shared" si="632"/>
        <v>0</v>
      </c>
      <c r="AA473" s="5">
        <f t="shared" ca="1" si="633"/>
        <v>8</v>
      </c>
      <c r="AD473" s="201" t="str">
        <f t="shared" ca="1" si="592"/>
        <v/>
      </c>
      <c r="AE473" s="198" t="str">
        <f t="shared" ca="1" si="593"/>
        <v>未使用</v>
      </c>
    </row>
    <row r="474" spans="1:31" ht="12" customHeight="1">
      <c r="A474" s="161">
        <f t="shared" si="634"/>
        <v>5</v>
      </c>
      <c r="B474" s="189" t="str">
        <f t="shared" ca="1" si="635"/>
        <v/>
      </c>
      <c r="C474" s="44">
        <v>19</v>
      </c>
      <c r="D474" s="45" t="s">
        <v>46</v>
      </c>
      <c r="E474" s="489" t="str">
        <f t="shared" ca="1" si="639"/>
        <v>Not Used</v>
      </c>
      <c r="F474" s="489"/>
      <c r="G474" s="489"/>
      <c r="H474" s="41" t="str">
        <f ca="1">IF(E474="Not Used","",MAX($H$102:INDIRECT("R[-1]C",FALSE))+1)</f>
        <v/>
      </c>
      <c r="I474" s="42" t="str">
        <f t="shared" ca="1" si="631"/>
        <v/>
      </c>
      <c r="J474" s="488"/>
      <c r="K474" s="486"/>
      <c r="L474" s="485"/>
      <c r="M474" s="486"/>
      <c r="N474" s="485"/>
      <c r="O474" s="486"/>
      <c r="P474" s="485"/>
      <c r="Q474" s="486"/>
      <c r="R474" s="485"/>
      <c r="S474" s="486"/>
      <c r="T474" s="485"/>
      <c r="U474" s="486"/>
      <c r="V474" s="485"/>
      <c r="W474" s="486"/>
      <c r="X474" s="485"/>
      <c r="Y474" s="486"/>
      <c r="Z474" s="5">
        <f t="shared" si="632"/>
        <v>0</v>
      </c>
      <c r="AA474" s="5">
        <f t="shared" ca="1" si="633"/>
        <v>8</v>
      </c>
      <c r="AD474" s="201" t="str">
        <f t="shared" ca="1" si="592"/>
        <v/>
      </c>
      <c r="AE474" s="198" t="str">
        <f t="shared" ca="1" si="593"/>
        <v>未使用</v>
      </c>
    </row>
    <row r="475" spans="1:31" ht="12" customHeight="1">
      <c r="A475" s="161">
        <f t="shared" si="634"/>
        <v>5</v>
      </c>
      <c r="B475" s="189" t="str">
        <f t="shared" ca="1" si="635"/>
        <v/>
      </c>
      <c r="C475" s="44">
        <v>20</v>
      </c>
      <c r="D475" s="45" t="s">
        <v>46</v>
      </c>
      <c r="E475" s="489" t="str">
        <f t="shared" ca="1" si="639"/>
        <v>Not Used</v>
      </c>
      <c r="F475" s="489"/>
      <c r="G475" s="489"/>
      <c r="H475" s="41" t="str">
        <f ca="1">IF(E475="Not Used","",MAX($H$102:INDIRECT("R[-1]C",FALSE))+1)</f>
        <v/>
      </c>
      <c r="I475" s="42" t="str">
        <f t="shared" ca="1" si="631"/>
        <v/>
      </c>
      <c r="J475" s="488"/>
      <c r="K475" s="486"/>
      <c r="L475" s="485"/>
      <c r="M475" s="486"/>
      <c r="N475" s="485"/>
      <c r="O475" s="486"/>
      <c r="P475" s="485"/>
      <c r="Q475" s="486"/>
      <c r="R475" s="485"/>
      <c r="S475" s="486"/>
      <c r="T475" s="485"/>
      <c r="U475" s="486"/>
      <c r="V475" s="485"/>
      <c r="W475" s="486"/>
      <c r="X475" s="485"/>
      <c r="Y475" s="486"/>
      <c r="Z475" s="5">
        <f t="shared" si="632"/>
        <v>0</v>
      </c>
      <c r="AA475" s="5">
        <f t="shared" ca="1" si="633"/>
        <v>8</v>
      </c>
      <c r="AD475" s="201" t="str">
        <f t="shared" ca="1" si="592"/>
        <v/>
      </c>
      <c r="AE475" s="198" t="str">
        <f t="shared" ca="1" si="593"/>
        <v>未使用</v>
      </c>
    </row>
    <row r="476" spans="1:31" ht="12" customHeight="1">
      <c r="A476" s="161">
        <f t="shared" si="634"/>
        <v>5</v>
      </c>
      <c r="B476" s="189" t="str">
        <f t="shared" ca="1" si="635"/>
        <v/>
      </c>
      <c r="C476" s="44">
        <v>21</v>
      </c>
      <c r="D476" s="45" t="s">
        <v>46</v>
      </c>
      <c r="E476" s="489" t="str">
        <f t="shared" ca="1" si="639"/>
        <v>Not Used</v>
      </c>
      <c r="F476" s="489"/>
      <c r="G476" s="489"/>
      <c r="H476" s="41" t="str">
        <f ca="1">IF(E476="Not Used","",MAX($H$102:INDIRECT("R[-1]C",FALSE))+1)</f>
        <v/>
      </c>
      <c r="I476" s="42" t="str">
        <f t="shared" ca="1" si="631"/>
        <v/>
      </c>
      <c r="J476" s="488"/>
      <c r="K476" s="486"/>
      <c r="L476" s="485"/>
      <c r="M476" s="486"/>
      <c r="N476" s="485"/>
      <c r="O476" s="486"/>
      <c r="P476" s="485"/>
      <c r="Q476" s="486"/>
      <c r="R476" s="485"/>
      <c r="S476" s="486"/>
      <c r="T476" s="485"/>
      <c r="U476" s="486"/>
      <c r="V476" s="485"/>
      <c r="W476" s="486"/>
      <c r="X476" s="485"/>
      <c r="Y476" s="486"/>
      <c r="Z476" s="5">
        <f t="shared" si="632"/>
        <v>0</v>
      </c>
      <c r="AA476" s="5">
        <f t="shared" ca="1" si="633"/>
        <v>8</v>
      </c>
      <c r="AD476" s="201" t="str">
        <f t="shared" ca="1" si="592"/>
        <v/>
      </c>
      <c r="AE476" s="198" t="str">
        <f t="shared" ca="1" si="593"/>
        <v>未使用</v>
      </c>
    </row>
    <row r="477" spans="1:31" ht="12" customHeight="1">
      <c r="A477" s="161">
        <f t="shared" si="634"/>
        <v>5</v>
      </c>
      <c r="B477" s="189" t="str">
        <f t="shared" ca="1" si="635"/>
        <v/>
      </c>
      <c r="C477" s="44">
        <v>22</v>
      </c>
      <c r="D477" s="45" t="s">
        <v>46</v>
      </c>
      <c r="E477" s="489" t="str">
        <f t="shared" ca="1" si="639"/>
        <v>Not Used</v>
      </c>
      <c r="F477" s="489"/>
      <c r="G477" s="489"/>
      <c r="H477" s="41" t="str">
        <f ca="1">IF(E477="Not Used","",MAX($H$102:INDIRECT("R[-1]C",FALSE))+1)</f>
        <v/>
      </c>
      <c r="I477" s="42" t="str">
        <f t="shared" ca="1" si="631"/>
        <v/>
      </c>
      <c r="J477" s="488"/>
      <c r="K477" s="486"/>
      <c r="L477" s="485"/>
      <c r="M477" s="486"/>
      <c r="N477" s="485"/>
      <c r="O477" s="486"/>
      <c r="P477" s="485"/>
      <c r="Q477" s="486"/>
      <c r="R477" s="485"/>
      <c r="S477" s="486"/>
      <c r="T477" s="485"/>
      <c r="U477" s="486"/>
      <c r="V477" s="485"/>
      <c r="W477" s="486"/>
      <c r="X477" s="485"/>
      <c r="Y477" s="486"/>
      <c r="Z477" s="5">
        <f t="shared" si="632"/>
        <v>0</v>
      </c>
      <c r="AA477" s="5">
        <f t="shared" ca="1" si="633"/>
        <v>8</v>
      </c>
      <c r="AD477" s="201" t="str">
        <f t="shared" ca="1" si="592"/>
        <v/>
      </c>
      <c r="AE477" s="198" t="str">
        <f t="shared" ca="1" si="593"/>
        <v>未使用</v>
      </c>
    </row>
    <row r="478" spans="1:31" ht="12" customHeight="1">
      <c r="A478" s="161">
        <f t="shared" si="634"/>
        <v>5</v>
      </c>
      <c r="B478" s="189" t="str">
        <f t="shared" ca="1" si="635"/>
        <v/>
      </c>
      <c r="C478" s="44">
        <v>23</v>
      </c>
      <c r="D478" s="45" t="s">
        <v>46</v>
      </c>
      <c r="E478" s="489" t="str">
        <f t="shared" ca="1" si="639"/>
        <v>Not Used</v>
      </c>
      <c r="F478" s="489"/>
      <c r="G478" s="489"/>
      <c r="H478" s="41" t="str">
        <f ca="1">IF(E478="Not Used","",MAX($H$102:INDIRECT("R[-1]C",FALSE))+1)</f>
        <v/>
      </c>
      <c r="I478" s="42" t="str">
        <f t="shared" ca="1" si="631"/>
        <v/>
      </c>
      <c r="J478" s="488"/>
      <c r="K478" s="486"/>
      <c r="L478" s="485"/>
      <c r="M478" s="486"/>
      <c r="N478" s="485"/>
      <c r="O478" s="486"/>
      <c r="P478" s="485"/>
      <c r="Q478" s="486"/>
      <c r="R478" s="485"/>
      <c r="S478" s="486"/>
      <c r="T478" s="485"/>
      <c r="U478" s="486"/>
      <c r="V478" s="485"/>
      <c r="W478" s="486"/>
      <c r="X478" s="485"/>
      <c r="Y478" s="486"/>
      <c r="Z478" s="5">
        <f t="shared" si="632"/>
        <v>0</v>
      </c>
      <c r="AA478" s="5">
        <f t="shared" ca="1" si="633"/>
        <v>8</v>
      </c>
      <c r="AD478" s="201" t="str">
        <f t="shared" ca="1" si="592"/>
        <v/>
      </c>
      <c r="AE478" s="198" t="str">
        <f t="shared" ca="1" si="593"/>
        <v>未使用</v>
      </c>
    </row>
    <row r="479" spans="1:31" ht="12" customHeight="1">
      <c r="A479" s="161">
        <f t="shared" si="634"/>
        <v>5</v>
      </c>
      <c r="B479" s="189" t="str">
        <f t="shared" ca="1" si="635"/>
        <v/>
      </c>
      <c r="C479" s="44">
        <v>24</v>
      </c>
      <c r="D479" s="45" t="s">
        <v>46</v>
      </c>
      <c r="E479" s="489" t="str">
        <f t="shared" ca="1" si="639"/>
        <v>Not Used</v>
      </c>
      <c r="F479" s="489"/>
      <c r="G479" s="489"/>
      <c r="H479" s="41" t="str">
        <f ca="1">IF(E479="Not Used","",MAX($H$102:INDIRECT("R[-1]C",FALSE))+1)</f>
        <v/>
      </c>
      <c r="I479" s="42" t="str">
        <f t="shared" ca="1" si="631"/>
        <v/>
      </c>
      <c r="J479" s="488"/>
      <c r="K479" s="486"/>
      <c r="L479" s="485"/>
      <c r="M479" s="486"/>
      <c r="N479" s="485"/>
      <c r="O479" s="486"/>
      <c r="P479" s="485"/>
      <c r="Q479" s="486"/>
      <c r="R479" s="485"/>
      <c r="S479" s="486"/>
      <c r="T479" s="485"/>
      <c r="U479" s="486"/>
      <c r="V479" s="485"/>
      <c r="W479" s="486"/>
      <c r="X479" s="485"/>
      <c r="Y479" s="486"/>
      <c r="Z479" s="5">
        <f t="shared" si="632"/>
        <v>0</v>
      </c>
      <c r="AA479" s="5">
        <f t="shared" ca="1" si="633"/>
        <v>8</v>
      </c>
      <c r="AD479" s="201" t="str">
        <f t="shared" ca="1" si="592"/>
        <v/>
      </c>
      <c r="AE479" s="198" t="str">
        <f t="shared" ca="1" si="593"/>
        <v>未使用</v>
      </c>
    </row>
    <row r="480" spans="1:31" ht="12" customHeight="1">
      <c r="A480" s="161">
        <f t="shared" si="634"/>
        <v>5</v>
      </c>
      <c r="B480" s="189" t="str">
        <f t="shared" ca="1" si="635"/>
        <v/>
      </c>
      <c r="C480" s="44">
        <v>25</v>
      </c>
      <c r="D480" s="45" t="s">
        <v>46</v>
      </c>
      <c r="E480" s="489" t="str">
        <f t="shared" ca="1" si="639"/>
        <v>Not Used</v>
      </c>
      <c r="F480" s="489"/>
      <c r="G480" s="489"/>
      <c r="H480" s="41" t="str">
        <f ca="1">IF(E480="Not Used","",MAX($H$102:INDIRECT("R[-1]C",FALSE))+1)</f>
        <v/>
      </c>
      <c r="I480" s="42" t="str">
        <f t="shared" ca="1" si="631"/>
        <v/>
      </c>
      <c r="J480" s="488"/>
      <c r="K480" s="486"/>
      <c r="L480" s="485"/>
      <c r="M480" s="486"/>
      <c r="N480" s="485"/>
      <c r="O480" s="486"/>
      <c r="P480" s="485"/>
      <c r="Q480" s="486"/>
      <c r="R480" s="485"/>
      <c r="S480" s="486"/>
      <c r="T480" s="485"/>
      <c r="U480" s="486"/>
      <c r="V480" s="485"/>
      <c r="W480" s="486"/>
      <c r="X480" s="485"/>
      <c r="Y480" s="486"/>
      <c r="Z480" s="5">
        <f t="shared" si="632"/>
        <v>0</v>
      </c>
      <c r="AA480" s="5">
        <f t="shared" ca="1" si="633"/>
        <v>8</v>
      </c>
      <c r="AD480" s="201" t="str">
        <f t="shared" ca="1" si="592"/>
        <v/>
      </c>
      <c r="AE480" s="198" t="str">
        <f t="shared" ca="1" si="593"/>
        <v>未使用</v>
      </c>
    </row>
    <row r="481" spans="1:31" ht="12" customHeight="1">
      <c r="A481" s="161">
        <f t="shared" si="634"/>
        <v>5</v>
      </c>
      <c r="B481" s="189" t="str">
        <f t="shared" ca="1" si="635"/>
        <v/>
      </c>
      <c r="C481" s="44">
        <v>26</v>
      </c>
      <c r="D481" s="45" t="s">
        <v>46</v>
      </c>
      <c r="E481" s="489" t="str">
        <f t="shared" ca="1" si="639"/>
        <v>Not Used</v>
      </c>
      <c r="F481" s="489"/>
      <c r="G481" s="489"/>
      <c r="H481" s="41" t="str">
        <f ca="1">IF(E481="Not Used","",MAX($H$102:INDIRECT("R[-1]C",FALSE))+1)</f>
        <v/>
      </c>
      <c r="I481" s="42" t="str">
        <f t="shared" ca="1" si="631"/>
        <v/>
      </c>
      <c r="J481" s="488"/>
      <c r="K481" s="486"/>
      <c r="L481" s="485"/>
      <c r="M481" s="486"/>
      <c r="N481" s="485"/>
      <c r="O481" s="486"/>
      <c r="P481" s="485"/>
      <c r="Q481" s="486"/>
      <c r="R481" s="485"/>
      <c r="S481" s="486"/>
      <c r="T481" s="485"/>
      <c r="U481" s="486"/>
      <c r="V481" s="485"/>
      <c r="W481" s="486"/>
      <c r="X481" s="485"/>
      <c r="Y481" s="486"/>
      <c r="Z481" s="5">
        <f t="shared" si="632"/>
        <v>0</v>
      </c>
      <c r="AA481" s="5">
        <f t="shared" ca="1" si="633"/>
        <v>8</v>
      </c>
      <c r="AD481" s="201" t="str">
        <f t="shared" ca="1" si="592"/>
        <v/>
      </c>
      <c r="AE481" s="198" t="str">
        <f t="shared" ca="1" si="593"/>
        <v>未使用</v>
      </c>
    </row>
    <row r="482" spans="1:31" ht="12" customHeight="1">
      <c r="A482" s="161">
        <f t="shared" si="634"/>
        <v>5</v>
      </c>
      <c r="B482" s="189" t="str">
        <f t="shared" ca="1" si="635"/>
        <v/>
      </c>
      <c r="C482" s="44">
        <v>27</v>
      </c>
      <c r="D482" s="45" t="s">
        <v>46</v>
      </c>
      <c r="E482" s="489" t="str">
        <f t="shared" ca="1" si="639"/>
        <v>Not Used</v>
      </c>
      <c r="F482" s="489"/>
      <c r="G482" s="489"/>
      <c r="H482" s="41" t="str">
        <f ca="1">IF(E482="Not Used","",MAX($H$102:INDIRECT("R[-1]C",FALSE))+1)</f>
        <v/>
      </c>
      <c r="I482" s="42" t="str">
        <f t="shared" ca="1" si="631"/>
        <v/>
      </c>
      <c r="J482" s="488"/>
      <c r="K482" s="486"/>
      <c r="L482" s="485"/>
      <c r="M482" s="486"/>
      <c r="N482" s="485"/>
      <c r="O482" s="486"/>
      <c r="P482" s="485"/>
      <c r="Q482" s="486"/>
      <c r="R482" s="485"/>
      <c r="S482" s="486"/>
      <c r="T482" s="485"/>
      <c r="U482" s="486"/>
      <c r="V482" s="485"/>
      <c r="W482" s="486"/>
      <c r="X482" s="485"/>
      <c r="Y482" s="486"/>
      <c r="Z482" s="5">
        <f t="shared" si="632"/>
        <v>0</v>
      </c>
      <c r="AA482" s="5">
        <f t="shared" ca="1" si="633"/>
        <v>8</v>
      </c>
      <c r="AD482" s="201" t="str">
        <f t="shared" ca="1" si="592"/>
        <v/>
      </c>
      <c r="AE482" s="198" t="str">
        <f t="shared" ca="1" si="593"/>
        <v>未使用</v>
      </c>
    </row>
    <row r="483" spans="1:31" ht="12" customHeight="1">
      <c r="A483" s="161">
        <f t="shared" si="634"/>
        <v>5</v>
      </c>
      <c r="B483" s="189" t="str">
        <f t="shared" ca="1" si="635"/>
        <v/>
      </c>
      <c r="C483" s="44">
        <v>28</v>
      </c>
      <c r="D483" s="45" t="s">
        <v>46</v>
      </c>
      <c r="E483" s="489" t="str">
        <f t="shared" ca="1" si="639"/>
        <v>Not Used</v>
      </c>
      <c r="F483" s="489"/>
      <c r="G483" s="489"/>
      <c r="H483" s="41" t="str">
        <f ca="1">IF(E483="Not Used","",MAX($H$102:INDIRECT("R[-1]C",FALSE))+1)</f>
        <v/>
      </c>
      <c r="I483" s="42" t="str">
        <f t="shared" ca="1" si="631"/>
        <v/>
      </c>
      <c r="J483" s="488"/>
      <c r="K483" s="486"/>
      <c r="L483" s="485"/>
      <c r="M483" s="486"/>
      <c r="N483" s="485"/>
      <c r="O483" s="486"/>
      <c r="P483" s="485"/>
      <c r="Q483" s="486"/>
      <c r="R483" s="485"/>
      <c r="S483" s="486"/>
      <c r="T483" s="485"/>
      <c r="U483" s="486"/>
      <c r="V483" s="485"/>
      <c r="W483" s="486"/>
      <c r="X483" s="485"/>
      <c r="Y483" s="486"/>
      <c r="Z483" s="5">
        <f t="shared" si="632"/>
        <v>0</v>
      </c>
      <c r="AA483" s="5">
        <f t="shared" ca="1" si="633"/>
        <v>8</v>
      </c>
      <c r="AD483" s="201" t="str">
        <f t="shared" ca="1" si="592"/>
        <v/>
      </c>
      <c r="AE483" s="198" t="str">
        <f t="shared" ca="1" si="593"/>
        <v>未使用</v>
      </c>
    </row>
    <row r="484" spans="1:31" ht="12" customHeight="1">
      <c r="A484" s="161">
        <f t="shared" si="634"/>
        <v>5</v>
      </c>
      <c r="B484" s="189" t="str">
        <f t="shared" ca="1" si="635"/>
        <v/>
      </c>
      <c r="C484" s="44">
        <v>29</v>
      </c>
      <c r="D484" s="45" t="s">
        <v>46</v>
      </c>
      <c r="E484" s="489" t="str">
        <f t="shared" ca="1" si="639"/>
        <v>Not Used</v>
      </c>
      <c r="F484" s="489"/>
      <c r="G484" s="489"/>
      <c r="H484" s="41" t="str">
        <f ca="1">IF(E484="Not Used","",MAX($H$102:INDIRECT("R[-1]C",FALSE))+1)</f>
        <v/>
      </c>
      <c r="I484" s="42" t="str">
        <f t="shared" ca="1" si="631"/>
        <v/>
      </c>
      <c r="J484" s="488"/>
      <c r="K484" s="486"/>
      <c r="L484" s="485"/>
      <c r="M484" s="486"/>
      <c r="N484" s="485"/>
      <c r="O484" s="486"/>
      <c r="P484" s="485"/>
      <c r="Q484" s="486"/>
      <c r="R484" s="485"/>
      <c r="S484" s="486"/>
      <c r="T484" s="485"/>
      <c r="U484" s="486"/>
      <c r="V484" s="485"/>
      <c r="W484" s="486"/>
      <c r="X484" s="485"/>
      <c r="Y484" s="486"/>
      <c r="Z484" s="5">
        <f t="shared" si="632"/>
        <v>0</v>
      </c>
      <c r="AA484" s="5">
        <f t="shared" ca="1" si="633"/>
        <v>8</v>
      </c>
      <c r="AD484" s="201" t="str">
        <f t="shared" ca="1" si="592"/>
        <v/>
      </c>
      <c r="AE484" s="198" t="str">
        <f t="shared" ca="1" si="593"/>
        <v>未使用</v>
      </c>
    </row>
    <row r="485" spans="1:31" ht="12" customHeight="1">
      <c r="A485" s="161">
        <f t="shared" si="634"/>
        <v>5</v>
      </c>
      <c r="B485" s="189" t="str">
        <f t="shared" ca="1" si="635"/>
        <v/>
      </c>
      <c r="C485" s="44">
        <v>30</v>
      </c>
      <c r="D485" s="45" t="s">
        <v>46</v>
      </c>
      <c r="E485" s="489" t="str">
        <f t="shared" ca="1" si="639"/>
        <v>Not Used</v>
      </c>
      <c r="F485" s="489"/>
      <c r="G485" s="489"/>
      <c r="H485" s="41" t="str">
        <f ca="1">IF(E485="Not Used","",MAX($H$102:INDIRECT("R[-1]C",FALSE))+1)</f>
        <v/>
      </c>
      <c r="I485" s="42" t="str">
        <f t="shared" ca="1" si="631"/>
        <v/>
      </c>
      <c r="J485" s="488"/>
      <c r="K485" s="486"/>
      <c r="L485" s="485"/>
      <c r="M485" s="486"/>
      <c r="N485" s="485"/>
      <c r="O485" s="486"/>
      <c r="P485" s="485"/>
      <c r="Q485" s="486"/>
      <c r="R485" s="485"/>
      <c r="S485" s="486"/>
      <c r="T485" s="485"/>
      <c r="U485" s="486"/>
      <c r="V485" s="485"/>
      <c r="W485" s="486"/>
      <c r="X485" s="485"/>
      <c r="Y485" s="486"/>
      <c r="Z485" s="5">
        <f t="shared" si="632"/>
        <v>0</v>
      </c>
      <c r="AA485" s="5">
        <f t="shared" ca="1" si="633"/>
        <v>8</v>
      </c>
      <c r="AD485" s="201" t="str">
        <f t="shared" ca="1" si="592"/>
        <v/>
      </c>
      <c r="AE485" s="198" t="str">
        <f t="shared" ca="1" si="593"/>
        <v>未使用</v>
      </c>
    </row>
    <row r="486" spans="1:31" ht="12" customHeight="1" thickBot="1">
      <c r="A486" s="161">
        <f t="shared" si="634"/>
        <v>5</v>
      </c>
      <c r="B486" s="190" t="str">
        <f t="shared" ca="1" si="635"/>
        <v/>
      </c>
      <c r="C486" s="52">
        <v>31</v>
      </c>
      <c r="D486" s="47" t="s">
        <v>46</v>
      </c>
      <c r="E486" s="495" t="str">
        <f t="shared" ca="1" si="639"/>
        <v>Not Used</v>
      </c>
      <c r="F486" s="495"/>
      <c r="G486" s="495"/>
      <c r="H486" s="48" t="str">
        <f ca="1">IF(E486="Not Used","",MAX($H$102:INDIRECT("R[-1]C",FALSE))+1)</f>
        <v/>
      </c>
      <c r="I486" s="49" t="str">
        <f t="shared" ca="1" si="631"/>
        <v/>
      </c>
      <c r="J486" s="496"/>
      <c r="K486" s="491"/>
      <c r="L486" s="490"/>
      <c r="M486" s="491"/>
      <c r="N486" s="490"/>
      <c r="O486" s="491"/>
      <c r="P486" s="490"/>
      <c r="Q486" s="491"/>
      <c r="R486" s="490"/>
      <c r="S486" s="491"/>
      <c r="T486" s="490"/>
      <c r="U486" s="491"/>
      <c r="V486" s="490"/>
      <c r="W486" s="491"/>
      <c r="X486" s="490"/>
      <c r="Y486" s="491"/>
      <c r="Z486" s="5">
        <f t="shared" si="632"/>
        <v>0</v>
      </c>
      <c r="AA486" s="5">
        <f t="shared" ca="1" si="633"/>
        <v>8</v>
      </c>
      <c r="AD486" s="201" t="str">
        <f t="shared" ca="1" si="592"/>
        <v/>
      </c>
      <c r="AE486" s="198" t="str">
        <f t="shared" ca="1" si="593"/>
        <v>未使用</v>
      </c>
    </row>
    <row r="487" spans="1:31" ht="12" customHeight="1" thickTop="1">
      <c r="A487" s="161">
        <v>6</v>
      </c>
      <c r="B487" s="35" t="str">
        <f ca="1">B27</f>
        <v/>
      </c>
      <c r="C487" s="36">
        <v>0</v>
      </c>
      <c r="D487" s="37" t="s">
        <v>84</v>
      </c>
      <c r="E487" s="489" t="str">
        <f ca="1">IF(AE487="未使用","Not Used",$E$100&amp;AD487&amp;"_"&amp;D487)</f>
        <v>Not Used</v>
      </c>
      <c r="F487" s="489"/>
      <c r="G487" s="489"/>
      <c r="H487" s="28" t="str">
        <f ca="1">IF(E487="Not Used","",MAX($H$102:INDIRECT("R[-1]C",FALSE))+1)</f>
        <v/>
      </c>
      <c r="I487" s="38" t="str">
        <f t="shared" ref="I487:I550" ca="1" si="640">IF(H487="","","0x"&amp;DEC2HEX(G$2*2^10+H487,4))</f>
        <v/>
      </c>
      <c r="J487" s="492"/>
      <c r="K487" s="493"/>
      <c r="L487" s="494"/>
      <c r="M487" s="493"/>
      <c r="N487" s="494"/>
      <c r="O487" s="493"/>
      <c r="P487" s="494"/>
      <c r="Q487" s="493"/>
      <c r="R487" s="494"/>
      <c r="S487" s="493"/>
      <c r="T487" s="494"/>
      <c r="U487" s="493"/>
      <c r="V487" s="494"/>
      <c r="W487" s="493"/>
      <c r="X487" s="494"/>
      <c r="Y487" s="493"/>
      <c r="Z487" s="5">
        <f t="shared" ref="Z487:Z550" si="641">COUNTA(J487:Y487)</f>
        <v>0</v>
      </c>
      <c r="AA487" s="5">
        <f t="shared" ref="AA487:AA550" ca="1" si="642">LEN(E487)</f>
        <v>8</v>
      </c>
      <c r="AC487" s="160"/>
      <c r="AD487" s="201" t="str">
        <f t="shared" ref="AD487:AD550" ca="1" si="643">OFFSET(A487,IF(D487="ON",-94-C487,-94-C487-32)-64*A487+3*A487,34-C487)</f>
        <v/>
      </c>
      <c r="AE487" s="198" t="str">
        <f t="shared" ref="AE487:AE550" ca="1" si="644">OFFSET(A487,IF(D487="ON",-93-C487,-92-C487-32)-64*A487+3*A487,34-C487)</f>
        <v>未使用</v>
      </c>
    </row>
    <row r="488" spans="1:31" ht="12" customHeight="1">
      <c r="A488" s="161">
        <f t="shared" si="634"/>
        <v>6</v>
      </c>
      <c r="B488" s="189" t="str">
        <f ca="1">B$487</f>
        <v/>
      </c>
      <c r="C488" s="40">
        <v>1</v>
      </c>
      <c r="D488" s="37" t="s">
        <v>84</v>
      </c>
      <c r="E488" s="489" t="str">
        <f ca="1">IF(AE488="未使用","Not Used",$E$100&amp;AD488&amp;"_"&amp;D488)</f>
        <v>Not Used</v>
      </c>
      <c r="F488" s="489"/>
      <c r="G488" s="489"/>
      <c r="H488" s="41" t="str">
        <f ca="1">IF(E488="Not Used","",MAX($H$102:INDIRECT("R[-1]C",FALSE))+1)</f>
        <v/>
      </c>
      <c r="I488" s="42" t="str">
        <f t="shared" ca="1" si="640"/>
        <v/>
      </c>
      <c r="J488" s="488"/>
      <c r="K488" s="486"/>
      <c r="L488" s="485"/>
      <c r="M488" s="486"/>
      <c r="N488" s="485"/>
      <c r="O488" s="486"/>
      <c r="P488" s="485"/>
      <c r="Q488" s="486"/>
      <c r="R488" s="485"/>
      <c r="S488" s="486"/>
      <c r="T488" s="485"/>
      <c r="U488" s="486"/>
      <c r="V488" s="485"/>
      <c r="W488" s="486"/>
      <c r="X488" s="485"/>
      <c r="Y488" s="486"/>
      <c r="Z488" s="5">
        <f t="shared" si="641"/>
        <v>0</v>
      </c>
      <c r="AA488" s="5">
        <f t="shared" ca="1" si="642"/>
        <v>8</v>
      </c>
      <c r="AD488" s="201" t="str">
        <f t="shared" ca="1" si="643"/>
        <v/>
      </c>
      <c r="AE488" s="198" t="str">
        <f t="shared" ca="1" si="644"/>
        <v>未使用</v>
      </c>
    </row>
    <row r="489" spans="1:31" ht="12" customHeight="1">
      <c r="A489" s="161">
        <f t="shared" ref="A489:A552" si="645">A488</f>
        <v>6</v>
      </c>
      <c r="B489" s="189" t="str">
        <f t="shared" ref="B489:B550" ca="1" si="646">B$487</f>
        <v/>
      </c>
      <c r="C489" s="40">
        <v>2</v>
      </c>
      <c r="D489" s="37" t="s">
        <v>84</v>
      </c>
      <c r="E489" s="489" t="str">
        <f t="shared" ref="E489:E501" ca="1" si="647">IF(AE489="未使用","Not Used",$E$100&amp;AD489&amp;"_"&amp;D489)</f>
        <v>Not Used</v>
      </c>
      <c r="F489" s="489"/>
      <c r="G489" s="489"/>
      <c r="H489" s="41" t="str">
        <f ca="1">IF(E489="Not Used","",MAX($H$102:INDIRECT("R[-1]C",FALSE))+1)</f>
        <v/>
      </c>
      <c r="I489" s="42" t="str">
        <f t="shared" ca="1" si="640"/>
        <v/>
      </c>
      <c r="J489" s="488"/>
      <c r="K489" s="486"/>
      <c r="L489" s="485"/>
      <c r="M489" s="486"/>
      <c r="N489" s="485"/>
      <c r="O489" s="486"/>
      <c r="P489" s="485"/>
      <c r="Q489" s="486"/>
      <c r="R489" s="485"/>
      <c r="S489" s="486"/>
      <c r="T489" s="485"/>
      <c r="U489" s="486"/>
      <c r="V489" s="485"/>
      <c r="W489" s="486"/>
      <c r="X489" s="485"/>
      <c r="Y489" s="486"/>
      <c r="Z489" s="5">
        <f t="shared" si="641"/>
        <v>0</v>
      </c>
      <c r="AA489" s="5">
        <f t="shared" ca="1" si="642"/>
        <v>8</v>
      </c>
      <c r="AD489" s="201" t="str">
        <f t="shared" ca="1" si="643"/>
        <v/>
      </c>
      <c r="AE489" s="198" t="str">
        <f t="shared" ca="1" si="644"/>
        <v>未使用</v>
      </c>
    </row>
    <row r="490" spans="1:31" ht="12" customHeight="1">
      <c r="A490" s="161">
        <f t="shared" si="645"/>
        <v>6</v>
      </c>
      <c r="B490" s="189" t="str">
        <f t="shared" ca="1" si="646"/>
        <v/>
      </c>
      <c r="C490" s="40">
        <v>3</v>
      </c>
      <c r="D490" s="37" t="s">
        <v>84</v>
      </c>
      <c r="E490" s="489" t="str">
        <f t="shared" ca="1" si="647"/>
        <v>Not Used</v>
      </c>
      <c r="F490" s="489"/>
      <c r="G490" s="489"/>
      <c r="H490" s="41" t="str">
        <f ca="1">IF(E490="Not Used","",MAX($H$102:INDIRECT("R[-1]C",FALSE))+1)</f>
        <v/>
      </c>
      <c r="I490" s="42" t="str">
        <f t="shared" ca="1" si="640"/>
        <v/>
      </c>
      <c r="J490" s="488"/>
      <c r="K490" s="486"/>
      <c r="L490" s="485"/>
      <c r="M490" s="486"/>
      <c r="N490" s="485"/>
      <c r="O490" s="486"/>
      <c r="P490" s="485"/>
      <c r="Q490" s="486"/>
      <c r="R490" s="485"/>
      <c r="S490" s="486"/>
      <c r="T490" s="485"/>
      <c r="U490" s="486"/>
      <c r="V490" s="485"/>
      <c r="W490" s="486"/>
      <c r="X490" s="485"/>
      <c r="Y490" s="486"/>
      <c r="Z490" s="5">
        <f t="shared" si="641"/>
        <v>0</v>
      </c>
      <c r="AA490" s="5">
        <f t="shared" ca="1" si="642"/>
        <v>8</v>
      </c>
      <c r="AD490" s="201" t="str">
        <f t="shared" ca="1" si="643"/>
        <v/>
      </c>
      <c r="AE490" s="198" t="str">
        <f t="shared" ca="1" si="644"/>
        <v>未使用</v>
      </c>
    </row>
    <row r="491" spans="1:31" ht="12" customHeight="1">
      <c r="A491" s="161">
        <f t="shared" si="645"/>
        <v>6</v>
      </c>
      <c r="B491" s="189" t="str">
        <f t="shared" ca="1" si="646"/>
        <v/>
      </c>
      <c r="C491" s="40">
        <v>4</v>
      </c>
      <c r="D491" s="37" t="s">
        <v>84</v>
      </c>
      <c r="E491" s="489" t="str">
        <f t="shared" ca="1" si="647"/>
        <v>Not Used</v>
      </c>
      <c r="F491" s="489"/>
      <c r="G491" s="489"/>
      <c r="H491" s="41" t="str">
        <f ca="1">IF(E491="Not Used","",MAX($H$102:INDIRECT("R[-1]C",FALSE))+1)</f>
        <v/>
      </c>
      <c r="I491" s="42" t="str">
        <f t="shared" ca="1" si="640"/>
        <v/>
      </c>
      <c r="J491" s="488"/>
      <c r="K491" s="486"/>
      <c r="L491" s="485"/>
      <c r="M491" s="486"/>
      <c r="N491" s="485"/>
      <c r="O491" s="486"/>
      <c r="P491" s="485"/>
      <c r="Q491" s="486"/>
      <c r="R491" s="485"/>
      <c r="S491" s="486"/>
      <c r="T491" s="485"/>
      <c r="U491" s="486"/>
      <c r="V491" s="485"/>
      <c r="W491" s="486"/>
      <c r="X491" s="485"/>
      <c r="Y491" s="486"/>
      <c r="Z491" s="5">
        <f t="shared" si="641"/>
        <v>0</v>
      </c>
      <c r="AA491" s="5">
        <f t="shared" ca="1" si="642"/>
        <v>8</v>
      </c>
      <c r="AD491" s="201" t="str">
        <f t="shared" ca="1" si="643"/>
        <v/>
      </c>
      <c r="AE491" s="198" t="str">
        <f t="shared" ca="1" si="644"/>
        <v>未使用</v>
      </c>
    </row>
    <row r="492" spans="1:31" ht="12" customHeight="1">
      <c r="A492" s="161">
        <f t="shared" si="645"/>
        <v>6</v>
      </c>
      <c r="B492" s="189" t="str">
        <f t="shared" ca="1" si="646"/>
        <v/>
      </c>
      <c r="C492" s="40">
        <v>5</v>
      </c>
      <c r="D492" s="37" t="s">
        <v>84</v>
      </c>
      <c r="E492" s="489" t="str">
        <f t="shared" ca="1" si="647"/>
        <v>Not Used</v>
      </c>
      <c r="F492" s="489"/>
      <c r="G492" s="489"/>
      <c r="H492" s="41" t="str">
        <f ca="1">IF(E492="Not Used","",MAX($H$102:INDIRECT("R[-1]C",FALSE))+1)</f>
        <v/>
      </c>
      <c r="I492" s="42" t="str">
        <f t="shared" ca="1" si="640"/>
        <v/>
      </c>
      <c r="J492" s="488"/>
      <c r="K492" s="486"/>
      <c r="L492" s="485"/>
      <c r="M492" s="486"/>
      <c r="N492" s="485"/>
      <c r="O492" s="486"/>
      <c r="P492" s="485"/>
      <c r="Q492" s="486"/>
      <c r="R492" s="485"/>
      <c r="S492" s="486"/>
      <c r="T492" s="485"/>
      <c r="U492" s="486"/>
      <c r="V492" s="485"/>
      <c r="W492" s="486"/>
      <c r="X492" s="485"/>
      <c r="Y492" s="486"/>
      <c r="Z492" s="5">
        <f t="shared" si="641"/>
        <v>0</v>
      </c>
      <c r="AA492" s="5">
        <f t="shared" ca="1" si="642"/>
        <v>8</v>
      </c>
      <c r="AD492" s="201" t="str">
        <f t="shared" ca="1" si="643"/>
        <v/>
      </c>
      <c r="AE492" s="198" t="str">
        <f t="shared" ca="1" si="644"/>
        <v>未使用</v>
      </c>
    </row>
    <row r="493" spans="1:31" ht="12" customHeight="1">
      <c r="A493" s="161">
        <f t="shared" si="645"/>
        <v>6</v>
      </c>
      <c r="B493" s="189" t="str">
        <f t="shared" ca="1" si="646"/>
        <v/>
      </c>
      <c r="C493" s="40">
        <v>6</v>
      </c>
      <c r="D493" s="37" t="s">
        <v>84</v>
      </c>
      <c r="E493" s="489" t="str">
        <f t="shared" ca="1" si="647"/>
        <v>Not Used</v>
      </c>
      <c r="F493" s="489"/>
      <c r="G493" s="489"/>
      <c r="H493" s="41" t="str">
        <f ca="1">IF(E493="Not Used","",MAX($H$102:INDIRECT("R[-1]C",FALSE))+1)</f>
        <v/>
      </c>
      <c r="I493" s="42" t="str">
        <f t="shared" ca="1" si="640"/>
        <v/>
      </c>
      <c r="J493" s="488"/>
      <c r="K493" s="486"/>
      <c r="L493" s="485"/>
      <c r="M493" s="486"/>
      <c r="N493" s="485"/>
      <c r="O493" s="486"/>
      <c r="P493" s="485"/>
      <c r="Q493" s="486"/>
      <c r="R493" s="485"/>
      <c r="S493" s="486"/>
      <c r="T493" s="485"/>
      <c r="U493" s="486"/>
      <c r="V493" s="485"/>
      <c r="W493" s="486"/>
      <c r="X493" s="485"/>
      <c r="Y493" s="486"/>
      <c r="Z493" s="5">
        <f t="shared" si="641"/>
        <v>0</v>
      </c>
      <c r="AA493" s="5">
        <f t="shared" ca="1" si="642"/>
        <v>8</v>
      </c>
      <c r="AD493" s="201" t="str">
        <f t="shared" ca="1" si="643"/>
        <v/>
      </c>
      <c r="AE493" s="198" t="str">
        <f t="shared" ca="1" si="644"/>
        <v>未使用</v>
      </c>
    </row>
    <row r="494" spans="1:31" ht="12" customHeight="1">
      <c r="A494" s="161">
        <f t="shared" si="645"/>
        <v>6</v>
      </c>
      <c r="B494" s="189" t="str">
        <f t="shared" ca="1" si="646"/>
        <v/>
      </c>
      <c r="C494" s="40">
        <v>7</v>
      </c>
      <c r="D494" s="37" t="s">
        <v>84</v>
      </c>
      <c r="E494" s="489" t="str">
        <f t="shared" ca="1" si="647"/>
        <v>Not Used</v>
      </c>
      <c r="F494" s="489"/>
      <c r="G494" s="489"/>
      <c r="H494" s="41" t="str">
        <f ca="1">IF(E494="Not Used","",MAX($H$102:INDIRECT("R[-1]C",FALSE))+1)</f>
        <v/>
      </c>
      <c r="I494" s="42" t="str">
        <f t="shared" ca="1" si="640"/>
        <v/>
      </c>
      <c r="J494" s="488"/>
      <c r="K494" s="486"/>
      <c r="L494" s="485"/>
      <c r="M494" s="486"/>
      <c r="N494" s="485"/>
      <c r="O494" s="486"/>
      <c r="P494" s="485"/>
      <c r="Q494" s="486"/>
      <c r="R494" s="485"/>
      <c r="S494" s="486"/>
      <c r="T494" s="485"/>
      <c r="U494" s="486"/>
      <c r="V494" s="485"/>
      <c r="W494" s="486"/>
      <c r="X494" s="485"/>
      <c r="Y494" s="486"/>
      <c r="Z494" s="5">
        <f t="shared" si="641"/>
        <v>0</v>
      </c>
      <c r="AA494" s="5">
        <f t="shared" ca="1" si="642"/>
        <v>8</v>
      </c>
      <c r="AD494" s="201" t="str">
        <f t="shared" ca="1" si="643"/>
        <v/>
      </c>
      <c r="AE494" s="198" t="str">
        <f t="shared" ca="1" si="644"/>
        <v>未使用</v>
      </c>
    </row>
    <row r="495" spans="1:31" ht="12" customHeight="1">
      <c r="A495" s="161">
        <f t="shared" si="645"/>
        <v>6</v>
      </c>
      <c r="B495" s="189" t="str">
        <f t="shared" ca="1" si="646"/>
        <v/>
      </c>
      <c r="C495" s="40">
        <v>8</v>
      </c>
      <c r="D495" s="37" t="s">
        <v>84</v>
      </c>
      <c r="E495" s="489" t="str">
        <f t="shared" ca="1" si="647"/>
        <v>Not Used</v>
      </c>
      <c r="F495" s="489"/>
      <c r="G495" s="489"/>
      <c r="H495" s="41" t="str">
        <f ca="1">IF(E495="Not Used","",MAX($H$102:INDIRECT("R[-1]C",FALSE))+1)</f>
        <v/>
      </c>
      <c r="I495" s="42" t="str">
        <f t="shared" ca="1" si="640"/>
        <v/>
      </c>
      <c r="J495" s="488"/>
      <c r="K495" s="486"/>
      <c r="L495" s="485"/>
      <c r="M495" s="486"/>
      <c r="N495" s="485"/>
      <c r="O495" s="486"/>
      <c r="P495" s="485"/>
      <c r="Q495" s="486"/>
      <c r="R495" s="485"/>
      <c r="S495" s="486"/>
      <c r="T495" s="485"/>
      <c r="U495" s="486"/>
      <c r="V495" s="485"/>
      <c r="W495" s="486"/>
      <c r="X495" s="485"/>
      <c r="Y495" s="486"/>
      <c r="Z495" s="5">
        <f t="shared" si="641"/>
        <v>0</v>
      </c>
      <c r="AA495" s="5">
        <f t="shared" ca="1" si="642"/>
        <v>8</v>
      </c>
      <c r="AD495" s="201" t="str">
        <f t="shared" ca="1" si="643"/>
        <v/>
      </c>
      <c r="AE495" s="198" t="str">
        <f t="shared" ca="1" si="644"/>
        <v>未使用</v>
      </c>
    </row>
    <row r="496" spans="1:31" ht="12" customHeight="1">
      <c r="A496" s="161">
        <f t="shared" si="645"/>
        <v>6</v>
      </c>
      <c r="B496" s="189" t="str">
        <f t="shared" ca="1" si="646"/>
        <v/>
      </c>
      <c r="C496" s="40">
        <v>9</v>
      </c>
      <c r="D496" s="37" t="s">
        <v>84</v>
      </c>
      <c r="E496" s="489" t="str">
        <f t="shared" ca="1" si="647"/>
        <v>Not Used</v>
      </c>
      <c r="F496" s="489"/>
      <c r="G496" s="489"/>
      <c r="H496" s="41" t="str">
        <f ca="1">IF(E496="Not Used","",MAX($H$102:INDIRECT("R[-1]C",FALSE))+1)</f>
        <v/>
      </c>
      <c r="I496" s="42" t="str">
        <f t="shared" ca="1" si="640"/>
        <v/>
      </c>
      <c r="J496" s="488"/>
      <c r="K496" s="486"/>
      <c r="L496" s="485"/>
      <c r="M496" s="486"/>
      <c r="N496" s="485"/>
      <c r="O496" s="486"/>
      <c r="P496" s="485"/>
      <c r="Q496" s="486"/>
      <c r="R496" s="485"/>
      <c r="S496" s="486"/>
      <c r="T496" s="485"/>
      <c r="U496" s="486"/>
      <c r="V496" s="485"/>
      <c r="W496" s="486"/>
      <c r="X496" s="485"/>
      <c r="Y496" s="486"/>
      <c r="Z496" s="5">
        <f t="shared" si="641"/>
        <v>0</v>
      </c>
      <c r="AA496" s="5">
        <f t="shared" ca="1" si="642"/>
        <v>8</v>
      </c>
      <c r="AD496" s="201" t="str">
        <f t="shared" ca="1" si="643"/>
        <v/>
      </c>
      <c r="AE496" s="198" t="str">
        <f t="shared" ca="1" si="644"/>
        <v>未使用</v>
      </c>
    </row>
    <row r="497" spans="1:31" ht="12" customHeight="1">
      <c r="A497" s="161">
        <f t="shared" si="645"/>
        <v>6</v>
      </c>
      <c r="B497" s="189" t="str">
        <f t="shared" ca="1" si="646"/>
        <v/>
      </c>
      <c r="C497" s="40">
        <v>10</v>
      </c>
      <c r="D497" s="37" t="s">
        <v>84</v>
      </c>
      <c r="E497" s="489" t="str">
        <f t="shared" ca="1" si="647"/>
        <v>Not Used</v>
      </c>
      <c r="F497" s="489"/>
      <c r="G497" s="489"/>
      <c r="H497" s="41" t="str">
        <f ca="1">IF(E497="Not Used","",MAX($H$102:INDIRECT("R[-1]C",FALSE))+1)</f>
        <v/>
      </c>
      <c r="I497" s="42" t="str">
        <f t="shared" ca="1" si="640"/>
        <v/>
      </c>
      <c r="J497" s="488"/>
      <c r="K497" s="486"/>
      <c r="L497" s="485"/>
      <c r="M497" s="486"/>
      <c r="N497" s="485"/>
      <c r="O497" s="486"/>
      <c r="P497" s="485"/>
      <c r="Q497" s="486"/>
      <c r="R497" s="485"/>
      <c r="S497" s="486"/>
      <c r="T497" s="485"/>
      <c r="U497" s="486"/>
      <c r="V497" s="485"/>
      <c r="W497" s="486"/>
      <c r="X497" s="485"/>
      <c r="Y497" s="486"/>
      <c r="Z497" s="5">
        <f t="shared" si="641"/>
        <v>0</v>
      </c>
      <c r="AA497" s="5">
        <f t="shared" ca="1" si="642"/>
        <v>8</v>
      </c>
      <c r="AD497" s="201" t="str">
        <f t="shared" ca="1" si="643"/>
        <v/>
      </c>
      <c r="AE497" s="198" t="str">
        <f t="shared" ca="1" si="644"/>
        <v>未使用</v>
      </c>
    </row>
    <row r="498" spans="1:31" ht="12" customHeight="1">
      <c r="A498" s="161">
        <f t="shared" si="645"/>
        <v>6</v>
      </c>
      <c r="B498" s="189" t="str">
        <f t="shared" ca="1" si="646"/>
        <v/>
      </c>
      <c r="C498" s="40">
        <v>11</v>
      </c>
      <c r="D498" s="37" t="s">
        <v>84</v>
      </c>
      <c r="E498" s="489" t="str">
        <f t="shared" ca="1" si="647"/>
        <v>Not Used</v>
      </c>
      <c r="F498" s="489"/>
      <c r="G498" s="489"/>
      <c r="H498" s="41" t="str">
        <f ca="1">IF(E498="Not Used","",MAX($H$102:INDIRECT("R[-1]C",FALSE))+1)</f>
        <v/>
      </c>
      <c r="I498" s="42" t="str">
        <f t="shared" ca="1" si="640"/>
        <v/>
      </c>
      <c r="J498" s="488"/>
      <c r="K498" s="486"/>
      <c r="L498" s="485"/>
      <c r="M498" s="486"/>
      <c r="N498" s="485"/>
      <c r="O498" s="486"/>
      <c r="P498" s="485"/>
      <c r="Q498" s="486"/>
      <c r="R498" s="485"/>
      <c r="S498" s="486"/>
      <c r="T498" s="485"/>
      <c r="U498" s="486"/>
      <c r="V498" s="485"/>
      <c r="W498" s="486"/>
      <c r="X498" s="485"/>
      <c r="Y498" s="486"/>
      <c r="Z498" s="5">
        <f t="shared" si="641"/>
        <v>0</v>
      </c>
      <c r="AA498" s="5">
        <f t="shared" ca="1" si="642"/>
        <v>8</v>
      </c>
      <c r="AD498" s="201" t="str">
        <f t="shared" ca="1" si="643"/>
        <v/>
      </c>
      <c r="AE498" s="198" t="str">
        <f t="shared" ca="1" si="644"/>
        <v>未使用</v>
      </c>
    </row>
    <row r="499" spans="1:31" ht="12" customHeight="1">
      <c r="A499" s="161">
        <f t="shared" si="645"/>
        <v>6</v>
      </c>
      <c r="B499" s="189" t="str">
        <f t="shared" ca="1" si="646"/>
        <v/>
      </c>
      <c r="C499" s="40">
        <v>12</v>
      </c>
      <c r="D499" s="37" t="s">
        <v>84</v>
      </c>
      <c r="E499" s="489" t="str">
        <f t="shared" ca="1" si="647"/>
        <v>Not Used</v>
      </c>
      <c r="F499" s="489"/>
      <c r="G499" s="489"/>
      <c r="H499" s="41" t="str">
        <f ca="1">IF(E499="Not Used","",MAX($H$102:INDIRECT("R[-1]C",FALSE))+1)</f>
        <v/>
      </c>
      <c r="I499" s="42" t="str">
        <f t="shared" ca="1" si="640"/>
        <v/>
      </c>
      <c r="J499" s="488"/>
      <c r="K499" s="486"/>
      <c r="L499" s="485"/>
      <c r="M499" s="486"/>
      <c r="N499" s="485"/>
      <c r="O499" s="486"/>
      <c r="P499" s="485"/>
      <c r="Q499" s="486"/>
      <c r="R499" s="485"/>
      <c r="S499" s="486"/>
      <c r="T499" s="485"/>
      <c r="U499" s="486"/>
      <c r="V499" s="485"/>
      <c r="W499" s="486"/>
      <c r="X499" s="485"/>
      <c r="Y499" s="486"/>
      <c r="Z499" s="5">
        <f t="shared" si="641"/>
        <v>0</v>
      </c>
      <c r="AA499" s="5">
        <f t="shared" ca="1" si="642"/>
        <v>8</v>
      </c>
      <c r="AD499" s="201" t="str">
        <f t="shared" ca="1" si="643"/>
        <v/>
      </c>
      <c r="AE499" s="198" t="str">
        <f t="shared" ca="1" si="644"/>
        <v>未使用</v>
      </c>
    </row>
    <row r="500" spans="1:31" ht="12" customHeight="1">
      <c r="A500" s="161">
        <f t="shared" si="645"/>
        <v>6</v>
      </c>
      <c r="B500" s="189" t="str">
        <f t="shared" ca="1" si="646"/>
        <v/>
      </c>
      <c r="C500" s="40">
        <v>13</v>
      </c>
      <c r="D500" s="37" t="s">
        <v>84</v>
      </c>
      <c r="E500" s="489" t="str">
        <f t="shared" ca="1" si="647"/>
        <v>Not Used</v>
      </c>
      <c r="F500" s="489"/>
      <c r="G500" s="489"/>
      <c r="H500" s="41" t="str">
        <f ca="1">IF(E500="Not Used","",MAX($H$102:INDIRECT("R[-1]C",FALSE))+1)</f>
        <v/>
      </c>
      <c r="I500" s="42" t="str">
        <f t="shared" ca="1" si="640"/>
        <v/>
      </c>
      <c r="J500" s="488"/>
      <c r="K500" s="486"/>
      <c r="L500" s="485"/>
      <c r="M500" s="486"/>
      <c r="N500" s="485"/>
      <c r="O500" s="486"/>
      <c r="P500" s="485"/>
      <c r="Q500" s="486"/>
      <c r="R500" s="485"/>
      <c r="S500" s="486"/>
      <c r="T500" s="485"/>
      <c r="U500" s="486"/>
      <c r="V500" s="485"/>
      <c r="W500" s="486"/>
      <c r="X500" s="485"/>
      <c r="Y500" s="486"/>
      <c r="Z500" s="5">
        <f t="shared" si="641"/>
        <v>0</v>
      </c>
      <c r="AA500" s="5">
        <f t="shared" ca="1" si="642"/>
        <v>8</v>
      </c>
      <c r="AD500" s="201" t="str">
        <f t="shared" ca="1" si="643"/>
        <v/>
      </c>
      <c r="AE500" s="198" t="str">
        <f t="shared" ca="1" si="644"/>
        <v>未使用</v>
      </c>
    </row>
    <row r="501" spans="1:31" ht="12" customHeight="1">
      <c r="A501" s="161">
        <f t="shared" si="645"/>
        <v>6</v>
      </c>
      <c r="B501" s="189" t="str">
        <f t="shared" ca="1" si="646"/>
        <v/>
      </c>
      <c r="C501" s="40">
        <v>14</v>
      </c>
      <c r="D501" s="37" t="s">
        <v>84</v>
      </c>
      <c r="E501" s="489" t="str">
        <f t="shared" ca="1" si="647"/>
        <v>Not Used</v>
      </c>
      <c r="F501" s="489"/>
      <c r="G501" s="489"/>
      <c r="H501" s="41" t="str">
        <f ca="1">IF(E501="Not Used","",MAX($H$102:INDIRECT("R[-1]C",FALSE))+1)</f>
        <v/>
      </c>
      <c r="I501" s="42" t="str">
        <f t="shared" ca="1" si="640"/>
        <v/>
      </c>
      <c r="J501" s="488"/>
      <c r="K501" s="486"/>
      <c r="L501" s="485"/>
      <c r="M501" s="486"/>
      <c r="N501" s="485"/>
      <c r="O501" s="486"/>
      <c r="P501" s="485"/>
      <c r="Q501" s="486"/>
      <c r="R501" s="485"/>
      <c r="S501" s="486"/>
      <c r="T501" s="485"/>
      <c r="U501" s="486"/>
      <c r="V501" s="485"/>
      <c r="W501" s="486"/>
      <c r="X501" s="485"/>
      <c r="Y501" s="486"/>
      <c r="Z501" s="5">
        <f t="shared" si="641"/>
        <v>0</v>
      </c>
      <c r="AA501" s="5">
        <f t="shared" ca="1" si="642"/>
        <v>8</v>
      </c>
      <c r="AD501" s="201" t="str">
        <f t="shared" ca="1" si="643"/>
        <v/>
      </c>
      <c r="AE501" s="198" t="str">
        <f t="shared" ca="1" si="644"/>
        <v>未使用</v>
      </c>
    </row>
    <row r="502" spans="1:31" ht="12" customHeight="1">
      <c r="A502" s="161">
        <f t="shared" si="645"/>
        <v>6</v>
      </c>
      <c r="B502" s="189" t="str">
        <f t="shared" ca="1" si="646"/>
        <v/>
      </c>
      <c r="C502" s="40">
        <v>15</v>
      </c>
      <c r="D502" s="37" t="s">
        <v>84</v>
      </c>
      <c r="E502" s="489" t="str">
        <f ca="1">IF(AE502="未使用","Not Used",$E$100&amp;AD502&amp;"_"&amp;D502)</f>
        <v>Not Used</v>
      </c>
      <c r="F502" s="489"/>
      <c r="G502" s="489"/>
      <c r="H502" s="41" t="str">
        <f ca="1">IF(E502="Not Used","",MAX($H$102:INDIRECT("R[-1]C",FALSE))+1)</f>
        <v/>
      </c>
      <c r="I502" s="42" t="str">
        <f t="shared" ca="1" si="640"/>
        <v/>
      </c>
      <c r="J502" s="488"/>
      <c r="K502" s="486"/>
      <c r="L502" s="485"/>
      <c r="M502" s="486"/>
      <c r="N502" s="485"/>
      <c r="O502" s="486"/>
      <c r="P502" s="485"/>
      <c r="Q502" s="486"/>
      <c r="R502" s="485"/>
      <c r="S502" s="486"/>
      <c r="T502" s="485"/>
      <c r="U502" s="486"/>
      <c r="V502" s="485"/>
      <c r="W502" s="486"/>
      <c r="X502" s="485"/>
      <c r="Y502" s="486"/>
      <c r="Z502" s="5">
        <f t="shared" si="641"/>
        <v>0</v>
      </c>
      <c r="AA502" s="5">
        <f t="shared" ca="1" si="642"/>
        <v>8</v>
      </c>
      <c r="AD502" s="201" t="str">
        <f t="shared" ca="1" si="643"/>
        <v/>
      </c>
      <c r="AE502" s="198" t="str">
        <f t="shared" ca="1" si="644"/>
        <v>未使用</v>
      </c>
    </row>
    <row r="503" spans="1:31" ht="12" customHeight="1">
      <c r="A503" s="161">
        <f t="shared" si="645"/>
        <v>6</v>
      </c>
      <c r="B503" s="189" t="str">
        <f t="shared" ca="1" si="646"/>
        <v/>
      </c>
      <c r="C503" s="40">
        <v>16</v>
      </c>
      <c r="D503" s="37" t="s">
        <v>84</v>
      </c>
      <c r="E503" s="489" t="str">
        <f ca="1">IF(AE503="未使用","Not Used",$E$100&amp;AD503&amp;"_"&amp;D503)</f>
        <v>Not Used</v>
      </c>
      <c r="F503" s="489"/>
      <c r="G503" s="489"/>
      <c r="H503" s="41" t="str">
        <f ca="1">IF(E503="Not Used","",MAX($H$102:INDIRECT("R[-1]C",FALSE))+1)</f>
        <v/>
      </c>
      <c r="I503" s="42" t="str">
        <f t="shared" ca="1" si="640"/>
        <v/>
      </c>
      <c r="J503" s="488"/>
      <c r="K503" s="486"/>
      <c r="L503" s="485"/>
      <c r="M503" s="486"/>
      <c r="N503" s="485"/>
      <c r="O503" s="486"/>
      <c r="P503" s="485"/>
      <c r="Q503" s="486"/>
      <c r="R503" s="485"/>
      <c r="S503" s="486"/>
      <c r="T503" s="485"/>
      <c r="U503" s="486"/>
      <c r="V503" s="485"/>
      <c r="W503" s="486"/>
      <c r="X503" s="485"/>
      <c r="Y503" s="486"/>
      <c r="Z503" s="5">
        <f t="shared" si="641"/>
        <v>0</v>
      </c>
      <c r="AA503" s="5">
        <f t="shared" ca="1" si="642"/>
        <v>8</v>
      </c>
      <c r="AD503" s="201" t="str">
        <f t="shared" ca="1" si="643"/>
        <v/>
      </c>
      <c r="AE503" s="198" t="str">
        <f t="shared" ca="1" si="644"/>
        <v>未使用</v>
      </c>
    </row>
    <row r="504" spans="1:31" ht="12" customHeight="1">
      <c r="A504" s="161">
        <f t="shared" si="645"/>
        <v>6</v>
      </c>
      <c r="B504" s="189" t="str">
        <f t="shared" ca="1" si="646"/>
        <v/>
      </c>
      <c r="C504" s="40">
        <v>17</v>
      </c>
      <c r="D504" s="37" t="s">
        <v>84</v>
      </c>
      <c r="E504" s="489" t="str">
        <f t="shared" ref="E504:E509" ca="1" si="648">IF(AE504="未使用","Not Used",$E$100&amp;AD504&amp;"_"&amp;D504)</f>
        <v>Not Used</v>
      </c>
      <c r="F504" s="489"/>
      <c r="G504" s="489"/>
      <c r="H504" s="41" t="str">
        <f ca="1">IF(E504="Not Used","",MAX($H$102:INDIRECT("R[-1]C",FALSE))+1)</f>
        <v/>
      </c>
      <c r="I504" s="42" t="str">
        <f t="shared" ca="1" si="640"/>
        <v/>
      </c>
      <c r="J504" s="488"/>
      <c r="K504" s="486"/>
      <c r="L504" s="485"/>
      <c r="M504" s="486"/>
      <c r="N504" s="485"/>
      <c r="O504" s="486"/>
      <c r="P504" s="485"/>
      <c r="Q504" s="486"/>
      <c r="R504" s="485"/>
      <c r="S504" s="486"/>
      <c r="T504" s="485"/>
      <c r="U504" s="486"/>
      <c r="V504" s="485"/>
      <c r="W504" s="486"/>
      <c r="X504" s="485"/>
      <c r="Y504" s="486"/>
      <c r="Z504" s="5">
        <f t="shared" si="641"/>
        <v>0</v>
      </c>
      <c r="AA504" s="5">
        <f t="shared" ca="1" si="642"/>
        <v>8</v>
      </c>
      <c r="AD504" s="201" t="str">
        <f t="shared" ca="1" si="643"/>
        <v/>
      </c>
      <c r="AE504" s="198" t="str">
        <f t="shared" ca="1" si="644"/>
        <v>未使用</v>
      </c>
    </row>
    <row r="505" spans="1:31" ht="12" customHeight="1">
      <c r="A505" s="161">
        <f t="shared" si="645"/>
        <v>6</v>
      </c>
      <c r="B505" s="189" t="str">
        <f t="shared" ca="1" si="646"/>
        <v/>
      </c>
      <c r="C505" s="40">
        <v>18</v>
      </c>
      <c r="D505" s="37" t="s">
        <v>84</v>
      </c>
      <c r="E505" s="489" t="str">
        <f t="shared" ca="1" si="648"/>
        <v>Not Used</v>
      </c>
      <c r="F505" s="489"/>
      <c r="G505" s="489"/>
      <c r="H505" s="41" t="str">
        <f ca="1">IF(E505="Not Used","",MAX($H$102:INDIRECT("R[-1]C",FALSE))+1)</f>
        <v/>
      </c>
      <c r="I505" s="42" t="str">
        <f t="shared" ca="1" si="640"/>
        <v/>
      </c>
      <c r="J505" s="488"/>
      <c r="K505" s="486"/>
      <c r="L505" s="485"/>
      <c r="M505" s="486"/>
      <c r="N505" s="485"/>
      <c r="O505" s="486"/>
      <c r="P505" s="485"/>
      <c r="Q505" s="486"/>
      <c r="R505" s="485"/>
      <c r="S505" s="486"/>
      <c r="T505" s="485"/>
      <c r="U505" s="486"/>
      <c r="V505" s="485"/>
      <c r="W505" s="486"/>
      <c r="X505" s="485"/>
      <c r="Y505" s="486"/>
      <c r="Z505" s="5">
        <f t="shared" si="641"/>
        <v>0</v>
      </c>
      <c r="AA505" s="5">
        <f t="shared" ca="1" si="642"/>
        <v>8</v>
      </c>
      <c r="AD505" s="201" t="str">
        <f t="shared" ca="1" si="643"/>
        <v/>
      </c>
      <c r="AE505" s="198" t="str">
        <f t="shared" ca="1" si="644"/>
        <v>未使用</v>
      </c>
    </row>
    <row r="506" spans="1:31" ht="12" customHeight="1">
      <c r="A506" s="161">
        <f t="shared" si="645"/>
        <v>6</v>
      </c>
      <c r="B506" s="189" t="str">
        <f t="shared" ca="1" si="646"/>
        <v/>
      </c>
      <c r="C506" s="40">
        <v>19</v>
      </c>
      <c r="D506" s="37" t="s">
        <v>84</v>
      </c>
      <c r="E506" s="489" t="str">
        <f t="shared" ca="1" si="648"/>
        <v>Not Used</v>
      </c>
      <c r="F506" s="489"/>
      <c r="G506" s="489"/>
      <c r="H506" s="41" t="str">
        <f ca="1">IF(E506="Not Used","",MAX($H$102:INDIRECT("R[-1]C",FALSE))+1)</f>
        <v/>
      </c>
      <c r="I506" s="42" t="str">
        <f t="shared" ca="1" si="640"/>
        <v/>
      </c>
      <c r="J506" s="488"/>
      <c r="K506" s="486"/>
      <c r="L506" s="485"/>
      <c r="M506" s="486"/>
      <c r="N506" s="485"/>
      <c r="O506" s="486"/>
      <c r="P506" s="485"/>
      <c r="Q506" s="486"/>
      <c r="R506" s="485"/>
      <c r="S506" s="486"/>
      <c r="T506" s="485"/>
      <c r="U506" s="486"/>
      <c r="V506" s="485"/>
      <c r="W506" s="486"/>
      <c r="X506" s="485"/>
      <c r="Y506" s="486"/>
      <c r="Z506" s="5">
        <f t="shared" si="641"/>
        <v>0</v>
      </c>
      <c r="AA506" s="5">
        <f t="shared" ca="1" si="642"/>
        <v>8</v>
      </c>
      <c r="AD506" s="201" t="str">
        <f t="shared" ca="1" si="643"/>
        <v/>
      </c>
      <c r="AE506" s="198" t="str">
        <f t="shared" ca="1" si="644"/>
        <v>未使用</v>
      </c>
    </row>
    <row r="507" spans="1:31" ht="12" customHeight="1">
      <c r="A507" s="161">
        <f t="shared" si="645"/>
        <v>6</v>
      </c>
      <c r="B507" s="189" t="str">
        <f t="shared" ca="1" si="646"/>
        <v/>
      </c>
      <c r="C507" s="40">
        <v>20</v>
      </c>
      <c r="D507" s="37" t="s">
        <v>84</v>
      </c>
      <c r="E507" s="489" t="str">
        <f t="shared" ca="1" si="648"/>
        <v>Not Used</v>
      </c>
      <c r="F507" s="489"/>
      <c r="G507" s="489"/>
      <c r="H507" s="41" t="str">
        <f ca="1">IF(E507="Not Used","",MAX($H$102:INDIRECT("R[-1]C",FALSE))+1)</f>
        <v/>
      </c>
      <c r="I507" s="42" t="str">
        <f t="shared" ca="1" si="640"/>
        <v/>
      </c>
      <c r="J507" s="488"/>
      <c r="K507" s="486"/>
      <c r="L507" s="485"/>
      <c r="M507" s="486"/>
      <c r="N507" s="485"/>
      <c r="O507" s="486"/>
      <c r="P507" s="485"/>
      <c r="Q507" s="486"/>
      <c r="R507" s="485"/>
      <c r="S507" s="486"/>
      <c r="T507" s="485"/>
      <c r="U507" s="486"/>
      <c r="V507" s="485"/>
      <c r="W507" s="486"/>
      <c r="X507" s="485"/>
      <c r="Y507" s="486"/>
      <c r="Z507" s="5">
        <f t="shared" si="641"/>
        <v>0</v>
      </c>
      <c r="AA507" s="5">
        <f t="shared" ca="1" si="642"/>
        <v>8</v>
      </c>
      <c r="AD507" s="201" t="str">
        <f t="shared" ca="1" si="643"/>
        <v/>
      </c>
      <c r="AE507" s="198" t="str">
        <f t="shared" ca="1" si="644"/>
        <v>未使用</v>
      </c>
    </row>
    <row r="508" spans="1:31" ht="12" customHeight="1">
      <c r="A508" s="161">
        <f t="shared" si="645"/>
        <v>6</v>
      </c>
      <c r="B508" s="189" t="str">
        <f t="shared" ca="1" si="646"/>
        <v/>
      </c>
      <c r="C508" s="40">
        <v>21</v>
      </c>
      <c r="D508" s="37" t="s">
        <v>84</v>
      </c>
      <c r="E508" s="489" t="str">
        <f t="shared" ca="1" si="648"/>
        <v>Not Used</v>
      </c>
      <c r="F508" s="489"/>
      <c r="G508" s="489"/>
      <c r="H508" s="41" t="str">
        <f ca="1">IF(E508="Not Used","",MAX($H$102:INDIRECT("R[-1]C",FALSE))+1)</f>
        <v/>
      </c>
      <c r="I508" s="42" t="str">
        <f t="shared" ca="1" si="640"/>
        <v/>
      </c>
      <c r="J508" s="488"/>
      <c r="K508" s="486"/>
      <c r="L508" s="485"/>
      <c r="M508" s="486"/>
      <c r="N508" s="485"/>
      <c r="O508" s="486"/>
      <c r="P508" s="485"/>
      <c r="Q508" s="486"/>
      <c r="R508" s="485"/>
      <c r="S508" s="486"/>
      <c r="T508" s="485"/>
      <c r="U508" s="486"/>
      <c r="V508" s="485"/>
      <c r="W508" s="486"/>
      <c r="X508" s="485"/>
      <c r="Y508" s="486"/>
      <c r="Z508" s="5">
        <f t="shared" si="641"/>
        <v>0</v>
      </c>
      <c r="AA508" s="5">
        <f t="shared" ca="1" si="642"/>
        <v>8</v>
      </c>
      <c r="AD508" s="201" t="str">
        <f t="shared" ca="1" si="643"/>
        <v/>
      </c>
      <c r="AE508" s="198" t="str">
        <f t="shared" ca="1" si="644"/>
        <v>未使用</v>
      </c>
    </row>
    <row r="509" spans="1:31" ht="12" customHeight="1">
      <c r="A509" s="161">
        <f t="shared" si="645"/>
        <v>6</v>
      </c>
      <c r="B509" s="189" t="str">
        <f t="shared" ca="1" si="646"/>
        <v/>
      </c>
      <c r="C509" s="40">
        <v>22</v>
      </c>
      <c r="D509" s="37" t="s">
        <v>84</v>
      </c>
      <c r="E509" s="489" t="str">
        <f t="shared" ca="1" si="648"/>
        <v>Not Used</v>
      </c>
      <c r="F509" s="489"/>
      <c r="G509" s="489"/>
      <c r="H509" s="41" t="str">
        <f ca="1">IF(E509="Not Used","",MAX($H$102:INDIRECT("R[-1]C",FALSE))+1)</f>
        <v/>
      </c>
      <c r="I509" s="42" t="str">
        <f t="shared" ca="1" si="640"/>
        <v/>
      </c>
      <c r="J509" s="488"/>
      <c r="K509" s="486"/>
      <c r="L509" s="485"/>
      <c r="M509" s="486"/>
      <c r="N509" s="485"/>
      <c r="O509" s="486"/>
      <c r="P509" s="485"/>
      <c r="Q509" s="486"/>
      <c r="R509" s="485"/>
      <c r="S509" s="486"/>
      <c r="T509" s="485"/>
      <c r="U509" s="486"/>
      <c r="V509" s="485"/>
      <c r="W509" s="486"/>
      <c r="X509" s="485"/>
      <c r="Y509" s="486"/>
      <c r="Z509" s="5">
        <f t="shared" si="641"/>
        <v>0</v>
      </c>
      <c r="AA509" s="5">
        <f t="shared" ca="1" si="642"/>
        <v>8</v>
      </c>
      <c r="AD509" s="201" t="str">
        <f t="shared" ca="1" si="643"/>
        <v/>
      </c>
      <c r="AE509" s="198" t="str">
        <f t="shared" ca="1" si="644"/>
        <v>未使用</v>
      </c>
    </row>
    <row r="510" spans="1:31" ht="12" customHeight="1">
      <c r="A510" s="161">
        <f t="shared" si="645"/>
        <v>6</v>
      </c>
      <c r="B510" s="189" t="str">
        <f t="shared" ca="1" si="646"/>
        <v/>
      </c>
      <c r="C510" s="40">
        <v>23</v>
      </c>
      <c r="D510" s="37" t="s">
        <v>84</v>
      </c>
      <c r="E510" s="489" t="str">
        <f ca="1">IF(AE510="未使用","Not Used",$E$100&amp;AD510&amp;"_"&amp;D510)</f>
        <v>Not Used</v>
      </c>
      <c r="F510" s="489"/>
      <c r="G510" s="489"/>
      <c r="H510" s="41" t="str">
        <f ca="1">IF(E510="Not Used","",MAX($H$102:INDIRECT("R[-1]C",FALSE))+1)</f>
        <v/>
      </c>
      <c r="I510" s="42" t="str">
        <f t="shared" ca="1" si="640"/>
        <v/>
      </c>
      <c r="J510" s="488"/>
      <c r="K510" s="486"/>
      <c r="L510" s="485"/>
      <c r="M510" s="486"/>
      <c r="N510" s="485"/>
      <c r="O510" s="486"/>
      <c r="P510" s="485"/>
      <c r="Q510" s="486"/>
      <c r="R510" s="485"/>
      <c r="S510" s="486"/>
      <c r="T510" s="485"/>
      <c r="U510" s="486"/>
      <c r="V510" s="485"/>
      <c r="W510" s="486"/>
      <c r="X510" s="485"/>
      <c r="Y510" s="486"/>
      <c r="Z510" s="5">
        <f t="shared" si="641"/>
        <v>0</v>
      </c>
      <c r="AA510" s="5">
        <f t="shared" ca="1" si="642"/>
        <v>8</v>
      </c>
      <c r="AD510" s="201" t="str">
        <f t="shared" ca="1" si="643"/>
        <v/>
      </c>
      <c r="AE510" s="198" t="str">
        <f t="shared" ca="1" si="644"/>
        <v>未使用</v>
      </c>
    </row>
    <row r="511" spans="1:31" ht="12" customHeight="1">
      <c r="A511" s="161">
        <f t="shared" si="645"/>
        <v>6</v>
      </c>
      <c r="B511" s="189" t="str">
        <f t="shared" ca="1" si="646"/>
        <v/>
      </c>
      <c r="C511" s="40">
        <v>24</v>
      </c>
      <c r="D511" s="37" t="s">
        <v>84</v>
      </c>
      <c r="E511" s="489" t="str">
        <f t="shared" ref="E511:E517" ca="1" si="649">IF(AE511="未使用","Not Used",$E$100&amp;AD511&amp;"_"&amp;D511)</f>
        <v>Not Used</v>
      </c>
      <c r="F511" s="489"/>
      <c r="G511" s="489"/>
      <c r="H511" s="41" t="str">
        <f ca="1">IF(E511="Not Used","",MAX($H$102:INDIRECT("R[-1]C",FALSE))+1)</f>
        <v/>
      </c>
      <c r="I511" s="42" t="str">
        <f t="shared" ca="1" si="640"/>
        <v/>
      </c>
      <c r="J511" s="488"/>
      <c r="K511" s="486"/>
      <c r="L511" s="485"/>
      <c r="M511" s="486"/>
      <c r="N511" s="485"/>
      <c r="O511" s="486"/>
      <c r="P511" s="485"/>
      <c r="Q511" s="486"/>
      <c r="R511" s="485"/>
      <c r="S511" s="486"/>
      <c r="T511" s="485"/>
      <c r="U511" s="486"/>
      <c r="V511" s="485"/>
      <c r="W511" s="486"/>
      <c r="X511" s="485"/>
      <c r="Y511" s="486"/>
      <c r="Z511" s="5">
        <f t="shared" si="641"/>
        <v>0</v>
      </c>
      <c r="AA511" s="5">
        <f t="shared" ca="1" si="642"/>
        <v>8</v>
      </c>
      <c r="AD511" s="201" t="str">
        <f t="shared" ca="1" si="643"/>
        <v/>
      </c>
      <c r="AE511" s="198" t="str">
        <f t="shared" ca="1" si="644"/>
        <v>未使用</v>
      </c>
    </row>
    <row r="512" spans="1:31" ht="12" customHeight="1">
      <c r="A512" s="161">
        <f t="shared" si="645"/>
        <v>6</v>
      </c>
      <c r="B512" s="189" t="str">
        <f t="shared" ca="1" si="646"/>
        <v/>
      </c>
      <c r="C512" s="40">
        <v>25</v>
      </c>
      <c r="D512" s="37" t="s">
        <v>84</v>
      </c>
      <c r="E512" s="489" t="str">
        <f t="shared" ca="1" si="649"/>
        <v>Not Used</v>
      </c>
      <c r="F512" s="489"/>
      <c r="G512" s="489"/>
      <c r="H512" s="41" t="str">
        <f ca="1">IF(E512="Not Used","",MAX($H$102:INDIRECT("R[-1]C",FALSE))+1)</f>
        <v/>
      </c>
      <c r="I512" s="42" t="str">
        <f t="shared" ca="1" si="640"/>
        <v/>
      </c>
      <c r="J512" s="488"/>
      <c r="K512" s="486"/>
      <c r="L512" s="485"/>
      <c r="M512" s="486"/>
      <c r="N512" s="485"/>
      <c r="O512" s="486"/>
      <c r="P512" s="485"/>
      <c r="Q512" s="486"/>
      <c r="R512" s="485"/>
      <c r="S512" s="486"/>
      <c r="T512" s="485"/>
      <c r="U512" s="486"/>
      <c r="V512" s="485"/>
      <c r="W512" s="486"/>
      <c r="X512" s="485"/>
      <c r="Y512" s="486"/>
      <c r="Z512" s="5">
        <f t="shared" si="641"/>
        <v>0</v>
      </c>
      <c r="AA512" s="5">
        <f t="shared" ca="1" si="642"/>
        <v>8</v>
      </c>
      <c r="AD512" s="201" t="str">
        <f t="shared" ca="1" si="643"/>
        <v/>
      </c>
      <c r="AE512" s="198" t="str">
        <f t="shared" ca="1" si="644"/>
        <v>未使用</v>
      </c>
    </row>
    <row r="513" spans="1:31" ht="12" customHeight="1">
      <c r="A513" s="161">
        <f t="shared" si="645"/>
        <v>6</v>
      </c>
      <c r="B513" s="189" t="str">
        <f t="shared" ca="1" si="646"/>
        <v/>
      </c>
      <c r="C513" s="40">
        <v>26</v>
      </c>
      <c r="D513" s="37" t="s">
        <v>84</v>
      </c>
      <c r="E513" s="489" t="str">
        <f t="shared" ca="1" si="649"/>
        <v>Not Used</v>
      </c>
      <c r="F513" s="489"/>
      <c r="G513" s="489"/>
      <c r="H513" s="41" t="str">
        <f ca="1">IF(E513="Not Used","",MAX($H$102:INDIRECT("R[-1]C",FALSE))+1)</f>
        <v/>
      </c>
      <c r="I513" s="42" t="str">
        <f t="shared" ca="1" si="640"/>
        <v/>
      </c>
      <c r="J513" s="488"/>
      <c r="K513" s="486"/>
      <c r="L513" s="485"/>
      <c r="M513" s="486"/>
      <c r="N513" s="485"/>
      <c r="O513" s="486"/>
      <c r="P513" s="485"/>
      <c r="Q513" s="486"/>
      <c r="R513" s="485"/>
      <c r="S513" s="486"/>
      <c r="T513" s="485"/>
      <c r="U513" s="486"/>
      <c r="V513" s="485"/>
      <c r="W513" s="486"/>
      <c r="X513" s="485"/>
      <c r="Y513" s="486"/>
      <c r="Z513" s="5">
        <f t="shared" si="641"/>
        <v>0</v>
      </c>
      <c r="AA513" s="5">
        <f t="shared" ca="1" si="642"/>
        <v>8</v>
      </c>
      <c r="AD513" s="201" t="str">
        <f t="shared" ca="1" si="643"/>
        <v/>
      </c>
      <c r="AE513" s="198" t="str">
        <f t="shared" ca="1" si="644"/>
        <v>未使用</v>
      </c>
    </row>
    <row r="514" spans="1:31" ht="12" customHeight="1">
      <c r="A514" s="161">
        <f t="shared" si="645"/>
        <v>6</v>
      </c>
      <c r="B514" s="189" t="str">
        <f t="shared" ca="1" si="646"/>
        <v/>
      </c>
      <c r="C514" s="40">
        <v>27</v>
      </c>
      <c r="D514" s="37" t="s">
        <v>84</v>
      </c>
      <c r="E514" s="489" t="str">
        <f t="shared" ca="1" si="649"/>
        <v>Not Used</v>
      </c>
      <c r="F514" s="489"/>
      <c r="G514" s="489"/>
      <c r="H514" s="41" t="str">
        <f ca="1">IF(E514="Not Used","",MAX($H$102:INDIRECT("R[-1]C",FALSE))+1)</f>
        <v/>
      </c>
      <c r="I514" s="42" t="str">
        <f t="shared" ca="1" si="640"/>
        <v/>
      </c>
      <c r="J514" s="488"/>
      <c r="K514" s="486"/>
      <c r="L514" s="485"/>
      <c r="M514" s="486"/>
      <c r="N514" s="485"/>
      <c r="O514" s="486"/>
      <c r="P514" s="485"/>
      <c r="Q514" s="486"/>
      <c r="R514" s="485"/>
      <c r="S514" s="486"/>
      <c r="T514" s="485"/>
      <c r="U514" s="486"/>
      <c r="V514" s="485"/>
      <c r="W514" s="486"/>
      <c r="X514" s="485"/>
      <c r="Y514" s="486"/>
      <c r="Z514" s="5">
        <f t="shared" si="641"/>
        <v>0</v>
      </c>
      <c r="AA514" s="5">
        <f t="shared" ca="1" si="642"/>
        <v>8</v>
      </c>
      <c r="AD514" s="201" t="str">
        <f t="shared" ca="1" si="643"/>
        <v/>
      </c>
      <c r="AE514" s="198" t="str">
        <f t="shared" ca="1" si="644"/>
        <v>未使用</v>
      </c>
    </row>
    <row r="515" spans="1:31" ht="12" customHeight="1">
      <c r="A515" s="161">
        <f t="shared" si="645"/>
        <v>6</v>
      </c>
      <c r="B515" s="189" t="str">
        <f t="shared" ca="1" si="646"/>
        <v/>
      </c>
      <c r="C515" s="40">
        <v>28</v>
      </c>
      <c r="D515" s="37" t="s">
        <v>84</v>
      </c>
      <c r="E515" s="489" t="str">
        <f t="shared" ca="1" si="649"/>
        <v>Not Used</v>
      </c>
      <c r="F515" s="489"/>
      <c r="G515" s="489"/>
      <c r="H515" s="41" t="str">
        <f ca="1">IF(E515="Not Used","",MAX($H$102:INDIRECT("R[-1]C",FALSE))+1)</f>
        <v/>
      </c>
      <c r="I515" s="42" t="str">
        <f t="shared" ca="1" si="640"/>
        <v/>
      </c>
      <c r="J515" s="488"/>
      <c r="K515" s="486"/>
      <c r="L515" s="485"/>
      <c r="M515" s="486"/>
      <c r="N515" s="485"/>
      <c r="O515" s="486"/>
      <c r="P515" s="485"/>
      <c r="Q515" s="486"/>
      <c r="R515" s="485"/>
      <c r="S515" s="486"/>
      <c r="T515" s="485"/>
      <c r="U515" s="486"/>
      <c r="V515" s="485"/>
      <c r="W515" s="486"/>
      <c r="X515" s="485"/>
      <c r="Y515" s="486"/>
      <c r="Z515" s="5">
        <f t="shared" si="641"/>
        <v>0</v>
      </c>
      <c r="AA515" s="5">
        <f t="shared" ca="1" si="642"/>
        <v>8</v>
      </c>
      <c r="AD515" s="201" t="str">
        <f t="shared" ca="1" si="643"/>
        <v/>
      </c>
      <c r="AE515" s="198" t="str">
        <f t="shared" ca="1" si="644"/>
        <v>未使用</v>
      </c>
    </row>
    <row r="516" spans="1:31" ht="12" customHeight="1">
      <c r="A516" s="161">
        <f t="shared" si="645"/>
        <v>6</v>
      </c>
      <c r="B516" s="189" t="str">
        <f t="shared" ca="1" si="646"/>
        <v/>
      </c>
      <c r="C516" s="40">
        <v>29</v>
      </c>
      <c r="D516" s="37" t="s">
        <v>84</v>
      </c>
      <c r="E516" s="489" t="str">
        <f t="shared" ca="1" si="649"/>
        <v>Not Used</v>
      </c>
      <c r="F516" s="489"/>
      <c r="G516" s="489"/>
      <c r="H516" s="41" t="str">
        <f ca="1">IF(E516="Not Used","",MAX($H$102:INDIRECT("R[-1]C",FALSE))+1)</f>
        <v/>
      </c>
      <c r="I516" s="42" t="str">
        <f t="shared" ca="1" si="640"/>
        <v/>
      </c>
      <c r="J516" s="488"/>
      <c r="K516" s="486"/>
      <c r="L516" s="485"/>
      <c r="M516" s="486"/>
      <c r="N516" s="485"/>
      <c r="O516" s="486"/>
      <c r="P516" s="485"/>
      <c r="Q516" s="486"/>
      <c r="R516" s="485"/>
      <c r="S516" s="486"/>
      <c r="T516" s="485"/>
      <c r="U516" s="486"/>
      <c r="V516" s="485"/>
      <c r="W516" s="486"/>
      <c r="X516" s="485"/>
      <c r="Y516" s="486"/>
      <c r="Z516" s="5">
        <f t="shared" si="641"/>
        <v>0</v>
      </c>
      <c r="AA516" s="5">
        <f t="shared" ca="1" si="642"/>
        <v>8</v>
      </c>
      <c r="AD516" s="201" t="str">
        <f t="shared" ca="1" si="643"/>
        <v/>
      </c>
      <c r="AE516" s="198" t="str">
        <f t="shared" ca="1" si="644"/>
        <v>未使用</v>
      </c>
    </row>
    <row r="517" spans="1:31" ht="12" customHeight="1">
      <c r="A517" s="161">
        <f t="shared" si="645"/>
        <v>6</v>
      </c>
      <c r="B517" s="189" t="str">
        <f t="shared" ca="1" si="646"/>
        <v/>
      </c>
      <c r="C517" s="40">
        <v>30</v>
      </c>
      <c r="D517" s="37" t="s">
        <v>84</v>
      </c>
      <c r="E517" s="489" t="str">
        <f t="shared" ca="1" si="649"/>
        <v>Not Used</v>
      </c>
      <c r="F517" s="489"/>
      <c r="G517" s="489"/>
      <c r="H517" s="41" t="str">
        <f ca="1">IF(E517="Not Used","",MAX($H$102:INDIRECT("R[-1]C",FALSE))+1)</f>
        <v/>
      </c>
      <c r="I517" s="42" t="str">
        <f t="shared" ca="1" si="640"/>
        <v/>
      </c>
      <c r="J517" s="488"/>
      <c r="K517" s="486"/>
      <c r="L517" s="485"/>
      <c r="M517" s="486"/>
      <c r="N517" s="485"/>
      <c r="O517" s="486"/>
      <c r="P517" s="485"/>
      <c r="Q517" s="486"/>
      <c r="R517" s="485"/>
      <c r="S517" s="486"/>
      <c r="T517" s="485"/>
      <c r="U517" s="486"/>
      <c r="V517" s="485"/>
      <c r="W517" s="486"/>
      <c r="X517" s="485"/>
      <c r="Y517" s="486"/>
      <c r="Z517" s="5">
        <f t="shared" si="641"/>
        <v>0</v>
      </c>
      <c r="AA517" s="5">
        <f t="shared" ca="1" si="642"/>
        <v>8</v>
      </c>
      <c r="AD517" s="201" t="str">
        <f t="shared" ca="1" si="643"/>
        <v/>
      </c>
      <c r="AE517" s="198" t="str">
        <f t="shared" ca="1" si="644"/>
        <v>未使用</v>
      </c>
    </row>
    <row r="518" spans="1:31" ht="12" customHeight="1">
      <c r="A518" s="161">
        <f t="shared" si="645"/>
        <v>6</v>
      </c>
      <c r="B518" s="189" t="str">
        <f t="shared" ca="1" si="646"/>
        <v/>
      </c>
      <c r="C518" s="43">
        <v>31</v>
      </c>
      <c r="D518" s="37" t="s">
        <v>84</v>
      </c>
      <c r="E518" s="489" t="str">
        <f ca="1">IF(AE518="未使用","Not Used",$E$100&amp;AD518&amp;"_"&amp;D518)</f>
        <v>Not Used</v>
      </c>
      <c r="F518" s="489"/>
      <c r="G518" s="489"/>
      <c r="H518" s="41" t="str">
        <f ca="1">IF(E518="Not Used","",MAX($H$102:INDIRECT("R[-1]C",FALSE))+1)</f>
        <v/>
      </c>
      <c r="I518" s="42" t="str">
        <f t="shared" ca="1" si="640"/>
        <v/>
      </c>
      <c r="J518" s="488"/>
      <c r="K518" s="486"/>
      <c r="L518" s="485"/>
      <c r="M518" s="486"/>
      <c r="N518" s="485"/>
      <c r="O518" s="486"/>
      <c r="P518" s="485"/>
      <c r="Q518" s="486"/>
      <c r="R518" s="485"/>
      <c r="S518" s="486"/>
      <c r="T518" s="485"/>
      <c r="U518" s="486"/>
      <c r="V518" s="485"/>
      <c r="W518" s="486"/>
      <c r="X518" s="485"/>
      <c r="Y518" s="486"/>
      <c r="Z518" s="5">
        <f t="shared" si="641"/>
        <v>0</v>
      </c>
      <c r="AA518" s="5">
        <f t="shared" ca="1" si="642"/>
        <v>8</v>
      </c>
      <c r="AD518" s="201" t="str">
        <f t="shared" ca="1" si="643"/>
        <v/>
      </c>
      <c r="AE518" s="198" t="str">
        <f t="shared" ca="1" si="644"/>
        <v>未使用</v>
      </c>
    </row>
    <row r="519" spans="1:31" ht="12" customHeight="1">
      <c r="A519" s="161">
        <f t="shared" si="645"/>
        <v>6</v>
      </c>
      <c r="B519" s="189" t="str">
        <f t="shared" ca="1" si="646"/>
        <v/>
      </c>
      <c r="C519" s="44">
        <v>0</v>
      </c>
      <c r="D519" s="45" t="s">
        <v>46</v>
      </c>
      <c r="E519" s="489" t="str">
        <f ca="1">IF(AE519="未使用","Not Used",$E$100&amp;AD519&amp;"_"&amp;D519)</f>
        <v>Not Used</v>
      </c>
      <c r="F519" s="489"/>
      <c r="G519" s="489"/>
      <c r="H519" s="41" t="str">
        <f ca="1">IF(E519="Not Used","",MAX($H$102:INDIRECT("R[-1]C",FALSE))+1)</f>
        <v/>
      </c>
      <c r="I519" s="42" t="str">
        <f t="shared" ca="1" si="640"/>
        <v/>
      </c>
      <c r="J519" s="488"/>
      <c r="K519" s="486"/>
      <c r="L519" s="485"/>
      <c r="M519" s="486"/>
      <c r="N519" s="485"/>
      <c r="O519" s="486"/>
      <c r="P519" s="485"/>
      <c r="Q519" s="486"/>
      <c r="R519" s="485"/>
      <c r="S519" s="486"/>
      <c r="T519" s="485"/>
      <c r="U519" s="486"/>
      <c r="V519" s="485"/>
      <c r="W519" s="486"/>
      <c r="X519" s="485"/>
      <c r="Y519" s="486"/>
      <c r="Z519" s="5">
        <f t="shared" si="641"/>
        <v>0</v>
      </c>
      <c r="AA519" s="5">
        <f t="shared" ca="1" si="642"/>
        <v>8</v>
      </c>
      <c r="AD519" s="201" t="str">
        <f t="shared" ca="1" si="643"/>
        <v/>
      </c>
      <c r="AE519" s="198" t="str">
        <f t="shared" ca="1" si="644"/>
        <v>未使用</v>
      </c>
    </row>
    <row r="520" spans="1:31" ht="12" customHeight="1">
      <c r="A520" s="161">
        <f t="shared" si="645"/>
        <v>6</v>
      </c>
      <c r="B520" s="189" t="str">
        <f t="shared" ca="1" si="646"/>
        <v/>
      </c>
      <c r="C520" s="44">
        <v>1</v>
      </c>
      <c r="D520" s="45" t="s">
        <v>46</v>
      </c>
      <c r="E520" s="489" t="str">
        <f t="shared" ref="E520:E550" ca="1" si="650">IF(AE520="未使用","Not Used",$E$100&amp;AD520&amp;"_"&amp;D520)</f>
        <v>Not Used</v>
      </c>
      <c r="F520" s="489"/>
      <c r="G520" s="489"/>
      <c r="H520" s="41" t="str">
        <f ca="1">IF(E520="Not Used","",MAX($H$102:INDIRECT("R[-1]C",FALSE))+1)</f>
        <v/>
      </c>
      <c r="I520" s="42" t="str">
        <f t="shared" ca="1" si="640"/>
        <v/>
      </c>
      <c r="J520" s="488"/>
      <c r="K520" s="486"/>
      <c r="L520" s="485"/>
      <c r="M520" s="486"/>
      <c r="N520" s="485"/>
      <c r="O520" s="486"/>
      <c r="P520" s="485"/>
      <c r="Q520" s="486"/>
      <c r="R520" s="485"/>
      <c r="S520" s="486"/>
      <c r="T520" s="485"/>
      <c r="U520" s="486"/>
      <c r="V520" s="485"/>
      <c r="W520" s="486"/>
      <c r="X520" s="485"/>
      <c r="Y520" s="486"/>
      <c r="Z520" s="5">
        <f t="shared" si="641"/>
        <v>0</v>
      </c>
      <c r="AA520" s="5">
        <f t="shared" ca="1" si="642"/>
        <v>8</v>
      </c>
      <c r="AD520" s="201" t="str">
        <f t="shared" ca="1" si="643"/>
        <v/>
      </c>
      <c r="AE520" s="198" t="str">
        <f t="shared" ca="1" si="644"/>
        <v>未使用</v>
      </c>
    </row>
    <row r="521" spans="1:31" ht="12" customHeight="1">
      <c r="A521" s="161">
        <f t="shared" si="645"/>
        <v>6</v>
      </c>
      <c r="B521" s="189" t="str">
        <f t="shared" ca="1" si="646"/>
        <v/>
      </c>
      <c r="C521" s="44">
        <v>2</v>
      </c>
      <c r="D521" s="45" t="s">
        <v>46</v>
      </c>
      <c r="E521" s="489" t="str">
        <f t="shared" ca="1" si="650"/>
        <v>Not Used</v>
      </c>
      <c r="F521" s="489"/>
      <c r="G521" s="489"/>
      <c r="H521" s="41" t="str">
        <f ca="1">IF(E521="Not Used","",MAX($H$102:INDIRECT("R[-1]C",FALSE))+1)</f>
        <v/>
      </c>
      <c r="I521" s="42" t="str">
        <f t="shared" ca="1" si="640"/>
        <v/>
      </c>
      <c r="J521" s="488"/>
      <c r="K521" s="486"/>
      <c r="L521" s="485"/>
      <c r="M521" s="486"/>
      <c r="N521" s="485"/>
      <c r="O521" s="486"/>
      <c r="P521" s="485"/>
      <c r="Q521" s="486"/>
      <c r="R521" s="485"/>
      <c r="S521" s="486"/>
      <c r="T521" s="485"/>
      <c r="U521" s="486"/>
      <c r="V521" s="485"/>
      <c r="W521" s="486"/>
      <c r="X521" s="485"/>
      <c r="Y521" s="486"/>
      <c r="Z521" s="5">
        <f t="shared" si="641"/>
        <v>0</v>
      </c>
      <c r="AA521" s="5">
        <f t="shared" ca="1" si="642"/>
        <v>8</v>
      </c>
      <c r="AD521" s="201" t="str">
        <f t="shared" ca="1" si="643"/>
        <v/>
      </c>
      <c r="AE521" s="198" t="str">
        <f t="shared" ca="1" si="644"/>
        <v>未使用</v>
      </c>
    </row>
    <row r="522" spans="1:31" ht="12" customHeight="1">
      <c r="A522" s="161">
        <f t="shared" si="645"/>
        <v>6</v>
      </c>
      <c r="B522" s="189" t="str">
        <f t="shared" ca="1" si="646"/>
        <v/>
      </c>
      <c r="C522" s="44">
        <v>3</v>
      </c>
      <c r="D522" s="45" t="s">
        <v>46</v>
      </c>
      <c r="E522" s="489" t="str">
        <f t="shared" ca="1" si="650"/>
        <v>Not Used</v>
      </c>
      <c r="F522" s="489"/>
      <c r="G522" s="489"/>
      <c r="H522" s="41" t="str">
        <f ca="1">IF(E522="Not Used","",MAX($H$102:INDIRECT("R[-1]C",FALSE))+1)</f>
        <v/>
      </c>
      <c r="I522" s="42" t="str">
        <f t="shared" ca="1" si="640"/>
        <v/>
      </c>
      <c r="J522" s="488"/>
      <c r="K522" s="486"/>
      <c r="L522" s="485"/>
      <c r="M522" s="486"/>
      <c r="N522" s="485"/>
      <c r="O522" s="486"/>
      <c r="P522" s="485"/>
      <c r="Q522" s="486"/>
      <c r="R522" s="485"/>
      <c r="S522" s="486"/>
      <c r="T522" s="485"/>
      <c r="U522" s="486"/>
      <c r="V522" s="485"/>
      <c r="W522" s="486"/>
      <c r="X522" s="485"/>
      <c r="Y522" s="486"/>
      <c r="Z522" s="5">
        <f t="shared" si="641"/>
        <v>0</v>
      </c>
      <c r="AA522" s="5">
        <f t="shared" ca="1" si="642"/>
        <v>8</v>
      </c>
      <c r="AD522" s="201" t="str">
        <f t="shared" ca="1" si="643"/>
        <v/>
      </c>
      <c r="AE522" s="198" t="str">
        <f t="shared" ca="1" si="644"/>
        <v>未使用</v>
      </c>
    </row>
    <row r="523" spans="1:31" ht="12" customHeight="1">
      <c r="A523" s="161">
        <f t="shared" si="645"/>
        <v>6</v>
      </c>
      <c r="B523" s="189" t="str">
        <f t="shared" ca="1" si="646"/>
        <v/>
      </c>
      <c r="C523" s="44">
        <v>4</v>
      </c>
      <c r="D523" s="45" t="s">
        <v>46</v>
      </c>
      <c r="E523" s="489" t="str">
        <f t="shared" ca="1" si="650"/>
        <v>Not Used</v>
      </c>
      <c r="F523" s="489"/>
      <c r="G523" s="489"/>
      <c r="H523" s="41" t="str">
        <f ca="1">IF(E523="Not Used","",MAX($H$102:INDIRECT("R[-1]C",FALSE))+1)</f>
        <v/>
      </c>
      <c r="I523" s="42" t="str">
        <f t="shared" ca="1" si="640"/>
        <v/>
      </c>
      <c r="J523" s="488"/>
      <c r="K523" s="486"/>
      <c r="L523" s="485"/>
      <c r="M523" s="486"/>
      <c r="N523" s="485"/>
      <c r="O523" s="486"/>
      <c r="P523" s="485"/>
      <c r="Q523" s="486"/>
      <c r="R523" s="485"/>
      <c r="S523" s="486"/>
      <c r="T523" s="485"/>
      <c r="U523" s="486"/>
      <c r="V523" s="485"/>
      <c r="W523" s="486"/>
      <c r="X523" s="485"/>
      <c r="Y523" s="486"/>
      <c r="Z523" s="5">
        <f t="shared" si="641"/>
        <v>0</v>
      </c>
      <c r="AA523" s="5">
        <f t="shared" ca="1" si="642"/>
        <v>8</v>
      </c>
      <c r="AD523" s="201" t="str">
        <f t="shared" ca="1" si="643"/>
        <v/>
      </c>
      <c r="AE523" s="198" t="str">
        <f t="shared" ca="1" si="644"/>
        <v>未使用</v>
      </c>
    </row>
    <row r="524" spans="1:31" ht="12" customHeight="1">
      <c r="A524" s="161">
        <f t="shared" si="645"/>
        <v>6</v>
      </c>
      <c r="B524" s="189" t="str">
        <f t="shared" ca="1" si="646"/>
        <v/>
      </c>
      <c r="C524" s="44">
        <v>5</v>
      </c>
      <c r="D524" s="45" t="s">
        <v>46</v>
      </c>
      <c r="E524" s="489" t="str">
        <f t="shared" ca="1" si="650"/>
        <v>Not Used</v>
      </c>
      <c r="F524" s="489"/>
      <c r="G524" s="489"/>
      <c r="H524" s="41" t="str">
        <f ca="1">IF(E524="Not Used","",MAX($H$102:INDIRECT("R[-1]C",FALSE))+1)</f>
        <v/>
      </c>
      <c r="I524" s="42" t="str">
        <f t="shared" ca="1" si="640"/>
        <v/>
      </c>
      <c r="J524" s="488"/>
      <c r="K524" s="486"/>
      <c r="L524" s="485"/>
      <c r="M524" s="486"/>
      <c r="N524" s="485"/>
      <c r="O524" s="486"/>
      <c r="P524" s="485"/>
      <c r="Q524" s="486"/>
      <c r="R524" s="485"/>
      <c r="S524" s="486"/>
      <c r="T524" s="485"/>
      <c r="U524" s="486"/>
      <c r="V524" s="485"/>
      <c r="W524" s="486"/>
      <c r="X524" s="485"/>
      <c r="Y524" s="486"/>
      <c r="Z524" s="5">
        <f t="shared" si="641"/>
        <v>0</v>
      </c>
      <c r="AA524" s="5">
        <f t="shared" ca="1" si="642"/>
        <v>8</v>
      </c>
      <c r="AD524" s="201" t="str">
        <f t="shared" ca="1" si="643"/>
        <v/>
      </c>
      <c r="AE524" s="198" t="str">
        <f t="shared" ca="1" si="644"/>
        <v>未使用</v>
      </c>
    </row>
    <row r="525" spans="1:31" ht="12" customHeight="1">
      <c r="A525" s="161">
        <f t="shared" si="645"/>
        <v>6</v>
      </c>
      <c r="B525" s="189" t="str">
        <f t="shared" ca="1" si="646"/>
        <v/>
      </c>
      <c r="C525" s="44">
        <v>6</v>
      </c>
      <c r="D525" s="45" t="s">
        <v>46</v>
      </c>
      <c r="E525" s="489" t="str">
        <f t="shared" ca="1" si="650"/>
        <v>Not Used</v>
      </c>
      <c r="F525" s="489"/>
      <c r="G525" s="489"/>
      <c r="H525" s="41" t="str">
        <f ca="1">IF(E525="Not Used","",MAX($H$102:INDIRECT("R[-1]C",FALSE))+1)</f>
        <v/>
      </c>
      <c r="I525" s="42" t="str">
        <f t="shared" ca="1" si="640"/>
        <v/>
      </c>
      <c r="J525" s="488"/>
      <c r="K525" s="486"/>
      <c r="L525" s="485"/>
      <c r="M525" s="486"/>
      <c r="N525" s="485"/>
      <c r="O525" s="486"/>
      <c r="P525" s="485"/>
      <c r="Q525" s="486"/>
      <c r="R525" s="485"/>
      <c r="S525" s="486"/>
      <c r="T525" s="485"/>
      <c r="U525" s="486"/>
      <c r="V525" s="485"/>
      <c r="W525" s="486"/>
      <c r="X525" s="485"/>
      <c r="Y525" s="486"/>
      <c r="Z525" s="5">
        <f t="shared" si="641"/>
        <v>0</v>
      </c>
      <c r="AA525" s="5">
        <f t="shared" ca="1" si="642"/>
        <v>8</v>
      </c>
      <c r="AD525" s="201" t="str">
        <f t="shared" ca="1" si="643"/>
        <v/>
      </c>
      <c r="AE525" s="198" t="str">
        <f t="shared" ca="1" si="644"/>
        <v>未使用</v>
      </c>
    </row>
    <row r="526" spans="1:31" ht="12" customHeight="1">
      <c r="A526" s="161">
        <f t="shared" si="645"/>
        <v>6</v>
      </c>
      <c r="B526" s="189" t="str">
        <f t="shared" ca="1" si="646"/>
        <v/>
      </c>
      <c r="C526" s="44">
        <v>7</v>
      </c>
      <c r="D526" s="45" t="s">
        <v>46</v>
      </c>
      <c r="E526" s="489" t="str">
        <f t="shared" ca="1" si="650"/>
        <v>Not Used</v>
      </c>
      <c r="F526" s="489"/>
      <c r="G526" s="489"/>
      <c r="H526" s="41" t="str">
        <f ca="1">IF(E526="Not Used","",MAX($H$102:INDIRECT("R[-1]C",FALSE))+1)</f>
        <v/>
      </c>
      <c r="I526" s="42" t="str">
        <f t="shared" ca="1" si="640"/>
        <v/>
      </c>
      <c r="J526" s="488"/>
      <c r="K526" s="486"/>
      <c r="L526" s="485"/>
      <c r="M526" s="486"/>
      <c r="N526" s="485"/>
      <c r="O526" s="486"/>
      <c r="P526" s="485"/>
      <c r="Q526" s="486"/>
      <c r="R526" s="485"/>
      <c r="S526" s="486"/>
      <c r="T526" s="485"/>
      <c r="U526" s="486"/>
      <c r="V526" s="485"/>
      <c r="W526" s="486"/>
      <c r="X526" s="485"/>
      <c r="Y526" s="486"/>
      <c r="Z526" s="5">
        <f t="shared" si="641"/>
        <v>0</v>
      </c>
      <c r="AA526" s="5">
        <f t="shared" ca="1" si="642"/>
        <v>8</v>
      </c>
      <c r="AD526" s="201" t="str">
        <f t="shared" ca="1" si="643"/>
        <v/>
      </c>
      <c r="AE526" s="198" t="str">
        <f t="shared" ca="1" si="644"/>
        <v>未使用</v>
      </c>
    </row>
    <row r="527" spans="1:31" ht="12" customHeight="1">
      <c r="A527" s="161">
        <f t="shared" si="645"/>
        <v>6</v>
      </c>
      <c r="B527" s="189" t="str">
        <f t="shared" ca="1" si="646"/>
        <v/>
      </c>
      <c r="C527" s="44">
        <v>8</v>
      </c>
      <c r="D527" s="45" t="s">
        <v>46</v>
      </c>
      <c r="E527" s="489" t="str">
        <f t="shared" ca="1" si="650"/>
        <v>Not Used</v>
      </c>
      <c r="F527" s="489"/>
      <c r="G527" s="489"/>
      <c r="H527" s="41" t="str">
        <f ca="1">IF(E527="Not Used","",MAX($H$102:INDIRECT("R[-1]C",FALSE))+1)</f>
        <v/>
      </c>
      <c r="I527" s="42" t="str">
        <f t="shared" ca="1" si="640"/>
        <v/>
      </c>
      <c r="J527" s="488"/>
      <c r="K527" s="486"/>
      <c r="L527" s="485"/>
      <c r="M527" s="486"/>
      <c r="N527" s="485"/>
      <c r="O527" s="486"/>
      <c r="P527" s="485"/>
      <c r="Q527" s="486"/>
      <c r="R527" s="485"/>
      <c r="S527" s="486"/>
      <c r="T527" s="485"/>
      <c r="U527" s="486"/>
      <c r="V527" s="485"/>
      <c r="W527" s="486"/>
      <c r="X527" s="485"/>
      <c r="Y527" s="486"/>
      <c r="Z527" s="5">
        <f t="shared" si="641"/>
        <v>0</v>
      </c>
      <c r="AA527" s="5">
        <f t="shared" ca="1" si="642"/>
        <v>8</v>
      </c>
      <c r="AD527" s="201" t="str">
        <f t="shared" ca="1" si="643"/>
        <v/>
      </c>
      <c r="AE527" s="198" t="str">
        <f t="shared" ca="1" si="644"/>
        <v>未使用</v>
      </c>
    </row>
    <row r="528" spans="1:31" ht="12" customHeight="1">
      <c r="A528" s="161">
        <f t="shared" si="645"/>
        <v>6</v>
      </c>
      <c r="B528" s="189" t="str">
        <f t="shared" ca="1" si="646"/>
        <v/>
      </c>
      <c r="C528" s="44">
        <v>9</v>
      </c>
      <c r="D528" s="45" t="s">
        <v>46</v>
      </c>
      <c r="E528" s="489" t="str">
        <f t="shared" ca="1" si="650"/>
        <v>Not Used</v>
      </c>
      <c r="F528" s="489"/>
      <c r="G528" s="489"/>
      <c r="H528" s="41" t="str">
        <f ca="1">IF(E528="Not Used","",MAX($H$102:INDIRECT("R[-1]C",FALSE))+1)</f>
        <v/>
      </c>
      <c r="I528" s="42" t="str">
        <f t="shared" ca="1" si="640"/>
        <v/>
      </c>
      <c r="J528" s="488"/>
      <c r="K528" s="486"/>
      <c r="L528" s="485"/>
      <c r="M528" s="486"/>
      <c r="N528" s="485"/>
      <c r="O528" s="486"/>
      <c r="P528" s="485"/>
      <c r="Q528" s="486"/>
      <c r="R528" s="485"/>
      <c r="S528" s="486"/>
      <c r="T528" s="485"/>
      <c r="U528" s="486"/>
      <c r="V528" s="485"/>
      <c r="W528" s="486"/>
      <c r="X528" s="485"/>
      <c r="Y528" s="486"/>
      <c r="Z528" s="5">
        <f t="shared" si="641"/>
        <v>0</v>
      </c>
      <c r="AA528" s="5">
        <f t="shared" ca="1" si="642"/>
        <v>8</v>
      </c>
      <c r="AD528" s="201" t="str">
        <f t="shared" ca="1" si="643"/>
        <v/>
      </c>
      <c r="AE528" s="198" t="str">
        <f t="shared" ca="1" si="644"/>
        <v>未使用</v>
      </c>
    </row>
    <row r="529" spans="1:31" ht="12" customHeight="1">
      <c r="A529" s="161">
        <f t="shared" si="645"/>
        <v>6</v>
      </c>
      <c r="B529" s="189" t="str">
        <f t="shared" ca="1" si="646"/>
        <v/>
      </c>
      <c r="C529" s="44">
        <v>10</v>
      </c>
      <c r="D529" s="45" t="s">
        <v>46</v>
      </c>
      <c r="E529" s="489" t="str">
        <f t="shared" ca="1" si="650"/>
        <v>Not Used</v>
      </c>
      <c r="F529" s="489"/>
      <c r="G529" s="489"/>
      <c r="H529" s="41" t="str">
        <f ca="1">IF(E529="Not Used","",MAX($H$102:INDIRECT("R[-1]C",FALSE))+1)</f>
        <v/>
      </c>
      <c r="I529" s="42" t="str">
        <f t="shared" ca="1" si="640"/>
        <v/>
      </c>
      <c r="J529" s="488"/>
      <c r="K529" s="486"/>
      <c r="L529" s="485"/>
      <c r="M529" s="486"/>
      <c r="N529" s="485"/>
      <c r="O529" s="486"/>
      <c r="P529" s="485"/>
      <c r="Q529" s="486"/>
      <c r="R529" s="485"/>
      <c r="S529" s="486"/>
      <c r="T529" s="485"/>
      <c r="U529" s="486"/>
      <c r="V529" s="485"/>
      <c r="W529" s="486"/>
      <c r="X529" s="485"/>
      <c r="Y529" s="486"/>
      <c r="Z529" s="5">
        <f t="shared" si="641"/>
        <v>0</v>
      </c>
      <c r="AA529" s="5">
        <f t="shared" ca="1" si="642"/>
        <v>8</v>
      </c>
      <c r="AD529" s="201" t="str">
        <f t="shared" ca="1" si="643"/>
        <v/>
      </c>
      <c r="AE529" s="198" t="str">
        <f t="shared" ca="1" si="644"/>
        <v>未使用</v>
      </c>
    </row>
    <row r="530" spans="1:31" ht="12" customHeight="1">
      <c r="A530" s="161">
        <f t="shared" si="645"/>
        <v>6</v>
      </c>
      <c r="B530" s="189" t="str">
        <f t="shared" ca="1" si="646"/>
        <v/>
      </c>
      <c r="C530" s="44">
        <v>11</v>
      </c>
      <c r="D530" s="45" t="s">
        <v>46</v>
      </c>
      <c r="E530" s="489" t="str">
        <f t="shared" ca="1" si="650"/>
        <v>Not Used</v>
      </c>
      <c r="F530" s="489"/>
      <c r="G530" s="489"/>
      <c r="H530" s="41" t="str">
        <f ca="1">IF(E530="Not Used","",MAX($H$102:INDIRECT("R[-1]C",FALSE))+1)</f>
        <v/>
      </c>
      <c r="I530" s="42" t="str">
        <f t="shared" ca="1" si="640"/>
        <v/>
      </c>
      <c r="J530" s="488"/>
      <c r="K530" s="486"/>
      <c r="L530" s="485"/>
      <c r="M530" s="486"/>
      <c r="N530" s="485"/>
      <c r="O530" s="486"/>
      <c r="P530" s="485"/>
      <c r="Q530" s="486"/>
      <c r="R530" s="485"/>
      <c r="S530" s="486"/>
      <c r="T530" s="485"/>
      <c r="U530" s="486"/>
      <c r="V530" s="485"/>
      <c r="W530" s="486"/>
      <c r="X530" s="485"/>
      <c r="Y530" s="486"/>
      <c r="Z530" s="5">
        <f t="shared" si="641"/>
        <v>0</v>
      </c>
      <c r="AA530" s="5">
        <f t="shared" ca="1" si="642"/>
        <v>8</v>
      </c>
      <c r="AD530" s="201" t="str">
        <f t="shared" ca="1" si="643"/>
        <v/>
      </c>
      <c r="AE530" s="198" t="str">
        <f t="shared" ca="1" si="644"/>
        <v>未使用</v>
      </c>
    </row>
    <row r="531" spans="1:31" ht="12" customHeight="1">
      <c r="A531" s="161">
        <f t="shared" si="645"/>
        <v>6</v>
      </c>
      <c r="B531" s="189" t="str">
        <f t="shared" ca="1" si="646"/>
        <v/>
      </c>
      <c r="C531" s="44">
        <v>12</v>
      </c>
      <c r="D531" s="45" t="s">
        <v>46</v>
      </c>
      <c r="E531" s="489" t="str">
        <f t="shared" ca="1" si="650"/>
        <v>Not Used</v>
      </c>
      <c r="F531" s="489"/>
      <c r="G531" s="489"/>
      <c r="H531" s="41" t="str">
        <f ca="1">IF(E531="Not Used","",MAX($H$102:INDIRECT("R[-1]C",FALSE))+1)</f>
        <v/>
      </c>
      <c r="I531" s="42" t="str">
        <f t="shared" ca="1" si="640"/>
        <v/>
      </c>
      <c r="J531" s="488"/>
      <c r="K531" s="486"/>
      <c r="L531" s="485"/>
      <c r="M531" s="486"/>
      <c r="N531" s="485"/>
      <c r="O531" s="486"/>
      <c r="P531" s="485"/>
      <c r="Q531" s="486"/>
      <c r="R531" s="485"/>
      <c r="S531" s="486"/>
      <c r="T531" s="485"/>
      <c r="U531" s="486"/>
      <c r="V531" s="485"/>
      <c r="W531" s="486"/>
      <c r="X531" s="485"/>
      <c r="Y531" s="486"/>
      <c r="Z531" s="5">
        <f t="shared" si="641"/>
        <v>0</v>
      </c>
      <c r="AA531" s="5">
        <f t="shared" ca="1" si="642"/>
        <v>8</v>
      </c>
      <c r="AD531" s="201" t="str">
        <f t="shared" ca="1" si="643"/>
        <v/>
      </c>
      <c r="AE531" s="198" t="str">
        <f t="shared" ca="1" si="644"/>
        <v>未使用</v>
      </c>
    </row>
    <row r="532" spans="1:31" ht="12" customHeight="1">
      <c r="A532" s="161">
        <f t="shared" si="645"/>
        <v>6</v>
      </c>
      <c r="B532" s="189" t="str">
        <f t="shared" ca="1" si="646"/>
        <v/>
      </c>
      <c r="C532" s="44">
        <v>13</v>
      </c>
      <c r="D532" s="45" t="s">
        <v>46</v>
      </c>
      <c r="E532" s="489" t="str">
        <f t="shared" ca="1" si="650"/>
        <v>Not Used</v>
      </c>
      <c r="F532" s="489"/>
      <c r="G532" s="489"/>
      <c r="H532" s="41" t="str">
        <f ca="1">IF(E532="Not Used","",MAX($H$102:INDIRECT("R[-1]C",FALSE))+1)</f>
        <v/>
      </c>
      <c r="I532" s="42" t="str">
        <f t="shared" ca="1" si="640"/>
        <v/>
      </c>
      <c r="J532" s="488"/>
      <c r="K532" s="486"/>
      <c r="L532" s="485"/>
      <c r="M532" s="486"/>
      <c r="N532" s="485"/>
      <c r="O532" s="486"/>
      <c r="P532" s="485"/>
      <c r="Q532" s="486"/>
      <c r="R532" s="485"/>
      <c r="S532" s="486"/>
      <c r="T532" s="485"/>
      <c r="U532" s="486"/>
      <c r="V532" s="485"/>
      <c r="W532" s="486"/>
      <c r="X532" s="485"/>
      <c r="Y532" s="486"/>
      <c r="Z532" s="5">
        <f t="shared" si="641"/>
        <v>0</v>
      </c>
      <c r="AA532" s="5">
        <f t="shared" ca="1" si="642"/>
        <v>8</v>
      </c>
      <c r="AD532" s="201" t="str">
        <f t="shared" ca="1" si="643"/>
        <v/>
      </c>
      <c r="AE532" s="198" t="str">
        <f t="shared" ca="1" si="644"/>
        <v>未使用</v>
      </c>
    </row>
    <row r="533" spans="1:31" ht="12" customHeight="1">
      <c r="A533" s="161">
        <f t="shared" si="645"/>
        <v>6</v>
      </c>
      <c r="B533" s="189" t="str">
        <f t="shared" ca="1" si="646"/>
        <v/>
      </c>
      <c r="C533" s="44">
        <v>14</v>
      </c>
      <c r="D533" s="45" t="s">
        <v>46</v>
      </c>
      <c r="E533" s="489" t="str">
        <f t="shared" ca="1" si="650"/>
        <v>Not Used</v>
      </c>
      <c r="F533" s="489"/>
      <c r="G533" s="489"/>
      <c r="H533" s="41" t="str">
        <f ca="1">IF(E533="Not Used","",MAX($H$102:INDIRECT("R[-1]C",FALSE))+1)</f>
        <v/>
      </c>
      <c r="I533" s="42" t="str">
        <f t="shared" ca="1" si="640"/>
        <v/>
      </c>
      <c r="J533" s="488"/>
      <c r="K533" s="486"/>
      <c r="L533" s="485"/>
      <c r="M533" s="486"/>
      <c r="N533" s="485"/>
      <c r="O533" s="486"/>
      <c r="P533" s="485"/>
      <c r="Q533" s="486"/>
      <c r="R533" s="485"/>
      <c r="S533" s="486"/>
      <c r="T533" s="485"/>
      <c r="U533" s="486"/>
      <c r="V533" s="485"/>
      <c r="W533" s="486"/>
      <c r="X533" s="485"/>
      <c r="Y533" s="486"/>
      <c r="Z533" s="5">
        <f t="shared" si="641"/>
        <v>0</v>
      </c>
      <c r="AA533" s="5">
        <f t="shared" ca="1" si="642"/>
        <v>8</v>
      </c>
      <c r="AD533" s="201" t="str">
        <f t="shared" ca="1" si="643"/>
        <v/>
      </c>
      <c r="AE533" s="198" t="str">
        <f t="shared" ca="1" si="644"/>
        <v>未使用</v>
      </c>
    </row>
    <row r="534" spans="1:31" ht="12" customHeight="1">
      <c r="A534" s="161">
        <f t="shared" si="645"/>
        <v>6</v>
      </c>
      <c r="B534" s="189" t="str">
        <f t="shared" ca="1" si="646"/>
        <v/>
      </c>
      <c r="C534" s="44">
        <v>15</v>
      </c>
      <c r="D534" s="45" t="s">
        <v>46</v>
      </c>
      <c r="E534" s="489" t="str">
        <f t="shared" ca="1" si="650"/>
        <v>Not Used</v>
      </c>
      <c r="F534" s="489"/>
      <c r="G534" s="489"/>
      <c r="H534" s="41" t="str">
        <f ca="1">IF(E534="Not Used","",MAX($H$102:INDIRECT("R[-1]C",FALSE))+1)</f>
        <v/>
      </c>
      <c r="I534" s="42" t="str">
        <f t="shared" ca="1" si="640"/>
        <v/>
      </c>
      <c r="J534" s="488"/>
      <c r="K534" s="486"/>
      <c r="L534" s="485"/>
      <c r="M534" s="486"/>
      <c r="N534" s="485"/>
      <c r="O534" s="486"/>
      <c r="P534" s="485"/>
      <c r="Q534" s="486"/>
      <c r="R534" s="485"/>
      <c r="S534" s="486"/>
      <c r="T534" s="485"/>
      <c r="U534" s="486"/>
      <c r="V534" s="485"/>
      <c r="W534" s="486"/>
      <c r="X534" s="485"/>
      <c r="Y534" s="486"/>
      <c r="Z534" s="5">
        <f t="shared" si="641"/>
        <v>0</v>
      </c>
      <c r="AA534" s="5">
        <f t="shared" ca="1" si="642"/>
        <v>8</v>
      </c>
      <c r="AD534" s="201" t="str">
        <f t="shared" ca="1" si="643"/>
        <v/>
      </c>
      <c r="AE534" s="198" t="str">
        <f t="shared" ca="1" si="644"/>
        <v>未使用</v>
      </c>
    </row>
    <row r="535" spans="1:31" ht="12" customHeight="1">
      <c r="A535" s="161">
        <f t="shared" si="645"/>
        <v>6</v>
      </c>
      <c r="B535" s="189" t="str">
        <f t="shared" ca="1" si="646"/>
        <v/>
      </c>
      <c r="C535" s="44">
        <v>16</v>
      </c>
      <c r="D535" s="45" t="s">
        <v>46</v>
      </c>
      <c r="E535" s="489" t="str">
        <f t="shared" ca="1" si="650"/>
        <v>Not Used</v>
      </c>
      <c r="F535" s="489"/>
      <c r="G535" s="489"/>
      <c r="H535" s="41" t="str">
        <f ca="1">IF(E535="Not Used","",MAX($H$102:INDIRECT("R[-1]C",FALSE))+1)</f>
        <v/>
      </c>
      <c r="I535" s="42" t="str">
        <f t="shared" ca="1" si="640"/>
        <v/>
      </c>
      <c r="J535" s="488"/>
      <c r="K535" s="486"/>
      <c r="L535" s="485"/>
      <c r="M535" s="486"/>
      <c r="N535" s="485"/>
      <c r="O535" s="486"/>
      <c r="P535" s="485"/>
      <c r="Q535" s="486"/>
      <c r="R535" s="485"/>
      <c r="S535" s="486"/>
      <c r="T535" s="485"/>
      <c r="U535" s="486"/>
      <c r="V535" s="485"/>
      <c r="W535" s="486"/>
      <c r="X535" s="485"/>
      <c r="Y535" s="486"/>
      <c r="Z535" s="5">
        <f t="shared" si="641"/>
        <v>0</v>
      </c>
      <c r="AA535" s="5">
        <f t="shared" ca="1" si="642"/>
        <v>8</v>
      </c>
      <c r="AD535" s="201" t="str">
        <f t="shared" ca="1" si="643"/>
        <v/>
      </c>
      <c r="AE535" s="198" t="str">
        <f t="shared" ca="1" si="644"/>
        <v>未使用</v>
      </c>
    </row>
    <row r="536" spans="1:31" ht="12" customHeight="1">
      <c r="A536" s="161">
        <f t="shared" si="645"/>
        <v>6</v>
      </c>
      <c r="B536" s="189" t="str">
        <f t="shared" ca="1" si="646"/>
        <v/>
      </c>
      <c r="C536" s="44">
        <v>17</v>
      </c>
      <c r="D536" s="45" t="s">
        <v>46</v>
      </c>
      <c r="E536" s="489" t="str">
        <f t="shared" ca="1" si="650"/>
        <v>Not Used</v>
      </c>
      <c r="F536" s="489"/>
      <c r="G536" s="489"/>
      <c r="H536" s="41" t="str">
        <f ca="1">IF(E536="Not Used","",MAX($H$102:INDIRECT("R[-1]C",FALSE))+1)</f>
        <v/>
      </c>
      <c r="I536" s="42" t="str">
        <f t="shared" ca="1" si="640"/>
        <v/>
      </c>
      <c r="J536" s="488"/>
      <c r="K536" s="486"/>
      <c r="L536" s="485"/>
      <c r="M536" s="486"/>
      <c r="N536" s="485"/>
      <c r="O536" s="486"/>
      <c r="P536" s="485"/>
      <c r="Q536" s="486"/>
      <c r="R536" s="485"/>
      <c r="S536" s="486"/>
      <c r="T536" s="485"/>
      <c r="U536" s="486"/>
      <c r="V536" s="485"/>
      <c r="W536" s="486"/>
      <c r="X536" s="485"/>
      <c r="Y536" s="486"/>
      <c r="Z536" s="5">
        <f t="shared" si="641"/>
        <v>0</v>
      </c>
      <c r="AA536" s="5">
        <f t="shared" ca="1" si="642"/>
        <v>8</v>
      </c>
      <c r="AD536" s="201" t="str">
        <f t="shared" ca="1" si="643"/>
        <v/>
      </c>
      <c r="AE536" s="198" t="str">
        <f t="shared" ca="1" si="644"/>
        <v>未使用</v>
      </c>
    </row>
    <row r="537" spans="1:31" ht="12" customHeight="1">
      <c r="A537" s="161">
        <f t="shared" si="645"/>
        <v>6</v>
      </c>
      <c r="B537" s="189" t="str">
        <f t="shared" ca="1" si="646"/>
        <v/>
      </c>
      <c r="C537" s="44">
        <v>18</v>
      </c>
      <c r="D537" s="45" t="s">
        <v>46</v>
      </c>
      <c r="E537" s="489" t="str">
        <f t="shared" ca="1" si="650"/>
        <v>Not Used</v>
      </c>
      <c r="F537" s="489"/>
      <c r="G537" s="489"/>
      <c r="H537" s="41" t="str">
        <f ca="1">IF(E537="Not Used","",MAX($H$102:INDIRECT("R[-1]C",FALSE))+1)</f>
        <v/>
      </c>
      <c r="I537" s="42" t="str">
        <f t="shared" ca="1" si="640"/>
        <v/>
      </c>
      <c r="J537" s="488"/>
      <c r="K537" s="486"/>
      <c r="L537" s="485"/>
      <c r="M537" s="486"/>
      <c r="N537" s="485"/>
      <c r="O537" s="486"/>
      <c r="P537" s="485"/>
      <c r="Q537" s="486"/>
      <c r="R537" s="485"/>
      <c r="S537" s="486"/>
      <c r="T537" s="485"/>
      <c r="U537" s="486"/>
      <c r="V537" s="485"/>
      <c r="W537" s="486"/>
      <c r="X537" s="485"/>
      <c r="Y537" s="486"/>
      <c r="Z537" s="5">
        <f t="shared" si="641"/>
        <v>0</v>
      </c>
      <c r="AA537" s="5">
        <f t="shared" ca="1" si="642"/>
        <v>8</v>
      </c>
      <c r="AD537" s="201" t="str">
        <f t="shared" ca="1" si="643"/>
        <v/>
      </c>
      <c r="AE537" s="198" t="str">
        <f t="shared" ca="1" si="644"/>
        <v>未使用</v>
      </c>
    </row>
    <row r="538" spans="1:31" ht="12" customHeight="1">
      <c r="A538" s="161">
        <f t="shared" si="645"/>
        <v>6</v>
      </c>
      <c r="B538" s="189" t="str">
        <f t="shared" ca="1" si="646"/>
        <v/>
      </c>
      <c r="C538" s="44">
        <v>19</v>
      </c>
      <c r="D538" s="45" t="s">
        <v>46</v>
      </c>
      <c r="E538" s="489" t="str">
        <f t="shared" ca="1" si="650"/>
        <v>Not Used</v>
      </c>
      <c r="F538" s="489"/>
      <c r="G538" s="489"/>
      <c r="H538" s="41" t="str">
        <f ca="1">IF(E538="Not Used","",MAX($H$102:INDIRECT("R[-1]C",FALSE))+1)</f>
        <v/>
      </c>
      <c r="I538" s="42" t="str">
        <f t="shared" ca="1" si="640"/>
        <v/>
      </c>
      <c r="J538" s="488"/>
      <c r="K538" s="486"/>
      <c r="L538" s="485"/>
      <c r="M538" s="486"/>
      <c r="N538" s="485"/>
      <c r="O538" s="486"/>
      <c r="P538" s="485"/>
      <c r="Q538" s="486"/>
      <c r="R538" s="485"/>
      <c r="S538" s="486"/>
      <c r="T538" s="485"/>
      <c r="U538" s="486"/>
      <c r="V538" s="485"/>
      <c r="W538" s="486"/>
      <c r="X538" s="485"/>
      <c r="Y538" s="486"/>
      <c r="Z538" s="5">
        <f t="shared" si="641"/>
        <v>0</v>
      </c>
      <c r="AA538" s="5">
        <f t="shared" ca="1" si="642"/>
        <v>8</v>
      </c>
      <c r="AD538" s="201" t="str">
        <f t="shared" ca="1" si="643"/>
        <v/>
      </c>
      <c r="AE538" s="198" t="str">
        <f t="shared" ca="1" si="644"/>
        <v>未使用</v>
      </c>
    </row>
    <row r="539" spans="1:31" ht="12" customHeight="1">
      <c r="A539" s="161">
        <f t="shared" si="645"/>
        <v>6</v>
      </c>
      <c r="B539" s="189" t="str">
        <f t="shared" ca="1" si="646"/>
        <v/>
      </c>
      <c r="C539" s="44">
        <v>20</v>
      </c>
      <c r="D539" s="45" t="s">
        <v>46</v>
      </c>
      <c r="E539" s="489" t="str">
        <f t="shared" ca="1" si="650"/>
        <v>Not Used</v>
      </c>
      <c r="F539" s="489"/>
      <c r="G539" s="489"/>
      <c r="H539" s="41" t="str">
        <f ca="1">IF(E539="Not Used","",MAX($H$102:INDIRECT("R[-1]C",FALSE))+1)</f>
        <v/>
      </c>
      <c r="I539" s="42" t="str">
        <f t="shared" ca="1" si="640"/>
        <v/>
      </c>
      <c r="J539" s="488"/>
      <c r="K539" s="486"/>
      <c r="L539" s="485"/>
      <c r="M539" s="486"/>
      <c r="N539" s="485"/>
      <c r="O539" s="486"/>
      <c r="P539" s="485"/>
      <c r="Q539" s="486"/>
      <c r="R539" s="485"/>
      <c r="S539" s="486"/>
      <c r="T539" s="485"/>
      <c r="U539" s="486"/>
      <c r="V539" s="485"/>
      <c r="W539" s="486"/>
      <c r="X539" s="485"/>
      <c r="Y539" s="486"/>
      <c r="Z539" s="5">
        <f t="shared" si="641"/>
        <v>0</v>
      </c>
      <c r="AA539" s="5">
        <f t="shared" ca="1" si="642"/>
        <v>8</v>
      </c>
      <c r="AD539" s="201" t="str">
        <f t="shared" ca="1" si="643"/>
        <v/>
      </c>
      <c r="AE539" s="198" t="str">
        <f t="shared" ca="1" si="644"/>
        <v>未使用</v>
      </c>
    </row>
    <row r="540" spans="1:31" ht="12" customHeight="1">
      <c r="A540" s="161">
        <f t="shared" si="645"/>
        <v>6</v>
      </c>
      <c r="B540" s="189" t="str">
        <f t="shared" ca="1" si="646"/>
        <v/>
      </c>
      <c r="C540" s="44">
        <v>21</v>
      </c>
      <c r="D540" s="45" t="s">
        <v>46</v>
      </c>
      <c r="E540" s="489" t="str">
        <f t="shared" ca="1" si="650"/>
        <v>Not Used</v>
      </c>
      <c r="F540" s="489"/>
      <c r="G540" s="489"/>
      <c r="H540" s="41" t="str">
        <f ca="1">IF(E540="Not Used","",MAX($H$102:INDIRECT("R[-1]C",FALSE))+1)</f>
        <v/>
      </c>
      <c r="I540" s="42" t="str">
        <f t="shared" ca="1" si="640"/>
        <v/>
      </c>
      <c r="J540" s="488"/>
      <c r="K540" s="486"/>
      <c r="L540" s="485"/>
      <c r="M540" s="486"/>
      <c r="N540" s="485"/>
      <c r="O540" s="486"/>
      <c r="P540" s="485"/>
      <c r="Q540" s="486"/>
      <c r="R540" s="485"/>
      <c r="S540" s="486"/>
      <c r="T540" s="485"/>
      <c r="U540" s="486"/>
      <c r="V540" s="485"/>
      <c r="W540" s="486"/>
      <c r="X540" s="485"/>
      <c r="Y540" s="486"/>
      <c r="Z540" s="5">
        <f t="shared" si="641"/>
        <v>0</v>
      </c>
      <c r="AA540" s="5">
        <f t="shared" ca="1" si="642"/>
        <v>8</v>
      </c>
      <c r="AD540" s="201" t="str">
        <f t="shared" ca="1" si="643"/>
        <v/>
      </c>
      <c r="AE540" s="198" t="str">
        <f t="shared" ca="1" si="644"/>
        <v>未使用</v>
      </c>
    </row>
    <row r="541" spans="1:31" ht="12" customHeight="1">
      <c r="A541" s="161">
        <f t="shared" si="645"/>
        <v>6</v>
      </c>
      <c r="B541" s="189" t="str">
        <f t="shared" ca="1" si="646"/>
        <v/>
      </c>
      <c r="C541" s="44">
        <v>22</v>
      </c>
      <c r="D541" s="45" t="s">
        <v>46</v>
      </c>
      <c r="E541" s="489" t="str">
        <f t="shared" ca="1" si="650"/>
        <v>Not Used</v>
      </c>
      <c r="F541" s="489"/>
      <c r="G541" s="489"/>
      <c r="H541" s="41" t="str">
        <f ca="1">IF(E541="Not Used","",MAX($H$102:INDIRECT("R[-1]C",FALSE))+1)</f>
        <v/>
      </c>
      <c r="I541" s="42" t="str">
        <f t="shared" ca="1" si="640"/>
        <v/>
      </c>
      <c r="J541" s="488"/>
      <c r="K541" s="486"/>
      <c r="L541" s="485"/>
      <c r="M541" s="486"/>
      <c r="N541" s="485"/>
      <c r="O541" s="486"/>
      <c r="P541" s="485"/>
      <c r="Q541" s="486"/>
      <c r="R541" s="485"/>
      <c r="S541" s="486"/>
      <c r="T541" s="485"/>
      <c r="U541" s="486"/>
      <c r="V541" s="485"/>
      <c r="W541" s="486"/>
      <c r="X541" s="485"/>
      <c r="Y541" s="486"/>
      <c r="Z541" s="5">
        <f t="shared" si="641"/>
        <v>0</v>
      </c>
      <c r="AA541" s="5">
        <f t="shared" ca="1" si="642"/>
        <v>8</v>
      </c>
      <c r="AD541" s="201" t="str">
        <f t="shared" ca="1" si="643"/>
        <v/>
      </c>
      <c r="AE541" s="198" t="str">
        <f t="shared" ca="1" si="644"/>
        <v>未使用</v>
      </c>
    </row>
    <row r="542" spans="1:31" ht="12" customHeight="1">
      <c r="A542" s="161">
        <f t="shared" si="645"/>
        <v>6</v>
      </c>
      <c r="B542" s="189" t="str">
        <f t="shared" ca="1" si="646"/>
        <v/>
      </c>
      <c r="C542" s="44">
        <v>23</v>
      </c>
      <c r="D542" s="45" t="s">
        <v>46</v>
      </c>
      <c r="E542" s="489" t="str">
        <f t="shared" ca="1" si="650"/>
        <v>Not Used</v>
      </c>
      <c r="F542" s="489"/>
      <c r="G542" s="489"/>
      <c r="H542" s="41" t="str">
        <f ca="1">IF(E542="Not Used","",MAX($H$102:INDIRECT("R[-1]C",FALSE))+1)</f>
        <v/>
      </c>
      <c r="I542" s="42" t="str">
        <f t="shared" ca="1" si="640"/>
        <v/>
      </c>
      <c r="J542" s="488"/>
      <c r="K542" s="486"/>
      <c r="L542" s="485"/>
      <c r="M542" s="486"/>
      <c r="N542" s="485"/>
      <c r="O542" s="486"/>
      <c r="P542" s="485"/>
      <c r="Q542" s="486"/>
      <c r="R542" s="485"/>
      <c r="S542" s="486"/>
      <c r="T542" s="485"/>
      <c r="U542" s="486"/>
      <c r="V542" s="485"/>
      <c r="W542" s="486"/>
      <c r="X542" s="485"/>
      <c r="Y542" s="486"/>
      <c r="Z542" s="5">
        <f t="shared" si="641"/>
        <v>0</v>
      </c>
      <c r="AA542" s="5">
        <f t="shared" ca="1" si="642"/>
        <v>8</v>
      </c>
      <c r="AD542" s="201" t="str">
        <f t="shared" ca="1" si="643"/>
        <v/>
      </c>
      <c r="AE542" s="198" t="str">
        <f t="shared" ca="1" si="644"/>
        <v>未使用</v>
      </c>
    </row>
    <row r="543" spans="1:31" ht="12" customHeight="1">
      <c r="A543" s="161">
        <f t="shared" si="645"/>
        <v>6</v>
      </c>
      <c r="B543" s="189" t="str">
        <f t="shared" ca="1" si="646"/>
        <v/>
      </c>
      <c r="C543" s="44">
        <v>24</v>
      </c>
      <c r="D543" s="45" t="s">
        <v>46</v>
      </c>
      <c r="E543" s="489" t="str">
        <f t="shared" ca="1" si="650"/>
        <v>Not Used</v>
      </c>
      <c r="F543" s="489"/>
      <c r="G543" s="489"/>
      <c r="H543" s="41" t="str">
        <f ca="1">IF(E543="Not Used","",MAX($H$102:INDIRECT("R[-1]C",FALSE))+1)</f>
        <v/>
      </c>
      <c r="I543" s="42" t="str">
        <f t="shared" ca="1" si="640"/>
        <v/>
      </c>
      <c r="J543" s="488"/>
      <c r="K543" s="486"/>
      <c r="L543" s="485"/>
      <c r="M543" s="486"/>
      <c r="N543" s="485"/>
      <c r="O543" s="486"/>
      <c r="P543" s="485"/>
      <c r="Q543" s="486"/>
      <c r="R543" s="485"/>
      <c r="S543" s="486"/>
      <c r="T543" s="485"/>
      <c r="U543" s="486"/>
      <c r="V543" s="485"/>
      <c r="W543" s="486"/>
      <c r="X543" s="485"/>
      <c r="Y543" s="486"/>
      <c r="Z543" s="5">
        <f t="shared" si="641"/>
        <v>0</v>
      </c>
      <c r="AA543" s="5">
        <f t="shared" ca="1" si="642"/>
        <v>8</v>
      </c>
      <c r="AD543" s="201" t="str">
        <f t="shared" ca="1" si="643"/>
        <v/>
      </c>
      <c r="AE543" s="198" t="str">
        <f t="shared" ca="1" si="644"/>
        <v>未使用</v>
      </c>
    </row>
    <row r="544" spans="1:31" ht="12" customHeight="1">
      <c r="A544" s="161">
        <f t="shared" si="645"/>
        <v>6</v>
      </c>
      <c r="B544" s="189" t="str">
        <f t="shared" ca="1" si="646"/>
        <v/>
      </c>
      <c r="C544" s="44">
        <v>25</v>
      </c>
      <c r="D544" s="45" t="s">
        <v>46</v>
      </c>
      <c r="E544" s="489" t="str">
        <f t="shared" ca="1" si="650"/>
        <v>Not Used</v>
      </c>
      <c r="F544" s="489"/>
      <c r="G544" s="489"/>
      <c r="H544" s="41" t="str">
        <f ca="1">IF(E544="Not Used","",MAX($H$102:INDIRECT("R[-1]C",FALSE))+1)</f>
        <v/>
      </c>
      <c r="I544" s="42" t="str">
        <f t="shared" ca="1" si="640"/>
        <v/>
      </c>
      <c r="J544" s="488"/>
      <c r="K544" s="486"/>
      <c r="L544" s="485"/>
      <c r="M544" s="486"/>
      <c r="N544" s="485"/>
      <c r="O544" s="486"/>
      <c r="P544" s="485"/>
      <c r="Q544" s="486"/>
      <c r="R544" s="485"/>
      <c r="S544" s="486"/>
      <c r="T544" s="485"/>
      <c r="U544" s="486"/>
      <c r="V544" s="485"/>
      <c r="W544" s="486"/>
      <c r="X544" s="485"/>
      <c r="Y544" s="486"/>
      <c r="Z544" s="5">
        <f t="shared" si="641"/>
        <v>0</v>
      </c>
      <c r="AA544" s="5">
        <f t="shared" ca="1" si="642"/>
        <v>8</v>
      </c>
      <c r="AD544" s="201" t="str">
        <f t="shared" ca="1" si="643"/>
        <v/>
      </c>
      <c r="AE544" s="198" t="str">
        <f t="shared" ca="1" si="644"/>
        <v>未使用</v>
      </c>
    </row>
    <row r="545" spans="1:31" ht="12" customHeight="1">
      <c r="A545" s="161">
        <f t="shared" si="645"/>
        <v>6</v>
      </c>
      <c r="B545" s="189" t="str">
        <f t="shared" ca="1" si="646"/>
        <v/>
      </c>
      <c r="C545" s="44">
        <v>26</v>
      </c>
      <c r="D545" s="45" t="s">
        <v>46</v>
      </c>
      <c r="E545" s="489" t="str">
        <f t="shared" ca="1" si="650"/>
        <v>Not Used</v>
      </c>
      <c r="F545" s="489"/>
      <c r="G545" s="489"/>
      <c r="H545" s="41" t="str">
        <f ca="1">IF(E545="Not Used","",MAX($H$102:INDIRECT("R[-1]C",FALSE))+1)</f>
        <v/>
      </c>
      <c r="I545" s="42" t="str">
        <f t="shared" ca="1" si="640"/>
        <v/>
      </c>
      <c r="J545" s="488"/>
      <c r="K545" s="486"/>
      <c r="L545" s="485"/>
      <c r="M545" s="486"/>
      <c r="N545" s="485"/>
      <c r="O545" s="486"/>
      <c r="P545" s="485"/>
      <c r="Q545" s="486"/>
      <c r="R545" s="485"/>
      <c r="S545" s="486"/>
      <c r="T545" s="485"/>
      <c r="U545" s="486"/>
      <c r="V545" s="485"/>
      <c r="W545" s="486"/>
      <c r="X545" s="485"/>
      <c r="Y545" s="486"/>
      <c r="Z545" s="5">
        <f t="shared" si="641"/>
        <v>0</v>
      </c>
      <c r="AA545" s="5">
        <f t="shared" ca="1" si="642"/>
        <v>8</v>
      </c>
      <c r="AD545" s="201" t="str">
        <f t="shared" ca="1" si="643"/>
        <v/>
      </c>
      <c r="AE545" s="198" t="str">
        <f t="shared" ca="1" si="644"/>
        <v>未使用</v>
      </c>
    </row>
    <row r="546" spans="1:31" ht="12" customHeight="1">
      <c r="A546" s="161">
        <f t="shared" si="645"/>
        <v>6</v>
      </c>
      <c r="B546" s="189" t="str">
        <f t="shared" ca="1" si="646"/>
        <v/>
      </c>
      <c r="C546" s="44">
        <v>27</v>
      </c>
      <c r="D546" s="45" t="s">
        <v>46</v>
      </c>
      <c r="E546" s="489" t="str">
        <f t="shared" ca="1" si="650"/>
        <v>Not Used</v>
      </c>
      <c r="F546" s="489"/>
      <c r="G546" s="489"/>
      <c r="H546" s="41" t="str">
        <f ca="1">IF(E546="Not Used","",MAX($H$102:INDIRECT("R[-1]C",FALSE))+1)</f>
        <v/>
      </c>
      <c r="I546" s="42" t="str">
        <f t="shared" ca="1" si="640"/>
        <v/>
      </c>
      <c r="J546" s="488"/>
      <c r="K546" s="486"/>
      <c r="L546" s="485"/>
      <c r="M546" s="486"/>
      <c r="N546" s="485"/>
      <c r="O546" s="486"/>
      <c r="P546" s="485"/>
      <c r="Q546" s="486"/>
      <c r="R546" s="485"/>
      <c r="S546" s="486"/>
      <c r="T546" s="485"/>
      <c r="U546" s="486"/>
      <c r="V546" s="485"/>
      <c r="W546" s="486"/>
      <c r="X546" s="485"/>
      <c r="Y546" s="486"/>
      <c r="Z546" s="5">
        <f t="shared" si="641"/>
        <v>0</v>
      </c>
      <c r="AA546" s="5">
        <f t="shared" ca="1" si="642"/>
        <v>8</v>
      </c>
      <c r="AD546" s="201" t="str">
        <f t="shared" ca="1" si="643"/>
        <v/>
      </c>
      <c r="AE546" s="198" t="str">
        <f t="shared" ca="1" si="644"/>
        <v>未使用</v>
      </c>
    </row>
    <row r="547" spans="1:31" ht="12" customHeight="1">
      <c r="A547" s="161">
        <f t="shared" si="645"/>
        <v>6</v>
      </c>
      <c r="B547" s="189" t="str">
        <f t="shared" ca="1" si="646"/>
        <v/>
      </c>
      <c r="C547" s="44">
        <v>28</v>
      </c>
      <c r="D547" s="45" t="s">
        <v>46</v>
      </c>
      <c r="E547" s="489" t="str">
        <f t="shared" ca="1" si="650"/>
        <v>Not Used</v>
      </c>
      <c r="F547" s="489"/>
      <c r="G547" s="489"/>
      <c r="H547" s="41" t="str">
        <f ca="1">IF(E547="Not Used","",MAX($H$102:INDIRECT("R[-1]C",FALSE))+1)</f>
        <v/>
      </c>
      <c r="I547" s="42" t="str">
        <f t="shared" ca="1" si="640"/>
        <v/>
      </c>
      <c r="J547" s="488"/>
      <c r="K547" s="486"/>
      <c r="L547" s="485"/>
      <c r="M547" s="486"/>
      <c r="N547" s="485"/>
      <c r="O547" s="486"/>
      <c r="P547" s="485"/>
      <c r="Q547" s="486"/>
      <c r="R547" s="485"/>
      <c r="S547" s="486"/>
      <c r="T547" s="485"/>
      <c r="U547" s="486"/>
      <c r="V547" s="485"/>
      <c r="W547" s="486"/>
      <c r="X547" s="485"/>
      <c r="Y547" s="486"/>
      <c r="Z547" s="5">
        <f t="shared" si="641"/>
        <v>0</v>
      </c>
      <c r="AA547" s="5">
        <f t="shared" ca="1" si="642"/>
        <v>8</v>
      </c>
      <c r="AD547" s="201" t="str">
        <f t="shared" ca="1" si="643"/>
        <v/>
      </c>
      <c r="AE547" s="198" t="str">
        <f t="shared" ca="1" si="644"/>
        <v>未使用</v>
      </c>
    </row>
    <row r="548" spans="1:31" ht="12" customHeight="1">
      <c r="A548" s="161">
        <f t="shared" si="645"/>
        <v>6</v>
      </c>
      <c r="B548" s="189" t="str">
        <f t="shared" ca="1" si="646"/>
        <v/>
      </c>
      <c r="C548" s="44">
        <v>29</v>
      </c>
      <c r="D548" s="45" t="s">
        <v>46</v>
      </c>
      <c r="E548" s="489" t="str">
        <f t="shared" ca="1" si="650"/>
        <v>Not Used</v>
      </c>
      <c r="F548" s="489"/>
      <c r="G548" s="489"/>
      <c r="H548" s="41" t="str">
        <f ca="1">IF(E548="Not Used","",MAX($H$102:INDIRECT("R[-1]C",FALSE))+1)</f>
        <v/>
      </c>
      <c r="I548" s="42" t="str">
        <f t="shared" ca="1" si="640"/>
        <v/>
      </c>
      <c r="J548" s="488"/>
      <c r="K548" s="486"/>
      <c r="L548" s="485"/>
      <c r="M548" s="486"/>
      <c r="N548" s="485"/>
      <c r="O548" s="486"/>
      <c r="P548" s="485"/>
      <c r="Q548" s="486"/>
      <c r="R548" s="485"/>
      <c r="S548" s="486"/>
      <c r="T548" s="485"/>
      <c r="U548" s="486"/>
      <c r="V548" s="485"/>
      <c r="W548" s="486"/>
      <c r="X548" s="485"/>
      <c r="Y548" s="486"/>
      <c r="Z548" s="5">
        <f t="shared" si="641"/>
        <v>0</v>
      </c>
      <c r="AA548" s="5">
        <f t="shared" ca="1" si="642"/>
        <v>8</v>
      </c>
      <c r="AD548" s="201" t="str">
        <f t="shared" ca="1" si="643"/>
        <v/>
      </c>
      <c r="AE548" s="198" t="str">
        <f t="shared" ca="1" si="644"/>
        <v>未使用</v>
      </c>
    </row>
    <row r="549" spans="1:31" ht="12" customHeight="1">
      <c r="A549" s="161">
        <f t="shared" si="645"/>
        <v>6</v>
      </c>
      <c r="B549" s="189" t="str">
        <f t="shared" ca="1" si="646"/>
        <v/>
      </c>
      <c r="C549" s="44">
        <v>30</v>
      </c>
      <c r="D549" s="45" t="s">
        <v>46</v>
      </c>
      <c r="E549" s="489" t="str">
        <f t="shared" ca="1" si="650"/>
        <v>Not Used</v>
      </c>
      <c r="F549" s="489"/>
      <c r="G549" s="489"/>
      <c r="H549" s="41" t="str">
        <f ca="1">IF(E549="Not Used","",MAX($H$102:INDIRECT("R[-1]C",FALSE))+1)</f>
        <v/>
      </c>
      <c r="I549" s="42" t="str">
        <f t="shared" ca="1" si="640"/>
        <v/>
      </c>
      <c r="J549" s="488"/>
      <c r="K549" s="486"/>
      <c r="L549" s="485"/>
      <c r="M549" s="486"/>
      <c r="N549" s="485"/>
      <c r="O549" s="486"/>
      <c r="P549" s="485"/>
      <c r="Q549" s="486"/>
      <c r="R549" s="485"/>
      <c r="S549" s="486"/>
      <c r="T549" s="485"/>
      <c r="U549" s="486"/>
      <c r="V549" s="485"/>
      <c r="W549" s="486"/>
      <c r="X549" s="485"/>
      <c r="Y549" s="486"/>
      <c r="Z549" s="5">
        <f t="shared" si="641"/>
        <v>0</v>
      </c>
      <c r="AA549" s="5">
        <f t="shared" ca="1" si="642"/>
        <v>8</v>
      </c>
      <c r="AD549" s="201" t="str">
        <f t="shared" ca="1" si="643"/>
        <v/>
      </c>
      <c r="AE549" s="198" t="str">
        <f t="shared" ca="1" si="644"/>
        <v>未使用</v>
      </c>
    </row>
    <row r="550" spans="1:31" ht="12" customHeight="1" thickBot="1">
      <c r="A550" s="161">
        <f t="shared" si="645"/>
        <v>6</v>
      </c>
      <c r="B550" s="190" t="str">
        <f t="shared" ca="1" si="646"/>
        <v/>
      </c>
      <c r="C550" s="52">
        <v>31</v>
      </c>
      <c r="D550" s="47" t="s">
        <v>46</v>
      </c>
      <c r="E550" s="495" t="str">
        <f t="shared" ca="1" si="650"/>
        <v>Not Used</v>
      </c>
      <c r="F550" s="495"/>
      <c r="G550" s="495"/>
      <c r="H550" s="48" t="str">
        <f ca="1">IF(E550="Not Used","",MAX($H$102:INDIRECT("R[-1]C",FALSE))+1)</f>
        <v/>
      </c>
      <c r="I550" s="49" t="str">
        <f t="shared" ca="1" si="640"/>
        <v/>
      </c>
      <c r="J550" s="496"/>
      <c r="K550" s="491"/>
      <c r="L550" s="490"/>
      <c r="M550" s="491"/>
      <c r="N550" s="490"/>
      <c r="O550" s="491"/>
      <c r="P550" s="490"/>
      <c r="Q550" s="491"/>
      <c r="R550" s="490"/>
      <c r="S550" s="491"/>
      <c r="T550" s="490"/>
      <c r="U550" s="491"/>
      <c r="V550" s="490"/>
      <c r="W550" s="491"/>
      <c r="X550" s="490"/>
      <c r="Y550" s="491"/>
      <c r="Z550" s="5">
        <f t="shared" si="641"/>
        <v>0</v>
      </c>
      <c r="AA550" s="5">
        <f t="shared" ca="1" si="642"/>
        <v>8</v>
      </c>
      <c r="AD550" s="201" t="str">
        <f t="shared" ca="1" si="643"/>
        <v/>
      </c>
      <c r="AE550" s="198" t="str">
        <f t="shared" ca="1" si="644"/>
        <v>未使用</v>
      </c>
    </row>
    <row r="551" spans="1:31" ht="12" customHeight="1" thickTop="1">
      <c r="A551" s="161">
        <v>7</v>
      </c>
      <c r="B551" s="35" t="str">
        <f ca="1">B30</f>
        <v/>
      </c>
      <c r="C551" s="36">
        <v>0</v>
      </c>
      <c r="D551" s="37" t="s">
        <v>84</v>
      </c>
      <c r="E551" s="489" t="str">
        <f ca="1">IF(AE551="未使用","Not Used",$E$100&amp;AD551&amp;"_"&amp;D551)</f>
        <v>Not Used</v>
      </c>
      <c r="F551" s="489"/>
      <c r="G551" s="489"/>
      <c r="H551" s="28" t="str">
        <f ca="1">IF(E551="Not Used","",MAX($H$102:INDIRECT("R[-1]C",FALSE))+1)</f>
        <v/>
      </c>
      <c r="I551" s="38" t="str">
        <f t="shared" ref="I551:I614" ca="1" si="651">IF(H551="","","0x"&amp;DEC2HEX(G$2*2^10+H551,4))</f>
        <v/>
      </c>
      <c r="J551" s="492"/>
      <c r="K551" s="493"/>
      <c r="L551" s="494"/>
      <c r="M551" s="493"/>
      <c r="N551" s="494"/>
      <c r="O551" s="493"/>
      <c r="P551" s="494"/>
      <c r="Q551" s="493"/>
      <c r="R551" s="494"/>
      <c r="S551" s="493"/>
      <c r="T551" s="494"/>
      <c r="U551" s="493"/>
      <c r="V551" s="494"/>
      <c r="W551" s="493"/>
      <c r="X551" s="494"/>
      <c r="Y551" s="493"/>
      <c r="Z551" s="5">
        <f t="shared" ref="Z551:Z614" si="652">COUNTA(J551:Y551)</f>
        <v>0</v>
      </c>
      <c r="AA551" s="5">
        <f t="shared" ref="AA551:AA614" ca="1" si="653">LEN(E551)</f>
        <v>8</v>
      </c>
      <c r="AC551" s="160"/>
      <c r="AD551" s="201" t="str">
        <f t="shared" ca="1" si="592"/>
        <v/>
      </c>
      <c r="AE551" s="198" t="str">
        <f t="shared" ca="1" si="593"/>
        <v>未使用</v>
      </c>
    </row>
    <row r="552" spans="1:31" ht="12" customHeight="1">
      <c r="A552" s="161">
        <f t="shared" si="645"/>
        <v>7</v>
      </c>
      <c r="B552" s="189" t="str">
        <f ca="1">B$551</f>
        <v/>
      </c>
      <c r="C552" s="40">
        <v>1</v>
      </c>
      <c r="D552" s="37" t="s">
        <v>84</v>
      </c>
      <c r="E552" s="489" t="str">
        <f ca="1">IF(AE552="未使用","Not Used",$E$100&amp;AD552&amp;"_"&amp;D552)</f>
        <v>Not Used</v>
      </c>
      <c r="F552" s="489"/>
      <c r="G552" s="489"/>
      <c r="H552" s="41" t="str">
        <f ca="1">IF(E552="Not Used","",MAX($H$102:INDIRECT("R[-1]C",FALSE))+1)</f>
        <v/>
      </c>
      <c r="I552" s="42" t="str">
        <f t="shared" ca="1" si="651"/>
        <v/>
      </c>
      <c r="J552" s="488"/>
      <c r="K552" s="486"/>
      <c r="L552" s="485"/>
      <c r="M552" s="486"/>
      <c r="N552" s="485"/>
      <c r="O552" s="486"/>
      <c r="P552" s="485"/>
      <c r="Q552" s="486"/>
      <c r="R552" s="485"/>
      <c r="S552" s="486"/>
      <c r="T552" s="485"/>
      <c r="U552" s="486"/>
      <c r="V552" s="485"/>
      <c r="W552" s="486"/>
      <c r="X552" s="485"/>
      <c r="Y552" s="486"/>
      <c r="Z552" s="5">
        <f t="shared" si="652"/>
        <v>0</v>
      </c>
      <c r="AA552" s="5">
        <f t="shared" ca="1" si="653"/>
        <v>8</v>
      </c>
      <c r="AD552" s="201" t="str">
        <f t="shared" ref="AD552:AD614" ca="1" si="654">OFFSET(A552,IF(D552="ON",-94-C552,-94-C552-32)-64*A552+3*A552,34-C552)</f>
        <v/>
      </c>
      <c r="AE552" s="198" t="str">
        <f t="shared" ref="AE552:AE614" ca="1" si="655">OFFSET(A552,IF(D552="ON",-93-C552,-92-C552-32)-64*A552+3*A552,34-C552)</f>
        <v>未使用</v>
      </c>
    </row>
    <row r="553" spans="1:31" ht="12" customHeight="1">
      <c r="A553" s="161">
        <f t="shared" ref="A553:A614" si="656">A552</f>
        <v>7</v>
      </c>
      <c r="B553" s="189" t="str">
        <f t="shared" ref="B553:B614" ca="1" si="657">B$551</f>
        <v/>
      </c>
      <c r="C553" s="40">
        <v>2</v>
      </c>
      <c r="D553" s="37" t="s">
        <v>84</v>
      </c>
      <c r="E553" s="489" t="str">
        <f t="shared" ref="E553:E565" ca="1" si="658">IF(AE553="未使用","Not Used",$E$100&amp;AD553&amp;"_"&amp;D553)</f>
        <v>Not Used</v>
      </c>
      <c r="F553" s="489"/>
      <c r="G553" s="489"/>
      <c r="H553" s="41" t="str">
        <f ca="1">IF(E553="Not Used","",MAX($H$102:INDIRECT("R[-1]C",FALSE))+1)</f>
        <v/>
      </c>
      <c r="I553" s="42" t="str">
        <f t="shared" ca="1" si="651"/>
        <v/>
      </c>
      <c r="J553" s="488"/>
      <c r="K553" s="486"/>
      <c r="L553" s="485"/>
      <c r="M553" s="486"/>
      <c r="N553" s="485"/>
      <c r="O553" s="486"/>
      <c r="P553" s="485"/>
      <c r="Q553" s="486"/>
      <c r="R553" s="485"/>
      <c r="S553" s="486"/>
      <c r="T553" s="485"/>
      <c r="U553" s="486"/>
      <c r="V553" s="485"/>
      <c r="W553" s="486"/>
      <c r="X553" s="485"/>
      <c r="Y553" s="486"/>
      <c r="Z553" s="5">
        <f t="shared" si="652"/>
        <v>0</v>
      </c>
      <c r="AA553" s="5">
        <f t="shared" ca="1" si="653"/>
        <v>8</v>
      </c>
      <c r="AD553" s="201" t="str">
        <f t="shared" ca="1" si="654"/>
        <v/>
      </c>
      <c r="AE553" s="198" t="str">
        <f t="shared" ca="1" si="655"/>
        <v>未使用</v>
      </c>
    </row>
    <row r="554" spans="1:31" ht="12" customHeight="1">
      <c r="A554" s="161">
        <f t="shared" si="656"/>
        <v>7</v>
      </c>
      <c r="B554" s="189" t="str">
        <f t="shared" ca="1" si="657"/>
        <v/>
      </c>
      <c r="C554" s="40">
        <v>3</v>
      </c>
      <c r="D554" s="37" t="s">
        <v>84</v>
      </c>
      <c r="E554" s="489" t="str">
        <f t="shared" ca="1" si="658"/>
        <v>Not Used</v>
      </c>
      <c r="F554" s="489"/>
      <c r="G554" s="489"/>
      <c r="H554" s="41" t="str">
        <f ca="1">IF(E554="Not Used","",MAX($H$102:INDIRECT("R[-1]C",FALSE))+1)</f>
        <v/>
      </c>
      <c r="I554" s="42" t="str">
        <f t="shared" ca="1" si="651"/>
        <v/>
      </c>
      <c r="J554" s="488"/>
      <c r="K554" s="486"/>
      <c r="L554" s="485"/>
      <c r="M554" s="486"/>
      <c r="N554" s="485"/>
      <c r="O554" s="486"/>
      <c r="P554" s="485"/>
      <c r="Q554" s="486"/>
      <c r="R554" s="485"/>
      <c r="S554" s="486"/>
      <c r="T554" s="485"/>
      <c r="U554" s="486"/>
      <c r="V554" s="485"/>
      <c r="W554" s="486"/>
      <c r="X554" s="485"/>
      <c r="Y554" s="486"/>
      <c r="Z554" s="5">
        <f t="shared" si="652"/>
        <v>0</v>
      </c>
      <c r="AA554" s="5">
        <f t="shared" ca="1" si="653"/>
        <v>8</v>
      </c>
      <c r="AD554" s="201" t="str">
        <f t="shared" ca="1" si="654"/>
        <v/>
      </c>
      <c r="AE554" s="198" t="str">
        <f t="shared" ca="1" si="655"/>
        <v>未使用</v>
      </c>
    </row>
    <row r="555" spans="1:31" ht="12" customHeight="1">
      <c r="A555" s="161">
        <f t="shared" si="656"/>
        <v>7</v>
      </c>
      <c r="B555" s="189" t="str">
        <f t="shared" ca="1" si="657"/>
        <v/>
      </c>
      <c r="C555" s="40">
        <v>4</v>
      </c>
      <c r="D555" s="37" t="s">
        <v>84</v>
      </c>
      <c r="E555" s="489" t="str">
        <f t="shared" ca="1" si="658"/>
        <v>Not Used</v>
      </c>
      <c r="F555" s="489"/>
      <c r="G555" s="489"/>
      <c r="H555" s="41" t="str">
        <f ca="1">IF(E555="Not Used","",MAX($H$102:INDIRECT("R[-1]C",FALSE))+1)</f>
        <v/>
      </c>
      <c r="I555" s="42" t="str">
        <f t="shared" ca="1" si="651"/>
        <v/>
      </c>
      <c r="J555" s="488"/>
      <c r="K555" s="486"/>
      <c r="L555" s="485"/>
      <c r="M555" s="486"/>
      <c r="N555" s="485"/>
      <c r="O555" s="486"/>
      <c r="P555" s="485"/>
      <c r="Q555" s="486"/>
      <c r="R555" s="485"/>
      <c r="S555" s="486"/>
      <c r="T555" s="485"/>
      <c r="U555" s="486"/>
      <c r="V555" s="485"/>
      <c r="W555" s="486"/>
      <c r="X555" s="485"/>
      <c r="Y555" s="486"/>
      <c r="Z555" s="5">
        <f t="shared" si="652"/>
        <v>0</v>
      </c>
      <c r="AA555" s="5">
        <f t="shared" ca="1" si="653"/>
        <v>8</v>
      </c>
      <c r="AD555" s="201" t="str">
        <f t="shared" ca="1" si="654"/>
        <v/>
      </c>
      <c r="AE555" s="198" t="str">
        <f t="shared" ca="1" si="655"/>
        <v>未使用</v>
      </c>
    </row>
    <row r="556" spans="1:31" ht="12" customHeight="1">
      <c r="A556" s="161">
        <f t="shared" si="656"/>
        <v>7</v>
      </c>
      <c r="B556" s="189" t="str">
        <f t="shared" ca="1" si="657"/>
        <v/>
      </c>
      <c r="C556" s="40">
        <v>5</v>
      </c>
      <c r="D556" s="37" t="s">
        <v>84</v>
      </c>
      <c r="E556" s="489" t="str">
        <f t="shared" ca="1" si="658"/>
        <v>Not Used</v>
      </c>
      <c r="F556" s="489"/>
      <c r="G556" s="489"/>
      <c r="H556" s="41" t="str">
        <f ca="1">IF(E556="Not Used","",MAX($H$102:INDIRECT("R[-1]C",FALSE))+1)</f>
        <v/>
      </c>
      <c r="I556" s="42" t="str">
        <f t="shared" ca="1" si="651"/>
        <v/>
      </c>
      <c r="J556" s="488"/>
      <c r="K556" s="486"/>
      <c r="L556" s="485"/>
      <c r="M556" s="486"/>
      <c r="N556" s="485"/>
      <c r="O556" s="486"/>
      <c r="P556" s="485"/>
      <c r="Q556" s="486"/>
      <c r="R556" s="485"/>
      <c r="S556" s="486"/>
      <c r="T556" s="485"/>
      <c r="U556" s="486"/>
      <c r="V556" s="485"/>
      <c r="W556" s="486"/>
      <c r="X556" s="485"/>
      <c r="Y556" s="486"/>
      <c r="Z556" s="5">
        <f t="shared" si="652"/>
        <v>0</v>
      </c>
      <c r="AA556" s="5">
        <f t="shared" ca="1" si="653"/>
        <v>8</v>
      </c>
      <c r="AD556" s="201" t="str">
        <f t="shared" ca="1" si="654"/>
        <v/>
      </c>
      <c r="AE556" s="198" t="str">
        <f t="shared" ca="1" si="655"/>
        <v>未使用</v>
      </c>
    </row>
    <row r="557" spans="1:31" ht="12" customHeight="1">
      <c r="A557" s="161">
        <f t="shared" si="656"/>
        <v>7</v>
      </c>
      <c r="B557" s="189" t="str">
        <f t="shared" ca="1" si="657"/>
        <v/>
      </c>
      <c r="C557" s="40">
        <v>6</v>
      </c>
      <c r="D557" s="37" t="s">
        <v>84</v>
      </c>
      <c r="E557" s="489" t="str">
        <f t="shared" ca="1" si="658"/>
        <v>Not Used</v>
      </c>
      <c r="F557" s="489"/>
      <c r="G557" s="489"/>
      <c r="H557" s="41" t="str">
        <f ca="1">IF(E557="Not Used","",MAX($H$102:INDIRECT("R[-1]C",FALSE))+1)</f>
        <v/>
      </c>
      <c r="I557" s="42" t="str">
        <f t="shared" ca="1" si="651"/>
        <v/>
      </c>
      <c r="J557" s="488"/>
      <c r="K557" s="486"/>
      <c r="L557" s="485"/>
      <c r="M557" s="486"/>
      <c r="N557" s="485"/>
      <c r="O557" s="486"/>
      <c r="P557" s="485"/>
      <c r="Q557" s="486"/>
      <c r="R557" s="485"/>
      <c r="S557" s="486"/>
      <c r="T557" s="485"/>
      <c r="U557" s="486"/>
      <c r="V557" s="485"/>
      <c r="W557" s="486"/>
      <c r="X557" s="485"/>
      <c r="Y557" s="486"/>
      <c r="Z557" s="5">
        <f t="shared" si="652"/>
        <v>0</v>
      </c>
      <c r="AA557" s="5">
        <f t="shared" ca="1" si="653"/>
        <v>8</v>
      </c>
      <c r="AD557" s="201" t="str">
        <f t="shared" ca="1" si="654"/>
        <v/>
      </c>
      <c r="AE557" s="198" t="str">
        <f t="shared" ca="1" si="655"/>
        <v>未使用</v>
      </c>
    </row>
    <row r="558" spans="1:31" ht="12" customHeight="1">
      <c r="A558" s="161">
        <f t="shared" si="656"/>
        <v>7</v>
      </c>
      <c r="B558" s="189" t="str">
        <f t="shared" ca="1" si="657"/>
        <v/>
      </c>
      <c r="C558" s="40">
        <v>7</v>
      </c>
      <c r="D558" s="37" t="s">
        <v>84</v>
      </c>
      <c r="E558" s="489" t="str">
        <f t="shared" ca="1" si="658"/>
        <v>Not Used</v>
      </c>
      <c r="F558" s="489"/>
      <c r="G558" s="489"/>
      <c r="H558" s="41" t="str">
        <f ca="1">IF(E558="Not Used","",MAX($H$102:INDIRECT("R[-1]C",FALSE))+1)</f>
        <v/>
      </c>
      <c r="I558" s="42" t="str">
        <f t="shared" ca="1" si="651"/>
        <v/>
      </c>
      <c r="J558" s="488"/>
      <c r="K558" s="486"/>
      <c r="L558" s="485"/>
      <c r="M558" s="486"/>
      <c r="N558" s="485"/>
      <c r="O558" s="486"/>
      <c r="P558" s="485"/>
      <c r="Q558" s="486"/>
      <c r="R558" s="485"/>
      <c r="S558" s="486"/>
      <c r="T558" s="485"/>
      <c r="U558" s="486"/>
      <c r="V558" s="485"/>
      <c r="W558" s="486"/>
      <c r="X558" s="485"/>
      <c r="Y558" s="486"/>
      <c r="Z558" s="5">
        <f t="shared" si="652"/>
        <v>0</v>
      </c>
      <c r="AA558" s="5">
        <f t="shared" ca="1" si="653"/>
        <v>8</v>
      </c>
      <c r="AD558" s="201" t="str">
        <f t="shared" ca="1" si="654"/>
        <v/>
      </c>
      <c r="AE558" s="198" t="str">
        <f t="shared" ca="1" si="655"/>
        <v>未使用</v>
      </c>
    </row>
    <row r="559" spans="1:31" ht="12" customHeight="1">
      <c r="A559" s="161">
        <f t="shared" si="656"/>
        <v>7</v>
      </c>
      <c r="B559" s="189" t="str">
        <f t="shared" ca="1" si="657"/>
        <v/>
      </c>
      <c r="C559" s="40">
        <v>8</v>
      </c>
      <c r="D559" s="37" t="s">
        <v>84</v>
      </c>
      <c r="E559" s="489" t="str">
        <f t="shared" ca="1" si="658"/>
        <v>Not Used</v>
      </c>
      <c r="F559" s="489"/>
      <c r="G559" s="489"/>
      <c r="H559" s="41" t="str">
        <f ca="1">IF(E559="Not Used","",MAX($H$102:INDIRECT("R[-1]C",FALSE))+1)</f>
        <v/>
      </c>
      <c r="I559" s="42" t="str">
        <f t="shared" ca="1" si="651"/>
        <v/>
      </c>
      <c r="J559" s="488"/>
      <c r="K559" s="486"/>
      <c r="L559" s="485"/>
      <c r="M559" s="486"/>
      <c r="N559" s="485"/>
      <c r="O559" s="486"/>
      <c r="P559" s="485"/>
      <c r="Q559" s="486"/>
      <c r="R559" s="485"/>
      <c r="S559" s="486"/>
      <c r="T559" s="485"/>
      <c r="U559" s="486"/>
      <c r="V559" s="485"/>
      <c r="W559" s="486"/>
      <c r="X559" s="485"/>
      <c r="Y559" s="486"/>
      <c r="Z559" s="5">
        <f t="shared" si="652"/>
        <v>0</v>
      </c>
      <c r="AA559" s="5">
        <f t="shared" ca="1" si="653"/>
        <v>8</v>
      </c>
      <c r="AD559" s="201" t="str">
        <f t="shared" ca="1" si="654"/>
        <v/>
      </c>
      <c r="AE559" s="198" t="str">
        <f t="shared" ca="1" si="655"/>
        <v>未使用</v>
      </c>
    </row>
    <row r="560" spans="1:31" ht="12" customHeight="1">
      <c r="A560" s="161">
        <f t="shared" si="656"/>
        <v>7</v>
      </c>
      <c r="B560" s="189" t="str">
        <f t="shared" ca="1" si="657"/>
        <v/>
      </c>
      <c r="C560" s="40">
        <v>9</v>
      </c>
      <c r="D560" s="37" t="s">
        <v>84</v>
      </c>
      <c r="E560" s="489" t="str">
        <f t="shared" ca="1" si="658"/>
        <v>Not Used</v>
      </c>
      <c r="F560" s="489"/>
      <c r="G560" s="489"/>
      <c r="H560" s="41" t="str">
        <f ca="1">IF(E560="Not Used","",MAX($H$102:INDIRECT("R[-1]C",FALSE))+1)</f>
        <v/>
      </c>
      <c r="I560" s="42" t="str">
        <f t="shared" ca="1" si="651"/>
        <v/>
      </c>
      <c r="J560" s="488"/>
      <c r="K560" s="486"/>
      <c r="L560" s="485"/>
      <c r="M560" s="486"/>
      <c r="N560" s="485"/>
      <c r="O560" s="486"/>
      <c r="P560" s="485"/>
      <c r="Q560" s="486"/>
      <c r="R560" s="485"/>
      <c r="S560" s="486"/>
      <c r="T560" s="485"/>
      <c r="U560" s="486"/>
      <c r="V560" s="485"/>
      <c r="W560" s="486"/>
      <c r="X560" s="485"/>
      <c r="Y560" s="486"/>
      <c r="Z560" s="5">
        <f t="shared" si="652"/>
        <v>0</v>
      </c>
      <c r="AA560" s="5">
        <f t="shared" ca="1" si="653"/>
        <v>8</v>
      </c>
      <c r="AD560" s="201" t="str">
        <f t="shared" ca="1" si="654"/>
        <v/>
      </c>
      <c r="AE560" s="198" t="str">
        <f t="shared" ca="1" si="655"/>
        <v>未使用</v>
      </c>
    </row>
    <row r="561" spans="1:31" ht="12" customHeight="1">
      <c r="A561" s="161">
        <f t="shared" si="656"/>
        <v>7</v>
      </c>
      <c r="B561" s="189" t="str">
        <f t="shared" ca="1" si="657"/>
        <v/>
      </c>
      <c r="C561" s="40">
        <v>10</v>
      </c>
      <c r="D561" s="37" t="s">
        <v>84</v>
      </c>
      <c r="E561" s="489" t="str">
        <f t="shared" ca="1" si="658"/>
        <v>Not Used</v>
      </c>
      <c r="F561" s="489"/>
      <c r="G561" s="489"/>
      <c r="H561" s="41" t="str">
        <f ca="1">IF(E561="Not Used","",MAX($H$102:INDIRECT("R[-1]C",FALSE))+1)</f>
        <v/>
      </c>
      <c r="I561" s="42" t="str">
        <f t="shared" ca="1" si="651"/>
        <v/>
      </c>
      <c r="J561" s="488"/>
      <c r="K561" s="486"/>
      <c r="L561" s="485"/>
      <c r="M561" s="486"/>
      <c r="N561" s="485"/>
      <c r="O561" s="486"/>
      <c r="P561" s="485"/>
      <c r="Q561" s="486"/>
      <c r="R561" s="485"/>
      <c r="S561" s="486"/>
      <c r="T561" s="485"/>
      <c r="U561" s="486"/>
      <c r="V561" s="485"/>
      <c r="W561" s="486"/>
      <c r="X561" s="485"/>
      <c r="Y561" s="486"/>
      <c r="Z561" s="5">
        <f t="shared" si="652"/>
        <v>0</v>
      </c>
      <c r="AA561" s="5">
        <f t="shared" ca="1" si="653"/>
        <v>8</v>
      </c>
      <c r="AD561" s="201" t="str">
        <f t="shared" ca="1" si="654"/>
        <v/>
      </c>
      <c r="AE561" s="198" t="str">
        <f t="shared" ca="1" si="655"/>
        <v>未使用</v>
      </c>
    </row>
    <row r="562" spans="1:31" ht="12" customHeight="1">
      <c r="A562" s="161">
        <f t="shared" si="656"/>
        <v>7</v>
      </c>
      <c r="B562" s="189" t="str">
        <f t="shared" ca="1" si="657"/>
        <v/>
      </c>
      <c r="C562" s="40">
        <v>11</v>
      </c>
      <c r="D562" s="37" t="s">
        <v>84</v>
      </c>
      <c r="E562" s="489" t="str">
        <f t="shared" ca="1" si="658"/>
        <v>Not Used</v>
      </c>
      <c r="F562" s="489"/>
      <c r="G562" s="489"/>
      <c r="H562" s="41" t="str">
        <f ca="1">IF(E562="Not Used","",MAX($H$102:INDIRECT("R[-1]C",FALSE))+1)</f>
        <v/>
      </c>
      <c r="I562" s="42" t="str">
        <f t="shared" ca="1" si="651"/>
        <v/>
      </c>
      <c r="J562" s="488"/>
      <c r="K562" s="486"/>
      <c r="L562" s="485"/>
      <c r="M562" s="486"/>
      <c r="N562" s="485"/>
      <c r="O562" s="486"/>
      <c r="P562" s="485"/>
      <c r="Q562" s="486"/>
      <c r="R562" s="485"/>
      <c r="S562" s="486"/>
      <c r="T562" s="485"/>
      <c r="U562" s="486"/>
      <c r="V562" s="485"/>
      <c r="W562" s="486"/>
      <c r="X562" s="485"/>
      <c r="Y562" s="486"/>
      <c r="Z562" s="5">
        <f t="shared" si="652"/>
        <v>0</v>
      </c>
      <c r="AA562" s="5">
        <f t="shared" ca="1" si="653"/>
        <v>8</v>
      </c>
      <c r="AD562" s="201" t="str">
        <f t="shared" ca="1" si="654"/>
        <v/>
      </c>
      <c r="AE562" s="198" t="str">
        <f t="shared" ca="1" si="655"/>
        <v>未使用</v>
      </c>
    </row>
    <row r="563" spans="1:31" ht="12" customHeight="1">
      <c r="A563" s="161">
        <f t="shared" si="656"/>
        <v>7</v>
      </c>
      <c r="B563" s="189" t="str">
        <f t="shared" ca="1" si="657"/>
        <v/>
      </c>
      <c r="C563" s="40">
        <v>12</v>
      </c>
      <c r="D563" s="37" t="s">
        <v>84</v>
      </c>
      <c r="E563" s="489" t="str">
        <f t="shared" ca="1" si="658"/>
        <v>Not Used</v>
      </c>
      <c r="F563" s="489"/>
      <c r="G563" s="489"/>
      <c r="H563" s="41" t="str">
        <f ca="1">IF(E563="Not Used","",MAX($H$102:INDIRECT("R[-1]C",FALSE))+1)</f>
        <v/>
      </c>
      <c r="I563" s="42" t="str">
        <f t="shared" ca="1" si="651"/>
        <v/>
      </c>
      <c r="J563" s="488"/>
      <c r="K563" s="486"/>
      <c r="L563" s="485"/>
      <c r="M563" s="486"/>
      <c r="N563" s="485"/>
      <c r="O563" s="486"/>
      <c r="P563" s="485"/>
      <c r="Q563" s="486"/>
      <c r="R563" s="485"/>
      <c r="S563" s="486"/>
      <c r="T563" s="485"/>
      <c r="U563" s="486"/>
      <c r="V563" s="485"/>
      <c r="W563" s="486"/>
      <c r="X563" s="485"/>
      <c r="Y563" s="486"/>
      <c r="Z563" s="5">
        <f t="shared" si="652"/>
        <v>0</v>
      </c>
      <c r="AA563" s="5">
        <f t="shared" ca="1" si="653"/>
        <v>8</v>
      </c>
      <c r="AD563" s="201" t="str">
        <f t="shared" ca="1" si="654"/>
        <v/>
      </c>
      <c r="AE563" s="198" t="str">
        <f t="shared" ca="1" si="655"/>
        <v>未使用</v>
      </c>
    </row>
    <row r="564" spans="1:31" ht="12" customHeight="1">
      <c r="A564" s="161">
        <f t="shared" si="656"/>
        <v>7</v>
      </c>
      <c r="B564" s="189" t="str">
        <f t="shared" ca="1" si="657"/>
        <v/>
      </c>
      <c r="C564" s="40">
        <v>13</v>
      </c>
      <c r="D564" s="37" t="s">
        <v>84</v>
      </c>
      <c r="E564" s="489" t="str">
        <f t="shared" ca="1" si="658"/>
        <v>Not Used</v>
      </c>
      <c r="F564" s="489"/>
      <c r="G564" s="489"/>
      <c r="H564" s="41" t="str">
        <f ca="1">IF(E564="Not Used","",MAX($H$102:INDIRECT("R[-1]C",FALSE))+1)</f>
        <v/>
      </c>
      <c r="I564" s="42" t="str">
        <f t="shared" ca="1" si="651"/>
        <v/>
      </c>
      <c r="J564" s="488"/>
      <c r="K564" s="486"/>
      <c r="L564" s="485"/>
      <c r="M564" s="486"/>
      <c r="N564" s="485"/>
      <c r="O564" s="486"/>
      <c r="P564" s="485"/>
      <c r="Q564" s="486"/>
      <c r="R564" s="485"/>
      <c r="S564" s="486"/>
      <c r="T564" s="485"/>
      <c r="U564" s="486"/>
      <c r="V564" s="485"/>
      <c r="W564" s="486"/>
      <c r="X564" s="485"/>
      <c r="Y564" s="486"/>
      <c r="Z564" s="5">
        <f t="shared" si="652"/>
        <v>0</v>
      </c>
      <c r="AA564" s="5">
        <f t="shared" ca="1" si="653"/>
        <v>8</v>
      </c>
      <c r="AD564" s="201" t="str">
        <f t="shared" ca="1" si="654"/>
        <v/>
      </c>
      <c r="AE564" s="198" t="str">
        <f t="shared" ca="1" si="655"/>
        <v>未使用</v>
      </c>
    </row>
    <row r="565" spans="1:31" ht="12" customHeight="1">
      <c r="A565" s="161">
        <f t="shared" si="656"/>
        <v>7</v>
      </c>
      <c r="B565" s="189" t="str">
        <f t="shared" ca="1" si="657"/>
        <v/>
      </c>
      <c r="C565" s="40">
        <v>14</v>
      </c>
      <c r="D565" s="37" t="s">
        <v>84</v>
      </c>
      <c r="E565" s="489" t="str">
        <f t="shared" ca="1" si="658"/>
        <v>Not Used</v>
      </c>
      <c r="F565" s="489"/>
      <c r="G565" s="489"/>
      <c r="H565" s="41" t="str">
        <f ca="1">IF(E565="Not Used","",MAX($H$102:INDIRECT("R[-1]C",FALSE))+1)</f>
        <v/>
      </c>
      <c r="I565" s="42" t="str">
        <f t="shared" ca="1" si="651"/>
        <v/>
      </c>
      <c r="J565" s="488"/>
      <c r="K565" s="486"/>
      <c r="L565" s="485"/>
      <c r="M565" s="486"/>
      <c r="N565" s="485"/>
      <c r="O565" s="486"/>
      <c r="P565" s="485"/>
      <c r="Q565" s="486"/>
      <c r="R565" s="485"/>
      <c r="S565" s="486"/>
      <c r="T565" s="485"/>
      <c r="U565" s="486"/>
      <c r="V565" s="485"/>
      <c r="W565" s="486"/>
      <c r="X565" s="485"/>
      <c r="Y565" s="486"/>
      <c r="Z565" s="5">
        <f t="shared" si="652"/>
        <v>0</v>
      </c>
      <c r="AA565" s="5">
        <f t="shared" ca="1" si="653"/>
        <v>8</v>
      </c>
      <c r="AD565" s="201" t="str">
        <f t="shared" ca="1" si="654"/>
        <v/>
      </c>
      <c r="AE565" s="198" t="str">
        <f t="shared" ca="1" si="655"/>
        <v>未使用</v>
      </c>
    </row>
    <row r="566" spans="1:31" ht="12" customHeight="1">
      <c r="A566" s="161">
        <f t="shared" si="656"/>
        <v>7</v>
      </c>
      <c r="B566" s="189" t="str">
        <f t="shared" ca="1" si="657"/>
        <v/>
      </c>
      <c r="C566" s="40">
        <v>15</v>
      </c>
      <c r="D566" s="37" t="s">
        <v>84</v>
      </c>
      <c r="E566" s="489" t="str">
        <f ca="1">IF(AE566="未使用","Not Used",$E$100&amp;AD566&amp;"_"&amp;D566)</f>
        <v>Not Used</v>
      </c>
      <c r="F566" s="489"/>
      <c r="G566" s="489"/>
      <c r="H566" s="41" t="str">
        <f ca="1">IF(E566="Not Used","",MAX($H$102:INDIRECT("R[-1]C",FALSE))+1)</f>
        <v/>
      </c>
      <c r="I566" s="42" t="str">
        <f t="shared" ca="1" si="651"/>
        <v/>
      </c>
      <c r="J566" s="488"/>
      <c r="K566" s="486"/>
      <c r="L566" s="485"/>
      <c r="M566" s="486"/>
      <c r="N566" s="485"/>
      <c r="O566" s="486"/>
      <c r="P566" s="485"/>
      <c r="Q566" s="486"/>
      <c r="R566" s="485"/>
      <c r="S566" s="486"/>
      <c r="T566" s="485"/>
      <c r="U566" s="486"/>
      <c r="V566" s="485"/>
      <c r="W566" s="486"/>
      <c r="X566" s="485"/>
      <c r="Y566" s="486"/>
      <c r="Z566" s="5">
        <f t="shared" si="652"/>
        <v>0</v>
      </c>
      <c r="AA566" s="5">
        <f t="shared" ca="1" si="653"/>
        <v>8</v>
      </c>
      <c r="AD566" s="201" t="str">
        <f t="shared" ca="1" si="654"/>
        <v/>
      </c>
      <c r="AE566" s="198" t="str">
        <f t="shared" ca="1" si="655"/>
        <v>未使用</v>
      </c>
    </row>
    <row r="567" spans="1:31" ht="12" customHeight="1">
      <c r="A567" s="161">
        <f t="shared" si="656"/>
        <v>7</v>
      </c>
      <c r="B567" s="189" t="str">
        <f t="shared" ca="1" si="657"/>
        <v/>
      </c>
      <c r="C567" s="40">
        <v>16</v>
      </c>
      <c r="D567" s="37" t="s">
        <v>84</v>
      </c>
      <c r="E567" s="489" t="str">
        <f ca="1">IF(AE567="未使用","Not Used",$E$100&amp;AD567&amp;"_"&amp;D567)</f>
        <v>Not Used</v>
      </c>
      <c r="F567" s="489"/>
      <c r="G567" s="489"/>
      <c r="H567" s="41" t="str">
        <f ca="1">IF(E567="Not Used","",MAX($H$102:INDIRECT("R[-1]C",FALSE))+1)</f>
        <v/>
      </c>
      <c r="I567" s="42" t="str">
        <f t="shared" ca="1" si="651"/>
        <v/>
      </c>
      <c r="J567" s="488"/>
      <c r="K567" s="486"/>
      <c r="L567" s="485"/>
      <c r="M567" s="486"/>
      <c r="N567" s="485"/>
      <c r="O567" s="486"/>
      <c r="P567" s="485"/>
      <c r="Q567" s="486"/>
      <c r="R567" s="485"/>
      <c r="S567" s="486"/>
      <c r="T567" s="485"/>
      <c r="U567" s="486"/>
      <c r="V567" s="485"/>
      <c r="W567" s="486"/>
      <c r="X567" s="485"/>
      <c r="Y567" s="486"/>
      <c r="Z567" s="5">
        <f t="shared" si="652"/>
        <v>0</v>
      </c>
      <c r="AA567" s="5">
        <f t="shared" ca="1" si="653"/>
        <v>8</v>
      </c>
      <c r="AD567" s="201" t="str">
        <f t="shared" ca="1" si="654"/>
        <v/>
      </c>
      <c r="AE567" s="198" t="str">
        <f t="shared" ca="1" si="655"/>
        <v>未使用</v>
      </c>
    </row>
    <row r="568" spans="1:31" ht="12" customHeight="1">
      <c r="A568" s="161">
        <f t="shared" si="656"/>
        <v>7</v>
      </c>
      <c r="B568" s="189" t="str">
        <f t="shared" ca="1" si="657"/>
        <v/>
      </c>
      <c r="C568" s="40">
        <v>17</v>
      </c>
      <c r="D568" s="37" t="s">
        <v>84</v>
      </c>
      <c r="E568" s="489" t="str">
        <f t="shared" ref="E568:E573" ca="1" si="659">IF(AE568="未使用","Not Used",$E$100&amp;AD568&amp;"_"&amp;D568)</f>
        <v>Not Used</v>
      </c>
      <c r="F568" s="489"/>
      <c r="G568" s="489"/>
      <c r="H568" s="41" t="str">
        <f ca="1">IF(E568="Not Used","",MAX($H$102:INDIRECT("R[-1]C",FALSE))+1)</f>
        <v/>
      </c>
      <c r="I568" s="42" t="str">
        <f t="shared" ca="1" si="651"/>
        <v/>
      </c>
      <c r="J568" s="488"/>
      <c r="K568" s="486"/>
      <c r="L568" s="485"/>
      <c r="M568" s="486"/>
      <c r="N568" s="485"/>
      <c r="O568" s="486"/>
      <c r="P568" s="485"/>
      <c r="Q568" s="486"/>
      <c r="R568" s="485"/>
      <c r="S568" s="486"/>
      <c r="T568" s="485"/>
      <c r="U568" s="486"/>
      <c r="V568" s="485"/>
      <c r="W568" s="486"/>
      <c r="X568" s="485"/>
      <c r="Y568" s="486"/>
      <c r="Z568" s="5">
        <f t="shared" si="652"/>
        <v>0</v>
      </c>
      <c r="AA568" s="5">
        <f t="shared" ca="1" si="653"/>
        <v>8</v>
      </c>
      <c r="AD568" s="201" t="str">
        <f t="shared" ca="1" si="654"/>
        <v/>
      </c>
      <c r="AE568" s="198" t="str">
        <f t="shared" ca="1" si="655"/>
        <v>未使用</v>
      </c>
    </row>
    <row r="569" spans="1:31" ht="12" customHeight="1">
      <c r="A569" s="161">
        <f t="shared" si="656"/>
        <v>7</v>
      </c>
      <c r="B569" s="189" t="str">
        <f t="shared" ca="1" si="657"/>
        <v/>
      </c>
      <c r="C569" s="40">
        <v>18</v>
      </c>
      <c r="D569" s="37" t="s">
        <v>84</v>
      </c>
      <c r="E569" s="489" t="str">
        <f t="shared" ca="1" si="659"/>
        <v>Not Used</v>
      </c>
      <c r="F569" s="489"/>
      <c r="G569" s="489"/>
      <c r="H569" s="41" t="str">
        <f ca="1">IF(E569="Not Used","",MAX($H$102:INDIRECT("R[-1]C",FALSE))+1)</f>
        <v/>
      </c>
      <c r="I569" s="42" t="str">
        <f t="shared" ca="1" si="651"/>
        <v/>
      </c>
      <c r="J569" s="488"/>
      <c r="K569" s="486"/>
      <c r="L569" s="485"/>
      <c r="M569" s="486"/>
      <c r="N569" s="485"/>
      <c r="O569" s="486"/>
      <c r="P569" s="485"/>
      <c r="Q569" s="486"/>
      <c r="R569" s="485"/>
      <c r="S569" s="486"/>
      <c r="T569" s="485"/>
      <c r="U569" s="486"/>
      <c r="V569" s="485"/>
      <c r="W569" s="486"/>
      <c r="X569" s="485"/>
      <c r="Y569" s="486"/>
      <c r="Z569" s="5">
        <f t="shared" si="652"/>
        <v>0</v>
      </c>
      <c r="AA569" s="5">
        <f t="shared" ca="1" si="653"/>
        <v>8</v>
      </c>
      <c r="AD569" s="201" t="str">
        <f t="shared" ca="1" si="654"/>
        <v/>
      </c>
      <c r="AE569" s="198" t="str">
        <f t="shared" ca="1" si="655"/>
        <v>未使用</v>
      </c>
    </row>
    <row r="570" spans="1:31" ht="12" customHeight="1">
      <c r="A570" s="161">
        <f t="shared" si="656"/>
        <v>7</v>
      </c>
      <c r="B570" s="189" t="str">
        <f t="shared" ca="1" si="657"/>
        <v/>
      </c>
      <c r="C570" s="40">
        <v>19</v>
      </c>
      <c r="D570" s="37" t="s">
        <v>84</v>
      </c>
      <c r="E570" s="489" t="str">
        <f t="shared" ca="1" si="659"/>
        <v>Not Used</v>
      </c>
      <c r="F570" s="489"/>
      <c r="G570" s="489"/>
      <c r="H570" s="41" t="str">
        <f ca="1">IF(E570="Not Used","",MAX($H$102:INDIRECT("R[-1]C",FALSE))+1)</f>
        <v/>
      </c>
      <c r="I570" s="42" t="str">
        <f t="shared" ca="1" si="651"/>
        <v/>
      </c>
      <c r="J570" s="488"/>
      <c r="K570" s="486"/>
      <c r="L570" s="485"/>
      <c r="M570" s="486"/>
      <c r="N570" s="485"/>
      <c r="O570" s="486"/>
      <c r="P570" s="485"/>
      <c r="Q570" s="486"/>
      <c r="R570" s="485"/>
      <c r="S570" s="486"/>
      <c r="T570" s="485"/>
      <c r="U570" s="486"/>
      <c r="V570" s="485"/>
      <c r="W570" s="486"/>
      <c r="X570" s="485"/>
      <c r="Y570" s="486"/>
      <c r="Z570" s="5">
        <f t="shared" si="652"/>
        <v>0</v>
      </c>
      <c r="AA570" s="5">
        <f t="shared" ca="1" si="653"/>
        <v>8</v>
      </c>
      <c r="AD570" s="201" t="str">
        <f t="shared" ca="1" si="654"/>
        <v/>
      </c>
      <c r="AE570" s="198" t="str">
        <f t="shared" ca="1" si="655"/>
        <v>未使用</v>
      </c>
    </row>
    <row r="571" spans="1:31" ht="12" customHeight="1">
      <c r="A571" s="161">
        <f t="shared" si="656"/>
        <v>7</v>
      </c>
      <c r="B571" s="189" t="str">
        <f t="shared" ca="1" si="657"/>
        <v/>
      </c>
      <c r="C571" s="40">
        <v>20</v>
      </c>
      <c r="D571" s="37" t="s">
        <v>84</v>
      </c>
      <c r="E571" s="489" t="str">
        <f t="shared" ca="1" si="659"/>
        <v>Not Used</v>
      </c>
      <c r="F571" s="489"/>
      <c r="G571" s="489"/>
      <c r="H571" s="41" t="str">
        <f ca="1">IF(E571="Not Used","",MAX($H$102:INDIRECT("R[-1]C",FALSE))+1)</f>
        <v/>
      </c>
      <c r="I571" s="42" t="str">
        <f t="shared" ca="1" si="651"/>
        <v/>
      </c>
      <c r="J571" s="488"/>
      <c r="K571" s="486"/>
      <c r="L571" s="485"/>
      <c r="M571" s="486"/>
      <c r="N571" s="485"/>
      <c r="O571" s="486"/>
      <c r="P571" s="485"/>
      <c r="Q571" s="486"/>
      <c r="R571" s="485"/>
      <c r="S571" s="486"/>
      <c r="T571" s="485"/>
      <c r="U571" s="486"/>
      <c r="V571" s="485"/>
      <c r="W571" s="486"/>
      <c r="X571" s="485"/>
      <c r="Y571" s="486"/>
      <c r="Z571" s="5">
        <f t="shared" si="652"/>
        <v>0</v>
      </c>
      <c r="AA571" s="5">
        <f t="shared" ca="1" si="653"/>
        <v>8</v>
      </c>
      <c r="AD571" s="201" t="str">
        <f t="shared" ca="1" si="654"/>
        <v/>
      </c>
      <c r="AE571" s="198" t="str">
        <f t="shared" ca="1" si="655"/>
        <v>未使用</v>
      </c>
    </row>
    <row r="572" spans="1:31" ht="12" customHeight="1">
      <c r="A572" s="161">
        <f t="shared" si="656"/>
        <v>7</v>
      </c>
      <c r="B572" s="189" t="str">
        <f t="shared" ca="1" si="657"/>
        <v/>
      </c>
      <c r="C572" s="40">
        <v>21</v>
      </c>
      <c r="D572" s="37" t="s">
        <v>84</v>
      </c>
      <c r="E572" s="489" t="str">
        <f t="shared" ca="1" si="659"/>
        <v>Not Used</v>
      </c>
      <c r="F572" s="489"/>
      <c r="G572" s="489"/>
      <c r="H572" s="41" t="str">
        <f ca="1">IF(E572="Not Used","",MAX($H$102:INDIRECT("R[-1]C",FALSE))+1)</f>
        <v/>
      </c>
      <c r="I572" s="42" t="str">
        <f t="shared" ca="1" si="651"/>
        <v/>
      </c>
      <c r="J572" s="488"/>
      <c r="K572" s="486"/>
      <c r="L572" s="485"/>
      <c r="M572" s="486"/>
      <c r="N572" s="485"/>
      <c r="O572" s="486"/>
      <c r="P572" s="485"/>
      <c r="Q572" s="486"/>
      <c r="R572" s="485"/>
      <c r="S572" s="486"/>
      <c r="T572" s="485"/>
      <c r="U572" s="486"/>
      <c r="V572" s="485"/>
      <c r="W572" s="486"/>
      <c r="X572" s="485"/>
      <c r="Y572" s="486"/>
      <c r="Z572" s="5">
        <f t="shared" si="652"/>
        <v>0</v>
      </c>
      <c r="AA572" s="5">
        <f t="shared" ca="1" si="653"/>
        <v>8</v>
      </c>
      <c r="AD572" s="201" t="str">
        <f t="shared" ca="1" si="654"/>
        <v/>
      </c>
      <c r="AE572" s="198" t="str">
        <f t="shared" ca="1" si="655"/>
        <v>未使用</v>
      </c>
    </row>
    <row r="573" spans="1:31" ht="12" customHeight="1">
      <c r="A573" s="161">
        <f t="shared" si="656"/>
        <v>7</v>
      </c>
      <c r="B573" s="189" t="str">
        <f t="shared" ca="1" si="657"/>
        <v/>
      </c>
      <c r="C573" s="40">
        <v>22</v>
      </c>
      <c r="D573" s="37" t="s">
        <v>84</v>
      </c>
      <c r="E573" s="489" t="str">
        <f t="shared" ca="1" si="659"/>
        <v>Not Used</v>
      </c>
      <c r="F573" s="489"/>
      <c r="G573" s="489"/>
      <c r="H573" s="41" t="str">
        <f ca="1">IF(E573="Not Used","",MAX($H$102:INDIRECT("R[-1]C",FALSE))+1)</f>
        <v/>
      </c>
      <c r="I573" s="42" t="str">
        <f t="shared" ca="1" si="651"/>
        <v/>
      </c>
      <c r="J573" s="488"/>
      <c r="K573" s="486"/>
      <c r="L573" s="485"/>
      <c r="M573" s="486"/>
      <c r="N573" s="485"/>
      <c r="O573" s="486"/>
      <c r="P573" s="485"/>
      <c r="Q573" s="486"/>
      <c r="R573" s="485"/>
      <c r="S573" s="486"/>
      <c r="T573" s="485"/>
      <c r="U573" s="486"/>
      <c r="V573" s="485"/>
      <c r="W573" s="486"/>
      <c r="X573" s="485"/>
      <c r="Y573" s="486"/>
      <c r="Z573" s="5">
        <f t="shared" si="652"/>
        <v>0</v>
      </c>
      <c r="AA573" s="5">
        <f t="shared" ca="1" si="653"/>
        <v>8</v>
      </c>
      <c r="AD573" s="201" t="str">
        <f t="shared" ca="1" si="654"/>
        <v/>
      </c>
      <c r="AE573" s="198" t="str">
        <f t="shared" ca="1" si="655"/>
        <v>未使用</v>
      </c>
    </row>
    <row r="574" spans="1:31" ht="12" customHeight="1">
      <c r="A574" s="161">
        <f t="shared" si="656"/>
        <v>7</v>
      </c>
      <c r="B574" s="189" t="str">
        <f t="shared" ca="1" si="657"/>
        <v/>
      </c>
      <c r="C574" s="40">
        <v>23</v>
      </c>
      <c r="D574" s="37" t="s">
        <v>84</v>
      </c>
      <c r="E574" s="489" t="str">
        <f ca="1">IF(AE574="未使用","Not Used",$E$100&amp;AD574&amp;"_"&amp;D574)</f>
        <v>Not Used</v>
      </c>
      <c r="F574" s="489"/>
      <c r="G574" s="489"/>
      <c r="H574" s="41" t="str">
        <f ca="1">IF(E574="Not Used","",MAX($H$102:INDIRECT("R[-1]C",FALSE))+1)</f>
        <v/>
      </c>
      <c r="I574" s="42" t="str">
        <f t="shared" ca="1" si="651"/>
        <v/>
      </c>
      <c r="J574" s="488"/>
      <c r="K574" s="486"/>
      <c r="L574" s="485"/>
      <c r="M574" s="486"/>
      <c r="N574" s="485"/>
      <c r="O574" s="486"/>
      <c r="P574" s="485"/>
      <c r="Q574" s="486"/>
      <c r="R574" s="485"/>
      <c r="S574" s="486"/>
      <c r="T574" s="485"/>
      <c r="U574" s="486"/>
      <c r="V574" s="485"/>
      <c r="W574" s="486"/>
      <c r="X574" s="485"/>
      <c r="Y574" s="486"/>
      <c r="Z574" s="5">
        <f t="shared" si="652"/>
        <v>0</v>
      </c>
      <c r="AA574" s="5">
        <f t="shared" ca="1" si="653"/>
        <v>8</v>
      </c>
      <c r="AD574" s="201" t="str">
        <f t="shared" ca="1" si="654"/>
        <v/>
      </c>
      <c r="AE574" s="198" t="str">
        <f t="shared" ca="1" si="655"/>
        <v>未使用</v>
      </c>
    </row>
    <row r="575" spans="1:31" ht="12" customHeight="1">
      <c r="A575" s="161">
        <f t="shared" si="656"/>
        <v>7</v>
      </c>
      <c r="B575" s="189" t="str">
        <f t="shared" ca="1" si="657"/>
        <v/>
      </c>
      <c r="C575" s="40">
        <v>24</v>
      </c>
      <c r="D575" s="37" t="s">
        <v>84</v>
      </c>
      <c r="E575" s="489" t="str">
        <f t="shared" ref="E575:E581" ca="1" si="660">IF(AE575="未使用","Not Used",$E$100&amp;AD575&amp;"_"&amp;D575)</f>
        <v>Not Used</v>
      </c>
      <c r="F575" s="489"/>
      <c r="G575" s="489"/>
      <c r="H575" s="41" t="str">
        <f ca="1">IF(E575="Not Used","",MAX($H$102:INDIRECT("R[-1]C",FALSE))+1)</f>
        <v/>
      </c>
      <c r="I575" s="42" t="str">
        <f t="shared" ca="1" si="651"/>
        <v/>
      </c>
      <c r="J575" s="488"/>
      <c r="K575" s="486"/>
      <c r="L575" s="485"/>
      <c r="M575" s="486"/>
      <c r="N575" s="485"/>
      <c r="O575" s="486"/>
      <c r="P575" s="485"/>
      <c r="Q575" s="486"/>
      <c r="R575" s="485"/>
      <c r="S575" s="486"/>
      <c r="T575" s="485"/>
      <c r="U575" s="486"/>
      <c r="V575" s="485"/>
      <c r="W575" s="486"/>
      <c r="X575" s="485"/>
      <c r="Y575" s="486"/>
      <c r="Z575" s="5">
        <f t="shared" si="652"/>
        <v>0</v>
      </c>
      <c r="AA575" s="5">
        <f t="shared" ca="1" si="653"/>
        <v>8</v>
      </c>
      <c r="AD575" s="201" t="str">
        <f t="shared" ca="1" si="654"/>
        <v/>
      </c>
      <c r="AE575" s="198" t="str">
        <f t="shared" ca="1" si="655"/>
        <v>未使用</v>
      </c>
    </row>
    <row r="576" spans="1:31" ht="12" customHeight="1">
      <c r="A576" s="161">
        <f t="shared" si="656"/>
        <v>7</v>
      </c>
      <c r="B576" s="189" t="str">
        <f t="shared" ca="1" si="657"/>
        <v/>
      </c>
      <c r="C576" s="40">
        <v>25</v>
      </c>
      <c r="D576" s="37" t="s">
        <v>84</v>
      </c>
      <c r="E576" s="489" t="str">
        <f t="shared" ca="1" si="660"/>
        <v>Not Used</v>
      </c>
      <c r="F576" s="489"/>
      <c r="G576" s="489"/>
      <c r="H576" s="41" t="str">
        <f ca="1">IF(E576="Not Used","",MAX($H$102:INDIRECT("R[-1]C",FALSE))+1)</f>
        <v/>
      </c>
      <c r="I576" s="42" t="str">
        <f t="shared" ca="1" si="651"/>
        <v/>
      </c>
      <c r="J576" s="488"/>
      <c r="K576" s="486"/>
      <c r="L576" s="485"/>
      <c r="M576" s="486"/>
      <c r="N576" s="485"/>
      <c r="O576" s="486"/>
      <c r="P576" s="485"/>
      <c r="Q576" s="486"/>
      <c r="R576" s="485"/>
      <c r="S576" s="486"/>
      <c r="T576" s="485"/>
      <c r="U576" s="486"/>
      <c r="V576" s="485"/>
      <c r="W576" s="486"/>
      <c r="X576" s="485"/>
      <c r="Y576" s="486"/>
      <c r="Z576" s="5">
        <f t="shared" si="652"/>
        <v>0</v>
      </c>
      <c r="AA576" s="5">
        <f t="shared" ca="1" si="653"/>
        <v>8</v>
      </c>
      <c r="AD576" s="201" t="str">
        <f t="shared" ca="1" si="654"/>
        <v/>
      </c>
      <c r="AE576" s="198" t="str">
        <f t="shared" ca="1" si="655"/>
        <v>未使用</v>
      </c>
    </row>
    <row r="577" spans="1:31" ht="12" customHeight="1">
      <c r="A577" s="161">
        <f t="shared" si="656"/>
        <v>7</v>
      </c>
      <c r="B577" s="189" t="str">
        <f t="shared" ca="1" si="657"/>
        <v/>
      </c>
      <c r="C577" s="40">
        <v>26</v>
      </c>
      <c r="D577" s="37" t="s">
        <v>84</v>
      </c>
      <c r="E577" s="489" t="str">
        <f t="shared" ca="1" si="660"/>
        <v>Not Used</v>
      </c>
      <c r="F577" s="489"/>
      <c r="G577" s="489"/>
      <c r="H577" s="41" t="str">
        <f ca="1">IF(E577="Not Used","",MAX($H$102:INDIRECT("R[-1]C",FALSE))+1)</f>
        <v/>
      </c>
      <c r="I577" s="42" t="str">
        <f t="shared" ca="1" si="651"/>
        <v/>
      </c>
      <c r="J577" s="488"/>
      <c r="K577" s="486"/>
      <c r="L577" s="485"/>
      <c r="M577" s="486"/>
      <c r="N577" s="485"/>
      <c r="O577" s="486"/>
      <c r="P577" s="485"/>
      <c r="Q577" s="486"/>
      <c r="R577" s="485"/>
      <c r="S577" s="486"/>
      <c r="T577" s="485"/>
      <c r="U577" s="486"/>
      <c r="V577" s="485"/>
      <c r="W577" s="486"/>
      <c r="X577" s="485"/>
      <c r="Y577" s="486"/>
      <c r="Z577" s="5">
        <f t="shared" si="652"/>
        <v>0</v>
      </c>
      <c r="AA577" s="5">
        <f t="shared" ca="1" si="653"/>
        <v>8</v>
      </c>
      <c r="AD577" s="201" t="str">
        <f t="shared" ca="1" si="654"/>
        <v/>
      </c>
      <c r="AE577" s="198" t="str">
        <f t="shared" ca="1" si="655"/>
        <v>未使用</v>
      </c>
    </row>
    <row r="578" spans="1:31" ht="12" customHeight="1">
      <c r="A578" s="161">
        <f t="shared" si="656"/>
        <v>7</v>
      </c>
      <c r="B578" s="189" t="str">
        <f t="shared" ca="1" si="657"/>
        <v/>
      </c>
      <c r="C578" s="40">
        <v>27</v>
      </c>
      <c r="D578" s="37" t="s">
        <v>84</v>
      </c>
      <c r="E578" s="489" t="str">
        <f t="shared" ca="1" si="660"/>
        <v>Not Used</v>
      </c>
      <c r="F578" s="489"/>
      <c r="G578" s="489"/>
      <c r="H578" s="41" t="str">
        <f ca="1">IF(E578="Not Used","",MAX($H$102:INDIRECT("R[-1]C",FALSE))+1)</f>
        <v/>
      </c>
      <c r="I578" s="42" t="str">
        <f t="shared" ca="1" si="651"/>
        <v/>
      </c>
      <c r="J578" s="488"/>
      <c r="K578" s="486"/>
      <c r="L578" s="485"/>
      <c r="M578" s="486"/>
      <c r="N578" s="485"/>
      <c r="O578" s="486"/>
      <c r="P578" s="485"/>
      <c r="Q578" s="486"/>
      <c r="R578" s="485"/>
      <c r="S578" s="486"/>
      <c r="T578" s="485"/>
      <c r="U578" s="486"/>
      <c r="V578" s="485"/>
      <c r="W578" s="486"/>
      <c r="X578" s="485"/>
      <c r="Y578" s="486"/>
      <c r="Z578" s="5">
        <f t="shared" si="652"/>
        <v>0</v>
      </c>
      <c r="AA578" s="5">
        <f t="shared" ca="1" si="653"/>
        <v>8</v>
      </c>
      <c r="AD578" s="201" t="str">
        <f t="shared" ca="1" si="654"/>
        <v/>
      </c>
      <c r="AE578" s="198" t="str">
        <f t="shared" ca="1" si="655"/>
        <v>未使用</v>
      </c>
    </row>
    <row r="579" spans="1:31" ht="12" customHeight="1">
      <c r="A579" s="161">
        <f t="shared" si="656"/>
        <v>7</v>
      </c>
      <c r="B579" s="189" t="str">
        <f t="shared" ca="1" si="657"/>
        <v/>
      </c>
      <c r="C579" s="40">
        <v>28</v>
      </c>
      <c r="D579" s="37" t="s">
        <v>84</v>
      </c>
      <c r="E579" s="489" t="str">
        <f t="shared" ca="1" si="660"/>
        <v>Not Used</v>
      </c>
      <c r="F579" s="489"/>
      <c r="G579" s="489"/>
      <c r="H579" s="41" t="str">
        <f ca="1">IF(E579="Not Used","",MAX($H$102:INDIRECT("R[-1]C",FALSE))+1)</f>
        <v/>
      </c>
      <c r="I579" s="42" t="str">
        <f t="shared" ca="1" si="651"/>
        <v/>
      </c>
      <c r="J579" s="488"/>
      <c r="K579" s="486"/>
      <c r="L579" s="485"/>
      <c r="M579" s="486"/>
      <c r="N579" s="485"/>
      <c r="O579" s="486"/>
      <c r="P579" s="485"/>
      <c r="Q579" s="486"/>
      <c r="R579" s="485"/>
      <c r="S579" s="486"/>
      <c r="T579" s="485"/>
      <c r="U579" s="486"/>
      <c r="V579" s="485"/>
      <c r="W579" s="486"/>
      <c r="X579" s="485"/>
      <c r="Y579" s="486"/>
      <c r="Z579" s="5">
        <f t="shared" si="652"/>
        <v>0</v>
      </c>
      <c r="AA579" s="5">
        <f t="shared" ca="1" si="653"/>
        <v>8</v>
      </c>
      <c r="AD579" s="201" t="str">
        <f t="shared" ca="1" si="654"/>
        <v/>
      </c>
      <c r="AE579" s="198" t="str">
        <f t="shared" ca="1" si="655"/>
        <v>未使用</v>
      </c>
    </row>
    <row r="580" spans="1:31" ht="12" customHeight="1">
      <c r="A580" s="161">
        <f t="shared" si="656"/>
        <v>7</v>
      </c>
      <c r="B580" s="189" t="str">
        <f t="shared" ca="1" si="657"/>
        <v/>
      </c>
      <c r="C580" s="40">
        <v>29</v>
      </c>
      <c r="D580" s="37" t="s">
        <v>84</v>
      </c>
      <c r="E580" s="489" t="str">
        <f t="shared" ca="1" si="660"/>
        <v>Not Used</v>
      </c>
      <c r="F580" s="489"/>
      <c r="G580" s="489"/>
      <c r="H580" s="41" t="str">
        <f ca="1">IF(E580="Not Used","",MAX($H$102:INDIRECT("R[-1]C",FALSE))+1)</f>
        <v/>
      </c>
      <c r="I580" s="42" t="str">
        <f t="shared" ca="1" si="651"/>
        <v/>
      </c>
      <c r="J580" s="488"/>
      <c r="K580" s="486"/>
      <c r="L580" s="485"/>
      <c r="M580" s="486"/>
      <c r="N580" s="485"/>
      <c r="O580" s="486"/>
      <c r="P580" s="485"/>
      <c r="Q580" s="486"/>
      <c r="R580" s="485"/>
      <c r="S580" s="486"/>
      <c r="T580" s="485"/>
      <c r="U580" s="486"/>
      <c r="V580" s="485"/>
      <c r="W580" s="486"/>
      <c r="X580" s="485"/>
      <c r="Y580" s="486"/>
      <c r="Z580" s="5">
        <f t="shared" si="652"/>
        <v>0</v>
      </c>
      <c r="AA580" s="5">
        <f t="shared" ca="1" si="653"/>
        <v>8</v>
      </c>
      <c r="AD580" s="201" t="str">
        <f t="shared" ca="1" si="654"/>
        <v/>
      </c>
      <c r="AE580" s="198" t="str">
        <f t="shared" ca="1" si="655"/>
        <v>未使用</v>
      </c>
    </row>
    <row r="581" spans="1:31" ht="12" customHeight="1">
      <c r="A581" s="161">
        <f t="shared" si="656"/>
        <v>7</v>
      </c>
      <c r="B581" s="189" t="str">
        <f t="shared" ca="1" si="657"/>
        <v/>
      </c>
      <c r="C581" s="40">
        <v>30</v>
      </c>
      <c r="D581" s="37" t="s">
        <v>84</v>
      </c>
      <c r="E581" s="489" t="str">
        <f t="shared" ca="1" si="660"/>
        <v>Not Used</v>
      </c>
      <c r="F581" s="489"/>
      <c r="G581" s="489"/>
      <c r="H581" s="41" t="str">
        <f ca="1">IF(E581="Not Used","",MAX($H$102:INDIRECT("R[-1]C",FALSE))+1)</f>
        <v/>
      </c>
      <c r="I581" s="42" t="str">
        <f t="shared" ca="1" si="651"/>
        <v/>
      </c>
      <c r="J581" s="488"/>
      <c r="K581" s="486"/>
      <c r="L581" s="485"/>
      <c r="M581" s="486"/>
      <c r="N581" s="485"/>
      <c r="O581" s="486"/>
      <c r="P581" s="485"/>
      <c r="Q581" s="486"/>
      <c r="R581" s="485"/>
      <c r="S581" s="486"/>
      <c r="T581" s="485"/>
      <c r="U581" s="486"/>
      <c r="V581" s="485"/>
      <c r="W581" s="486"/>
      <c r="X581" s="485"/>
      <c r="Y581" s="486"/>
      <c r="Z581" s="5">
        <f t="shared" si="652"/>
        <v>0</v>
      </c>
      <c r="AA581" s="5">
        <f t="shared" ca="1" si="653"/>
        <v>8</v>
      </c>
      <c r="AD581" s="201" t="str">
        <f t="shared" ca="1" si="654"/>
        <v/>
      </c>
      <c r="AE581" s="198" t="str">
        <f t="shared" ca="1" si="655"/>
        <v>未使用</v>
      </c>
    </row>
    <row r="582" spans="1:31" ht="12" customHeight="1">
      <c r="A582" s="161">
        <f t="shared" si="656"/>
        <v>7</v>
      </c>
      <c r="B582" s="189" t="str">
        <f t="shared" ca="1" si="657"/>
        <v/>
      </c>
      <c r="C582" s="43">
        <v>31</v>
      </c>
      <c r="D582" s="37" t="s">
        <v>84</v>
      </c>
      <c r="E582" s="489" t="str">
        <f ca="1">IF(AE582="未使用","Not Used",$E$100&amp;AD582&amp;"_"&amp;D582)</f>
        <v>Not Used</v>
      </c>
      <c r="F582" s="489"/>
      <c r="G582" s="489"/>
      <c r="H582" s="41" t="str">
        <f ca="1">IF(E582="Not Used","",MAX($H$102:INDIRECT("R[-1]C",FALSE))+1)</f>
        <v/>
      </c>
      <c r="I582" s="42" t="str">
        <f t="shared" ca="1" si="651"/>
        <v/>
      </c>
      <c r="J582" s="488"/>
      <c r="K582" s="486"/>
      <c r="L582" s="485"/>
      <c r="M582" s="486"/>
      <c r="N582" s="485"/>
      <c r="O582" s="486"/>
      <c r="P582" s="485"/>
      <c r="Q582" s="486"/>
      <c r="R582" s="485"/>
      <c r="S582" s="486"/>
      <c r="T582" s="485"/>
      <c r="U582" s="486"/>
      <c r="V582" s="485"/>
      <c r="W582" s="486"/>
      <c r="X582" s="485"/>
      <c r="Y582" s="486"/>
      <c r="Z582" s="5">
        <f t="shared" si="652"/>
        <v>0</v>
      </c>
      <c r="AA582" s="5">
        <f t="shared" ca="1" si="653"/>
        <v>8</v>
      </c>
      <c r="AD582" s="201" t="str">
        <f t="shared" ca="1" si="654"/>
        <v/>
      </c>
      <c r="AE582" s="198" t="str">
        <f t="shared" ca="1" si="655"/>
        <v>未使用</v>
      </c>
    </row>
    <row r="583" spans="1:31" ht="12" customHeight="1">
      <c r="A583" s="161">
        <f t="shared" si="656"/>
        <v>7</v>
      </c>
      <c r="B583" s="189" t="str">
        <f t="shared" ca="1" si="657"/>
        <v/>
      </c>
      <c r="C583" s="44">
        <v>0</v>
      </c>
      <c r="D583" s="45" t="s">
        <v>46</v>
      </c>
      <c r="E583" s="489" t="str">
        <f ca="1">IF(AE583="未使用","Not Used",$E$100&amp;AD583&amp;"_"&amp;D583)</f>
        <v>Not Used</v>
      </c>
      <c r="F583" s="489"/>
      <c r="G583" s="489"/>
      <c r="H583" s="41" t="str">
        <f ca="1">IF(E583="Not Used","",MAX($H$102:INDIRECT("R[-1]C",FALSE))+1)</f>
        <v/>
      </c>
      <c r="I583" s="42" t="str">
        <f t="shared" ca="1" si="651"/>
        <v/>
      </c>
      <c r="J583" s="488"/>
      <c r="K583" s="486"/>
      <c r="L583" s="485"/>
      <c r="M583" s="486"/>
      <c r="N583" s="485"/>
      <c r="O583" s="486"/>
      <c r="P583" s="485"/>
      <c r="Q583" s="486"/>
      <c r="R583" s="485"/>
      <c r="S583" s="486"/>
      <c r="T583" s="485"/>
      <c r="U583" s="486"/>
      <c r="V583" s="485"/>
      <c r="W583" s="486"/>
      <c r="X583" s="485"/>
      <c r="Y583" s="486"/>
      <c r="Z583" s="5">
        <f t="shared" si="652"/>
        <v>0</v>
      </c>
      <c r="AA583" s="5">
        <f t="shared" ca="1" si="653"/>
        <v>8</v>
      </c>
      <c r="AD583" s="201" t="str">
        <f t="shared" ca="1" si="654"/>
        <v/>
      </c>
      <c r="AE583" s="198" t="str">
        <f t="shared" ca="1" si="655"/>
        <v>未使用</v>
      </c>
    </row>
    <row r="584" spans="1:31" ht="12" customHeight="1">
      <c r="A584" s="161">
        <f t="shared" si="656"/>
        <v>7</v>
      </c>
      <c r="B584" s="189" t="str">
        <f t="shared" ca="1" si="657"/>
        <v/>
      </c>
      <c r="C584" s="44">
        <v>1</v>
      </c>
      <c r="D584" s="45" t="s">
        <v>46</v>
      </c>
      <c r="E584" s="489" t="str">
        <f t="shared" ref="E584:E614" ca="1" si="661">IF(AE584="未使用","Not Used",$E$100&amp;AD584&amp;"_"&amp;D584)</f>
        <v>Not Used</v>
      </c>
      <c r="F584" s="489"/>
      <c r="G584" s="489"/>
      <c r="H584" s="41" t="str">
        <f ca="1">IF(E584="Not Used","",MAX($H$102:INDIRECT("R[-1]C",FALSE))+1)</f>
        <v/>
      </c>
      <c r="I584" s="42" t="str">
        <f t="shared" ca="1" si="651"/>
        <v/>
      </c>
      <c r="J584" s="488"/>
      <c r="K584" s="486"/>
      <c r="L584" s="485"/>
      <c r="M584" s="486"/>
      <c r="N584" s="485"/>
      <c r="O584" s="486"/>
      <c r="P584" s="485"/>
      <c r="Q584" s="486"/>
      <c r="R584" s="485"/>
      <c r="S584" s="486"/>
      <c r="T584" s="485"/>
      <c r="U584" s="486"/>
      <c r="V584" s="485"/>
      <c r="W584" s="486"/>
      <c r="X584" s="485"/>
      <c r="Y584" s="486"/>
      <c r="Z584" s="5">
        <f t="shared" si="652"/>
        <v>0</v>
      </c>
      <c r="AA584" s="5">
        <f t="shared" ca="1" si="653"/>
        <v>8</v>
      </c>
      <c r="AD584" s="201" t="str">
        <f t="shared" ca="1" si="654"/>
        <v/>
      </c>
      <c r="AE584" s="198" t="str">
        <f t="shared" ca="1" si="655"/>
        <v>未使用</v>
      </c>
    </row>
    <row r="585" spans="1:31" ht="12" customHeight="1">
      <c r="A585" s="161">
        <f t="shared" si="656"/>
        <v>7</v>
      </c>
      <c r="B585" s="189" t="str">
        <f t="shared" ca="1" si="657"/>
        <v/>
      </c>
      <c r="C585" s="44">
        <v>2</v>
      </c>
      <c r="D585" s="45" t="s">
        <v>46</v>
      </c>
      <c r="E585" s="489" t="str">
        <f t="shared" ca="1" si="661"/>
        <v>Not Used</v>
      </c>
      <c r="F585" s="489"/>
      <c r="G585" s="489"/>
      <c r="H585" s="41" t="str">
        <f ca="1">IF(E585="Not Used","",MAX($H$102:INDIRECT("R[-1]C",FALSE))+1)</f>
        <v/>
      </c>
      <c r="I585" s="42" t="str">
        <f t="shared" ca="1" si="651"/>
        <v/>
      </c>
      <c r="J585" s="488"/>
      <c r="K585" s="486"/>
      <c r="L585" s="485"/>
      <c r="M585" s="486"/>
      <c r="N585" s="485"/>
      <c r="O585" s="486"/>
      <c r="P585" s="485"/>
      <c r="Q585" s="486"/>
      <c r="R585" s="485"/>
      <c r="S585" s="486"/>
      <c r="T585" s="485"/>
      <c r="U585" s="486"/>
      <c r="V585" s="485"/>
      <c r="W585" s="486"/>
      <c r="X585" s="485"/>
      <c r="Y585" s="486"/>
      <c r="Z585" s="5">
        <f t="shared" si="652"/>
        <v>0</v>
      </c>
      <c r="AA585" s="5">
        <f t="shared" ca="1" si="653"/>
        <v>8</v>
      </c>
      <c r="AD585" s="201" t="str">
        <f t="shared" ca="1" si="654"/>
        <v/>
      </c>
      <c r="AE585" s="198" t="str">
        <f t="shared" ca="1" si="655"/>
        <v>未使用</v>
      </c>
    </row>
    <row r="586" spans="1:31" ht="12" customHeight="1">
      <c r="A586" s="161">
        <f t="shared" si="656"/>
        <v>7</v>
      </c>
      <c r="B586" s="189" t="str">
        <f t="shared" ca="1" si="657"/>
        <v/>
      </c>
      <c r="C586" s="44">
        <v>3</v>
      </c>
      <c r="D586" s="45" t="s">
        <v>46</v>
      </c>
      <c r="E586" s="489" t="str">
        <f t="shared" ca="1" si="661"/>
        <v>Not Used</v>
      </c>
      <c r="F586" s="489"/>
      <c r="G586" s="489"/>
      <c r="H586" s="41" t="str">
        <f ca="1">IF(E586="Not Used","",MAX($H$102:INDIRECT("R[-1]C",FALSE))+1)</f>
        <v/>
      </c>
      <c r="I586" s="42" t="str">
        <f t="shared" ca="1" si="651"/>
        <v/>
      </c>
      <c r="J586" s="488"/>
      <c r="K586" s="486"/>
      <c r="L586" s="485"/>
      <c r="M586" s="486"/>
      <c r="N586" s="485"/>
      <c r="O586" s="486"/>
      <c r="P586" s="485"/>
      <c r="Q586" s="486"/>
      <c r="R586" s="485"/>
      <c r="S586" s="486"/>
      <c r="T586" s="485"/>
      <c r="U586" s="486"/>
      <c r="V586" s="485"/>
      <c r="W586" s="486"/>
      <c r="X586" s="485"/>
      <c r="Y586" s="486"/>
      <c r="Z586" s="5">
        <f t="shared" si="652"/>
        <v>0</v>
      </c>
      <c r="AA586" s="5">
        <f t="shared" ca="1" si="653"/>
        <v>8</v>
      </c>
      <c r="AD586" s="201" t="str">
        <f t="shared" ca="1" si="654"/>
        <v/>
      </c>
      <c r="AE586" s="198" t="str">
        <f t="shared" ca="1" si="655"/>
        <v>未使用</v>
      </c>
    </row>
    <row r="587" spans="1:31" ht="12" customHeight="1">
      <c r="A587" s="161">
        <f t="shared" si="656"/>
        <v>7</v>
      </c>
      <c r="B587" s="189" t="str">
        <f t="shared" ca="1" si="657"/>
        <v/>
      </c>
      <c r="C587" s="44">
        <v>4</v>
      </c>
      <c r="D587" s="45" t="s">
        <v>46</v>
      </c>
      <c r="E587" s="489" t="str">
        <f t="shared" ca="1" si="661"/>
        <v>Not Used</v>
      </c>
      <c r="F587" s="489"/>
      <c r="G587" s="489"/>
      <c r="H587" s="41" t="str">
        <f ca="1">IF(E587="Not Used","",MAX($H$102:INDIRECT("R[-1]C",FALSE))+1)</f>
        <v/>
      </c>
      <c r="I587" s="42" t="str">
        <f t="shared" ca="1" si="651"/>
        <v/>
      </c>
      <c r="J587" s="488"/>
      <c r="K587" s="486"/>
      <c r="L587" s="485"/>
      <c r="M587" s="486"/>
      <c r="N587" s="485"/>
      <c r="O587" s="486"/>
      <c r="P587" s="485"/>
      <c r="Q587" s="486"/>
      <c r="R587" s="485"/>
      <c r="S587" s="486"/>
      <c r="T587" s="485"/>
      <c r="U587" s="486"/>
      <c r="V587" s="485"/>
      <c r="W587" s="486"/>
      <c r="X587" s="485"/>
      <c r="Y587" s="486"/>
      <c r="Z587" s="5">
        <f t="shared" si="652"/>
        <v>0</v>
      </c>
      <c r="AA587" s="5">
        <f t="shared" ca="1" si="653"/>
        <v>8</v>
      </c>
      <c r="AD587" s="201" t="str">
        <f t="shared" ca="1" si="654"/>
        <v/>
      </c>
      <c r="AE587" s="198" t="str">
        <f t="shared" ca="1" si="655"/>
        <v>未使用</v>
      </c>
    </row>
    <row r="588" spans="1:31" ht="12" customHeight="1">
      <c r="A588" s="161">
        <f t="shared" si="656"/>
        <v>7</v>
      </c>
      <c r="B588" s="189" t="str">
        <f t="shared" ca="1" si="657"/>
        <v/>
      </c>
      <c r="C588" s="44">
        <v>5</v>
      </c>
      <c r="D588" s="45" t="s">
        <v>46</v>
      </c>
      <c r="E588" s="489" t="str">
        <f t="shared" ca="1" si="661"/>
        <v>Not Used</v>
      </c>
      <c r="F588" s="489"/>
      <c r="G588" s="489"/>
      <c r="H588" s="41" t="str">
        <f ca="1">IF(E588="Not Used","",MAX($H$102:INDIRECT("R[-1]C",FALSE))+1)</f>
        <v/>
      </c>
      <c r="I588" s="42" t="str">
        <f t="shared" ca="1" si="651"/>
        <v/>
      </c>
      <c r="J588" s="488"/>
      <c r="K588" s="486"/>
      <c r="L588" s="485"/>
      <c r="M588" s="486"/>
      <c r="N588" s="485"/>
      <c r="O588" s="486"/>
      <c r="P588" s="485"/>
      <c r="Q588" s="486"/>
      <c r="R588" s="485"/>
      <c r="S588" s="486"/>
      <c r="T588" s="485"/>
      <c r="U588" s="486"/>
      <c r="V588" s="485"/>
      <c r="W588" s="486"/>
      <c r="X588" s="485"/>
      <c r="Y588" s="486"/>
      <c r="Z588" s="5">
        <f t="shared" si="652"/>
        <v>0</v>
      </c>
      <c r="AA588" s="5">
        <f t="shared" ca="1" si="653"/>
        <v>8</v>
      </c>
      <c r="AD588" s="201" t="str">
        <f t="shared" ca="1" si="654"/>
        <v/>
      </c>
      <c r="AE588" s="198" t="str">
        <f t="shared" ca="1" si="655"/>
        <v>未使用</v>
      </c>
    </row>
    <row r="589" spans="1:31" ht="12" customHeight="1">
      <c r="A589" s="161">
        <f t="shared" si="656"/>
        <v>7</v>
      </c>
      <c r="B589" s="189" t="str">
        <f t="shared" ca="1" si="657"/>
        <v/>
      </c>
      <c r="C589" s="44">
        <v>6</v>
      </c>
      <c r="D589" s="45" t="s">
        <v>46</v>
      </c>
      <c r="E589" s="489" t="str">
        <f t="shared" ca="1" si="661"/>
        <v>Not Used</v>
      </c>
      <c r="F589" s="489"/>
      <c r="G589" s="489"/>
      <c r="H589" s="41" t="str">
        <f ca="1">IF(E589="Not Used","",MAX($H$102:INDIRECT("R[-1]C",FALSE))+1)</f>
        <v/>
      </c>
      <c r="I589" s="42" t="str">
        <f t="shared" ca="1" si="651"/>
        <v/>
      </c>
      <c r="J589" s="488"/>
      <c r="K589" s="486"/>
      <c r="L589" s="485"/>
      <c r="M589" s="486"/>
      <c r="N589" s="485"/>
      <c r="O589" s="486"/>
      <c r="P589" s="485"/>
      <c r="Q589" s="486"/>
      <c r="R589" s="485"/>
      <c r="S589" s="486"/>
      <c r="T589" s="485"/>
      <c r="U589" s="486"/>
      <c r="V589" s="485"/>
      <c r="W589" s="486"/>
      <c r="X589" s="485"/>
      <c r="Y589" s="486"/>
      <c r="Z589" s="5">
        <f t="shared" si="652"/>
        <v>0</v>
      </c>
      <c r="AA589" s="5">
        <f t="shared" ca="1" si="653"/>
        <v>8</v>
      </c>
      <c r="AD589" s="201" t="str">
        <f t="shared" ca="1" si="654"/>
        <v/>
      </c>
      <c r="AE589" s="198" t="str">
        <f t="shared" ca="1" si="655"/>
        <v>未使用</v>
      </c>
    </row>
    <row r="590" spans="1:31" ht="12" customHeight="1">
      <c r="A590" s="161">
        <f t="shared" si="656"/>
        <v>7</v>
      </c>
      <c r="B590" s="189" t="str">
        <f t="shared" ca="1" si="657"/>
        <v/>
      </c>
      <c r="C590" s="44">
        <v>7</v>
      </c>
      <c r="D590" s="45" t="s">
        <v>46</v>
      </c>
      <c r="E590" s="489" t="str">
        <f t="shared" ca="1" si="661"/>
        <v>Not Used</v>
      </c>
      <c r="F590" s="489"/>
      <c r="G590" s="489"/>
      <c r="H590" s="41" t="str">
        <f ca="1">IF(E590="Not Used","",MAX($H$102:INDIRECT("R[-1]C",FALSE))+1)</f>
        <v/>
      </c>
      <c r="I590" s="42" t="str">
        <f t="shared" ca="1" si="651"/>
        <v/>
      </c>
      <c r="J590" s="488"/>
      <c r="K590" s="486"/>
      <c r="L590" s="485"/>
      <c r="M590" s="486"/>
      <c r="N590" s="485"/>
      <c r="O590" s="486"/>
      <c r="P590" s="485"/>
      <c r="Q590" s="486"/>
      <c r="R590" s="485"/>
      <c r="S590" s="486"/>
      <c r="T590" s="485"/>
      <c r="U590" s="486"/>
      <c r="V590" s="485"/>
      <c r="W590" s="486"/>
      <c r="X590" s="485"/>
      <c r="Y590" s="486"/>
      <c r="Z590" s="5">
        <f t="shared" si="652"/>
        <v>0</v>
      </c>
      <c r="AA590" s="5">
        <f t="shared" ca="1" si="653"/>
        <v>8</v>
      </c>
      <c r="AD590" s="201" t="str">
        <f t="shared" ca="1" si="654"/>
        <v/>
      </c>
      <c r="AE590" s="198" t="str">
        <f t="shared" ca="1" si="655"/>
        <v>未使用</v>
      </c>
    </row>
    <row r="591" spans="1:31" ht="12" customHeight="1">
      <c r="A591" s="161">
        <f t="shared" si="656"/>
        <v>7</v>
      </c>
      <c r="B591" s="189" t="str">
        <f t="shared" ca="1" si="657"/>
        <v/>
      </c>
      <c r="C591" s="44">
        <v>8</v>
      </c>
      <c r="D591" s="45" t="s">
        <v>46</v>
      </c>
      <c r="E591" s="489" t="str">
        <f t="shared" ca="1" si="661"/>
        <v>Not Used</v>
      </c>
      <c r="F591" s="489"/>
      <c r="G591" s="489"/>
      <c r="H591" s="41" t="str">
        <f ca="1">IF(E591="Not Used","",MAX($H$102:INDIRECT("R[-1]C",FALSE))+1)</f>
        <v/>
      </c>
      <c r="I591" s="42" t="str">
        <f t="shared" ca="1" si="651"/>
        <v/>
      </c>
      <c r="J591" s="488"/>
      <c r="K591" s="486"/>
      <c r="L591" s="485"/>
      <c r="M591" s="486"/>
      <c r="N591" s="485"/>
      <c r="O591" s="486"/>
      <c r="P591" s="485"/>
      <c r="Q591" s="486"/>
      <c r="R591" s="485"/>
      <c r="S591" s="486"/>
      <c r="T591" s="485"/>
      <c r="U591" s="486"/>
      <c r="V591" s="485"/>
      <c r="W591" s="486"/>
      <c r="X591" s="485"/>
      <c r="Y591" s="486"/>
      <c r="Z591" s="5">
        <f t="shared" si="652"/>
        <v>0</v>
      </c>
      <c r="AA591" s="5">
        <f t="shared" ca="1" si="653"/>
        <v>8</v>
      </c>
      <c r="AD591" s="201" t="str">
        <f t="shared" ca="1" si="654"/>
        <v/>
      </c>
      <c r="AE591" s="198" t="str">
        <f t="shared" ca="1" si="655"/>
        <v>未使用</v>
      </c>
    </row>
    <row r="592" spans="1:31" ht="12" customHeight="1">
      <c r="A592" s="161">
        <f t="shared" si="656"/>
        <v>7</v>
      </c>
      <c r="B592" s="189" t="str">
        <f t="shared" ca="1" si="657"/>
        <v/>
      </c>
      <c r="C592" s="44">
        <v>9</v>
      </c>
      <c r="D592" s="45" t="s">
        <v>46</v>
      </c>
      <c r="E592" s="489" t="str">
        <f t="shared" ca="1" si="661"/>
        <v>Not Used</v>
      </c>
      <c r="F592" s="489"/>
      <c r="G592" s="489"/>
      <c r="H592" s="41" t="str">
        <f ca="1">IF(E592="Not Used","",MAX($H$102:INDIRECT("R[-1]C",FALSE))+1)</f>
        <v/>
      </c>
      <c r="I592" s="42" t="str">
        <f t="shared" ca="1" si="651"/>
        <v/>
      </c>
      <c r="J592" s="488"/>
      <c r="K592" s="486"/>
      <c r="L592" s="485"/>
      <c r="M592" s="486"/>
      <c r="N592" s="485"/>
      <c r="O592" s="486"/>
      <c r="P592" s="485"/>
      <c r="Q592" s="486"/>
      <c r="R592" s="485"/>
      <c r="S592" s="486"/>
      <c r="T592" s="485"/>
      <c r="U592" s="486"/>
      <c r="V592" s="485"/>
      <c r="W592" s="486"/>
      <c r="X592" s="485"/>
      <c r="Y592" s="486"/>
      <c r="Z592" s="5">
        <f t="shared" si="652"/>
        <v>0</v>
      </c>
      <c r="AA592" s="5">
        <f t="shared" ca="1" si="653"/>
        <v>8</v>
      </c>
      <c r="AD592" s="201" t="str">
        <f t="shared" ca="1" si="654"/>
        <v/>
      </c>
      <c r="AE592" s="198" t="str">
        <f t="shared" ca="1" si="655"/>
        <v>未使用</v>
      </c>
    </row>
    <row r="593" spans="1:31" ht="12" customHeight="1">
      <c r="A593" s="161">
        <f t="shared" si="656"/>
        <v>7</v>
      </c>
      <c r="B593" s="189" t="str">
        <f t="shared" ca="1" si="657"/>
        <v/>
      </c>
      <c r="C593" s="44">
        <v>10</v>
      </c>
      <c r="D593" s="45" t="s">
        <v>46</v>
      </c>
      <c r="E593" s="489" t="str">
        <f t="shared" ca="1" si="661"/>
        <v>Not Used</v>
      </c>
      <c r="F593" s="489"/>
      <c r="G593" s="489"/>
      <c r="H593" s="41" t="str">
        <f ca="1">IF(E593="Not Used","",MAX($H$102:INDIRECT("R[-1]C",FALSE))+1)</f>
        <v/>
      </c>
      <c r="I593" s="42" t="str">
        <f t="shared" ca="1" si="651"/>
        <v/>
      </c>
      <c r="J593" s="488"/>
      <c r="K593" s="486"/>
      <c r="L593" s="485"/>
      <c r="M593" s="486"/>
      <c r="N593" s="485"/>
      <c r="O593" s="486"/>
      <c r="P593" s="485"/>
      <c r="Q593" s="486"/>
      <c r="R593" s="485"/>
      <c r="S593" s="486"/>
      <c r="T593" s="485"/>
      <c r="U593" s="486"/>
      <c r="V593" s="485"/>
      <c r="W593" s="486"/>
      <c r="X593" s="485"/>
      <c r="Y593" s="486"/>
      <c r="Z593" s="5">
        <f t="shared" si="652"/>
        <v>0</v>
      </c>
      <c r="AA593" s="5">
        <f t="shared" ca="1" si="653"/>
        <v>8</v>
      </c>
      <c r="AD593" s="201" t="str">
        <f t="shared" ca="1" si="654"/>
        <v/>
      </c>
      <c r="AE593" s="198" t="str">
        <f t="shared" ca="1" si="655"/>
        <v>未使用</v>
      </c>
    </row>
    <row r="594" spans="1:31" ht="12" customHeight="1">
      <c r="A594" s="161">
        <f t="shared" si="656"/>
        <v>7</v>
      </c>
      <c r="B594" s="189" t="str">
        <f t="shared" ca="1" si="657"/>
        <v/>
      </c>
      <c r="C594" s="44">
        <v>11</v>
      </c>
      <c r="D594" s="45" t="s">
        <v>46</v>
      </c>
      <c r="E594" s="489" t="str">
        <f t="shared" ca="1" si="661"/>
        <v>Not Used</v>
      </c>
      <c r="F594" s="489"/>
      <c r="G594" s="489"/>
      <c r="H594" s="41" t="str">
        <f ca="1">IF(E594="Not Used","",MAX($H$102:INDIRECT("R[-1]C",FALSE))+1)</f>
        <v/>
      </c>
      <c r="I594" s="42" t="str">
        <f t="shared" ca="1" si="651"/>
        <v/>
      </c>
      <c r="J594" s="488"/>
      <c r="K594" s="486"/>
      <c r="L594" s="485"/>
      <c r="M594" s="486"/>
      <c r="N594" s="485"/>
      <c r="O594" s="486"/>
      <c r="P594" s="485"/>
      <c r="Q594" s="486"/>
      <c r="R594" s="485"/>
      <c r="S594" s="486"/>
      <c r="T594" s="485"/>
      <c r="U594" s="486"/>
      <c r="V594" s="485"/>
      <c r="W594" s="486"/>
      <c r="X594" s="485"/>
      <c r="Y594" s="486"/>
      <c r="Z594" s="5">
        <f t="shared" si="652"/>
        <v>0</v>
      </c>
      <c r="AA594" s="5">
        <f t="shared" ca="1" si="653"/>
        <v>8</v>
      </c>
      <c r="AD594" s="201" t="str">
        <f t="shared" ca="1" si="654"/>
        <v/>
      </c>
      <c r="AE594" s="198" t="str">
        <f t="shared" ca="1" si="655"/>
        <v>未使用</v>
      </c>
    </row>
    <row r="595" spans="1:31" ht="12" customHeight="1">
      <c r="A595" s="161">
        <f t="shared" si="656"/>
        <v>7</v>
      </c>
      <c r="B595" s="189" t="str">
        <f t="shared" ca="1" si="657"/>
        <v/>
      </c>
      <c r="C595" s="44">
        <v>12</v>
      </c>
      <c r="D595" s="45" t="s">
        <v>46</v>
      </c>
      <c r="E595" s="489" t="str">
        <f t="shared" ca="1" si="661"/>
        <v>Not Used</v>
      </c>
      <c r="F595" s="489"/>
      <c r="G595" s="489"/>
      <c r="H595" s="41" t="str">
        <f ca="1">IF(E595="Not Used","",MAX($H$102:INDIRECT("R[-1]C",FALSE))+1)</f>
        <v/>
      </c>
      <c r="I595" s="42" t="str">
        <f t="shared" ca="1" si="651"/>
        <v/>
      </c>
      <c r="J595" s="488"/>
      <c r="K595" s="486"/>
      <c r="L595" s="485"/>
      <c r="M595" s="486"/>
      <c r="N595" s="485"/>
      <c r="O595" s="486"/>
      <c r="P595" s="485"/>
      <c r="Q595" s="486"/>
      <c r="R595" s="485"/>
      <c r="S595" s="486"/>
      <c r="T595" s="485"/>
      <c r="U595" s="486"/>
      <c r="V595" s="485"/>
      <c r="W595" s="486"/>
      <c r="X595" s="485"/>
      <c r="Y595" s="486"/>
      <c r="Z595" s="5">
        <f t="shared" si="652"/>
        <v>0</v>
      </c>
      <c r="AA595" s="5">
        <f t="shared" ca="1" si="653"/>
        <v>8</v>
      </c>
      <c r="AD595" s="201" t="str">
        <f t="shared" ca="1" si="654"/>
        <v/>
      </c>
      <c r="AE595" s="198" t="str">
        <f t="shared" ca="1" si="655"/>
        <v>未使用</v>
      </c>
    </row>
    <row r="596" spans="1:31" ht="12" customHeight="1">
      <c r="A596" s="161">
        <f t="shared" si="656"/>
        <v>7</v>
      </c>
      <c r="B596" s="189" t="str">
        <f t="shared" ca="1" si="657"/>
        <v/>
      </c>
      <c r="C596" s="44">
        <v>13</v>
      </c>
      <c r="D596" s="45" t="s">
        <v>46</v>
      </c>
      <c r="E596" s="489" t="str">
        <f t="shared" ca="1" si="661"/>
        <v>Not Used</v>
      </c>
      <c r="F596" s="489"/>
      <c r="G596" s="489"/>
      <c r="H596" s="41" t="str">
        <f ca="1">IF(E596="Not Used","",MAX($H$102:INDIRECT("R[-1]C",FALSE))+1)</f>
        <v/>
      </c>
      <c r="I596" s="42" t="str">
        <f t="shared" ca="1" si="651"/>
        <v/>
      </c>
      <c r="J596" s="488"/>
      <c r="K596" s="486"/>
      <c r="L596" s="485"/>
      <c r="M596" s="486"/>
      <c r="N596" s="485"/>
      <c r="O596" s="486"/>
      <c r="P596" s="485"/>
      <c r="Q596" s="486"/>
      <c r="R596" s="485"/>
      <c r="S596" s="486"/>
      <c r="T596" s="485"/>
      <c r="U596" s="486"/>
      <c r="V596" s="485"/>
      <c r="W596" s="486"/>
      <c r="X596" s="485"/>
      <c r="Y596" s="486"/>
      <c r="Z596" s="5">
        <f t="shared" si="652"/>
        <v>0</v>
      </c>
      <c r="AA596" s="5">
        <f t="shared" ca="1" si="653"/>
        <v>8</v>
      </c>
      <c r="AD596" s="201" t="str">
        <f t="shared" ca="1" si="654"/>
        <v/>
      </c>
      <c r="AE596" s="198" t="str">
        <f t="shared" ca="1" si="655"/>
        <v>未使用</v>
      </c>
    </row>
    <row r="597" spans="1:31" ht="12" customHeight="1">
      <c r="A597" s="161">
        <f t="shared" si="656"/>
        <v>7</v>
      </c>
      <c r="B597" s="189" t="str">
        <f t="shared" ca="1" si="657"/>
        <v/>
      </c>
      <c r="C597" s="44">
        <v>14</v>
      </c>
      <c r="D597" s="45" t="s">
        <v>46</v>
      </c>
      <c r="E597" s="489" t="str">
        <f t="shared" ca="1" si="661"/>
        <v>Not Used</v>
      </c>
      <c r="F597" s="489"/>
      <c r="G597" s="489"/>
      <c r="H597" s="41" t="str">
        <f ca="1">IF(E597="Not Used","",MAX($H$102:INDIRECT("R[-1]C",FALSE))+1)</f>
        <v/>
      </c>
      <c r="I597" s="42" t="str">
        <f t="shared" ca="1" si="651"/>
        <v/>
      </c>
      <c r="J597" s="488"/>
      <c r="K597" s="486"/>
      <c r="L597" s="485"/>
      <c r="M597" s="486"/>
      <c r="N597" s="485"/>
      <c r="O597" s="486"/>
      <c r="P597" s="485"/>
      <c r="Q597" s="486"/>
      <c r="R597" s="485"/>
      <c r="S597" s="486"/>
      <c r="T597" s="485"/>
      <c r="U597" s="486"/>
      <c r="V597" s="485"/>
      <c r="W597" s="486"/>
      <c r="X597" s="485"/>
      <c r="Y597" s="486"/>
      <c r="Z597" s="5">
        <f t="shared" si="652"/>
        <v>0</v>
      </c>
      <c r="AA597" s="5">
        <f t="shared" ca="1" si="653"/>
        <v>8</v>
      </c>
      <c r="AD597" s="201" t="str">
        <f t="shared" ca="1" si="654"/>
        <v/>
      </c>
      <c r="AE597" s="198" t="str">
        <f t="shared" ca="1" si="655"/>
        <v>未使用</v>
      </c>
    </row>
    <row r="598" spans="1:31" ht="12" customHeight="1">
      <c r="A598" s="161">
        <f t="shared" si="656"/>
        <v>7</v>
      </c>
      <c r="B598" s="189" t="str">
        <f t="shared" ca="1" si="657"/>
        <v/>
      </c>
      <c r="C598" s="44">
        <v>15</v>
      </c>
      <c r="D598" s="45" t="s">
        <v>46</v>
      </c>
      <c r="E598" s="489" t="str">
        <f t="shared" ca="1" si="661"/>
        <v>Not Used</v>
      </c>
      <c r="F598" s="489"/>
      <c r="G598" s="489"/>
      <c r="H598" s="41" t="str">
        <f ca="1">IF(E598="Not Used","",MAX($H$102:INDIRECT("R[-1]C",FALSE))+1)</f>
        <v/>
      </c>
      <c r="I598" s="42" t="str">
        <f t="shared" ca="1" si="651"/>
        <v/>
      </c>
      <c r="J598" s="488"/>
      <c r="K598" s="486"/>
      <c r="L598" s="485"/>
      <c r="M598" s="486"/>
      <c r="N598" s="485"/>
      <c r="O598" s="486"/>
      <c r="P598" s="485"/>
      <c r="Q598" s="486"/>
      <c r="R598" s="485"/>
      <c r="S598" s="486"/>
      <c r="T598" s="485"/>
      <c r="U598" s="486"/>
      <c r="V598" s="485"/>
      <c r="W598" s="486"/>
      <c r="X598" s="485"/>
      <c r="Y598" s="486"/>
      <c r="Z598" s="5">
        <f t="shared" si="652"/>
        <v>0</v>
      </c>
      <c r="AA598" s="5">
        <f t="shared" ca="1" si="653"/>
        <v>8</v>
      </c>
      <c r="AD598" s="201" t="str">
        <f t="shared" ca="1" si="654"/>
        <v/>
      </c>
      <c r="AE598" s="198" t="str">
        <f t="shared" ca="1" si="655"/>
        <v>未使用</v>
      </c>
    </row>
    <row r="599" spans="1:31" ht="12" customHeight="1">
      <c r="A599" s="161">
        <f t="shared" si="656"/>
        <v>7</v>
      </c>
      <c r="B599" s="189" t="str">
        <f t="shared" ca="1" si="657"/>
        <v/>
      </c>
      <c r="C599" s="44">
        <v>16</v>
      </c>
      <c r="D599" s="45" t="s">
        <v>46</v>
      </c>
      <c r="E599" s="489" t="str">
        <f t="shared" ca="1" si="661"/>
        <v>Not Used</v>
      </c>
      <c r="F599" s="489"/>
      <c r="G599" s="489"/>
      <c r="H599" s="41" t="str">
        <f ca="1">IF(E599="Not Used","",MAX($H$102:INDIRECT("R[-1]C",FALSE))+1)</f>
        <v/>
      </c>
      <c r="I599" s="42" t="str">
        <f t="shared" ca="1" si="651"/>
        <v/>
      </c>
      <c r="J599" s="488"/>
      <c r="K599" s="486"/>
      <c r="L599" s="485"/>
      <c r="M599" s="486"/>
      <c r="N599" s="485"/>
      <c r="O599" s="486"/>
      <c r="P599" s="485"/>
      <c r="Q599" s="486"/>
      <c r="R599" s="485"/>
      <c r="S599" s="486"/>
      <c r="T599" s="485"/>
      <c r="U599" s="486"/>
      <c r="V599" s="485"/>
      <c r="W599" s="486"/>
      <c r="X599" s="485"/>
      <c r="Y599" s="486"/>
      <c r="Z599" s="5">
        <f t="shared" si="652"/>
        <v>0</v>
      </c>
      <c r="AA599" s="5">
        <f t="shared" ca="1" si="653"/>
        <v>8</v>
      </c>
      <c r="AD599" s="201" t="str">
        <f t="shared" ca="1" si="654"/>
        <v/>
      </c>
      <c r="AE599" s="198" t="str">
        <f t="shared" ca="1" si="655"/>
        <v>未使用</v>
      </c>
    </row>
    <row r="600" spans="1:31" ht="12" customHeight="1">
      <c r="A600" s="161">
        <f t="shared" si="656"/>
        <v>7</v>
      </c>
      <c r="B600" s="189" t="str">
        <f t="shared" ca="1" si="657"/>
        <v/>
      </c>
      <c r="C600" s="44">
        <v>17</v>
      </c>
      <c r="D600" s="45" t="s">
        <v>46</v>
      </c>
      <c r="E600" s="489" t="str">
        <f t="shared" ca="1" si="661"/>
        <v>Not Used</v>
      </c>
      <c r="F600" s="489"/>
      <c r="G600" s="489"/>
      <c r="H600" s="41" t="str">
        <f ca="1">IF(E600="Not Used","",MAX($H$102:INDIRECT("R[-1]C",FALSE))+1)</f>
        <v/>
      </c>
      <c r="I600" s="42" t="str">
        <f t="shared" ca="1" si="651"/>
        <v/>
      </c>
      <c r="J600" s="488"/>
      <c r="K600" s="486"/>
      <c r="L600" s="485"/>
      <c r="M600" s="486"/>
      <c r="N600" s="485"/>
      <c r="O600" s="486"/>
      <c r="P600" s="485"/>
      <c r="Q600" s="486"/>
      <c r="R600" s="485"/>
      <c r="S600" s="486"/>
      <c r="T600" s="485"/>
      <c r="U600" s="486"/>
      <c r="V600" s="485"/>
      <c r="W600" s="486"/>
      <c r="X600" s="485"/>
      <c r="Y600" s="486"/>
      <c r="Z600" s="5">
        <f t="shared" si="652"/>
        <v>0</v>
      </c>
      <c r="AA600" s="5">
        <f t="shared" ca="1" si="653"/>
        <v>8</v>
      </c>
      <c r="AD600" s="201" t="str">
        <f t="shared" ca="1" si="654"/>
        <v/>
      </c>
      <c r="AE600" s="198" t="str">
        <f t="shared" ca="1" si="655"/>
        <v>未使用</v>
      </c>
    </row>
    <row r="601" spans="1:31" ht="12" customHeight="1">
      <c r="A601" s="161">
        <f t="shared" si="656"/>
        <v>7</v>
      </c>
      <c r="B601" s="189" t="str">
        <f t="shared" ca="1" si="657"/>
        <v/>
      </c>
      <c r="C601" s="44">
        <v>18</v>
      </c>
      <c r="D601" s="45" t="s">
        <v>46</v>
      </c>
      <c r="E601" s="489" t="str">
        <f t="shared" ca="1" si="661"/>
        <v>Not Used</v>
      </c>
      <c r="F601" s="489"/>
      <c r="G601" s="489"/>
      <c r="H601" s="41" t="str">
        <f ca="1">IF(E601="Not Used","",MAX($H$102:INDIRECT("R[-1]C",FALSE))+1)</f>
        <v/>
      </c>
      <c r="I601" s="42" t="str">
        <f t="shared" ca="1" si="651"/>
        <v/>
      </c>
      <c r="J601" s="488"/>
      <c r="K601" s="486"/>
      <c r="L601" s="485"/>
      <c r="M601" s="486"/>
      <c r="N601" s="485"/>
      <c r="O601" s="486"/>
      <c r="P601" s="485"/>
      <c r="Q601" s="486"/>
      <c r="R601" s="485"/>
      <c r="S601" s="486"/>
      <c r="T601" s="485"/>
      <c r="U601" s="486"/>
      <c r="V601" s="485"/>
      <c r="W601" s="486"/>
      <c r="X601" s="485"/>
      <c r="Y601" s="486"/>
      <c r="Z601" s="5">
        <f t="shared" si="652"/>
        <v>0</v>
      </c>
      <c r="AA601" s="5">
        <f t="shared" ca="1" si="653"/>
        <v>8</v>
      </c>
      <c r="AD601" s="201" t="str">
        <f t="shared" ca="1" si="654"/>
        <v/>
      </c>
      <c r="AE601" s="198" t="str">
        <f t="shared" ca="1" si="655"/>
        <v>未使用</v>
      </c>
    </row>
    <row r="602" spans="1:31" ht="12" customHeight="1">
      <c r="A602" s="161">
        <f t="shared" si="656"/>
        <v>7</v>
      </c>
      <c r="B602" s="189" t="str">
        <f t="shared" ca="1" si="657"/>
        <v/>
      </c>
      <c r="C602" s="44">
        <v>19</v>
      </c>
      <c r="D602" s="45" t="s">
        <v>46</v>
      </c>
      <c r="E602" s="489" t="str">
        <f t="shared" ca="1" si="661"/>
        <v>Not Used</v>
      </c>
      <c r="F602" s="489"/>
      <c r="G602" s="489"/>
      <c r="H602" s="41" t="str">
        <f ca="1">IF(E602="Not Used","",MAX($H$102:INDIRECT("R[-1]C",FALSE))+1)</f>
        <v/>
      </c>
      <c r="I602" s="42" t="str">
        <f t="shared" ca="1" si="651"/>
        <v/>
      </c>
      <c r="J602" s="488"/>
      <c r="K602" s="486"/>
      <c r="L602" s="485"/>
      <c r="M602" s="486"/>
      <c r="N602" s="485"/>
      <c r="O602" s="486"/>
      <c r="P602" s="485"/>
      <c r="Q602" s="486"/>
      <c r="R602" s="485"/>
      <c r="S602" s="486"/>
      <c r="T602" s="485"/>
      <c r="U602" s="486"/>
      <c r="V602" s="485"/>
      <c r="W602" s="486"/>
      <c r="X602" s="485"/>
      <c r="Y602" s="486"/>
      <c r="Z602" s="5">
        <f t="shared" si="652"/>
        <v>0</v>
      </c>
      <c r="AA602" s="5">
        <f t="shared" ca="1" si="653"/>
        <v>8</v>
      </c>
      <c r="AD602" s="201" t="str">
        <f t="shared" ca="1" si="654"/>
        <v/>
      </c>
      <c r="AE602" s="198" t="str">
        <f t="shared" ca="1" si="655"/>
        <v>未使用</v>
      </c>
    </row>
    <row r="603" spans="1:31" ht="12" customHeight="1">
      <c r="A603" s="161">
        <f t="shared" si="656"/>
        <v>7</v>
      </c>
      <c r="B603" s="189" t="str">
        <f t="shared" ca="1" si="657"/>
        <v/>
      </c>
      <c r="C603" s="44">
        <v>20</v>
      </c>
      <c r="D603" s="45" t="s">
        <v>46</v>
      </c>
      <c r="E603" s="489" t="str">
        <f t="shared" ca="1" si="661"/>
        <v>Not Used</v>
      </c>
      <c r="F603" s="489"/>
      <c r="G603" s="489"/>
      <c r="H603" s="41" t="str">
        <f ca="1">IF(E603="Not Used","",MAX($H$102:INDIRECT("R[-1]C",FALSE))+1)</f>
        <v/>
      </c>
      <c r="I603" s="42" t="str">
        <f t="shared" ca="1" si="651"/>
        <v/>
      </c>
      <c r="J603" s="488"/>
      <c r="K603" s="486"/>
      <c r="L603" s="485"/>
      <c r="M603" s="486"/>
      <c r="N603" s="485"/>
      <c r="O603" s="486"/>
      <c r="P603" s="485"/>
      <c r="Q603" s="486"/>
      <c r="R603" s="485"/>
      <c r="S603" s="486"/>
      <c r="T603" s="485"/>
      <c r="U603" s="486"/>
      <c r="V603" s="485"/>
      <c r="W603" s="486"/>
      <c r="X603" s="485"/>
      <c r="Y603" s="486"/>
      <c r="Z603" s="5">
        <f t="shared" si="652"/>
        <v>0</v>
      </c>
      <c r="AA603" s="5">
        <f t="shared" ca="1" si="653"/>
        <v>8</v>
      </c>
      <c r="AD603" s="201" t="str">
        <f t="shared" ca="1" si="654"/>
        <v/>
      </c>
      <c r="AE603" s="198" t="str">
        <f t="shared" ca="1" si="655"/>
        <v>未使用</v>
      </c>
    </row>
    <row r="604" spans="1:31" ht="12" customHeight="1">
      <c r="A604" s="161">
        <f t="shared" si="656"/>
        <v>7</v>
      </c>
      <c r="B604" s="189" t="str">
        <f t="shared" ca="1" si="657"/>
        <v/>
      </c>
      <c r="C604" s="44">
        <v>21</v>
      </c>
      <c r="D604" s="45" t="s">
        <v>46</v>
      </c>
      <c r="E604" s="489" t="str">
        <f t="shared" ca="1" si="661"/>
        <v>Not Used</v>
      </c>
      <c r="F604" s="489"/>
      <c r="G604" s="489"/>
      <c r="H604" s="41" t="str">
        <f ca="1">IF(E604="Not Used","",MAX($H$102:INDIRECT("R[-1]C",FALSE))+1)</f>
        <v/>
      </c>
      <c r="I604" s="42" t="str">
        <f t="shared" ca="1" si="651"/>
        <v/>
      </c>
      <c r="J604" s="488"/>
      <c r="K604" s="486"/>
      <c r="L604" s="485"/>
      <c r="M604" s="486"/>
      <c r="N604" s="485"/>
      <c r="O604" s="486"/>
      <c r="P604" s="485"/>
      <c r="Q604" s="486"/>
      <c r="R604" s="485"/>
      <c r="S604" s="486"/>
      <c r="T604" s="485"/>
      <c r="U604" s="486"/>
      <c r="V604" s="485"/>
      <c r="W604" s="486"/>
      <c r="X604" s="485"/>
      <c r="Y604" s="486"/>
      <c r="Z604" s="5">
        <f t="shared" si="652"/>
        <v>0</v>
      </c>
      <c r="AA604" s="5">
        <f t="shared" ca="1" si="653"/>
        <v>8</v>
      </c>
      <c r="AD604" s="201" t="str">
        <f t="shared" ca="1" si="654"/>
        <v/>
      </c>
      <c r="AE604" s="198" t="str">
        <f t="shared" ca="1" si="655"/>
        <v>未使用</v>
      </c>
    </row>
    <row r="605" spans="1:31" ht="12" customHeight="1">
      <c r="A605" s="161">
        <f t="shared" si="656"/>
        <v>7</v>
      </c>
      <c r="B605" s="189" t="str">
        <f t="shared" ca="1" si="657"/>
        <v/>
      </c>
      <c r="C605" s="44">
        <v>22</v>
      </c>
      <c r="D605" s="45" t="s">
        <v>46</v>
      </c>
      <c r="E605" s="489" t="str">
        <f t="shared" ca="1" si="661"/>
        <v>Not Used</v>
      </c>
      <c r="F605" s="489"/>
      <c r="G605" s="489"/>
      <c r="H605" s="41" t="str">
        <f ca="1">IF(E605="Not Used","",MAX($H$102:INDIRECT("R[-1]C",FALSE))+1)</f>
        <v/>
      </c>
      <c r="I605" s="42" t="str">
        <f t="shared" ca="1" si="651"/>
        <v/>
      </c>
      <c r="J605" s="488"/>
      <c r="K605" s="486"/>
      <c r="L605" s="485"/>
      <c r="M605" s="486"/>
      <c r="N605" s="485"/>
      <c r="O605" s="486"/>
      <c r="P605" s="485"/>
      <c r="Q605" s="486"/>
      <c r="R605" s="485"/>
      <c r="S605" s="486"/>
      <c r="T605" s="485"/>
      <c r="U605" s="486"/>
      <c r="V605" s="485"/>
      <c r="W605" s="486"/>
      <c r="X605" s="485"/>
      <c r="Y605" s="486"/>
      <c r="Z605" s="5">
        <f t="shared" si="652"/>
        <v>0</v>
      </c>
      <c r="AA605" s="5">
        <f t="shared" ca="1" si="653"/>
        <v>8</v>
      </c>
      <c r="AD605" s="201" t="str">
        <f t="shared" ca="1" si="654"/>
        <v/>
      </c>
      <c r="AE605" s="198" t="str">
        <f t="shared" ca="1" si="655"/>
        <v>未使用</v>
      </c>
    </row>
    <row r="606" spans="1:31" ht="12" customHeight="1">
      <c r="A606" s="161">
        <f t="shared" si="656"/>
        <v>7</v>
      </c>
      <c r="B606" s="189" t="str">
        <f t="shared" ca="1" si="657"/>
        <v/>
      </c>
      <c r="C606" s="44">
        <v>23</v>
      </c>
      <c r="D606" s="45" t="s">
        <v>46</v>
      </c>
      <c r="E606" s="489" t="str">
        <f t="shared" ca="1" si="661"/>
        <v>Not Used</v>
      </c>
      <c r="F606" s="489"/>
      <c r="G606" s="489"/>
      <c r="H606" s="41" t="str">
        <f ca="1">IF(E606="Not Used","",MAX($H$102:INDIRECT("R[-1]C",FALSE))+1)</f>
        <v/>
      </c>
      <c r="I606" s="42" t="str">
        <f t="shared" ca="1" si="651"/>
        <v/>
      </c>
      <c r="J606" s="488"/>
      <c r="K606" s="486"/>
      <c r="L606" s="485"/>
      <c r="M606" s="486"/>
      <c r="N606" s="485"/>
      <c r="O606" s="486"/>
      <c r="P606" s="485"/>
      <c r="Q606" s="486"/>
      <c r="R606" s="485"/>
      <c r="S606" s="486"/>
      <c r="T606" s="485"/>
      <c r="U606" s="486"/>
      <c r="V606" s="485"/>
      <c r="W606" s="486"/>
      <c r="X606" s="485"/>
      <c r="Y606" s="486"/>
      <c r="Z606" s="5">
        <f t="shared" si="652"/>
        <v>0</v>
      </c>
      <c r="AA606" s="5">
        <f t="shared" ca="1" si="653"/>
        <v>8</v>
      </c>
      <c r="AD606" s="201" t="str">
        <f t="shared" ca="1" si="654"/>
        <v/>
      </c>
      <c r="AE606" s="198" t="str">
        <f t="shared" ca="1" si="655"/>
        <v>未使用</v>
      </c>
    </row>
    <row r="607" spans="1:31" ht="12" customHeight="1">
      <c r="A607" s="161">
        <f t="shared" si="656"/>
        <v>7</v>
      </c>
      <c r="B607" s="189" t="str">
        <f t="shared" ca="1" si="657"/>
        <v/>
      </c>
      <c r="C607" s="44">
        <v>24</v>
      </c>
      <c r="D607" s="45" t="s">
        <v>46</v>
      </c>
      <c r="E607" s="489" t="str">
        <f t="shared" ca="1" si="661"/>
        <v>Not Used</v>
      </c>
      <c r="F607" s="489"/>
      <c r="G607" s="489"/>
      <c r="H607" s="41" t="str">
        <f ca="1">IF(E607="Not Used","",MAX($H$102:INDIRECT("R[-1]C",FALSE))+1)</f>
        <v/>
      </c>
      <c r="I607" s="42" t="str">
        <f t="shared" ca="1" si="651"/>
        <v/>
      </c>
      <c r="J607" s="488"/>
      <c r="K607" s="486"/>
      <c r="L607" s="485"/>
      <c r="M607" s="486"/>
      <c r="N607" s="485"/>
      <c r="O607" s="486"/>
      <c r="P607" s="485"/>
      <c r="Q607" s="486"/>
      <c r="R607" s="485"/>
      <c r="S607" s="486"/>
      <c r="T607" s="485"/>
      <c r="U607" s="486"/>
      <c r="V607" s="485"/>
      <c r="W607" s="486"/>
      <c r="X607" s="485"/>
      <c r="Y607" s="486"/>
      <c r="Z607" s="5">
        <f t="shared" si="652"/>
        <v>0</v>
      </c>
      <c r="AA607" s="5">
        <f t="shared" ca="1" si="653"/>
        <v>8</v>
      </c>
      <c r="AD607" s="201" t="str">
        <f t="shared" ca="1" si="654"/>
        <v/>
      </c>
      <c r="AE607" s="198" t="str">
        <f t="shared" ca="1" si="655"/>
        <v>未使用</v>
      </c>
    </row>
    <row r="608" spans="1:31" ht="12" customHeight="1">
      <c r="A608" s="161">
        <f t="shared" si="656"/>
        <v>7</v>
      </c>
      <c r="B608" s="189" t="str">
        <f t="shared" ca="1" si="657"/>
        <v/>
      </c>
      <c r="C608" s="44">
        <v>25</v>
      </c>
      <c r="D608" s="45" t="s">
        <v>46</v>
      </c>
      <c r="E608" s="489" t="str">
        <f t="shared" ca="1" si="661"/>
        <v>Not Used</v>
      </c>
      <c r="F608" s="489"/>
      <c r="G608" s="489"/>
      <c r="H608" s="41" t="str">
        <f ca="1">IF(E608="Not Used","",MAX($H$102:INDIRECT("R[-1]C",FALSE))+1)</f>
        <v/>
      </c>
      <c r="I608" s="42" t="str">
        <f t="shared" ca="1" si="651"/>
        <v/>
      </c>
      <c r="J608" s="488"/>
      <c r="K608" s="486"/>
      <c r="L608" s="485"/>
      <c r="M608" s="486"/>
      <c r="N608" s="485"/>
      <c r="O608" s="486"/>
      <c r="P608" s="485"/>
      <c r="Q608" s="486"/>
      <c r="R608" s="485"/>
      <c r="S608" s="486"/>
      <c r="T608" s="485"/>
      <c r="U608" s="486"/>
      <c r="V608" s="485"/>
      <c r="W608" s="486"/>
      <c r="X608" s="485"/>
      <c r="Y608" s="486"/>
      <c r="Z608" s="5">
        <f t="shared" si="652"/>
        <v>0</v>
      </c>
      <c r="AA608" s="5">
        <f t="shared" ca="1" si="653"/>
        <v>8</v>
      </c>
      <c r="AD608" s="201" t="str">
        <f t="shared" ca="1" si="654"/>
        <v/>
      </c>
      <c r="AE608" s="198" t="str">
        <f t="shared" ca="1" si="655"/>
        <v>未使用</v>
      </c>
    </row>
    <row r="609" spans="1:31" ht="12" customHeight="1">
      <c r="A609" s="161">
        <f t="shared" si="656"/>
        <v>7</v>
      </c>
      <c r="B609" s="189" t="str">
        <f t="shared" ca="1" si="657"/>
        <v/>
      </c>
      <c r="C609" s="44">
        <v>26</v>
      </c>
      <c r="D609" s="45" t="s">
        <v>46</v>
      </c>
      <c r="E609" s="489" t="str">
        <f t="shared" ca="1" si="661"/>
        <v>Not Used</v>
      </c>
      <c r="F609" s="489"/>
      <c r="G609" s="489"/>
      <c r="H609" s="41" t="str">
        <f ca="1">IF(E609="Not Used","",MAX($H$102:INDIRECT("R[-1]C",FALSE))+1)</f>
        <v/>
      </c>
      <c r="I609" s="42" t="str">
        <f t="shared" ca="1" si="651"/>
        <v/>
      </c>
      <c r="J609" s="488"/>
      <c r="K609" s="486"/>
      <c r="L609" s="485"/>
      <c r="M609" s="486"/>
      <c r="N609" s="485"/>
      <c r="O609" s="486"/>
      <c r="P609" s="485"/>
      <c r="Q609" s="486"/>
      <c r="R609" s="485"/>
      <c r="S609" s="486"/>
      <c r="T609" s="485"/>
      <c r="U609" s="486"/>
      <c r="V609" s="485"/>
      <c r="W609" s="486"/>
      <c r="X609" s="485"/>
      <c r="Y609" s="486"/>
      <c r="Z609" s="5">
        <f t="shared" si="652"/>
        <v>0</v>
      </c>
      <c r="AA609" s="5">
        <f t="shared" ca="1" si="653"/>
        <v>8</v>
      </c>
      <c r="AD609" s="201" t="str">
        <f t="shared" ca="1" si="654"/>
        <v/>
      </c>
      <c r="AE609" s="198" t="str">
        <f t="shared" ca="1" si="655"/>
        <v>未使用</v>
      </c>
    </row>
    <row r="610" spans="1:31" ht="12" customHeight="1">
      <c r="A610" s="161">
        <f t="shared" si="656"/>
        <v>7</v>
      </c>
      <c r="B610" s="189" t="str">
        <f t="shared" ca="1" si="657"/>
        <v/>
      </c>
      <c r="C610" s="44">
        <v>27</v>
      </c>
      <c r="D610" s="45" t="s">
        <v>46</v>
      </c>
      <c r="E610" s="489" t="str">
        <f t="shared" ca="1" si="661"/>
        <v>Not Used</v>
      </c>
      <c r="F610" s="489"/>
      <c r="G610" s="489"/>
      <c r="H610" s="41" t="str">
        <f ca="1">IF(E610="Not Used","",MAX($H$102:INDIRECT("R[-1]C",FALSE))+1)</f>
        <v/>
      </c>
      <c r="I610" s="42" t="str">
        <f t="shared" ca="1" si="651"/>
        <v/>
      </c>
      <c r="J610" s="488"/>
      <c r="K610" s="486"/>
      <c r="L610" s="485"/>
      <c r="M610" s="486"/>
      <c r="N610" s="485"/>
      <c r="O610" s="486"/>
      <c r="P610" s="485"/>
      <c r="Q610" s="486"/>
      <c r="R610" s="485"/>
      <c r="S610" s="486"/>
      <c r="T610" s="485"/>
      <c r="U610" s="486"/>
      <c r="V610" s="485"/>
      <c r="W610" s="486"/>
      <c r="X610" s="485"/>
      <c r="Y610" s="486"/>
      <c r="Z610" s="5">
        <f t="shared" si="652"/>
        <v>0</v>
      </c>
      <c r="AA610" s="5">
        <f t="shared" ca="1" si="653"/>
        <v>8</v>
      </c>
      <c r="AD610" s="201" t="str">
        <f t="shared" ca="1" si="654"/>
        <v/>
      </c>
      <c r="AE610" s="198" t="str">
        <f t="shared" ca="1" si="655"/>
        <v>未使用</v>
      </c>
    </row>
    <row r="611" spans="1:31" ht="12" customHeight="1">
      <c r="A611" s="161">
        <f t="shared" si="656"/>
        <v>7</v>
      </c>
      <c r="B611" s="189" t="str">
        <f t="shared" ca="1" si="657"/>
        <v/>
      </c>
      <c r="C611" s="44">
        <v>28</v>
      </c>
      <c r="D611" s="45" t="s">
        <v>46</v>
      </c>
      <c r="E611" s="489" t="str">
        <f t="shared" ca="1" si="661"/>
        <v>Not Used</v>
      </c>
      <c r="F611" s="489"/>
      <c r="G611" s="489"/>
      <c r="H611" s="41" t="str">
        <f ca="1">IF(E611="Not Used","",MAX($H$102:INDIRECT("R[-1]C",FALSE))+1)</f>
        <v/>
      </c>
      <c r="I611" s="42" t="str">
        <f t="shared" ca="1" si="651"/>
        <v/>
      </c>
      <c r="J611" s="488"/>
      <c r="K611" s="486"/>
      <c r="L611" s="485"/>
      <c r="M611" s="486"/>
      <c r="N611" s="485"/>
      <c r="O611" s="486"/>
      <c r="P611" s="485"/>
      <c r="Q611" s="486"/>
      <c r="R611" s="485"/>
      <c r="S611" s="486"/>
      <c r="T611" s="485"/>
      <c r="U611" s="486"/>
      <c r="V611" s="485"/>
      <c r="W611" s="486"/>
      <c r="X611" s="485"/>
      <c r="Y611" s="486"/>
      <c r="Z611" s="5">
        <f t="shared" si="652"/>
        <v>0</v>
      </c>
      <c r="AA611" s="5">
        <f t="shared" ca="1" si="653"/>
        <v>8</v>
      </c>
      <c r="AD611" s="201" t="str">
        <f t="shared" ca="1" si="654"/>
        <v/>
      </c>
      <c r="AE611" s="198" t="str">
        <f t="shared" ca="1" si="655"/>
        <v>未使用</v>
      </c>
    </row>
    <row r="612" spans="1:31" ht="12" customHeight="1">
      <c r="A612" s="161">
        <f t="shared" si="656"/>
        <v>7</v>
      </c>
      <c r="B612" s="189" t="str">
        <f t="shared" ca="1" si="657"/>
        <v/>
      </c>
      <c r="C612" s="44">
        <v>29</v>
      </c>
      <c r="D612" s="45" t="s">
        <v>46</v>
      </c>
      <c r="E612" s="489" t="str">
        <f t="shared" ca="1" si="661"/>
        <v>Not Used</v>
      </c>
      <c r="F612" s="489"/>
      <c r="G612" s="489"/>
      <c r="H612" s="41" t="str">
        <f ca="1">IF(E612="Not Used","",MAX($H$102:INDIRECT("R[-1]C",FALSE))+1)</f>
        <v/>
      </c>
      <c r="I612" s="42" t="str">
        <f t="shared" ca="1" si="651"/>
        <v/>
      </c>
      <c r="J612" s="488"/>
      <c r="K612" s="486"/>
      <c r="L612" s="485"/>
      <c r="M612" s="486"/>
      <c r="N612" s="485"/>
      <c r="O612" s="486"/>
      <c r="P612" s="485"/>
      <c r="Q612" s="486"/>
      <c r="R612" s="485"/>
      <c r="S612" s="486"/>
      <c r="T612" s="485"/>
      <c r="U612" s="486"/>
      <c r="V612" s="485"/>
      <c r="W612" s="486"/>
      <c r="X612" s="485"/>
      <c r="Y612" s="486"/>
      <c r="Z612" s="5">
        <f t="shared" si="652"/>
        <v>0</v>
      </c>
      <c r="AA612" s="5">
        <f t="shared" ca="1" si="653"/>
        <v>8</v>
      </c>
      <c r="AD612" s="201" t="str">
        <f t="shared" ca="1" si="654"/>
        <v/>
      </c>
      <c r="AE612" s="198" t="str">
        <f t="shared" ca="1" si="655"/>
        <v>未使用</v>
      </c>
    </row>
    <row r="613" spans="1:31" ht="12" customHeight="1">
      <c r="A613" s="161">
        <f t="shared" si="656"/>
        <v>7</v>
      </c>
      <c r="B613" s="189" t="str">
        <f t="shared" ca="1" si="657"/>
        <v/>
      </c>
      <c r="C613" s="44">
        <v>30</v>
      </c>
      <c r="D613" s="45" t="s">
        <v>46</v>
      </c>
      <c r="E613" s="489" t="str">
        <f t="shared" ca="1" si="661"/>
        <v>Not Used</v>
      </c>
      <c r="F613" s="489"/>
      <c r="G613" s="489"/>
      <c r="H613" s="41" t="str">
        <f ca="1">IF(E613="Not Used","",MAX($H$102:INDIRECT("R[-1]C",FALSE))+1)</f>
        <v/>
      </c>
      <c r="I613" s="42" t="str">
        <f t="shared" ca="1" si="651"/>
        <v/>
      </c>
      <c r="J613" s="488"/>
      <c r="K613" s="486"/>
      <c r="L613" s="485"/>
      <c r="M613" s="486"/>
      <c r="N613" s="485"/>
      <c r="O613" s="486"/>
      <c r="P613" s="485"/>
      <c r="Q613" s="486"/>
      <c r="R613" s="485"/>
      <c r="S613" s="486"/>
      <c r="T613" s="485"/>
      <c r="U613" s="486"/>
      <c r="V613" s="485"/>
      <c r="W613" s="486"/>
      <c r="X613" s="485"/>
      <c r="Y613" s="486"/>
      <c r="Z613" s="5">
        <f t="shared" si="652"/>
        <v>0</v>
      </c>
      <c r="AA613" s="5">
        <f t="shared" ca="1" si="653"/>
        <v>8</v>
      </c>
      <c r="AD613" s="201" t="str">
        <f t="shared" ca="1" si="654"/>
        <v/>
      </c>
      <c r="AE613" s="198" t="str">
        <f t="shared" ca="1" si="655"/>
        <v>未使用</v>
      </c>
    </row>
    <row r="614" spans="1:31" ht="12" customHeight="1">
      <c r="A614" s="161">
        <f t="shared" si="656"/>
        <v>7</v>
      </c>
      <c r="B614" s="191" t="str">
        <f t="shared" ca="1" si="657"/>
        <v/>
      </c>
      <c r="C614" s="44">
        <v>31</v>
      </c>
      <c r="D614" s="192" t="s">
        <v>46</v>
      </c>
      <c r="E614" s="487" t="str">
        <f t="shared" ca="1" si="661"/>
        <v>Not Used</v>
      </c>
      <c r="F614" s="487"/>
      <c r="G614" s="487"/>
      <c r="H614" s="41" t="str">
        <f ca="1">IF(E614="Not Used","",MAX($H$102:INDIRECT("R[-1]C",FALSE))+1)</f>
        <v/>
      </c>
      <c r="I614" s="193" t="str">
        <f t="shared" ca="1" si="651"/>
        <v/>
      </c>
      <c r="J614" s="488"/>
      <c r="K614" s="486"/>
      <c r="L614" s="485"/>
      <c r="M614" s="486"/>
      <c r="N614" s="485"/>
      <c r="O614" s="486"/>
      <c r="P614" s="485"/>
      <c r="Q614" s="486"/>
      <c r="R614" s="485"/>
      <c r="S614" s="486"/>
      <c r="T614" s="485"/>
      <c r="U614" s="486"/>
      <c r="V614" s="485"/>
      <c r="W614" s="486"/>
      <c r="X614" s="485"/>
      <c r="Y614" s="486"/>
      <c r="Z614" s="5">
        <f t="shared" si="652"/>
        <v>0</v>
      </c>
      <c r="AA614" s="5">
        <f t="shared" ca="1" si="653"/>
        <v>8</v>
      </c>
      <c r="AD614" s="201" t="str">
        <f t="shared" ca="1" si="654"/>
        <v/>
      </c>
      <c r="AE614" s="198" t="str">
        <f t="shared" ca="1" si="655"/>
        <v>未使用</v>
      </c>
    </row>
    <row r="615" spans="1:31">
      <c r="P615" s="2"/>
      <c r="Q615" s="2"/>
      <c r="R615" s="2"/>
      <c r="S615" s="2"/>
    </row>
  </sheetData>
  <mergeCells count="4636">
    <mergeCell ref="E293:G293"/>
    <mergeCell ref="J293:K293"/>
    <mergeCell ref="L293:M293"/>
    <mergeCell ref="N293:O293"/>
    <mergeCell ref="P293:Q293"/>
    <mergeCell ref="R293:S293"/>
    <mergeCell ref="T293:U293"/>
    <mergeCell ref="V293:W293"/>
    <mergeCell ref="X293:Y293"/>
    <mergeCell ref="E291:G291"/>
    <mergeCell ref="J291:K291"/>
    <mergeCell ref="J290:K290"/>
    <mergeCell ref="L290:M290"/>
    <mergeCell ref="N290:O290"/>
    <mergeCell ref="P290:Q290"/>
    <mergeCell ref="R290:S290"/>
    <mergeCell ref="T290:U290"/>
    <mergeCell ref="V290:W290"/>
    <mergeCell ref="X290:Y290"/>
    <mergeCell ref="T291:U291"/>
    <mergeCell ref="V291:W291"/>
    <mergeCell ref="X291:Y291"/>
    <mergeCell ref="L291:M291"/>
    <mergeCell ref="N291:O291"/>
    <mergeCell ref="P291:Q291"/>
    <mergeCell ref="R291:S291"/>
    <mergeCell ref="P287:Q287"/>
    <mergeCell ref="R287:S287"/>
    <mergeCell ref="T287:U287"/>
    <mergeCell ref="V287:W287"/>
    <mergeCell ref="X287:Y287"/>
    <mergeCell ref="E288:G288"/>
    <mergeCell ref="J288:K288"/>
    <mergeCell ref="L288:M288"/>
    <mergeCell ref="N288:O288"/>
    <mergeCell ref="P288:Q288"/>
    <mergeCell ref="R288:S288"/>
    <mergeCell ref="T288:U288"/>
    <mergeCell ref="V288:W288"/>
    <mergeCell ref="X288:Y288"/>
    <mergeCell ref="E294:G294"/>
    <mergeCell ref="J294:K294"/>
    <mergeCell ref="L294:M294"/>
    <mergeCell ref="N294:O294"/>
    <mergeCell ref="P294:Q294"/>
    <mergeCell ref="R294:S294"/>
    <mergeCell ref="T294:U294"/>
    <mergeCell ref="V294:W294"/>
    <mergeCell ref="X294:Y294"/>
    <mergeCell ref="E292:G292"/>
    <mergeCell ref="J292:K292"/>
    <mergeCell ref="L292:M292"/>
    <mergeCell ref="N292:O292"/>
    <mergeCell ref="P292:Q292"/>
    <mergeCell ref="R292:S292"/>
    <mergeCell ref="T292:U292"/>
    <mergeCell ref="V292:W292"/>
    <mergeCell ref="X292:Y292"/>
    <mergeCell ref="E289:G289"/>
    <mergeCell ref="J289:K289"/>
    <mergeCell ref="L289:M289"/>
    <mergeCell ref="N289:O289"/>
    <mergeCell ref="P289:Q289"/>
    <mergeCell ref="R289:S289"/>
    <mergeCell ref="T289:U289"/>
    <mergeCell ref="V289:W289"/>
    <mergeCell ref="X289:Y289"/>
    <mergeCell ref="E290:G290"/>
    <mergeCell ref="E285:G285"/>
    <mergeCell ref="J285:K285"/>
    <mergeCell ref="L285:M285"/>
    <mergeCell ref="N285:O285"/>
    <mergeCell ref="P285:Q285"/>
    <mergeCell ref="R285:S285"/>
    <mergeCell ref="T285:U285"/>
    <mergeCell ref="V285:W285"/>
    <mergeCell ref="X285:Y285"/>
    <mergeCell ref="E286:G286"/>
    <mergeCell ref="J286:K286"/>
    <mergeCell ref="L286:M286"/>
    <mergeCell ref="N286:O286"/>
    <mergeCell ref="P286:Q286"/>
    <mergeCell ref="R286:S286"/>
    <mergeCell ref="T286:U286"/>
    <mergeCell ref="V286:W286"/>
    <mergeCell ref="X286:Y286"/>
    <mergeCell ref="E287:G287"/>
    <mergeCell ref="J287:K287"/>
    <mergeCell ref="L287:M287"/>
    <mergeCell ref="N287:O287"/>
    <mergeCell ref="E283:G283"/>
    <mergeCell ref="J283:K283"/>
    <mergeCell ref="L283:M283"/>
    <mergeCell ref="N283:O283"/>
    <mergeCell ref="P283:Q283"/>
    <mergeCell ref="R283:S283"/>
    <mergeCell ref="T283:U283"/>
    <mergeCell ref="V283:W283"/>
    <mergeCell ref="X283:Y283"/>
    <mergeCell ref="E284:G284"/>
    <mergeCell ref="J284:K284"/>
    <mergeCell ref="L284:M284"/>
    <mergeCell ref="N284:O284"/>
    <mergeCell ref="P284:Q284"/>
    <mergeCell ref="R284:S284"/>
    <mergeCell ref="T284:U284"/>
    <mergeCell ref="V284:W284"/>
    <mergeCell ref="X284:Y284"/>
    <mergeCell ref="E281:G281"/>
    <mergeCell ref="J281:K281"/>
    <mergeCell ref="L281:M281"/>
    <mergeCell ref="N281:O281"/>
    <mergeCell ref="P281:Q281"/>
    <mergeCell ref="R281:S281"/>
    <mergeCell ref="T281:U281"/>
    <mergeCell ref="V281:W281"/>
    <mergeCell ref="X281:Y281"/>
    <mergeCell ref="E282:G282"/>
    <mergeCell ref="J282:K282"/>
    <mergeCell ref="L282:M282"/>
    <mergeCell ref="N282:O282"/>
    <mergeCell ref="P282:Q282"/>
    <mergeCell ref="R282:S282"/>
    <mergeCell ref="T282:U282"/>
    <mergeCell ref="V282:W282"/>
    <mergeCell ref="X282:Y282"/>
    <mergeCell ref="E279:G279"/>
    <mergeCell ref="J279:K279"/>
    <mergeCell ref="L279:M279"/>
    <mergeCell ref="N279:O279"/>
    <mergeCell ref="P279:Q279"/>
    <mergeCell ref="R279:S279"/>
    <mergeCell ref="T279:U279"/>
    <mergeCell ref="V279:W279"/>
    <mergeCell ref="X279:Y279"/>
    <mergeCell ref="E280:G280"/>
    <mergeCell ref="J280:K280"/>
    <mergeCell ref="L280:M280"/>
    <mergeCell ref="N280:O280"/>
    <mergeCell ref="P280:Q280"/>
    <mergeCell ref="R280:S280"/>
    <mergeCell ref="T280:U280"/>
    <mergeCell ref="V280:W280"/>
    <mergeCell ref="X280:Y280"/>
    <mergeCell ref="E277:G277"/>
    <mergeCell ref="J277:K277"/>
    <mergeCell ref="L277:M277"/>
    <mergeCell ref="N277:O277"/>
    <mergeCell ref="P277:Q277"/>
    <mergeCell ref="R277:S277"/>
    <mergeCell ref="T277:U277"/>
    <mergeCell ref="V277:W277"/>
    <mergeCell ref="X277:Y277"/>
    <mergeCell ref="E278:G278"/>
    <mergeCell ref="J278:K278"/>
    <mergeCell ref="L278:M278"/>
    <mergeCell ref="N278:O278"/>
    <mergeCell ref="P278:Q278"/>
    <mergeCell ref="R278:S278"/>
    <mergeCell ref="T278:U278"/>
    <mergeCell ref="V278:W278"/>
    <mergeCell ref="X278:Y278"/>
    <mergeCell ref="E275:G275"/>
    <mergeCell ref="J275:K275"/>
    <mergeCell ref="L275:M275"/>
    <mergeCell ref="N275:O275"/>
    <mergeCell ref="P275:Q275"/>
    <mergeCell ref="R275:S275"/>
    <mergeCell ref="T275:U275"/>
    <mergeCell ref="V275:W275"/>
    <mergeCell ref="X275:Y275"/>
    <mergeCell ref="E276:G276"/>
    <mergeCell ref="J276:K276"/>
    <mergeCell ref="L276:M276"/>
    <mergeCell ref="N276:O276"/>
    <mergeCell ref="P276:Q276"/>
    <mergeCell ref="R276:S276"/>
    <mergeCell ref="T276:U276"/>
    <mergeCell ref="V276:W276"/>
    <mergeCell ref="X276:Y276"/>
    <mergeCell ref="E273:G273"/>
    <mergeCell ref="J273:K273"/>
    <mergeCell ref="L273:M273"/>
    <mergeCell ref="N273:O273"/>
    <mergeCell ref="P273:Q273"/>
    <mergeCell ref="R273:S273"/>
    <mergeCell ref="T273:U273"/>
    <mergeCell ref="V273:W273"/>
    <mergeCell ref="X273:Y273"/>
    <mergeCell ref="E274:G274"/>
    <mergeCell ref="J274:K274"/>
    <mergeCell ref="L274:M274"/>
    <mergeCell ref="N274:O274"/>
    <mergeCell ref="P274:Q274"/>
    <mergeCell ref="R274:S274"/>
    <mergeCell ref="T274:U274"/>
    <mergeCell ref="V274:W274"/>
    <mergeCell ref="X274:Y274"/>
    <mergeCell ref="E271:G271"/>
    <mergeCell ref="J271:K271"/>
    <mergeCell ref="L271:M271"/>
    <mergeCell ref="N271:O271"/>
    <mergeCell ref="P271:Q271"/>
    <mergeCell ref="R271:S271"/>
    <mergeCell ref="T271:U271"/>
    <mergeCell ref="V271:W271"/>
    <mergeCell ref="X271:Y271"/>
    <mergeCell ref="E272:G272"/>
    <mergeCell ref="J272:K272"/>
    <mergeCell ref="L272:M272"/>
    <mergeCell ref="N272:O272"/>
    <mergeCell ref="P272:Q272"/>
    <mergeCell ref="R272:S272"/>
    <mergeCell ref="T272:U272"/>
    <mergeCell ref="V272:W272"/>
    <mergeCell ref="X272:Y272"/>
    <mergeCell ref="E269:G269"/>
    <mergeCell ref="J269:K269"/>
    <mergeCell ref="L269:M269"/>
    <mergeCell ref="N269:O269"/>
    <mergeCell ref="P269:Q269"/>
    <mergeCell ref="R269:S269"/>
    <mergeCell ref="T269:U269"/>
    <mergeCell ref="V269:W269"/>
    <mergeCell ref="X269:Y269"/>
    <mergeCell ref="E270:G270"/>
    <mergeCell ref="J270:K270"/>
    <mergeCell ref="L270:M270"/>
    <mergeCell ref="N270:O270"/>
    <mergeCell ref="P270:Q270"/>
    <mergeCell ref="R270:S270"/>
    <mergeCell ref="T270:U270"/>
    <mergeCell ref="V270:W270"/>
    <mergeCell ref="X270:Y270"/>
    <mergeCell ref="E267:G267"/>
    <mergeCell ref="J267:K267"/>
    <mergeCell ref="L267:M267"/>
    <mergeCell ref="N267:O267"/>
    <mergeCell ref="P267:Q267"/>
    <mergeCell ref="R267:S267"/>
    <mergeCell ref="T267:U267"/>
    <mergeCell ref="V267:W267"/>
    <mergeCell ref="X267:Y267"/>
    <mergeCell ref="E268:G268"/>
    <mergeCell ref="J268:K268"/>
    <mergeCell ref="L268:M268"/>
    <mergeCell ref="N268:O268"/>
    <mergeCell ref="P268:Q268"/>
    <mergeCell ref="R268:S268"/>
    <mergeCell ref="T268:U268"/>
    <mergeCell ref="V268:W268"/>
    <mergeCell ref="X268:Y268"/>
    <mergeCell ref="E265:G265"/>
    <mergeCell ref="J265:K265"/>
    <mergeCell ref="L265:M265"/>
    <mergeCell ref="N265:O265"/>
    <mergeCell ref="P265:Q265"/>
    <mergeCell ref="R265:S265"/>
    <mergeCell ref="T265:U265"/>
    <mergeCell ref="V265:W265"/>
    <mergeCell ref="X265:Y265"/>
    <mergeCell ref="E266:G266"/>
    <mergeCell ref="J266:K266"/>
    <mergeCell ref="L266:M266"/>
    <mergeCell ref="N266:O266"/>
    <mergeCell ref="P266:Q266"/>
    <mergeCell ref="R266:S266"/>
    <mergeCell ref="T266:U266"/>
    <mergeCell ref="V266:W266"/>
    <mergeCell ref="X266:Y266"/>
    <mergeCell ref="E263:G263"/>
    <mergeCell ref="J263:K263"/>
    <mergeCell ref="L263:M263"/>
    <mergeCell ref="N263:O263"/>
    <mergeCell ref="P263:Q263"/>
    <mergeCell ref="R263:S263"/>
    <mergeCell ref="T263:U263"/>
    <mergeCell ref="V263:W263"/>
    <mergeCell ref="X263:Y263"/>
    <mergeCell ref="E264:G264"/>
    <mergeCell ref="J264:K264"/>
    <mergeCell ref="L264:M264"/>
    <mergeCell ref="N264:O264"/>
    <mergeCell ref="P264:Q264"/>
    <mergeCell ref="R264:S264"/>
    <mergeCell ref="T264:U264"/>
    <mergeCell ref="V264:W264"/>
    <mergeCell ref="X264:Y264"/>
    <mergeCell ref="E261:G261"/>
    <mergeCell ref="J261:K261"/>
    <mergeCell ref="L261:M261"/>
    <mergeCell ref="N261:O261"/>
    <mergeCell ref="P261:Q261"/>
    <mergeCell ref="R261:S261"/>
    <mergeCell ref="T261:U261"/>
    <mergeCell ref="V261:W261"/>
    <mergeCell ref="X261:Y261"/>
    <mergeCell ref="E262:G262"/>
    <mergeCell ref="J262:K262"/>
    <mergeCell ref="L262:M262"/>
    <mergeCell ref="N262:O262"/>
    <mergeCell ref="P262:Q262"/>
    <mergeCell ref="R262:S262"/>
    <mergeCell ref="T262:U262"/>
    <mergeCell ref="V262:W262"/>
    <mergeCell ref="X262:Y262"/>
    <mergeCell ref="E259:G259"/>
    <mergeCell ref="J259:K259"/>
    <mergeCell ref="L259:M259"/>
    <mergeCell ref="N259:O259"/>
    <mergeCell ref="P259:Q259"/>
    <mergeCell ref="R259:S259"/>
    <mergeCell ref="T259:U259"/>
    <mergeCell ref="V259:W259"/>
    <mergeCell ref="X259:Y259"/>
    <mergeCell ref="E260:G260"/>
    <mergeCell ref="J260:K260"/>
    <mergeCell ref="L260:M260"/>
    <mergeCell ref="N260:O260"/>
    <mergeCell ref="P260:Q260"/>
    <mergeCell ref="R260:S260"/>
    <mergeCell ref="T260:U260"/>
    <mergeCell ref="V260:W260"/>
    <mergeCell ref="X260:Y260"/>
    <mergeCell ref="E257:G257"/>
    <mergeCell ref="J257:K257"/>
    <mergeCell ref="L257:M257"/>
    <mergeCell ref="N257:O257"/>
    <mergeCell ref="P257:Q257"/>
    <mergeCell ref="R257:S257"/>
    <mergeCell ref="T257:U257"/>
    <mergeCell ref="V257:W257"/>
    <mergeCell ref="X257:Y257"/>
    <mergeCell ref="E258:G258"/>
    <mergeCell ref="J258:K258"/>
    <mergeCell ref="L258:M258"/>
    <mergeCell ref="N258:O258"/>
    <mergeCell ref="P258:Q258"/>
    <mergeCell ref="R258:S258"/>
    <mergeCell ref="T258:U258"/>
    <mergeCell ref="V258:W258"/>
    <mergeCell ref="X258:Y258"/>
    <mergeCell ref="E255:G255"/>
    <mergeCell ref="J255:K255"/>
    <mergeCell ref="L255:M255"/>
    <mergeCell ref="N255:O255"/>
    <mergeCell ref="P255:Q255"/>
    <mergeCell ref="R255:S255"/>
    <mergeCell ref="T255:U255"/>
    <mergeCell ref="V255:W255"/>
    <mergeCell ref="X255:Y255"/>
    <mergeCell ref="E256:G256"/>
    <mergeCell ref="J256:K256"/>
    <mergeCell ref="L256:M256"/>
    <mergeCell ref="N256:O256"/>
    <mergeCell ref="P256:Q256"/>
    <mergeCell ref="R256:S256"/>
    <mergeCell ref="T256:U256"/>
    <mergeCell ref="V256:W256"/>
    <mergeCell ref="X256:Y256"/>
    <mergeCell ref="E253:G253"/>
    <mergeCell ref="J253:K253"/>
    <mergeCell ref="L253:M253"/>
    <mergeCell ref="N253:O253"/>
    <mergeCell ref="P253:Q253"/>
    <mergeCell ref="R253:S253"/>
    <mergeCell ref="T253:U253"/>
    <mergeCell ref="V253:W253"/>
    <mergeCell ref="X253:Y253"/>
    <mergeCell ref="E254:G254"/>
    <mergeCell ref="J254:K254"/>
    <mergeCell ref="L254:M254"/>
    <mergeCell ref="N254:O254"/>
    <mergeCell ref="P254:Q254"/>
    <mergeCell ref="R254:S254"/>
    <mergeCell ref="T254:U254"/>
    <mergeCell ref="V254:W254"/>
    <mergeCell ref="X254:Y254"/>
    <mergeCell ref="E251:G251"/>
    <mergeCell ref="J251:K251"/>
    <mergeCell ref="L251:M251"/>
    <mergeCell ref="N251:O251"/>
    <mergeCell ref="P251:Q251"/>
    <mergeCell ref="R251:S251"/>
    <mergeCell ref="T251:U251"/>
    <mergeCell ref="V251:W251"/>
    <mergeCell ref="X251:Y251"/>
    <mergeCell ref="E252:G252"/>
    <mergeCell ref="J252:K252"/>
    <mergeCell ref="L252:M252"/>
    <mergeCell ref="N252:O252"/>
    <mergeCell ref="P252:Q252"/>
    <mergeCell ref="R252:S252"/>
    <mergeCell ref="T252:U252"/>
    <mergeCell ref="V252:W252"/>
    <mergeCell ref="X252:Y252"/>
    <mergeCell ref="E249:G249"/>
    <mergeCell ref="J249:K249"/>
    <mergeCell ref="L249:M249"/>
    <mergeCell ref="N249:O249"/>
    <mergeCell ref="P249:Q249"/>
    <mergeCell ref="R249:S249"/>
    <mergeCell ref="T249:U249"/>
    <mergeCell ref="V249:W249"/>
    <mergeCell ref="X249:Y249"/>
    <mergeCell ref="E250:G250"/>
    <mergeCell ref="J250:K250"/>
    <mergeCell ref="L250:M250"/>
    <mergeCell ref="N250:O250"/>
    <mergeCell ref="P250:Q250"/>
    <mergeCell ref="R250:S250"/>
    <mergeCell ref="T250:U250"/>
    <mergeCell ref="V250:W250"/>
    <mergeCell ref="X250:Y250"/>
    <mergeCell ref="E247:G247"/>
    <mergeCell ref="J247:K247"/>
    <mergeCell ref="L247:M247"/>
    <mergeCell ref="N247:O247"/>
    <mergeCell ref="P247:Q247"/>
    <mergeCell ref="R247:S247"/>
    <mergeCell ref="T247:U247"/>
    <mergeCell ref="V247:W247"/>
    <mergeCell ref="X247:Y247"/>
    <mergeCell ref="E248:G248"/>
    <mergeCell ref="J248:K248"/>
    <mergeCell ref="L248:M248"/>
    <mergeCell ref="N248:O248"/>
    <mergeCell ref="P248:Q248"/>
    <mergeCell ref="R248:S248"/>
    <mergeCell ref="T248:U248"/>
    <mergeCell ref="V248:W248"/>
    <mergeCell ref="X248:Y248"/>
    <mergeCell ref="E245:G245"/>
    <mergeCell ref="J245:K245"/>
    <mergeCell ref="L245:M245"/>
    <mergeCell ref="N245:O245"/>
    <mergeCell ref="P245:Q245"/>
    <mergeCell ref="R245:S245"/>
    <mergeCell ref="T245:U245"/>
    <mergeCell ref="V245:W245"/>
    <mergeCell ref="X245:Y245"/>
    <mergeCell ref="E246:G246"/>
    <mergeCell ref="J246:K246"/>
    <mergeCell ref="L246:M246"/>
    <mergeCell ref="N246:O246"/>
    <mergeCell ref="P246:Q246"/>
    <mergeCell ref="R246:S246"/>
    <mergeCell ref="T246:U246"/>
    <mergeCell ref="V246:W246"/>
    <mergeCell ref="X246:Y246"/>
    <mergeCell ref="E243:G243"/>
    <mergeCell ref="J243:K243"/>
    <mergeCell ref="L243:M243"/>
    <mergeCell ref="N243:O243"/>
    <mergeCell ref="P243:Q243"/>
    <mergeCell ref="R243:S243"/>
    <mergeCell ref="T243:U243"/>
    <mergeCell ref="V243:W243"/>
    <mergeCell ref="X243:Y243"/>
    <mergeCell ref="E244:G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E241:G241"/>
    <mergeCell ref="J241:K241"/>
    <mergeCell ref="L241:M241"/>
    <mergeCell ref="N241:O241"/>
    <mergeCell ref="P241:Q241"/>
    <mergeCell ref="R241:S241"/>
    <mergeCell ref="T241:U241"/>
    <mergeCell ref="V241:W241"/>
    <mergeCell ref="X241:Y241"/>
    <mergeCell ref="E242:G242"/>
    <mergeCell ref="J242:K242"/>
    <mergeCell ref="L242:M242"/>
    <mergeCell ref="N242:O242"/>
    <mergeCell ref="P242:Q242"/>
    <mergeCell ref="R242:S242"/>
    <mergeCell ref="T242:U242"/>
    <mergeCell ref="V242:W242"/>
    <mergeCell ref="X242:Y242"/>
    <mergeCell ref="E239:G239"/>
    <mergeCell ref="J239:K239"/>
    <mergeCell ref="L239:M239"/>
    <mergeCell ref="N239:O239"/>
    <mergeCell ref="P239:Q239"/>
    <mergeCell ref="R239:S239"/>
    <mergeCell ref="T239:U239"/>
    <mergeCell ref="V239:W239"/>
    <mergeCell ref="X239:Y239"/>
    <mergeCell ref="E240:G240"/>
    <mergeCell ref="J240:K240"/>
    <mergeCell ref="L240:M240"/>
    <mergeCell ref="N240:O240"/>
    <mergeCell ref="P240:Q240"/>
    <mergeCell ref="R240:S240"/>
    <mergeCell ref="T240:U240"/>
    <mergeCell ref="V240:W240"/>
    <mergeCell ref="X240:Y240"/>
    <mergeCell ref="E237:G237"/>
    <mergeCell ref="J237:K237"/>
    <mergeCell ref="L237:M237"/>
    <mergeCell ref="N237:O237"/>
    <mergeCell ref="P237:Q237"/>
    <mergeCell ref="R237:S237"/>
    <mergeCell ref="T237:U237"/>
    <mergeCell ref="V237:W237"/>
    <mergeCell ref="X237:Y237"/>
    <mergeCell ref="E238:G238"/>
    <mergeCell ref="J238:K238"/>
    <mergeCell ref="L238:M238"/>
    <mergeCell ref="N238:O238"/>
    <mergeCell ref="P238:Q238"/>
    <mergeCell ref="R238:S238"/>
    <mergeCell ref="T238:U238"/>
    <mergeCell ref="V238:W238"/>
    <mergeCell ref="X238:Y238"/>
    <mergeCell ref="E235:G235"/>
    <mergeCell ref="J235:K235"/>
    <mergeCell ref="L235:M235"/>
    <mergeCell ref="N235:O235"/>
    <mergeCell ref="P235:Q235"/>
    <mergeCell ref="R235:S235"/>
    <mergeCell ref="T235:U235"/>
    <mergeCell ref="V235:W235"/>
    <mergeCell ref="X235:Y235"/>
    <mergeCell ref="E236:G236"/>
    <mergeCell ref="J236:K236"/>
    <mergeCell ref="L236:M236"/>
    <mergeCell ref="N236:O236"/>
    <mergeCell ref="P236:Q236"/>
    <mergeCell ref="R236:S236"/>
    <mergeCell ref="T236:U236"/>
    <mergeCell ref="V236:W236"/>
    <mergeCell ref="X236:Y236"/>
    <mergeCell ref="E233:G233"/>
    <mergeCell ref="J233:K233"/>
    <mergeCell ref="L233:M233"/>
    <mergeCell ref="N233:O233"/>
    <mergeCell ref="P233:Q233"/>
    <mergeCell ref="R233:S233"/>
    <mergeCell ref="T233:U233"/>
    <mergeCell ref="V233:W233"/>
    <mergeCell ref="X233:Y233"/>
    <mergeCell ref="E234:G234"/>
    <mergeCell ref="J234:K234"/>
    <mergeCell ref="L234:M234"/>
    <mergeCell ref="N234:O234"/>
    <mergeCell ref="P234:Q234"/>
    <mergeCell ref="R234:S234"/>
    <mergeCell ref="T234:U234"/>
    <mergeCell ref="V234:W234"/>
    <mergeCell ref="X234:Y234"/>
    <mergeCell ref="E231:G231"/>
    <mergeCell ref="J231:K231"/>
    <mergeCell ref="L231:M231"/>
    <mergeCell ref="N231:O231"/>
    <mergeCell ref="P231:Q231"/>
    <mergeCell ref="R231:S231"/>
    <mergeCell ref="T231:U231"/>
    <mergeCell ref="V231:W231"/>
    <mergeCell ref="X231:Y231"/>
    <mergeCell ref="E232:G232"/>
    <mergeCell ref="J232:K232"/>
    <mergeCell ref="L232:M232"/>
    <mergeCell ref="N232:O232"/>
    <mergeCell ref="P232:Q232"/>
    <mergeCell ref="R232:S232"/>
    <mergeCell ref="T232:U232"/>
    <mergeCell ref="V232:W232"/>
    <mergeCell ref="X232:Y232"/>
    <mergeCell ref="E357:G357"/>
    <mergeCell ref="J357:K357"/>
    <mergeCell ref="L357:M357"/>
    <mergeCell ref="N357:O357"/>
    <mergeCell ref="P357:Q357"/>
    <mergeCell ref="R357:S357"/>
    <mergeCell ref="T357:U357"/>
    <mergeCell ref="V357:W357"/>
    <mergeCell ref="X357:Y357"/>
    <mergeCell ref="E358:G358"/>
    <mergeCell ref="J358:K358"/>
    <mergeCell ref="L358:M358"/>
    <mergeCell ref="N358:O358"/>
    <mergeCell ref="P358:Q358"/>
    <mergeCell ref="R358:S358"/>
    <mergeCell ref="T358:U358"/>
    <mergeCell ref="V358:W358"/>
    <mergeCell ref="X358:Y358"/>
    <mergeCell ref="E355:G355"/>
    <mergeCell ref="J355:K355"/>
    <mergeCell ref="L355:M355"/>
    <mergeCell ref="N355:O355"/>
    <mergeCell ref="P355:Q355"/>
    <mergeCell ref="R355:S355"/>
    <mergeCell ref="T355:U355"/>
    <mergeCell ref="V355:W355"/>
    <mergeCell ref="X355:Y355"/>
    <mergeCell ref="E356:G356"/>
    <mergeCell ref="J356:K356"/>
    <mergeCell ref="L356:M356"/>
    <mergeCell ref="N356:O356"/>
    <mergeCell ref="P356:Q356"/>
    <mergeCell ref="R356:S356"/>
    <mergeCell ref="T356:U356"/>
    <mergeCell ref="V356:W356"/>
    <mergeCell ref="X356:Y356"/>
    <mergeCell ref="E353:G353"/>
    <mergeCell ref="J353:K353"/>
    <mergeCell ref="L353:M353"/>
    <mergeCell ref="N353:O353"/>
    <mergeCell ref="P353:Q353"/>
    <mergeCell ref="R353:S353"/>
    <mergeCell ref="T353:U353"/>
    <mergeCell ref="V353:W353"/>
    <mergeCell ref="X353:Y353"/>
    <mergeCell ref="E354:G354"/>
    <mergeCell ref="J354:K354"/>
    <mergeCell ref="L354:M354"/>
    <mergeCell ref="N354:O354"/>
    <mergeCell ref="P354:Q354"/>
    <mergeCell ref="R354:S354"/>
    <mergeCell ref="T354:U354"/>
    <mergeCell ref="V354:W354"/>
    <mergeCell ref="X354:Y354"/>
    <mergeCell ref="E351:G351"/>
    <mergeCell ref="J351:K351"/>
    <mergeCell ref="L351:M351"/>
    <mergeCell ref="N351:O351"/>
    <mergeCell ref="P351:Q351"/>
    <mergeCell ref="R351:S351"/>
    <mergeCell ref="T351:U351"/>
    <mergeCell ref="V351:W351"/>
    <mergeCell ref="X351:Y351"/>
    <mergeCell ref="E352:G352"/>
    <mergeCell ref="J352:K352"/>
    <mergeCell ref="L352:M352"/>
    <mergeCell ref="N352:O352"/>
    <mergeCell ref="P352:Q352"/>
    <mergeCell ref="R352:S352"/>
    <mergeCell ref="T352:U352"/>
    <mergeCell ref="V352:W352"/>
    <mergeCell ref="X352:Y352"/>
    <mergeCell ref="E349:G349"/>
    <mergeCell ref="J349:K349"/>
    <mergeCell ref="L349:M349"/>
    <mergeCell ref="N349:O349"/>
    <mergeCell ref="P349:Q349"/>
    <mergeCell ref="R349:S349"/>
    <mergeCell ref="T349:U349"/>
    <mergeCell ref="V349:W349"/>
    <mergeCell ref="X349:Y349"/>
    <mergeCell ref="E350:G350"/>
    <mergeCell ref="J350:K350"/>
    <mergeCell ref="L350:M350"/>
    <mergeCell ref="N350:O350"/>
    <mergeCell ref="P350:Q350"/>
    <mergeCell ref="R350:S350"/>
    <mergeCell ref="T350:U350"/>
    <mergeCell ref="V350:W350"/>
    <mergeCell ref="X350:Y350"/>
    <mergeCell ref="E347:G347"/>
    <mergeCell ref="J347:K347"/>
    <mergeCell ref="L347:M347"/>
    <mergeCell ref="N347:O347"/>
    <mergeCell ref="P347:Q347"/>
    <mergeCell ref="R347:S347"/>
    <mergeCell ref="T347:U347"/>
    <mergeCell ref="V347:W347"/>
    <mergeCell ref="X347:Y347"/>
    <mergeCell ref="E348:G348"/>
    <mergeCell ref="J348:K348"/>
    <mergeCell ref="L348:M348"/>
    <mergeCell ref="N348:O348"/>
    <mergeCell ref="P348:Q348"/>
    <mergeCell ref="R348:S348"/>
    <mergeCell ref="T348:U348"/>
    <mergeCell ref="V348:W348"/>
    <mergeCell ref="X348:Y348"/>
    <mergeCell ref="E345:G345"/>
    <mergeCell ref="J345:K345"/>
    <mergeCell ref="L345:M345"/>
    <mergeCell ref="N345:O345"/>
    <mergeCell ref="P345:Q345"/>
    <mergeCell ref="R345:S345"/>
    <mergeCell ref="T345:U345"/>
    <mergeCell ref="V345:W345"/>
    <mergeCell ref="X345:Y345"/>
    <mergeCell ref="E346:G346"/>
    <mergeCell ref="J346:K346"/>
    <mergeCell ref="L346:M346"/>
    <mergeCell ref="N346:O346"/>
    <mergeCell ref="P346:Q346"/>
    <mergeCell ref="R346:S346"/>
    <mergeCell ref="T346:U346"/>
    <mergeCell ref="V346:W346"/>
    <mergeCell ref="X346:Y346"/>
    <mergeCell ref="E343:G343"/>
    <mergeCell ref="J343:K343"/>
    <mergeCell ref="L343:M343"/>
    <mergeCell ref="N343:O343"/>
    <mergeCell ref="P343:Q343"/>
    <mergeCell ref="R343:S343"/>
    <mergeCell ref="T343:U343"/>
    <mergeCell ref="V343:W343"/>
    <mergeCell ref="X343:Y343"/>
    <mergeCell ref="E344:G344"/>
    <mergeCell ref="J344:K344"/>
    <mergeCell ref="L344:M344"/>
    <mergeCell ref="N344:O344"/>
    <mergeCell ref="P344:Q344"/>
    <mergeCell ref="R344:S344"/>
    <mergeCell ref="T344:U344"/>
    <mergeCell ref="V344:W344"/>
    <mergeCell ref="X344:Y344"/>
    <mergeCell ref="E341:G341"/>
    <mergeCell ref="J341:K341"/>
    <mergeCell ref="L341:M341"/>
    <mergeCell ref="N341:O341"/>
    <mergeCell ref="P341:Q341"/>
    <mergeCell ref="R341:S341"/>
    <mergeCell ref="T341:U341"/>
    <mergeCell ref="V341:W341"/>
    <mergeCell ref="X341:Y341"/>
    <mergeCell ref="E342:G342"/>
    <mergeCell ref="J342:K342"/>
    <mergeCell ref="L342:M342"/>
    <mergeCell ref="N342:O342"/>
    <mergeCell ref="P342:Q342"/>
    <mergeCell ref="R342:S342"/>
    <mergeCell ref="T342:U342"/>
    <mergeCell ref="V342:W342"/>
    <mergeCell ref="X342:Y342"/>
    <mergeCell ref="E339:G339"/>
    <mergeCell ref="J339:K339"/>
    <mergeCell ref="L339:M339"/>
    <mergeCell ref="N339:O339"/>
    <mergeCell ref="P339:Q339"/>
    <mergeCell ref="R339:S339"/>
    <mergeCell ref="T339:U339"/>
    <mergeCell ref="V339:W339"/>
    <mergeCell ref="X339:Y339"/>
    <mergeCell ref="E340:G340"/>
    <mergeCell ref="J340:K340"/>
    <mergeCell ref="L340:M340"/>
    <mergeCell ref="N340:O340"/>
    <mergeCell ref="P340:Q340"/>
    <mergeCell ref="R340:S340"/>
    <mergeCell ref="T340:U340"/>
    <mergeCell ref="V340:W340"/>
    <mergeCell ref="X340:Y340"/>
    <mergeCell ref="E337:G337"/>
    <mergeCell ref="J337:K337"/>
    <mergeCell ref="L337:M337"/>
    <mergeCell ref="N337:O337"/>
    <mergeCell ref="P337:Q337"/>
    <mergeCell ref="R337:S337"/>
    <mergeCell ref="T337:U337"/>
    <mergeCell ref="V337:W337"/>
    <mergeCell ref="X337:Y337"/>
    <mergeCell ref="E338:G338"/>
    <mergeCell ref="J338:K338"/>
    <mergeCell ref="L338:M338"/>
    <mergeCell ref="N338:O338"/>
    <mergeCell ref="P338:Q338"/>
    <mergeCell ref="R338:S338"/>
    <mergeCell ref="T338:U338"/>
    <mergeCell ref="V338:W338"/>
    <mergeCell ref="X338:Y338"/>
    <mergeCell ref="E335:G335"/>
    <mergeCell ref="J335:K335"/>
    <mergeCell ref="L335:M335"/>
    <mergeCell ref="N335:O335"/>
    <mergeCell ref="P335:Q335"/>
    <mergeCell ref="R335:S335"/>
    <mergeCell ref="T335:U335"/>
    <mergeCell ref="V335:W335"/>
    <mergeCell ref="X335:Y335"/>
    <mergeCell ref="E336:G336"/>
    <mergeCell ref="J336:K336"/>
    <mergeCell ref="L336:M336"/>
    <mergeCell ref="N336:O336"/>
    <mergeCell ref="P336:Q336"/>
    <mergeCell ref="R336:S336"/>
    <mergeCell ref="T336:U336"/>
    <mergeCell ref="V336:W336"/>
    <mergeCell ref="X336:Y336"/>
    <mergeCell ref="E333:G333"/>
    <mergeCell ref="J333:K333"/>
    <mergeCell ref="L333:M333"/>
    <mergeCell ref="N333:O333"/>
    <mergeCell ref="P333:Q333"/>
    <mergeCell ref="R333:S333"/>
    <mergeCell ref="T333:U333"/>
    <mergeCell ref="V333:W333"/>
    <mergeCell ref="X333:Y333"/>
    <mergeCell ref="E334:G334"/>
    <mergeCell ref="J334:K334"/>
    <mergeCell ref="L334:M334"/>
    <mergeCell ref="N334:O334"/>
    <mergeCell ref="P334:Q334"/>
    <mergeCell ref="R334:S334"/>
    <mergeCell ref="T334:U334"/>
    <mergeCell ref="V334:W334"/>
    <mergeCell ref="X334:Y334"/>
    <mergeCell ref="E331:G331"/>
    <mergeCell ref="J331:K331"/>
    <mergeCell ref="L331:M331"/>
    <mergeCell ref="N331:O331"/>
    <mergeCell ref="P331:Q331"/>
    <mergeCell ref="R331:S331"/>
    <mergeCell ref="T331:U331"/>
    <mergeCell ref="V331:W331"/>
    <mergeCell ref="X331:Y331"/>
    <mergeCell ref="E332:G332"/>
    <mergeCell ref="J332:K332"/>
    <mergeCell ref="L332:M332"/>
    <mergeCell ref="N332:O332"/>
    <mergeCell ref="P332:Q332"/>
    <mergeCell ref="R332:S332"/>
    <mergeCell ref="T332:U332"/>
    <mergeCell ref="V332:W332"/>
    <mergeCell ref="X332:Y332"/>
    <mergeCell ref="E329:G329"/>
    <mergeCell ref="J329:K329"/>
    <mergeCell ref="L329:M329"/>
    <mergeCell ref="N329:O329"/>
    <mergeCell ref="P329:Q329"/>
    <mergeCell ref="R329:S329"/>
    <mergeCell ref="T329:U329"/>
    <mergeCell ref="V329:W329"/>
    <mergeCell ref="X329:Y329"/>
    <mergeCell ref="E330:G330"/>
    <mergeCell ref="J330:K330"/>
    <mergeCell ref="L330:M330"/>
    <mergeCell ref="N330:O330"/>
    <mergeCell ref="P330:Q330"/>
    <mergeCell ref="R330:S330"/>
    <mergeCell ref="T330:U330"/>
    <mergeCell ref="V330:W330"/>
    <mergeCell ref="X330:Y330"/>
    <mergeCell ref="E327:G327"/>
    <mergeCell ref="J327:K327"/>
    <mergeCell ref="L327:M327"/>
    <mergeCell ref="N327:O327"/>
    <mergeCell ref="P327:Q327"/>
    <mergeCell ref="R327:S327"/>
    <mergeCell ref="T327:U327"/>
    <mergeCell ref="V327:W327"/>
    <mergeCell ref="X327:Y327"/>
    <mergeCell ref="E328:G328"/>
    <mergeCell ref="J328:K328"/>
    <mergeCell ref="L328:M328"/>
    <mergeCell ref="N328:O328"/>
    <mergeCell ref="P328:Q328"/>
    <mergeCell ref="R328:S328"/>
    <mergeCell ref="T328:U328"/>
    <mergeCell ref="V328:W328"/>
    <mergeCell ref="X328:Y328"/>
    <mergeCell ref="E325:G325"/>
    <mergeCell ref="J325:K325"/>
    <mergeCell ref="L325:M325"/>
    <mergeCell ref="N325:O325"/>
    <mergeCell ref="P325:Q325"/>
    <mergeCell ref="R325:S325"/>
    <mergeCell ref="T325:U325"/>
    <mergeCell ref="V325:W325"/>
    <mergeCell ref="X325:Y325"/>
    <mergeCell ref="E326:G326"/>
    <mergeCell ref="J326:K326"/>
    <mergeCell ref="L326:M326"/>
    <mergeCell ref="N326:O326"/>
    <mergeCell ref="P326:Q326"/>
    <mergeCell ref="R326:S326"/>
    <mergeCell ref="T326:U326"/>
    <mergeCell ref="V326:W326"/>
    <mergeCell ref="X326:Y326"/>
    <mergeCell ref="E323:G323"/>
    <mergeCell ref="J323:K323"/>
    <mergeCell ref="L323:M323"/>
    <mergeCell ref="N323:O323"/>
    <mergeCell ref="P323:Q323"/>
    <mergeCell ref="R323:S323"/>
    <mergeCell ref="T323:U323"/>
    <mergeCell ref="V323:W323"/>
    <mergeCell ref="X323:Y323"/>
    <mergeCell ref="E324:G324"/>
    <mergeCell ref="J324:K324"/>
    <mergeCell ref="L324:M324"/>
    <mergeCell ref="N324:O324"/>
    <mergeCell ref="P324:Q324"/>
    <mergeCell ref="R324:S324"/>
    <mergeCell ref="T324:U324"/>
    <mergeCell ref="V324:W324"/>
    <mergeCell ref="X324:Y324"/>
    <mergeCell ref="E321:G321"/>
    <mergeCell ref="J321:K321"/>
    <mergeCell ref="L321:M321"/>
    <mergeCell ref="N321:O321"/>
    <mergeCell ref="P321:Q321"/>
    <mergeCell ref="R321:S321"/>
    <mergeCell ref="T321:U321"/>
    <mergeCell ref="V321:W321"/>
    <mergeCell ref="X321:Y321"/>
    <mergeCell ref="E322:G322"/>
    <mergeCell ref="J322:K322"/>
    <mergeCell ref="L322:M322"/>
    <mergeCell ref="N322:O322"/>
    <mergeCell ref="P322:Q322"/>
    <mergeCell ref="R322:S322"/>
    <mergeCell ref="T322:U322"/>
    <mergeCell ref="V322:W322"/>
    <mergeCell ref="X322:Y322"/>
    <mergeCell ref="E319:G319"/>
    <mergeCell ref="J319:K319"/>
    <mergeCell ref="L319:M319"/>
    <mergeCell ref="N319:O319"/>
    <mergeCell ref="P319:Q319"/>
    <mergeCell ref="R319:S319"/>
    <mergeCell ref="T319:U319"/>
    <mergeCell ref="V319:W319"/>
    <mergeCell ref="X319:Y319"/>
    <mergeCell ref="E320:G320"/>
    <mergeCell ref="J320:K320"/>
    <mergeCell ref="L320:M320"/>
    <mergeCell ref="N320:O320"/>
    <mergeCell ref="P320:Q320"/>
    <mergeCell ref="R320:S320"/>
    <mergeCell ref="T320:U320"/>
    <mergeCell ref="V320:W320"/>
    <mergeCell ref="X320:Y320"/>
    <mergeCell ref="E317:G317"/>
    <mergeCell ref="J317:K317"/>
    <mergeCell ref="L317:M317"/>
    <mergeCell ref="N317:O317"/>
    <mergeCell ref="P317:Q317"/>
    <mergeCell ref="R317:S317"/>
    <mergeCell ref="T317:U317"/>
    <mergeCell ref="V317:W317"/>
    <mergeCell ref="X317:Y317"/>
    <mergeCell ref="E318:G318"/>
    <mergeCell ref="J318:K318"/>
    <mergeCell ref="L318:M318"/>
    <mergeCell ref="N318:O318"/>
    <mergeCell ref="P318:Q318"/>
    <mergeCell ref="R318:S318"/>
    <mergeCell ref="T318:U318"/>
    <mergeCell ref="V318:W318"/>
    <mergeCell ref="X318:Y318"/>
    <mergeCell ref="E315:G315"/>
    <mergeCell ref="J315:K315"/>
    <mergeCell ref="L315:M315"/>
    <mergeCell ref="N315:O315"/>
    <mergeCell ref="P315:Q315"/>
    <mergeCell ref="R315:S315"/>
    <mergeCell ref="T315:U315"/>
    <mergeCell ref="V315:W315"/>
    <mergeCell ref="X315:Y315"/>
    <mergeCell ref="E316:G316"/>
    <mergeCell ref="J316:K316"/>
    <mergeCell ref="L316:M316"/>
    <mergeCell ref="N316:O316"/>
    <mergeCell ref="P316:Q316"/>
    <mergeCell ref="R316:S316"/>
    <mergeCell ref="T316:U316"/>
    <mergeCell ref="V316:W316"/>
    <mergeCell ref="X316:Y316"/>
    <mergeCell ref="E313:G313"/>
    <mergeCell ref="J313:K313"/>
    <mergeCell ref="L313:M313"/>
    <mergeCell ref="N313:O313"/>
    <mergeCell ref="P313:Q313"/>
    <mergeCell ref="R313:S313"/>
    <mergeCell ref="T313:U313"/>
    <mergeCell ref="V313:W313"/>
    <mergeCell ref="X313:Y313"/>
    <mergeCell ref="E314:G314"/>
    <mergeCell ref="J314:K314"/>
    <mergeCell ref="L314:M314"/>
    <mergeCell ref="N314:O314"/>
    <mergeCell ref="P314:Q314"/>
    <mergeCell ref="R314:S314"/>
    <mergeCell ref="T314:U314"/>
    <mergeCell ref="V314:W314"/>
    <mergeCell ref="X314:Y314"/>
    <mergeCell ref="E311:G311"/>
    <mergeCell ref="J311:K311"/>
    <mergeCell ref="L311:M311"/>
    <mergeCell ref="N311:O311"/>
    <mergeCell ref="P311:Q311"/>
    <mergeCell ref="R311:S311"/>
    <mergeCell ref="T311:U311"/>
    <mergeCell ref="V311:W311"/>
    <mergeCell ref="X311:Y311"/>
    <mergeCell ref="E312:G312"/>
    <mergeCell ref="J312:K312"/>
    <mergeCell ref="L312:M312"/>
    <mergeCell ref="N312:O312"/>
    <mergeCell ref="P312:Q312"/>
    <mergeCell ref="R312:S312"/>
    <mergeCell ref="T312:U312"/>
    <mergeCell ref="V312:W312"/>
    <mergeCell ref="X312:Y312"/>
    <mergeCell ref="E309:G309"/>
    <mergeCell ref="J309:K309"/>
    <mergeCell ref="L309:M309"/>
    <mergeCell ref="N309:O309"/>
    <mergeCell ref="P309:Q309"/>
    <mergeCell ref="R309:S309"/>
    <mergeCell ref="T309:U309"/>
    <mergeCell ref="V309:W309"/>
    <mergeCell ref="X309:Y309"/>
    <mergeCell ref="E310:G310"/>
    <mergeCell ref="J310:K310"/>
    <mergeCell ref="L310:M310"/>
    <mergeCell ref="N310:O310"/>
    <mergeCell ref="P310:Q310"/>
    <mergeCell ref="R310:S310"/>
    <mergeCell ref="T310:U310"/>
    <mergeCell ref="V310:W310"/>
    <mergeCell ref="X310:Y310"/>
    <mergeCell ref="E307:G307"/>
    <mergeCell ref="J307:K307"/>
    <mergeCell ref="L307:M307"/>
    <mergeCell ref="N307:O307"/>
    <mergeCell ref="P307:Q307"/>
    <mergeCell ref="R307:S307"/>
    <mergeCell ref="T307:U307"/>
    <mergeCell ref="V307:W307"/>
    <mergeCell ref="X307:Y307"/>
    <mergeCell ref="E308:G308"/>
    <mergeCell ref="J308:K308"/>
    <mergeCell ref="L308:M308"/>
    <mergeCell ref="N308:O308"/>
    <mergeCell ref="P308:Q308"/>
    <mergeCell ref="R308:S308"/>
    <mergeCell ref="T308:U308"/>
    <mergeCell ref="V308:W308"/>
    <mergeCell ref="X308:Y308"/>
    <mergeCell ref="E305:G305"/>
    <mergeCell ref="J305:K305"/>
    <mergeCell ref="L305:M305"/>
    <mergeCell ref="N305:O305"/>
    <mergeCell ref="P305:Q305"/>
    <mergeCell ref="R305:S305"/>
    <mergeCell ref="T305:U305"/>
    <mergeCell ref="V305:W305"/>
    <mergeCell ref="X305:Y305"/>
    <mergeCell ref="E306:G306"/>
    <mergeCell ref="J306:K306"/>
    <mergeCell ref="L306:M306"/>
    <mergeCell ref="N306:O306"/>
    <mergeCell ref="P306:Q306"/>
    <mergeCell ref="R306:S306"/>
    <mergeCell ref="T306:U306"/>
    <mergeCell ref="V306:W306"/>
    <mergeCell ref="X306:Y306"/>
    <mergeCell ref="E303:G303"/>
    <mergeCell ref="J303:K303"/>
    <mergeCell ref="L303:M303"/>
    <mergeCell ref="N303:O303"/>
    <mergeCell ref="P303:Q303"/>
    <mergeCell ref="R303:S303"/>
    <mergeCell ref="T303:U303"/>
    <mergeCell ref="V303:W303"/>
    <mergeCell ref="X303:Y303"/>
    <mergeCell ref="E304:G304"/>
    <mergeCell ref="J304:K304"/>
    <mergeCell ref="L304:M304"/>
    <mergeCell ref="N304:O304"/>
    <mergeCell ref="P304:Q304"/>
    <mergeCell ref="R304:S304"/>
    <mergeCell ref="T304:U304"/>
    <mergeCell ref="V304:W304"/>
    <mergeCell ref="X304:Y304"/>
    <mergeCell ref="E301:G301"/>
    <mergeCell ref="J301:K301"/>
    <mergeCell ref="L301:M301"/>
    <mergeCell ref="N301:O301"/>
    <mergeCell ref="P301:Q301"/>
    <mergeCell ref="R301:S301"/>
    <mergeCell ref="T301:U301"/>
    <mergeCell ref="V301:W301"/>
    <mergeCell ref="X301:Y301"/>
    <mergeCell ref="E302:G302"/>
    <mergeCell ref="J302:K302"/>
    <mergeCell ref="L302:M302"/>
    <mergeCell ref="N302:O302"/>
    <mergeCell ref="P302:Q302"/>
    <mergeCell ref="R302:S302"/>
    <mergeCell ref="T302:U302"/>
    <mergeCell ref="V302:W302"/>
    <mergeCell ref="X302:Y302"/>
    <mergeCell ref="E299:G299"/>
    <mergeCell ref="J299:K299"/>
    <mergeCell ref="L299:M299"/>
    <mergeCell ref="N299:O299"/>
    <mergeCell ref="P299:Q299"/>
    <mergeCell ref="R299:S299"/>
    <mergeCell ref="T299:U299"/>
    <mergeCell ref="V299:W299"/>
    <mergeCell ref="X299:Y299"/>
    <mergeCell ref="E300:G300"/>
    <mergeCell ref="J300:K300"/>
    <mergeCell ref="L300:M300"/>
    <mergeCell ref="N300:O300"/>
    <mergeCell ref="P300:Q300"/>
    <mergeCell ref="R300:S300"/>
    <mergeCell ref="T300:U300"/>
    <mergeCell ref="V300:W300"/>
    <mergeCell ref="X300:Y300"/>
    <mergeCell ref="E297:G297"/>
    <mergeCell ref="J297:K297"/>
    <mergeCell ref="L297:M297"/>
    <mergeCell ref="N297:O297"/>
    <mergeCell ref="P297:Q297"/>
    <mergeCell ref="R297:S297"/>
    <mergeCell ref="T297:U297"/>
    <mergeCell ref="V297:W297"/>
    <mergeCell ref="X297:Y297"/>
    <mergeCell ref="E298:G298"/>
    <mergeCell ref="J298:K298"/>
    <mergeCell ref="L298:M298"/>
    <mergeCell ref="N298:O298"/>
    <mergeCell ref="P298:Q298"/>
    <mergeCell ref="R298:S298"/>
    <mergeCell ref="T298:U298"/>
    <mergeCell ref="V298:W298"/>
    <mergeCell ref="X298:Y298"/>
    <mergeCell ref="E295:G295"/>
    <mergeCell ref="J295:K295"/>
    <mergeCell ref="L295:M295"/>
    <mergeCell ref="N295:O295"/>
    <mergeCell ref="P295:Q295"/>
    <mergeCell ref="R295:S295"/>
    <mergeCell ref="T295:U295"/>
    <mergeCell ref="V295:W295"/>
    <mergeCell ref="X295:Y295"/>
    <mergeCell ref="E296:G296"/>
    <mergeCell ref="J296:K296"/>
    <mergeCell ref="L296:M296"/>
    <mergeCell ref="N296:O296"/>
    <mergeCell ref="P296:Q296"/>
    <mergeCell ref="R296:S296"/>
    <mergeCell ref="T296:U296"/>
    <mergeCell ref="V296:W296"/>
    <mergeCell ref="X296:Y296"/>
    <mergeCell ref="E421:G421"/>
    <mergeCell ref="J421:K421"/>
    <mergeCell ref="L421:M421"/>
    <mergeCell ref="N421:O421"/>
    <mergeCell ref="P421:Q421"/>
    <mergeCell ref="R421:S421"/>
    <mergeCell ref="T421:U421"/>
    <mergeCell ref="V421:W421"/>
    <mergeCell ref="X421:Y421"/>
    <mergeCell ref="E422:G422"/>
    <mergeCell ref="J422:K422"/>
    <mergeCell ref="L422:M422"/>
    <mergeCell ref="N422:O422"/>
    <mergeCell ref="P422:Q422"/>
    <mergeCell ref="R422:S422"/>
    <mergeCell ref="T422:U422"/>
    <mergeCell ref="V422:W422"/>
    <mergeCell ref="X422:Y422"/>
    <mergeCell ref="E419:G419"/>
    <mergeCell ref="J419:K419"/>
    <mergeCell ref="L419:M419"/>
    <mergeCell ref="N419:O419"/>
    <mergeCell ref="P419:Q419"/>
    <mergeCell ref="R419:S419"/>
    <mergeCell ref="T419:U419"/>
    <mergeCell ref="V419:W419"/>
    <mergeCell ref="X419:Y419"/>
    <mergeCell ref="E420:G420"/>
    <mergeCell ref="J420:K420"/>
    <mergeCell ref="L420:M420"/>
    <mergeCell ref="N420:O420"/>
    <mergeCell ref="P420:Q420"/>
    <mergeCell ref="R420:S420"/>
    <mergeCell ref="T420:U420"/>
    <mergeCell ref="V420:W420"/>
    <mergeCell ref="X420:Y420"/>
    <mergeCell ref="E417:G417"/>
    <mergeCell ref="J417:K417"/>
    <mergeCell ref="L417:M417"/>
    <mergeCell ref="N417:O417"/>
    <mergeCell ref="P417:Q417"/>
    <mergeCell ref="R417:S417"/>
    <mergeCell ref="T417:U417"/>
    <mergeCell ref="V417:W417"/>
    <mergeCell ref="X417:Y417"/>
    <mergeCell ref="E418:G418"/>
    <mergeCell ref="J418:K418"/>
    <mergeCell ref="L418:M418"/>
    <mergeCell ref="N418:O418"/>
    <mergeCell ref="P418:Q418"/>
    <mergeCell ref="R418:S418"/>
    <mergeCell ref="T418:U418"/>
    <mergeCell ref="V418:W418"/>
    <mergeCell ref="X418:Y418"/>
    <mergeCell ref="E415:G415"/>
    <mergeCell ref="J415:K415"/>
    <mergeCell ref="L415:M415"/>
    <mergeCell ref="N415:O415"/>
    <mergeCell ref="P415:Q415"/>
    <mergeCell ref="R415:S415"/>
    <mergeCell ref="T415:U415"/>
    <mergeCell ref="V415:W415"/>
    <mergeCell ref="X415:Y415"/>
    <mergeCell ref="E416:G416"/>
    <mergeCell ref="J416:K416"/>
    <mergeCell ref="L416:M416"/>
    <mergeCell ref="N416:O416"/>
    <mergeCell ref="P416:Q416"/>
    <mergeCell ref="R416:S416"/>
    <mergeCell ref="T416:U416"/>
    <mergeCell ref="V416:W416"/>
    <mergeCell ref="X416:Y416"/>
    <mergeCell ref="E413:G413"/>
    <mergeCell ref="J413:K413"/>
    <mergeCell ref="L413:M413"/>
    <mergeCell ref="N413:O413"/>
    <mergeCell ref="P413:Q413"/>
    <mergeCell ref="R413:S413"/>
    <mergeCell ref="T413:U413"/>
    <mergeCell ref="V413:W413"/>
    <mergeCell ref="X413:Y413"/>
    <mergeCell ref="E414:G414"/>
    <mergeCell ref="J414:K414"/>
    <mergeCell ref="L414:M414"/>
    <mergeCell ref="N414:O414"/>
    <mergeCell ref="P414:Q414"/>
    <mergeCell ref="R414:S414"/>
    <mergeCell ref="T414:U414"/>
    <mergeCell ref="V414:W414"/>
    <mergeCell ref="X414:Y414"/>
    <mergeCell ref="E411:G411"/>
    <mergeCell ref="J411:K411"/>
    <mergeCell ref="L411:M411"/>
    <mergeCell ref="N411:O411"/>
    <mergeCell ref="P411:Q411"/>
    <mergeCell ref="R411:S411"/>
    <mergeCell ref="T411:U411"/>
    <mergeCell ref="V411:W411"/>
    <mergeCell ref="X411:Y411"/>
    <mergeCell ref="E412:G412"/>
    <mergeCell ref="J412:K412"/>
    <mergeCell ref="L412:M412"/>
    <mergeCell ref="N412:O412"/>
    <mergeCell ref="P412:Q412"/>
    <mergeCell ref="R412:S412"/>
    <mergeCell ref="T412:U412"/>
    <mergeCell ref="V412:W412"/>
    <mergeCell ref="X412:Y412"/>
    <mergeCell ref="E409:G409"/>
    <mergeCell ref="J409:K409"/>
    <mergeCell ref="L409:M409"/>
    <mergeCell ref="N409:O409"/>
    <mergeCell ref="P409:Q409"/>
    <mergeCell ref="R409:S409"/>
    <mergeCell ref="T409:U409"/>
    <mergeCell ref="V409:W409"/>
    <mergeCell ref="X409:Y409"/>
    <mergeCell ref="E410:G410"/>
    <mergeCell ref="J410:K410"/>
    <mergeCell ref="L410:M410"/>
    <mergeCell ref="N410:O410"/>
    <mergeCell ref="P410:Q410"/>
    <mergeCell ref="R410:S410"/>
    <mergeCell ref="T410:U410"/>
    <mergeCell ref="V410:W410"/>
    <mergeCell ref="X410:Y410"/>
    <mergeCell ref="E407:G407"/>
    <mergeCell ref="J407:K407"/>
    <mergeCell ref="L407:M407"/>
    <mergeCell ref="N407:O407"/>
    <mergeCell ref="P407:Q407"/>
    <mergeCell ref="R407:S407"/>
    <mergeCell ref="T407:U407"/>
    <mergeCell ref="V407:W407"/>
    <mergeCell ref="X407:Y407"/>
    <mergeCell ref="E408:G408"/>
    <mergeCell ref="J408:K408"/>
    <mergeCell ref="L408:M408"/>
    <mergeCell ref="N408:O408"/>
    <mergeCell ref="P408:Q408"/>
    <mergeCell ref="R408:S408"/>
    <mergeCell ref="T408:U408"/>
    <mergeCell ref="V408:W408"/>
    <mergeCell ref="X408:Y408"/>
    <mergeCell ref="E405:G405"/>
    <mergeCell ref="J405:K405"/>
    <mergeCell ref="L405:M405"/>
    <mergeCell ref="N405:O405"/>
    <mergeCell ref="P405:Q405"/>
    <mergeCell ref="R405:S405"/>
    <mergeCell ref="T405:U405"/>
    <mergeCell ref="V405:W405"/>
    <mergeCell ref="X405:Y405"/>
    <mergeCell ref="E406:G406"/>
    <mergeCell ref="J406:K406"/>
    <mergeCell ref="L406:M406"/>
    <mergeCell ref="N406:O406"/>
    <mergeCell ref="P406:Q406"/>
    <mergeCell ref="R406:S406"/>
    <mergeCell ref="T406:U406"/>
    <mergeCell ref="V406:W406"/>
    <mergeCell ref="X406:Y406"/>
    <mergeCell ref="E403:G403"/>
    <mergeCell ref="J403:K403"/>
    <mergeCell ref="L403:M403"/>
    <mergeCell ref="N403:O403"/>
    <mergeCell ref="P403:Q403"/>
    <mergeCell ref="R403:S403"/>
    <mergeCell ref="T403:U403"/>
    <mergeCell ref="V403:W403"/>
    <mergeCell ref="X403:Y403"/>
    <mergeCell ref="E404:G404"/>
    <mergeCell ref="J404:K404"/>
    <mergeCell ref="L404:M404"/>
    <mergeCell ref="N404:O404"/>
    <mergeCell ref="P404:Q404"/>
    <mergeCell ref="R404:S404"/>
    <mergeCell ref="T404:U404"/>
    <mergeCell ref="V404:W404"/>
    <mergeCell ref="X404:Y404"/>
    <mergeCell ref="E401:G401"/>
    <mergeCell ref="J401:K401"/>
    <mergeCell ref="L401:M401"/>
    <mergeCell ref="N401:O401"/>
    <mergeCell ref="P401:Q401"/>
    <mergeCell ref="R401:S401"/>
    <mergeCell ref="T401:U401"/>
    <mergeCell ref="V401:W401"/>
    <mergeCell ref="X401:Y401"/>
    <mergeCell ref="E402:G402"/>
    <mergeCell ref="J402:K402"/>
    <mergeCell ref="L402:M402"/>
    <mergeCell ref="N402:O402"/>
    <mergeCell ref="P402:Q402"/>
    <mergeCell ref="R402:S402"/>
    <mergeCell ref="T402:U402"/>
    <mergeCell ref="V402:W402"/>
    <mergeCell ref="X402:Y402"/>
    <mergeCell ref="E399:G399"/>
    <mergeCell ref="J399:K399"/>
    <mergeCell ref="L399:M399"/>
    <mergeCell ref="N399:O399"/>
    <mergeCell ref="P399:Q399"/>
    <mergeCell ref="R399:S399"/>
    <mergeCell ref="T399:U399"/>
    <mergeCell ref="V399:W399"/>
    <mergeCell ref="X399:Y399"/>
    <mergeCell ref="E400:G400"/>
    <mergeCell ref="J400:K400"/>
    <mergeCell ref="L400:M400"/>
    <mergeCell ref="N400:O400"/>
    <mergeCell ref="P400:Q400"/>
    <mergeCell ref="R400:S400"/>
    <mergeCell ref="T400:U400"/>
    <mergeCell ref="V400:W400"/>
    <mergeCell ref="X400:Y400"/>
    <mergeCell ref="E397:G397"/>
    <mergeCell ref="J397:K397"/>
    <mergeCell ref="L397:M397"/>
    <mergeCell ref="N397:O397"/>
    <mergeCell ref="P397:Q397"/>
    <mergeCell ref="R397:S397"/>
    <mergeCell ref="T397:U397"/>
    <mergeCell ref="V397:W397"/>
    <mergeCell ref="X397:Y397"/>
    <mergeCell ref="E398:G398"/>
    <mergeCell ref="J398:K398"/>
    <mergeCell ref="L398:M398"/>
    <mergeCell ref="N398:O398"/>
    <mergeCell ref="P398:Q398"/>
    <mergeCell ref="R398:S398"/>
    <mergeCell ref="T398:U398"/>
    <mergeCell ref="V398:W398"/>
    <mergeCell ref="X398:Y398"/>
    <mergeCell ref="E395:G395"/>
    <mergeCell ref="J395:K395"/>
    <mergeCell ref="L395:M395"/>
    <mergeCell ref="N395:O395"/>
    <mergeCell ref="P395:Q395"/>
    <mergeCell ref="R395:S395"/>
    <mergeCell ref="T395:U395"/>
    <mergeCell ref="V395:W395"/>
    <mergeCell ref="X395:Y395"/>
    <mergeCell ref="E396:G396"/>
    <mergeCell ref="J396:K396"/>
    <mergeCell ref="L396:M396"/>
    <mergeCell ref="N396:O396"/>
    <mergeCell ref="P396:Q396"/>
    <mergeCell ref="R396:S396"/>
    <mergeCell ref="T396:U396"/>
    <mergeCell ref="V396:W396"/>
    <mergeCell ref="X396:Y396"/>
    <mergeCell ref="E393:G393"/>
    <mergeCell ref="J393:K393"/>
    <mergeCell ref="L393:M393"/>
    <mergeCell ref="N393:O393"/>
    <mergeCell ref="P393:Q393"/>
    <mergeCell ref="R393:S393"/>
    <mergeCell ref="T393:U393"/>
    <mergeCell ref="V393:W393"/>
    <mergeCell ref="X393:Y393"/>
    <mergeCell ref="E394:G394"/>
    <mergeCell ref="J394:K394"/>
    <mergeCell ref="L394:M394"/>
    <mergeCell ref="N394:O394"/>
    <mergeCell ref="P394:Q394"/>
    <mergeCell ref="R394:S394"/>
    <mergeCell ref="T394:U394"/>
    <mergeCell ref="V394:W394"/>
    <mergeCell ref="X394:Y394"/>
    <mergeCell ref="E391:G391"/>
    <mergeCell ref="J391:K391"/>
    <mergeCell ref="L391:M391"/>
    <mergeCell ref="N391:O391"/>
    <mergeCell ref="P391:Q391"/>
    <mergeCell ref="R391:S391"/>
    <mergeCell ref="T391:U391"/>
    <mergeCell ref="V391:W391"/>
    <mergeCell ref="X391:Y391"/>
    <mergeCell ref="E392:G392"/>
    <mergeCell ref="J392:K392"/>
    <mergeCell ref="L392:M392"/>
    <mergeCell ref="N392:O392"/>
    <mergeCell ref="P392:Q392"/>
    <mergeCell ref="R392:S392"/>
    <mergeCell ref="T392:U392"/>
    <mergeCell ref="V392:W392"/>
    <mergeCell ref="X392:Y392"/>
    <mergeCell ref="E389:G389"/>
    <mergeCell ref="J389:K389"/>
    <mergeCell ref="L389:M389"/>
    <mergeCell ref="N389:O389"/>
    <mergeCell ref="P389:Q389"/>
    <mergeCell ref="R389:S389"/>
    <mergeCell ref="T389:U389"/>
    <mergeCell ref="V389:W389"/>
    <mergeCell ref="X389:Y389"/>
    <mergeCell ref="E390:G390"/>
    <mergeCell ref="J390:K390"/>
    <mergeCell ref="L390:M390"/>
    <mergeCell ref="N390:O390"/>
    <mergeCell ref="P390:Q390"/>
    <mergeCell ref="R390:S390"/>
    <mergeCell ref="T390:U390"/>
    <mergeCell ref="V390:W390"/>
    <mergeCell ref="X390:Y390"/>
    <mergeCell ref="E387:G387"/>
    <mergeCell ref="J387:K387"/>
    <mergeCell ref="L387:M387"/>
    <mergeCell ref="N387:O387"/>
    <mergeCell ref="P387:Q387"/>
    <mergeCell ref="R387:S387"/>
    <mergeCell ref="T387:U387"/>
    <mergeCell ref="V387:W387"/>
    <mergeCell ref="X387:Y387"/>
    <mergeCell ref="E388:G388"/>
    <mergeCell ref="J388:K388"/>
    <mergeCell ref="L388:M388"/>
    <mergeCell ref="N388:O388"/>
    <mergeCell ref="P388:Q388"/>
    <mergeCell ref="R388:S388"/>
    <mergeCell ref="T388:U388"/>
    <mergeCell ref="V388:W388"/>
    <mergeCell ref="X388:Y388"/>
    <mergeCell ref="E385:G385"/>
    <mergeCell ref="J385:K385"/>
    <mergeCell ref="L385:M385"/>
    <mergeCell ref="N385:O385"/>
    <mergeCell ref="P385:Q385"/>
    <mergeCell ref="R385:S385"/>
    <mergeCell ref="T385:U385"/>
    <mergeCell ref="V385:W385"/>
    <mergeCell ref="X385:Y385"/>
    <mergeCell ref="E386:G386"/>
    <mergeCell ref="J386:K386"/>
    <mergeCell ref="L386:M386"/>
    <mergeCell ref="N386:O386"/>
    <mergeCell ref="P386:Q386"/>
    <mergeCell ref="R386:S386"/>
    <mergeCell ref="T386:U386"/>
    <mergeCell ref="V386:W386"/>
    <mergeCell ref="X386:Y386"/>
    <mergeCell ref="E383:G383"/>
    <mergeCell ref="J383:K383"/>
    <mergeCell ref="L383:M383"/>
    <mergeCell ref="N383:O383"/>
    <mergeCell ref="P383:Q383"/>
    <mergeCell ref="R383:S383"/>
    <mergeCell ref="T383:U383"/>
    <mergeCell ref="V383:W383"/>
    <mergeCell ref="X383:Y383"/>
    <mergeCell ref="E384:G384"/>
    <mergeCell ref="J384:K384"/>
    <mergeCell ref="L384:M384"/>
    <mergeCell ref="N384:O384"/>
    <mergeCell ref="P384:Q384"/>
    <mergeCell ref="R384:S384"/>
    <mergeCell ref="T384:U384"/>
    <mergeCell ref="V384:W384"/>
    <mergeCell ref="X384:Y384"/>
    <mergeCell ref="E381:G381"/>
    <mergeCell ref="J381:K381"/>
    <mergeCell ref="L381:M381"/>
    <mergeCell ref="N381:O381"/>
    <mergeCell ref="P381:Q381"/>
    <mergeCell ref="R381:S381"/>
    <mergeCell ref="T381:U381"/>
    <mergeCell ref="V381:W381"/>
    <mergeCell ref="X381:Y381"/>
    <mergeCell ref="E382:G382"/>
    <mergeCell ref="J382:K382"/>
    <mergeCell ref="L382:M382"/>
    <mergeCell ref="N382:O382"/>
    <mergeCell ref="P382:Q382"/>
    <mergeCell ref="R382:S382"/>
    <mergeCell ref="T382:U382"/>
    <mergeCell ref="V382:W382"/>
    <mergeCell ref="X382:Y382"/>
    <mergeCell ref="E379:G379"/>
    <mergeCell ref="J379:K379"/>
    <mergeCell ref="L379:M379"/>
    <mergeCell ref="N379:O379"/>
    <mergeCell ref="P379:Q379"/>
    <mergeCell ref="R379:S379"/>
    <mergeCell ref="T379:U379"/>
    <mergeCell ref="V379:W379"/>
    <mergeCell ref="X379:Y379"/>
    <mergeCell ref="E380:G380"/>
    <mergeCell ref="J380:K380"/>
    <mergeCell ref="L380:M380"/>
    <mergeCell ref="N380:O380"/>
    <mergeCell ref="P380:Q380"/>
    <mergeCell ref="R380:S380"/>
    <mergeCell ref="T380:U380"/>
    <mergeCell ref="V380:W380"/>
    <mergeCell ref="X380:Y380"/>
    <mergeCell ref="E377:G377"/>
    <mergeCell ref="J377:K377"/>
    <mergeCell ref="L377:M377"/>
    <mergeCell ref="N377:O377"/>
    <mergeCell ref="P377:Q377"/>
    <mergeCell ref="R377:S377"/>
    <mergeCell ref="T377:U377"/>
    <mergeCell ref="V377:W377"/>
    <mergeCell ref="X377:Y377"/>
    <mergeCell ref="E378:G378"/>
    <mergeCell ref="J378:K378"/>
    <mergeCell ref="L378:M378"/>
    <mergeCell ref="N378:O378"/>
    <mergeCell ref="P378:Q378"/>
    <mergeCell ref="R378:S378"/>
    <mergeCell ref="T378:U378"/>
    <mergeCell ref="V378:W378"/>
    <mergeCell ref="X378:Y378"/>
    <mergeCell ref="E375:G375"/>
    <mergeCell ref="J375:K375"/>
    <mergeCell ref="L375:M375"/>
    <mergeCell ref="N375:O375"/>
    <mergeCell ref="P375:Q375"/>
    <mergeCell ref="R375:S375"/>
    <mergeCell ref="T375:U375"/>
    <mergeCell ref="V375:W375"/>
    <mergeCell ref="X375:Y375"/>
    <mergeCell ref="E376:G376"/>
    <mergeCell ref="J376:K376"/>
    <mergeCell ref="L376:M376"/>
    <mergeCell ref="N376:O376"/>
    <mergeCell ref="P376:Q376"/>
    <mergeCell ref="R376:S376"/>
    <mergeCell ref="T376:U376"/>
    <mergeCell ref="V376:W376"/>
    <mergeCell ref="X376:Y376"/>
    <mergeCell ref="E373:G373"/>
    <mergeCell ref="J373:K373"/>
    <mergeCell ref="L373:M373"/>
    <mergeCell ref="N373:O373"/>
    <mergeCell ref="P373:Q373"/>
    <mergeCell ref="R373:S373"/>
    <mergeCell ref="T373:U373"/>
    <mergeCell ref="V373:W373"/>
    <mergeCell ref="X373:Y373"/>
    <mergeCell ref="E374:G374"/>
    <mergeCell ref="J374:K374"/>
    <mergeCell ref="L374:M374"/>
    <mergeCell ref="N374:O374"/>
    <mergeCell ref="P374:Q374"/>
    <mergeCell ref="R374:S374"/>
    <mergeCell ref="T374:U374"/>
    <mergeCell ref="V374:W374"/>
    <mergeCell ref="X374:Y374"/>
    <mergeCell ref="E371:G371"/>
    <mergeCell ref="J371:K371"/>
    <mergeCell ref="L371:M371"/>
    <mergeCell ref="N371:O371"/>
    <mergeCell ref="P371:Q371"/>
    <mergeCell ref="R371:S371"/>
    <mergeCell ref="T371:U371"/>
    <mergeCell ref="V371:W371"/>
    <mergeCell ref="X371:Y371"/>
    <mergeCell ref="E372:G372"/>
    <mergeCell ref="J372:K372"/>
    <mergeCell ref="L372:M372"/>
    <mergeCell ref="N372:O372"/>
    <mergeCell ref="P372:Q372"/>
    <mergeCell ref="R372:S372"/>
    <mergeCell ref="T372:U372"/>
    <mergeCell ref="V372:W372"/>
    <mergeCell ref="X372:Y372"/>
    <mergeCell ref="E369:G369"/>
    <mergeCell ref="J369:K369"/>
    <mergeCell ref="L369:M369"/>
    <mergeCell ref="N369:O369"/>
    <mergeCell ref="P369:Q369"/>
    <mergeCell ref="R369:S369"/>
    <mergeCell ref="T369:U369"/>
    <mergeCell ref="V369:W369"/>
    <mergeCell ref="X369:Y369"/>
    <mergeCell ref="E370:G370"/>
    <mergeCell ref="J370:K370"/>
    <mergeCell ref="L370:M370"/>
    <mergeCell ref="N370:O370"/>
    <mergeCell ref="P370:Q370"/>
    <mergeCell ref="R370:S370"/>
    <mergeCell ref="T370:U370"/>
    <mergeCell ref="V370:W370"/>
    <mergeCell ref="X370:Y370"/>
    <mergeCell ref="E367:G367"/>
    <mergeCell ref="J367:K367"/>
    <mergeCell ref="L367:M367"/>
    <mergeCell ref="N367:O367"/>
    <mergeCell ref="P367:Q367"/>
    <mergeCell ref="R367:S367"/>
    <mergeCell ref="T367:U367"/>
    <mergeCell ref="V367:W367"/>
    <mergeCell ref="X367:Y367"/>
    <mergeCell ref="E368:G368"/>
    <mergeCell ref="J368:K368"/>
    <mergeCell ref="L368:M368"/>
    <mergeCell ref="N368:O368"/>
    <mergeCell ref="P368:Q368"/>
    <mergeCell ref="R368:S368"/>
    <mergeCell ref="T368:U368"/>
    <mergeCell ref="V368:W368"/>
    <mergeCell ref="X368:Y368"/>
    <mergeCell ref="E365:G365"/>
    <mergeCell ref="J365:K365"/>
    <mergeCell ref="L365:M365"/>
    <mergeCell ref="N365:O365"/>
    <mergeCell ref="P365:Q365"/>
    <mergeCell ref="R365:S365"/>
    <mergeCell ref="T365:U365"/>
    <mergeCell ref="V365:W365"/>
    <mergeCell ref="X365:Y365"/>
    <mergeCell ref="E366:G366"/>
    <mergeCell ref="J366:K366"/>
    <mergeCell ref="L366:M366"/>
    <mergeCell ref="N366:O366"/>
    <mergeCell ref="P366:Q366"/>
    <mergeCell ref="R366:S366"/>
    <mergeCell ref="T366:U366"/>
    <mergeCell ref="V366:W366"/>
    <mergeCell ref="X366:Y366"/>
    <mergeCell ref="E363:G363"/>
    <mergeCell ref="J363:K363"/>
    <mergeCell ref="L363:M363"/>
    <mergeCell ref="N363:O363"/>
    <mergeCell ref="P363:Q363"/>
    <mergeCell ref="R363:S363"/>
    <mergeCell ref="T363:U363"/>
    <mergeCell ref="V363:W363"/>
    <mergeCell ref="X363:Y363"/>
    <mergeCell ref="E364:G364"/>
    <mergeCell ref="J364:K364"/>
    <mergeCell ref="L364:M364"/>
    <mergeCell ref="N364:O364"/>
    <mergeCell ref="P364:Q364"/>
    <mergeCell ref="R364:S364"/>
    <mergeCell ref="T364:U364"/>
    <mergeCell ref="V364:W364"/>
    <mergeCell ref="X364:Y364"/>
    <mergeCell ref="E361:G361"/>
    <mergeCell ref="J361:K361"/>
    <mergeCell ref="L361:M361"/>
    <mergeCell ref="N361:O361"/>
    <mergeCell ref="P361:Q361"/>
    <mergeCell ref="R361:S361"/>
    <mergeCell ref="T361:U361"/>
    <mergeCell ref="V361:W361"/>
    <mergeCell ref="X361:Y361"/>
    <mergeCell ref="E362:G362"/>
    <mergeCell ref="J362:K362"/>
    <mergeCell ref="L362:M362"/>
    <mergeCell ref="N362:O362"/>
    <mergeCell ref="P362:Q362"/>
    <mergeCell ref="R362:S362"/>
    <mergeCell ref="T362:U362"/>
    <mergeCell ref="V362:W362"/>
    <mergeCell ref="X362:Y362"/>
    <mergeCell ref="E359:G359"/>
    <mergeCell ref="J359:K359"/>
    <mergeCell ref="L359:M359"/>
    <mergeCell ref="N359:O359"/>
    <mergeCell ref="P359:Q359"/>
    <mergeCell ref="R359:S359"/>
    <mergeCell ref="T359:U359"/>
    <mergeCell ref="V359:W359"/>
    <mergeCell ref="X359:Y359"/>
    <mergeCell ref="E360:G360"/>
    <mergeCell ref="J360:K360"/>
    <mergeCell ref="L360:M360"/>
    <mergeCell ref="N360:O360"/>
    <mergeCell ref="P360:Q360"/>
    <mergeCell ref="R360:S360"/>
    <mergeCell ref="T360:U360"/>
    <mergeCell ref="V360:W360"/>
    <mergeCell ref="X360:Y360"/>
    <mergeCell ref="E485:G485"/>
    <mergeCell ref="J485:K485"/>
    <mergeCell ref="L485:M485"/>
    <mergeCell ref="N485:O485"/>
    <mergeCell ref="P485:Q485"/>
    <mergeCell ref="R485:S485"/>
    <mergeCell ref="T485:U485"/>
    <mergeCell ref="V485:W485"/>
    <mergeCell ref="X485:Y485"/>
    <mergeCell ref="E486:G486"/>
    <mergeCell ref="J486:K486"/>
    <mergeCell ref="L486:M486"/>
    <mergeCell ref="N486:O486"/>
    <mergeCell ref="P486:Q486"/>
    <mergeCell ref="R486:S486"/>
    <mergeCell ref="T486:U486"/>
    <mergeCell ref="V486:W486"/>
    <mergeCell ref="X486:Y486"/>
    <mergeCell ref="E483:G483"/>
    <mergeCell ref="J483:K483"/>
    <mergeCell ref="L483:M483"/>
    <mergeCell ref="N483:O483"/>
    <mergeCell ref="P483:Q483"/>
    <mergeCell ref="R483:S483"/>
    <mergeCell ref="T483:U483"/>
    <mergeCell ref="V483:W483"/>
    <mergeCell ref="X483:Y483"/>
    <mergeCell ref="E484:G484"/>
    <mergeCell ref="J484:K484"/>
    <mergeCell ref="L484:M484"/>
    <mergeCell ref="N484:O484"/>
    <mergeCell ref="P484:Q484"/>
    <mergeCell ref="R484:S484"/>
    <mergeCell ref="T484:U484"/>
    <mergeCell ref="V484:W484"/>
    <mergeCell ref="X484:Y484"/>
    <mergeCell ref="E481:G481"/>
    <mergeCell ref="J481:K481"/>
    <mergeCell ref="L481:M481"/>
    <mergeCell ref="N481:O481"/>
    <mergeCell ref="P481:Q481"/>
    <mergeCell ref="R481:S481"/>
    <mergeCell ref="T481:U481"/>
    <mergeCell ref="V481:W481"/>
    <mergeCell ref="X481:Y481"/>
    <mergeCell ref="E482:G482"/>
    <mergeCell ref="J482:K482"/>
    <mergeCell ref="L482:M482"/>
    <mergeCell ref="N482:O482"/>
    <mergeCell ref="P482:Q482"/>
    <mergeCell ref="R482:S482"/>
    <mergeCell ref="T482:U482"/>
    <mergeCell ref="V482:W482"/>
    <mergeCell ref="X482:Y482"/>
    <mergeCell ref="E479:G479"/>
    <mergeCell ref="J479:K479"/>
    <mergeCell ref="L479:M479"/>
    <mergeCell ref="N479:O479"/>
    <mergeCell ref="P479:Q479"/>
    <mergeCell ref="R479:S479"/>
    <mergeCell ref="T479:U479"/>
    <mergeCell ref="V479:W479"/>
    <mergeCell ref="X479:Y479"/>
    <mergeCell ref="E480:G480"/>
    <mergeCell ref="J480:K480"/>
    <mergeCell ref="L480:M480"/>
    <mergeCell ref="N480:O480"/>
    <mergeCell ref="P480:Q480"/>
    <mergeCell ref="R480:S480"/>
    <mergeCell ref="T480:U480"/>
    <mergeCell ref="V480:W480"/>
    <mergeCell ref="X480:Y480"/>
    <mergeCell ref="E477:G477"/>
    <mergeCell ref="J477:K477"/>
    <mergeCell ref="L477:M477"/>
    <mergeCell ref="N477:O477"/>
    <mergeCell ref="P477:Q477"/>
    <mergeCell ref="R477:S477"/>
    <mergeCell ref="T477:U477"/>
    <mergeCell ref="V477:W477"/>
    <mergeCell ref="X477:Y477"/>
    <mergeCell ref="E478:G478"/>
    <mergeCell ref="J478:K478"/>
    <mergeCell ref="L478:M478"/>
    <mergeCell ref="N478:O478"/>
    <mergeCell ref="P478:Q478"/>
    <mergeCell ref="R478:S478"/>
    <mergeCell ref="T478:U478"/>
    <mergeCell ref="V478:W478"/>
    <mergeCell ref="X478:Y478"/>
    <mergeCell ref="E475:G475"/>
    <mergeCell ref="J475:K475"/>
    <mergeCell ref="L475:M475"/>
    <mergeCell ref="N475:O475"/>
    <mergeCell ref="P475:Q475"/>
    <mergeCell ref="R475:S475"/>
    <mergeCell ref="T475:U475"/>
    <mergeCell ref="V475:W475"/>
    <mergeCell ref="X475:Y475"/>
    <mergeCell ref="E476:G476"/>
    <mergeCell ref="J476:K476"/>
    <mergeCell ref="L476:M476"/>
    <mergeCell ref="N476:O476"/>
    <mergeCell ref="P476:Q476"/>
    <mergeCell ref="R476:S476"/>
    <mergeCell ref="T476:U476"/>
    <mergeCell ref="V476:W476"/>
    <mergeCell ref="X476:Y476"/>
    <mergeCell ref="E473:G473"/>
    <mergeCell ref="J473:K473"/>
    <mergeCell ref="L473:M473"/>
    <mergeCell ref="N473:O473"/>
    <mergeCell ref="P473:Q473"/>
    <mergeCell ref="R473:S473"/>
    <mergeCell ref="T473:U473"/>
    <mergeCell ref="V473:W473"/>
    <mergeCell ref="X473:Y473"/>
    <mergeCell ref="E474:G474"/>
    <mergeCell ref="J474:K474"/>
    <mergeCell ref="L474:M474"/>
    <mergeCell ref="N474:O474"/>
    <mergeCell ref="P474:Q474"/>
    <mergeCell ref="R474:S474"/>
    <mergeCell ref="T474:U474"/>
    <mergeCell ref="V474:W474"/>
    <mergeCell ref="X474:Y474"/>
    <mergeCell ref="E471:G471"/>
    <mergeCell ref="J471:K471"/>
    <mergeCell ref="L471:M471"/>
    <mergeCell ref="N471:O471"/>
    <mergeCell ref="P471:Q471"/>
    <mergeCell ref="R471:S471"/>
    <mergeCell ref="T471:U471"/>
    <mergeCell ref="V471:W471"/>
    <mergeCell ref="X471:Y471"/>
    <mergeCell ref="E472:G472"/>
    <mergeCell ref="J472:K472"/>
    <mergeCell ref="L472:M472"/>
    <mergeCell ref="N472:O472"/>
    <mergeCell ref="P472:Q472"/>
    <mergeCell ref="R472:S472"/>
    <mergeCell ref="T472:U472"/>
    <mergeCell ref="V472:W472"/>
    <mergeCell ref="X472:Y472"/>
    <mergeCell ref="E469:G469"/>
    <mergeCell ref="J469:K469"/>
    <mergeCell ref="L469:M469"/>
    <mergeCell ref="N469:O469"/>
    <mergeCell ref="P469:Q469"/>
    <mergeCell ref="R469:S469"/>
    <mergeCell ref="T469:U469"/>
    <mergeCell ref="V469:W469"/>
    <mergeCell ref="X469:Y469"/>
    <mergeCell ref="E470:G470"/>
    <mergeCell ref="J470:K470"/>
    <mergeCell ref="L470:M470"/>
    <mergeCell ref="N470:O470"/>
    <mergeCell ref="P470:Q470"/>
    <mergeCell ref="R470:S470"/>
    <mergeCell ref="T470:U470"/>
    <mergeCell ref="V470:W470"/>
    <mergeCell ref="X470:Y470"/>
    <mergeCell ref="E467:G467"/>
    <mergeCell ref="J467:K467"/>
    <mergeCell ref="L467:M467"/>
    <mergeCell ref="N467:O467"/>
    <mergeCell ref="P467:Q467"/>
    <mergeCell ref="R467:S467"/>
    <mergeCell ref="T467:U467"/>
    <mergeCell ref="V467:W467"/>
    <mergeCell ref="X467:Y467"/>
    <mergeCell ref="E468:G468"/>
    <mergeCell ref="J468:K468"/>
    <mergeCell ref="L468:M468"/>
    <mergeCell ref="N468:O468"/>
    <mergeCell ref="P468:Q468"/>
    <mergeCell ref="R468:S468"/>
    <mergeCell ref="T468:U468"/>
    <mergeCell ref="V468:W468"/>
    <mergeCell ref="X468:Y468"/>
    <mergeCell ref="E465:G465"/>
    <mergeCell ref="J465:K465"/>
    <mergeCell ref="L465:M465"/>
    <mergeCell ref="N465:O465"/>
    <mergeCell ref="P465:Q465"/>
    <mergeCell ref="R465:S465"/>
    <mergeCell ref="T465:U465"/>
    <mergeCell ref="V465:W465"/>
    <mergeCell ref="X465:Y465"/>
    <mergeCell ref="E466:G466"/>
    <mergeCell ref="J466:K466"/>
    <mergeCell ref="L466:M466"/>
    <mergeCell ref="N466:O466"/>
    <mergeCell ref="P466:Q466"/>
    <mergeCell ref="R466:S466"/>
    <mergeCell ref="T466:U466"/>
    <mergeCell ref="V466:W466"/>
    <mergeCell ref="X466:Y466"/>
    <mergeCell ref="E463:G463"/>
    <mergeCell ref="J463:K463"/>
    <mergeCell ref="L463:M463"/>
    <mergeCell ref="N463:O463"/>
    <mergeCell ref="P463:Q463"/>
    <mergeCell ref="R463:S463"/>
    <mergeCell ref="T463:U463"/>
    <mergeCell ref="V463:W463"/>
    <mergeCell ref="X463:Y463"/>
    <mergeCell ref="E464:G464"/>
    <mergeCell ref="J464:K464"/>
    <mergeCell ref="L464:M464"/>
    <mergeCell ref="N464:O464"/>
    <mergeCell ref="P464:Q464"/>
    <mergeCell ref="R464:S464"/>
    <mergeCell ref="T464:U464"/>
    <mergeCell ref="V464:W464"/>
    <mergeCell ref="X464:Y464"/>
    <mergeCell ref="E461:G461"/>
    <mergeCell ref="J461:K461"/>
    <mergeCell ref="L461:M461"/>
    <mergeCell ref="N461:O461"/>
    <mergeCell ref="P461:Q461"/>
    <mergeCell ref="R461:S461"/>
    <mergeCell ref="T461:U461"/>
    <mergeCell ref="V461:W461"/>
    <mergeCell ref="X461:Y461"/>
    <mergeCell ref="E462:G462"/>
    <mergeCell ref="J462:K462"/>
    <mergeCell ref="L462:M462"/>
    <mergeCell ref="N462:O462"/>
    <mergeCell ref="P462:Q462"/>
    <mergeCell ref="R462:S462"/>
    <mergeCell ref="T462:U462"/>
    <mergeCell ref="V462:W462"/>
    <mergeCell ref="X462:Y462"/>
    <mergeCell ref="E459:G459"/>
    <mergeCell ref="J459:K459"/>
    <mergeCell ref="L459:M459"/>
    <mergeCell ref="N459:O459"/>
    <mergeCell ref="P459:Q459"/>
    <mergeCell ref="R459:S459"/>
    <mergeCell ref="T459:U459"/>
    <mergeCell ref="V459:W459"/>
    <mergeCell ref="X459:Y459"/>
    <mergeCell ref="E460:G460"/>
    <mergeCell ref="J460:K460"/>
    <mergeCell ref="L460:M460"/>
    <mergeCell ref="N460:O460"/>
    <mergeCell ref="P460:Q460"/>
    <mergeCell ref="R460:S460"/>
    <mergeCell ref="T460:U460"/>
    <mergeCell ref="V460:W460"/>
    <mergeCell ref="X460:Y460"/>
    <mergeCell ref="E457:G457"/>
    <mergeCell ref="J457:K457"/>
    <mergeCell ref="L457:M457"/>
    <mergeCell ref="N457:O457"/>
    <mergeCell ref="P457:Q457"/>
    <mergeCell ref="R457:S457"/>
    <mergeCell ref="T457:U457"/>
    <mergeCell ref="V457:W457"/>
    <mergeCell ref="X457:Y457"/>
    <mergeCell ref="E458:G458"/>
    <mergeCell ref="J458:K458"/>
    <mergeCell ref="L458:M458"/>
    <mergeCell ref="N458:O458"/>
    <mergeCell ref="P458:Q458"/>
    <mergeCell ref="R458:S458"/>
    <mergeCell ref="T458:U458"/>
    <mergeCell ref="V458:W458"/>
    <mergeCell ref="X458:Y458"/>
    <mergeCell ref="E455:G455"/>
    <mergeCell ref="J455:K455"/>
    <mergeCell ref="L455:M455"/>
    <mergeCell ref="N455:O455"/>
    <mergeCell ref="P455:Q455"/>
    <mergeCell ref="R455:S455"/>
    <mergeCell ref="T455:U455"/>
    <mergeCell ref="V455:W455"/>
    <mergeCell ref="X455:Y455"/>
    <mergeCell ref="E456:G456"/>
    <mergeCell ref="J456:K456"/>
    <mergeCell ref="L456:M456"/>
    <mergeCell ref="N456:O456"/>
    <mergeCell ref="P456:Q456"/>
    <mergeCell ref="R456:S456"/>
    <mergeCell ref="T456:U456"/>
    <mergeCell ref="V456:W456"/>
    <mergeCell ref="X456:Y456"/>
    <mergeCell ref="E453:G453"/>
    <mergeCell ref="J453:K453"/>
    <mergeCell ref="L453:M453"/>
    <mergeCell ref="N453:O453"/>
    <mergeCell ref="P453:Q453"/>
    <mergeCell ref="R453:S453"/>
    <mergeCell ref="T453:U453"/>
    <mergeCell ref="V453:W453"/>
    <mergeCell ref="X453:Y453"/>
    <mergeCell ref="E454:G454"/>
    <mergeCell ref="J454:K454"/>
    <mergeCell ref="L454:M454"/>
    <mergeCell ref="N454:O454"/>
    <mergeCell ref="P454:Q454"/>
    <mergeCell ref="R454:S454"/>
    <mergeCell ref="T454:U454"/>
    <mergeCell ref="V454:W454"/>
    <mergeCell ref="X454:Y454"/>
    <mergeCell ref="E451:G451"/>
    <mergeCell ref="J451:K451"/>
    <mergeCell ref="L451:M451"/>
    <mergeCell ref="N451:O451"/>
    <mergeCell ref="P451:Q451"/>
    <mergeCell ref="R451:S451"/>
    <mergeCell ref="T451:U451"/>
    <mergeCell ref="V451:W451"/>
    <mergeCell ref="X451:Y451"/>
    <mergeCell ref="E452:G452"/>
    <mergeCell ref="J452:K452"/>
    <mergeCell ref="L452:M452"/>
    <mergeCell ref="N452:O452"/>
    <mergeCell ref="P452:Q452"/>
    <mergeCell ref="R452:S452"/>
    <mergeCell ref="T452:U452"/>
    <mergeCell ref="V452:W452"/>
    <mergeCell ref="X452:Y452"/>
    <mergeCell ref="E449:G449"/>
    <mergeCell ref="J449:K449"/>
    <mergeCell ref="L449:M449"/>
    <mergeCell ref="N449:O449"/>
    <mergeCell ref="P449:Q449"/>
    <mergeCell ref="R449:S449"/>
    <mergeCell ref="T449:U449"/>
    <mergeCell ref="V449:W449"/>
    <mergeCell ref="X449:Y449"/>
    <mergeCell ref="E450:G450"/>
    <mergeCell ref="J450:K450"/>
    <mergeCell ref="L450:M450"/>
    <mergeCell ref="N450:O450"/>
    <mergeCell ref="P450:Q450"/>
    <mergeCell ref="R450:S450"/>
    <mergeCell ref="T450:U450"/>
    <mergeCell ref="V450:W450"/>
    <mergeCell ref="X450:Y450"/>
    <mergeCell ref="E447:G447"/>
    <mergeCell ref="J447:K447"/>
    <mergeCell ref="L447:M447"/>
    <mergeCell ref="N447:O447"/>
    <mergeCell ref="P447:Q447"/>
    <mergeCell ref="R447:S447"/>
    <mergeCell ref="T447:U447"/>
    <mergeCell ref="V447:W447"/>
    <mergeCell ref="X447:Y447"/>
    <mergeCell ref="E448:G448"/>
    <mergeCell ref="J448:K448"/>
    <mergeCell ref="L448:M448"/>
    <mergeCell ref="N448:O448"/>
    <mergeCell ref="P448:Q448"/>
    <mergeCell ref="R448:S448"/>
    <mergeCell ref="T448:U448"/>
    <mergeCell ref="V448:W448"/>
    <mergeCell ref="X448:Y448"/>
    <mergeCell ref="E445:G445"/>
    <mergeCell ref="J445:K445"/>
    <mergeCell ref="L445:M445"/>
    <mergeCell ref="N445:O445"/>
    <mergeCell ref="P445:Q445"/>
    <mergeCell ref="R445:S445"/>
    <mergeCell ref="T445:U445"/>
    <mergeCell ref="V445:W445"/>
    <mergeCell ref="X445:Y445"/>
    <mergeCell ref="E446:G446"/>
    <mergeCell ref="J446:K446"/>
    <mergeCell ref="L446:M446"/>
    <mergeCell ref="N446:O446"/>
    <mergeCell ref="P446:Q446"/>
    <mergeCell ref="R446:S446"/>
    <mergeCell ref="T446:U446"/>
    <mergeCell ref="V446:W446"/>
    <mergeCell ref="X446:Y446"/>
    <mergeCell ref="E443:G443"/>
    <mergeCell ref="J443:K443"/>
    <mergeCell ref="L443:M443"/>
    <mergeCell ref="N443:O443"/>
    <mergeCell ref="P443:Q443"/>
    <mergeCell ref="R443:S443"/>
    <mergeCell ref="T443:U443"/>
    <mergeCell ref="V443:W443"/>
    <mergeCell ref="X443:Y443"/>
    <mergeCell ref="E444:G444"/>
    <mergeCell ref="J444:K444"/>
    <mergeCell ref="L444:M444"/>
    <mergeCell ref="N444:O444"/>
    <mergeCell ref="P444:Q444"/>
    <mergeCell ref="R444:S444"/>
    <mergeCell ref="T444:U444"/>
    <mergeCell ref="V444:W444"/>
    <mergeCell ref="X444:Y444"/>
    <mergeCell ref="E441:G441"/>
    <mergeCell ref="J441:K441"/>
    <mergeCell ref="L441:M441"/>
    <mergeCell ref="N441:O441"/>
    <mergeCell ref="P441:Q441"/>
    <mergeCell ref="R441:S441"/>
    <mergeCell ref="T441:U441"/>
    <mergeCell ref="V441:W441"/>
    <mergeCell ref="X441:Y441"/>
    <mergeCell ref="E442:G442"/>
    <mergeCell ref="J442:K442"/>
    <mergeCell ref="L442:M442"/>
    <mergeCell ref="N442:O442"/>
    <mergeCell ref="P442:Q442"/>
    <mergeCell ref="R442:S442"/>
    <mergeCell ref="T442:U442"/>
    <mergeCell ref="V442:W442"/>
    <mergeCell ref="X442:Y442"/>
    <mergeCell ref="E439:G439"/>
    <mergeCell ref="J439:K439"/>
    <mergeCell ref="L439:M439"/>
    <mergeCell ref="N439:O439"/>
    <mergeCell ref="P439:Q439"/>
    <mergeCell ref="R439:S439"/>
    <mergeCell ref="T439:U439"/>
    <mergeCell ref="V439:W439"/>
    <mergeCell ref="X439:Y439"/>
    <mergeCell ref="E440:G440"/>
    <mergeCell ref="J440:K440"/>
    <mergeCell ref="L440:M440"/>
    <mergeCell ref="N440:O440"/>
    <mergeCell ref="P440:Q440"/>
    <mergeCell ref="R440:S440"/>
    <mergeCell ref="T440:U440"/>
    <mergeCell ref="V440:W440"/>
    <mergeCell ref="X440:Y440"/>
    <mergeCell ref="E437:G437"/>
    <mergeCell ref="J437:K437"/>
    <mergeCell ref="L437:M437"/>
    <mergeCell ref="N437:O437"/>
    <mergeCell ref="P437:Q437"/>
    <mergeCell ref="R437:S437"/>
    <mergeCell ref="T437:U437"/>
    <mergeCell ref="V437:W437"/>
    <mergeCell ref="X437:Y437"/>
    <mergeCell ref="E438:G438"/>
    <mergeCell ref="J438:K438"/>
    <mergeCell ref="L438:M438"/>
    <mergeCell ref="N438:O438"/>
    <mergeCell ref="P438:Q438"/>
    <mergeCell ref="R438:S438"/>
    <mergeCell ref="T438:U438"/>
    <mergeCell ref="V438:W438"/>
    <mergeCell ref="X438:Y438"/>
    <mergeCell ref="E435:G435"/>
    <mergeCell ref="J435:K435"/>
    <mergeCell ref="L435:M435"/>
    <mergeCell ref="N435:O435"/>
    <mergeCell ref="P435:Q435"/>
    <mergeCell ref="R435:S435"/>
    <mergeCell ref="T435:U435"/>
    <mergeCell ref="V435:W435"/>
    <mergeCell ref="X435:Y435"/>
    <mergeCell ref="E436:G436"/>
    <mergeCell ref="J436:K436"/>
    <mergeCell ref="L436:M436"/>
    <mergeCell ref="N436:O436"/>
    <mergeCell ref="P436:Q436"/>
    <mergeCell ref="R436:S436"/>
    <mergeCell ref="T436:U436"/>
    <mergeCell ref="V436:W436"/>
    <mergeCell ref="X436:Y436"/>
    <mergeCell ref="E433:G433"/>
    <mergeCell ref="J433:K433"/>
    <mergeCell ref="L433:M433"/>
    <mergeCell ref="N433:O433"/>
    <mergeCell ref="P433:Q433"/>
    <mergeCell ref="R433:S433"/>
    <mergeCell ref="T433:U433"/>
    <mergeCell ref="V433:W433"/>
    <mergeCell ref="X433:Y433"/>
    <mergeCell ref="E434:G434"/>
    <mergeCell ref="J434:K434"/>
    <mergeCell ref="L434:M434"/>
    <mergeCell ref="N434:O434"/>
    <mergeCell ref="P434:Q434"/>
    <mergeCell ref="R434:S434"/>
    <mergeCell ref="T434:U434"/>
    <mergeCell ref="V434:W434"/>
    <mergeCell ref="X434:Y434"/>
    <mergeCell ref="E431:G431"/>
    <mergeCell ref="J431:K431"/>
    <mergeCell ref="L431:M431"/>
    <mergeCell ref="N431:O431"/>
    <mergeCell ref="P431:Q431"/>
    <mergeCell ref="R431:S431"/>
    <mergeCell ref="T431:U431"/>
    <mergeCell ref="V431:W431"/>
    <mergeCell ref="X431:Y431"/>
    <mergeCell ref="E432:G432"/>
    <mergeCell ref="J432:K432"/>
    <mergeCell ref="L432:M432"/>
    <mergeCell ref="N432:O432"/>
    <mergeCell ref="P432:Q432"/>
    <mergeCell ref="R432:S432"/>
    <mergeCell ref="T432:U432"/>
    <mergeCell ref="V432:W432"/>
    <mergeCell ref="X432:Y432"/>
    <mergeCell ref="E429:G429"/>
    <mergeCell ref="J429:K429"/>
    <mergeCell ref="L429:M429"/>
    <mergeCell ref="N429:O429"/>
    <mergeCell ref="P429:Q429"/>
    <mergeCell ref="R429:S429"/>
    <mergeCell ref="T429:U429"/>
    <mergeCell ref="V429:W429"/>
    <mergeCell ref="X429:Y429"/>
    <mergeCell ref="E430:G430"/>
    <mergeCell ref="J430:K430"/>
    <mergeCell ref="L430:M430"/>
    <mergeCell ref="N430:O430"/>
    <mergeCell ref="P430:Q430"/>
    <mergeCell ref="R430:S430"/>
    <mergeCell ref="T430:U430"/>
    <mergeCell ref="V430:W430"/>
    <mergeCell ref="X430:Y430"/>
    <mergeCell ref="E427:G427"/>
    <mergeCell ref="J427:K427"/>
    <mergeCell ref="L427:M427"/>
    <mergeCell ref="N427:O427"/>
    <mergeCell ref="P427:Q427"/>
    <mergeCell ref="R427:S427"/>
    <mergeCell ref="T427:U427"/>
    <mergeCell ref="V427:W427"/>
    <mergeCell ref="X427:Y427"/>
    <mergeCell ref="E428:G428"/>
    <mergeCell ref="J428:K428"/>
    <mergeCell ref="L428:M428"/>
    <mergeCell ref="N428:O428"/>
    <mergeCell ref="P428:Q428"/>
    <mergeCell ref="R428:S428"/>
    <mergeCell ref="T428:U428"/>
    <mergeCell ref="V428:W428"/>
    <mergeCell ref="X428:Y428"/>
    <mergeCell ref="E425:G425"/>
    <mergeCell ref="J425:K425"/>
    <mergeCell ref="L425:M425"/>
    <mergeCell ref="N425:O425"/>
    <mergeCell ref="P425:Q425"/>
    <mergeCell ref="R425:S425"/>
    <mergeCell ref="T425:U425"/>
    <mergeCell ref="V425:W425"/>
    <mergeCell ref="X425:Y425"/>
    <mergeCell ref="E426:G426"/>
    <mergeCell ref="J426:K426"/>
    <mergeCell ref="L426:M426"/>
    <mergeCell ref="N426:O426"/>
    <mergeCell ref="P426:Q426"/>
    <mergeCell ref="R426:S426"/>
    <mergeCell ref="T426:U426"/>
    <mergeCell ref="V426:W426"/>
    <mergeCell ref="X426:Y426"/>
    <mergeCell ref="E423:G423"/>
    <mergeCell ref="J423:K423"/>
    <mergeCell ref="L423:M423"/>
    <mergeCell ref="N423:O423"/>
    <mergeCell ref="P423:Q423"/>
    <mergeCell ref="R423:S423"/>
    <mergeCell ref="T423:U423"/>
    <mergeCell ref="V423:W423"/>
    <mergeCell ref="X423:Y423"/>
    <mergeCell ref="E424:G424"/>
    <mergeCell ref="J424:K424"/>
    <mergeCell ref="L424:M424"/>
    <mergeCell ref="N424:O424"/>
    <mergeCell ref="P424:Q424"/>
    <mergeCell ref="R424:S424"/>
    <mergeCell ref="T424:U424"/>
    <mergeCell ref="V424:W424"/>
    <mergeCell ref="X424:Y424"/>
    <mergeCell ref="E549:G549"/>
    <mergeCell ref="J549:K549"/>
    <mergeCell ref="L549:M549"/>
    <mergeCell ref="N549:O549"/>
    <mergeCell ref="P549:Q549"/>
    <mergeCell ref="R549:S549"/>
    <mergeCell ref="T549:U549"/>
    <mergeCell ref="V549:W549"/>
    <mergeCell ref="X549:Y549"/>
    <mergeCell ref="E550:G550"/>
    <mergeCell ref="J550:K550"/>
    <mergeCell ref="L550:M550"/>
    <mergeCell ref="N550:O550"/>
    <mergeCell ref="P550:Q550"/>
    <mergeCell ref="R550:S550"/>
    <mergeCell ref="T550:U550"/>
    <mergeCell ref="V550:W550"/>
    <mergeCell ref="X550:Y550"/>
    <mergeCell ref="E547:G547"/>
    <mergeCell ref="J547:K547"/>
    <mergeCell ref="L547:M547"/>
    <mergeCell ref="N547:O547"/>
    <mergeCell ref="P547:Q547"/>
    <mergeCell ref="R547:S547"/>
    <mergeCell ref="T547:U547"/>
    <mergeCell ref="V547:W547"/>
    <mergeCell ref="X547:Y547"/>
    <mergeCell ref="E548:G548"/>
    <mergeCell ref="J548:K548"/>
    <mergeCell ref="L548:M548"/>
    <mergeCell ref="N548:O548"/>
    <mergeCell ref="P548:Q548"/>
    <mergeCell ref="R548:S548"/>
    <mergeCell ref="T548:U548"/>
    <mergeCell ref="V548:W548"/>
    <mergeCell ref="X548:Y548"/>
    <mergeCell ref="E545:G545"/>
    <mergeCell ref="J545:K545"/>
    <mergeCell ref="L545:M545"/>
    <mergeCell ref="N545:O545"/>
    <mergeCell ref="P545:Q545"/>
    <mergeCell ref="R545:S545"/>
    <mergeCell ref="T545:U545"/>
    <mergeCell ref="V545:W545"/>
    <mergeCell ref="X545:Y545"/>
    <mergeCell ref="E546:G546"/>
    <mergeCell ref="J546:K546"/>
    <mergeCell ref="L546:M546"/>
    <mergeCell ref="N546:O546"/>
    <mergeCell ref="P546:Q546"/>
    <mergeCell ref="R546:S546"/>
    <mergeCell ref="T546:U546"/>
    <mergeCell ref="V546:W546"/>
    <mergeCell ref="X546:Y546"/>
    <mergeCell ref="E543:G543"/>
    <mergeCell ref="J543:K543"/>
    <mergeCell ref="L543:M543"/>
    <mergeCell ref="N543:O543"/>
    <mergeCell ref="P543:Q543"/>
    <mergeCell ref="R543:S543"/>
    <mergeCell ref="T543:U543"/>
    <mergeCell ref="V543:W543"/>
    <mergeCell ref="X543:Y543"/>
    <mergeCell ref="E544:G544"/>
    <mergeCell ref="J544:K544"/>
    <mergeCell ref="L544:M544"/>
    <mergeCell ref="N544:O544"/>
    <mergeCell ref="P544:Q544"/>
    <mergeCell ref="R544:S544"/>
    <mergeCell ref="T544:U544"/>
    <mergeCell ref="V544:W544"/>
    <mergeCell ref="X544:Y544"/>
    <mergeCell ref="E541:G541"/>
    <mergeCell ref="J541:K541"/>
    <mergeCell ref="L541:M541"/>
    <mergeCell ref="N541:O541"/>
    <mergeCell ref="P541:Q541"/>
    <mergeCell ref="R541:S541"/>
    <mergeCell ref="T541:U541"/>
    <mergeCell ref="V541:W541"/>
    <mergeCell ref="X541:Y541"/>
    <mergeCell ref="E542:G542"/>
    <mergeCell ref="J542:K542"/>
    <mergeCell ref="L542:M542"/>
    <mergeCell ref="N542:O542"/>
    <mergeCell ref="P542:Q542"/>
    <mergeCell ref="R542:S542"/>
    <mergeCell ref="T542:U542"/>
    <mergeCell ref="V542:W542"/>
    <mergeCell ref="X542:Y542"/>
    <mergeCell ref="E539:G539"/>
    <mergeCell ref="J539:K539"/>
    <mergeCell ref="L539:M539"/>
    <mergeCell ref="N539:O539"/>
    <mergeCell ref="P539:Q539"/>
    <mergeCell ref="R539:S539"/>
    <mergeCell ref="T539:U539"/>
    <mergeCell ref="V539:W539"/>
    <mergeCell ref="X539:Y539"/>
    <mergeCell ref="E540:G540"/>
    <mergeCell ref="J540:K540"/>
    <mergeCell ref="L540:M540"/>
    <mergeCell ref="N540:O540"/>
    <mergeCell ref="P540:Q540"/>
    <mergeCell ref="R540:S540"/>
    <mergeCell ref="T540:U540"/>
    <mergeCell ref="V540:W540"/>
    <mergeCell ref="X540:Y540"/>
    <mergeCell ref="E537:G537"/>
    <mergeCell ref="J537:K537"/>
    <mergeCell ref="L537:M537"/>
    <mergeCell ref="N537:O537"/>
    <mergeCell ref="P537:Q537"/>
    <mergeCell ref="R537:S537"/>
    <mergeCell ref="T537:U537"/>
    <mergeCell ref="V537:W537"/>
    <mergeCell ref="X537:Y537"/>
    <mergeCell ref="E538:G538"/>
    <mergeCell ref="J538:K538"/>
    <mergeCell ref="L538:M538"/>
    <mergeCell ref="N538:O538"/>
    <mergeCell ref="P538:Q538"/>
    <mergeCell ref="R538:S538"/>
    <mergeCell ref="T538:U538"/>
    <mergeCell ref="V538:W538"/>
    <mergeCell ref="X538:Y538"/>
    <mergeCell ref="E535:G535"/>
    <mergeCell ref="J535:K535"/>
    <mergeCell ref="L535:M535"/>
    <mergeCell ref="N535:O535"/>
    <mergeCell ref="P535:Q535"/>
    <mergeCell ref="R535:S535"/>
    <mergeCell ref="T535:U535"/>
    <mergeCell ref="V535:W535"/>
    <mergeCell ref="X535:Y535"/>
    <mergeCell ref="E536:G536"/>
    <mergeCell ref="J536:K536"/>
    <mergeCell ref="L536:M536"/>
    <mergeCell ref="N536:O536"/>
    <mergeCell ref="P536:Q536"/>
    <mergeCell ref="R536:S536"/>
    <mergeCell ref="T536:U536"/>
    <mergeCell ref="V536:W536"/>
    <mergeCell ref="X536:Y536"/>
    <mergeCell ref="E533:G533"/>
    <mergeCell ref="J533:K533"/>
    <mergeCell ref="L533:M533"/>
    <mergeCell ref="N533:O533"/>
    <mergeCell ref="P533:Q533"/>
    <mergeCell ref="R533:S533"/>
    <mergeCell ref="T533:U533"/>
    <mergeCell ref="V533:W533"/>
    <mergeCell ref="X533:Y533"/>
    <mergeCell ref="E534:G534"/>
    <mergeCell ref="J534:K534"/>
    <mergeCell ref="L534:M534"/>
    <mergeCell ref="N534:O534"/>
    <mergeCell ref="P534:Q534"/>
    <mergeCell ref="R534:S534"/>
    <mergeCell ref="T534:U534"/>
    <mergeCell ref="V534:W534"/>
    <mergeCell ref="X534:Y534"/>
    <mergeCell ref="E531:G531"/>
    <mergeCell ref="J531:K531"/>
    <mergeCell ref="L531:M531"/>
    <mergeCell ref="N531:O531"/>
    <mergeCell ref="P531:Q531"/>
    <mergeCell ref="R531:S531"/>
    <mergeCell ref="T531:U531"/>
    <mergeCell ref="V531:W531"/>
    <mergeCell ref="X531:Y531"/>
    <mergeCell ref="E532:G532"/>
    <mergeCell ref="J532:K532"/>
    <mergeCell ref="L532:M532"/>
    <mergeCell ref="N532:O532"/>
    <mergeCell ref="P532:Q532"/>
    <mergeCell ref="R532:S532"/>
    <mergeCell ref="T532:U532"/>
    <mergeCell ref="V532:W532"/>
    <mergeCell ref="X532:Y532"/>
    <mergeCell ref="E529:G529"/>
    <mergeCell ref="J529:K529"/>
    <mergeCell ref="L529:M529"/>
    <mergeCell ref="N529:O529"/>
    <mergeCell ref="P529:Q529"/>
    <mergeCell ref="R529:S529"/>
    <mergeCell ref="T529:U529"/>
    <mergeCell ref="V529:W529"/>
    <mergeCell ref="X529:Y529"/>
    <mergeCell ref="E530:G530"/>
    <mergeCell ref="J530:K530"/>
    <mergeCell ref="L530:M530"/>
    <mergeCell ref="N530:O530"/>
    <mergeCell ref="P530:Q530"/>
    <mergeCell ref="R530:S530"/>
    <mergeCell ref="T530:U530"/>
    <mergeCell ref="V530:W530"/>
    <mergeCell ref="X530:Y530"/>
    <mergeCell ref="E527:G527"/>
    <mergeCell ref="J527:K527"/>
    <mergeCell ref="L527:M527"/>
    <mergeCell ref="N527:O527"/>
    <mergeCell ref="P527:Q527"/>
    <mergeCell ref="R527:S527"/>
    <mergeCell ref="T527:U527"/>
    <mergeCell ref="V527:W527"/>
    <mergeCell ref="X527:Y527"/>
    <mergeCell ref="E528:G528"/>
    <mergeCell ref="J528:K528"/>
    <mergeCell ref="L528:M528"/>
    <mergeCell ref="N528:O528"/>
    <mergeCell ref="P528:Q528"/>
    <mergeCell ref="R528:S528"/>
    <mergeCell ref="T528:U528"/>
    <mergeCell ref="V528:W528"/>
    <mergeCell ref="X528:Y528"/>
    <mergeCell ref="E525:G525"/>
    <mergeCell ref="J525:K525"/>
    <mergeCell ref="L525:M525"/>
    <mergeCell ref="N525:O525"/>
    <mergeCell ref="P525:Q525"/>
    <mergeCell ref="R525:S525"/>
    <mergeCell ref="T525:U525"/>
    <mergeCell ref="V525:W525"/>
    <mergeCell ref="X525:Y525"/>
    <mergeCell ref="E526:G526"/>
    <mergeCell ref="J526:K526"/>
    <mergeCell ref="L526:M526"/>
    <mergeCell ref="N526:O526"/>
    <mergeCell ref="P526:Q526"/>
    <mergeCell ref="R526:S526"/>
    <mergeCell ref="T526:U526"/>
    <mergeCell ref="V526:W526"/>
    <mergeCell ref="X526:Y526"/>
    <mergeCell ref="E523:G523"/>
    <mergeCell ref="J523:K523"/>
    <mergeCell ref="L523:M523"/>
    <mergeCell ref="N523:O523"/>
    <mergeCell ref="P523:Q523"/>
    <mergeCell ref="R523:S523"/>
    <mergeCell ref="T523:U523"/>
    <mergeCell ref="V523:W523"/>
    <mergeCell ref="X523:Y523"/>
    <mergeCell ref="E524:G524"/>
    <mergeCell ref="J524:K524"/>
    <mergeCell ref="L524:M524"/>
    <mergeCell ref="N524:O524"/>
    <mergeCell ref="P524:Q524"/>
    <mergeCell ref="R524:S524"/>
    <mergeCell ref="T524:U524"/>
    <mergeCell ref="V524:W524"/>
    <mergeCell ref="X524:Y524"/>
    <mergeCell ref="E521:G521"/>
    <mergeCell ref="J521:K521"/>
    <mergeCell ref="L521:M521"/>
    <mergeCell ref="N521:O521"/>
    <mergeCell ref="P521:Q521"/>
    <mergeCell ref="R521:S521"/>
    <mergeCell ref="T521:U521"/>
    <mergeCell ref="V521:W521"/>
    <mergeCell ref="X521:Y521"/>
    <mergeCell ref="E522:G522"/>
    <mergeCell ref="J522:K522"/>
    <mergeCell ref="L522:M522"/>
    <mergeCell ref="N522:O522"/>
    <mergeCell ref="P522:Q522"/>
    <mergeCell ref="R522:S522"/>
    <mergeCell ref="T522:U522"/>
    <mergeCell ref="V522:W522"/>
    <mergeCell ref="X522:Y522"/>
    <mergeCell ref="E519:G519"/>
    <mergeCell ref="J519:K519"/>
    <mergeCell ref="L519:M519"/>
    <mergeCell ref="N519:O519"/>
    <mergeCell ref="P519:Q519"/>
    <mergeCell ref="R519:S519"/>
    <mergeCell ref="T519:U519"/>
    <mergeCell ref="V519:W519"/>
    <mergeCell ref="X519:Y519"/>
    <mergeCell ref="E520:G520"/>
    <mergeCell ref="J520:K520"/>
    <mergeCell ref="L520:M520"/>
    <mergeCell ref="N520:O520"/>
    <mergeCell ref="P520:Q520"/>
    <mergeCell ref="R520:S520"/>
    <mergeCell ref="T520:U520"/>
    <mergeCell ref="V520:W520"/>
    <mergeCell ref="X520:Y520"/>
    <mergeCell ref="E517:G517"/>
    <mergeCell ref="J517:K517"/>
    <mergeCell ref="L517:M517"/>
    <mergeCell ref="N517:O517"/>
    <mergeCell ref="P517:Q517"/>
    <mergeCell ref="R517:S517"/>
    <mergeCell ref="T517:U517"/>
    <mergeCell ref="V517:W517"/>
    <mergeCell ref="X517:Y517"/>
    <mergeCell ref="E518:G518"/>
    <mergeCell ref="J518:K518"/>
    <mergeCell ref="L518:M518"/>
    <mergeCell ref="N518:O518"/>
    <mergeCell ref="P518:Q518"/>
    <mergeCell ref="R518:S518"/>
    <mergeCell ref="T518:U518"/>
    <mergeCell ref="V518:W518"/>
    <mergeCell ref="X518:Y518"/>
    <mergeCell ref="E515:G515"/>
    <mergeCell ref="J515:K515"/>
    <mergeCell ref="L515:M515"/>
    <mergeCell ref="N515:O515"/>
    <mergeCell ref="P515:Q515"/>
    <mergeCell ref="R515:S515"/>
    <mergeCell ref="T515:U515"/>
    <mergeCell ref="V515:W515"/>
    <mergeCell ref="X515:Y515"/>
    <mergeCell ref="E516:G516"/>
    <mergeCell ref="J516:K516"/>
    <mergeCell ref="L516:M516"/>
    <mergeCell ref="N516:O516"/>
    <mergeCell ref="P516:Q516"/>
    <mergeCell ref="R516:S516"/>
    <mergeCell ref="T516:U516"/>
    <mergeCell ref="V516:W516"/>
    <mergeCell ref="X516:Y516"/>
    <mergeCell ref="E513:G513"/>
    <mergeCell ref="J513:K513"/>
    <mergeCell ref="L513:M513"/>
    <mergeCell ref="N513:O513"/>
    <mergeCell ref="P513:Q513"/>
    <mergeCell ref="R513:S513"/>
    <mergeCell ref="T513:U513"/>
    <mergeCell ref="V513:W513"/>
    <mergeCell ref="X513:Y513"/>
    <mergeCell ref="E514:G514"/>
    <mergeCell ref="J514:K514"/>
    <mergeCell ref="L514:M514"/>
    <mergeCell ref="N514:O514"/>
    <mergeCell ref="P514:Q514"/>
    <mergeCell ref="R514:S514"/>
    <mergeCell ref="T514:U514"/>
    <mergeCell ref="V514:W514"/>
    <mergeCell ref="X514:Y514"/>
    <mergeCell ref="E511:G511"/>
    <mergeCell ref="J511:K511"/>
    <mergeCell ref="L511:M511"/>
    <mergeCell ref="N511:O511"/>
    <mergeCell ref="P511:Q511"/>
    <mergeCell ref="R511:S511"/>
    <mergeCell ref="T511:U511"/>
    <mergeCell ref="V511:W511"/>
    <mergeCell ref="X511:Y511"/>
    <mergeCell ref="E512:G512"/>
    <mergeCell ref="J512:K512"/>
    <mergeCell ref="L512:M512"/>
    <mergeCell ref="N512:O512"/>
    <mergeCell ref="P512:Q512"/>
    <mergeCell ref="R512:S512"/>
    <mergeCell ref="T512:U512"/>
    <mergeCell ref="V512:W512"/>
    <mergeCell ref="X512:Y512"/>
    <mergeCell ref="E509:G509"/>
    <mergeCell ref="J509:K509"/>
    <mergeCell ref="L509:M509"/>
    <mergeCell ref="N509:O509"/>
    <mergeCell ref="P509:Q509"/>
    <mergeCell ref="R509:S509"/>
    <mergeCell ref="T509:U509"/>
    <mergeCell ref="V509:W509"/>
    <mergeCell ref="X509:Y509"/>
    <mergeCell ref="E510:G510"/>
    <mergeCell ref="J510:K510"/>
    <mergeCell ref="L510:M510"/>
    <mergeCell ref="N510:O510"/>
    <mergeCell ref="P510:Q510"/>
    <mergeCell ref="R510:S510"/>
    <mergeCell ref="T510:U510"/>
    <mergeCell ref="V510:W510"/>
    <mergeCell ref="X510:Y510"/>
    <mergeCell ref="E507:G507"/>
    <mergeCell ref="J507:K507"/>
    <mergeCell ref="L507:M507"/>
    <mergeCell ref="N507:O507"/>
    <mergeCell ref="P507:Q507"/>
    <mergeCell ref="R507:S507"/>
    <mergeCell ref="T507:U507"/>
    <mergeCell ref="V507:W507"/>
    <mergeCell ref="X507:Y507"/>
    <mergeCell ref="E508:G508"/>
    <mergeCell ref="J508:K508"/>
    <mergeCell ref="L508:M508"/>
    <mergeCell ref="N508:O508"/>
    <mergeCell ref="P508:Q508"/>
    <mergeCell ref="R508:S508"/>
    <mergeCell ref="T508:U508"/>
    <mergeCell ref="V508:W508"/>
    <mergeCell ref="X508:Y508"/>
    <mergeCell ref="E505:G505"/>
    <mergeCell ref="J505:K505"/>
    <mergeCell ref="L505:M505"/>
    <mergeCell ref="N505:O505"/>
    <mergeCell ref="P505:Q505"/>
    <mergeCell ref="R505:S505"/>
    <mergeCell ref="T505:U505"/>
    <mergeCell ref="V505:W505"/>
    <mergeCell ref="X505:Y505"/>
    <mergeCell ref="E506:G506"/>
    <mergeCell ref="J506:K506"/>
    <mergeCell ref="L506:M506"/>
    <mergeCell ref="N506:O506"/>
    <mergeCell ref="P506:Q506"/>
    <mergeCell ref="R506:S506"/>
    <mergeCell ref="T506:U506"/>
    <mergeCell ref="V506:W506"/>
    <mergeCell ref="X506:Y506"/>
    <mergeCell ref="E503:G503"/>
    <mergeCell ref="J503:K503"/>
    <mergeCell ref="L503:M503"/>
    <mergeCell ref="N503:O503"/>
    <mergeCell ref="P503:Q503"/>
    <mergeCell ref="R503:S503"/>
    <mergeCell ref="T503:U503"/>
    <mergeCell ref="V503:W503"/>
    <mergeCell ref="X503:Y503"/>
    <mergeCell ref="E504:G504"/>
    <mergeCell ref="J504:K504"/>
    <mergeCell ref="L504:M504"/>
    <mergeCell ref="N504:O504"/>
    <mergeCell ref="P504:Q504"/>
    <mergeCell ref="R504:S504"/>
    <mergeCell ref="T504:U504"/>
    <mergeCell ref="V504:W504"/>
    <mergeCell ref="X504:Y504"/>
    <mergeCell ref="E501:G501"/>
    <mergeCell ref="J501:K501"/>
    <mergeCell ref="L501:M501"/>
    <mergeCell ref="N501:O501"/>
    <mergeCell ref="P501:Q501"/>
    <mergeCell ref="R501:S501"/>
    <mergeCell ref="T501:U501"/>
    <mergeCell ref="V501:W501"/>
    <mergeCell ref="X501:Y501"/>
    <mergeCell ref="E502:G502"/>
    <mergeCell ref="J502:K502"/>
    <mergeCell ref="L502:M502"/>
    <mergeCell ref="N502:O502"/>
    <mergeCell ref="P502:Q502"/>
    <mergeCell ref="R502:S502"/>
    <mergeCell ref="T502:U502"/>
    <mergeCell ref="V502:W502"/>
    <mergeCell ref="X502:Y502"/>
    <mergeCell ref="R498:S498"/>
    <mergeCell ref="T498:U498"/>
    <mergeCell ref="V498:W498"/>
    <mergeCell ref="X498:Y498"/>
    <mergeCell ref="E499:G499"/>
    <mergeCell ref="J499:K499"/>
    <mergeCell ref="L499:M499"/>
    <mergeCell ref="N499:O499"/>
    <mergeCell ref="P499:Q499"/>
    <mergeCell ref="R499:S499"/>
    <mergeCell ref="T499:U499"/>
    <mergeCell ref="V499:W499"/>
    <mergeCell ref="X499:Y499"/>
    <mergeCell ref="E500:G500"/>
    <mergeCell ref="J500:K500"/>
    <mergeCell ref="L500:M500"/>
    <mergeCell ref="N500:O500"/>
    <mergeCell ref="P500:Q500"/>
    <mergeCell ref="R500:S500"/>
    <mergeCell ref="T500:U500"/>
    <mergeCell ref="V500:W500"/>
    <mergeCell ref="X500:Y500"/>
    <mergeCell ref="T493:U493"/>
    <mergeCell ref="V493:W493"/>
    <mergeCell ref="X493:Y493"/>
    <mergeCell ref="E494:G494"/>
    <mergeCell ref="J494:K494"/>
    <mergeCell ref="L494:M494"/>
    <mergeCell ref="N494:O494"/>
    <mergeCell ref="P494:Q494"/>
    <mergeCell ref="R494:S494"/>
    <mergeCell ref="T494:U494"/>
    <mergeCell ref="V494:W494"/>
    <mergeCell ref="X494:Y494"/>
    <mergeCell ref="E495:G495"/>
    <mergeCell ref="J495:K495"/>
    <mergeCell ref="L495:M495"/>
    <mergeCell ref="N495:O495"/>
    <mergeCell ref="P495:Q495"/>
    <mergeCell ref="R495:S495"/>
    <mergeCell ref="T495:U495"/>
    <mergeCell ref="V495:W495"/>
    <mergeCell ref="X495:Y495"/>
    <mergeCell ref="T490:U490"/>
    <mergeCell ref="V490:W490"/>
    <mergeCell ref="X490:Y490"/>
    <mergeCell ref="E491:G491"/>
    <mergeCell ref="J491:K491"/>
    <mergeCell ref="L491:M491"/>
    <mergeCell ref="N491:O491"/>
    <mergeCell ref="P491:Q491"/>
    <mergeCell ref="R491:S491"/>
    <mergeCell ref="T491:U491"/>
    <mergeCell ref="V491:W491"/>
    <mergeCell ref="X491:Y491"/>
    <mergeCell ref="E492:G492"/>
    <mergeCell ref="J492:K492"/>
    <mergeCell ref="L492:M492"/>
    <mergeCell ref="N492:O492"/>
    <mergeCell ref="P492:Q492"/>
    <mergeCell ref="R492:S492"/>
    <mergeCell ref="T492:U492"/>
    <mergeCell ref="V492:W492"/>
    <mergeCell ref="X492:Y492"/>
    <mergeCell ref="T487:U487"/>
    <mergeCell ref="V487:W487"/>
    <mergeCell ref="X487:Y487"/>
    <mergeCell ref="E488:G488"/>
    <mergeCell ref="J488:K488"/>
    <mergeCell ref="L488:M488"/>
    <mergeCell ref="N488:O488"/>
    <mergeCell ref="P488:Q488"/>
    <mergeCell ref="R488:S488"/>
    <mergeCell ref="T488:U488"/>
    <mergeCell ref="V488:W488"/>
    <mergeCell ref="X488:Y488"/>
    <mergeCell ref="E489:G489"/>
    <mergeCell ref="J489:K489"/>
    <mergeCell ref="L489:M489"/>
    <mergeCell ref="N489:O489"/>
    <mergeCell ref="P489:Q489"/>
    <mergeCell ref="R489:S489"/>
    <mergeCell ref="T489:U489"/>
    <mergeCell ref="V489:W489"/>
    <mergeCell ref="X489:Y489"/>
    <mergeCell ref="E583:G583"/>
    <mergeCell ref="J583:K583"/>
    <mergeCell ref="L583:M583"/>
    <mergeCell ref="N583:O583"/>
    <mergeCell ref="P583:Q583"/>
    <mergeCell ref="R583:S583"/>
    <mergeCell ref="T583:U583"/>
    <mergeCell ref="V583:W583"/>
    <mergeCell ref="E581:G581"/>
    <mergeCell ref="V581:W581"/>
    <mergeCell ref="V564:W564"/>
    <mergeCell ref="E565:G565"/>
    <mergeCell ref="L565:M565"/>
    <mergeCell ref="N565:O565"/>
    <mergeCell ref="P565:Q565"/>
    <mergeCell ref="R565:S565"/>
    <mergeCell ref="T565:U565"/>
    <mergeCell ref="V565:W565"/>
    <mergeCell ref="N580:O580"/>
    <mergeCell ref="N579:O579"/>
    <mergeCell ref="E566:G566"/>
    <mergeCell ref="L566:M566"/>
    <mergeCell ref="N566:O566"/>
    <mergeCell ref="P566:Q566"/>
    <mergeCell ref="R566:S566"/>
    <mergeCell ref="T566:U566"/>
    <mergeCell ref="V566:W566"/>
    <mergeCell ref="E582:G582"/>
    <mergeCell ref="V582:W582"/>
    <mergeCell ref="R573:S573"/>
    <mergeCell ref="R574:S574"/>
    <mergeCell ref="E579:G579"/>
    <mergeCell ref="E496:G496"/>
    <mergeCell ref="J496:K496"/>
    <mergeCell ref="L496:M496"/>
    <mergeCell ref="N496:O496"/>
    <mergeCell ref="P496:Q496"/>
    <mergeCell ref="R496:S496"/>
    <mergeCell ref="T551:U551"/>
    <mergeCell ref="V551:W551"/>
    <mergeCell ref="T573:U573"/>
    <mergeCell ref="T574:U574"/>
    <mergeCell ref="T575:U575"/>
    <mergeCell ref="T576:U576"/>
    <mergeCell ref="T577:U577"/>
    <mergeCell ref="T578:U578"/>
    <mergeCell ref="T579:U579"/>
    <mergeCell ref="T580:U580"/>
    <mergeCell ref="T581:U581"/>
    <mergeCell ref="T496:U496"/>
    <mergeCell ref="V496:W496"/>
    <mergeCell ref="E497:G497"/>
    <mergeCell ref="J497:K497"/>
    <mergeCell ref="L497:M497"/>
    <mergeCell ref="N497:O497"/>
    <mergeCell ref="P497:Q497"/>
    <mergeCell ref="R497:S497"/>
    <mergeCell ref="T497:U497"/>
    <mergeCell ref="V497:W497"/>
    <mergeCell ref="E498:G498"/>
    <mergeCell ref="J498:K498"/>
    <mergeCell ref="L498:M498"/>
    <mergeCell ref="N498:O498"/>
    <mergeCell ref="P498:Q498"/>
    <mergeCell ref="L191:M191"/>
    <mergeCell ref="N191:O191"/>
    <mergeCell ref="L192:M192"/>
    <mergeCell ref="N192:O192"/>
    <mergeCell ref="V192:W192"/>
    <mergeCell ref="X192:Y192"/>
    <mergeCell ref="N196:O196"/>
    <mergeCell ref="N197:O197"/>
    <mergeCell ref="E551:G551"/>
    <mergeCell ref="J551:K551"/>
    <mergeCell ref="L551:M551"/>
    <mergeCell ref="N551:O551"/>
    <mergeCell ref="P551:Q551"/>
    <mergeCell ref="R551:S551"/>
    <mergeCell ref="E487:G487"/>
    <mergeCell ref="J487:K487"/>
    <mergeCell ref="L487:M487"/>
    <mergeCell ref="N487:O487"/>
    <mergeCell ref="P487:Q487"/>
    <mergeCell ref="R487:S487"/>
    <mergeCell ref="E490:G490"/>
    <mergeCell ref="J490:K490"/>
    <mergeCell ref="L490:M490"/>
    <mergeCell ref="N490:O490"/>
    <mergeCell ref="P490:Q490"/>
    <mergeCell ref="R490:S490"/>
    <mergeCell ref="E493:G493"/>
    <mergeCell ref="J493:K493"/>
    <mergeCell ref="L493:M493"/>
    <mergeCell ref="N493:O493"/>
    <mergeCell ref="P493:Q493"/>
    <mergeCell ref="R493:S493"/>
    <mergeCell ref="L177:M177"/>
    <mergeCell ref="N177:O177"/>
    <mergeCell ref="V177:W177"/>
    <mergeCell ref="J180:K180"/>
    <mergeCell ref="J181:K181"/>
    <mergeCell ref="J182:K182"/>
    <mergeCell ref="E183:G183"/>
    <mergeCell ref="J183:K183"/>
    <mergeCell ref="L183:M183"/>
    <mergeCell ref="N183:O183"/>
    <mergeCell ref="V183:W183"/>
    <mergeCell ref="E175:G175"/>
    <mergeCell ref="L175:M175"/>
    <mergeCell ref="N175:O175"/>
    <mergeCell ref="P175:Q175"/>
    <mergeCell ref="R175:S175"/>
    <mergeCell ref="T175:U175"/>
    <mergeCell ref="V175:W175"/>
    <mergeCell ref="E176:G176"/>
    <mergeCell ref="L176:M176"/>
    <mergeCell ref="N176:O176"/>
    <mergeCell ref="P176:Q176"/>
    <mergeCell ref="R176:S176"/>
    <mergeCell ref="T176:U176"/>
    <mergeCell ref="V176:W176"/>
    <mergeCell ref="E179:G179"/>
    <mergeCell ref="L179:M179"/>
    <mergeCell ref="N179:O179"/>
    <mergeCell ref="P179:Q179"/>
    <mergeCell ref="R179:S179"/>
    <mergeCell ref="T179:U179"/>
    <mergeCell ref="E170:G170"/>
    <mergeCell ref="J170:K170"/>
    <mergeCell ref="L170:M170"/>
    <mergeCell ref="N170:O170"/>
    <mergeCell ref="V170:W170"/>
    <mergeCell ref="X170:Y170"/>
    <mergeCell ref="E171:G171"/>
    <mergeCell ref="J171:K171"/>
    <mergeCell ref="L171:M171"/>
    <mergeCell ref="N171:O171"/>
    <mergeCell ref="V171:W171"/>
    <mergeCell ref="X171:Y171"/>
    <mergeCell ref="E172:G172"/>
    <mergeCell ref="J172:K172"/>
    <mergeCell ref="L172:M172"/>
    <mergeCell ref="N172:O172"/>
    <mergeCell ref="V172:W172"/>
    <mergeCell ref="X172:Y172"/>
    <mergeCell ref="E167:G167"/>
    <mergeCell ref="J167:K167"/>
    <mergeCell ref="L167:M167"/>
    <mergeCell ref="N167:O167"/>
    <mergeCell ref="R167:S167"/>
    <mergeCell ref="V167:W167"/>
    <mergeCell ref="X167:Y167"/>
    <mergeCell ref="E168:G168"/>
    <mergeCell ref="J168:K168"/>
    <mergeCell ref="L168:M168"/>
    <mergeCell ref="N168:O168"/>
    <mergeCell ref="R168:S168"/>
    <mergeCell ref="V168:W168"/>
    <mergeCell ref="X168:Y168"/>
    <mergeCell ref="J169:K169"/>
    <mergeCell ref="L169:M169"/>
    <mergeCell ref="N169:O169"/>
    <mergeCell ref="V169:W169"/>
    <mergeCell ref="X169:Y169"/>
    <mergeCell ref="E141:G141"/>
    <mergeCell ref="J141:K141"/>
    <mergeCell ref="L141:M141"/>
    <mergeCell ref="N141:O141"/>
    <mergeCell ref="P141:Q141"/>
    <mergeCell ref="R141:S141"/>
    <mergeCell ref="T141:U141"/>
    <mergeCell ref="V141:W141"/>
    <mergeCell ref="X141:Y141"/>
    <mergeCell ref="E142:G142"/>
    <mergeCell ref="J142:K142"/>
    <mergeCell ref="L142:M142"/>
    <mergeCell ref="N142:O142"/>
    <mergeCell ref="P142:Q142"/>
    <mergeCell ref="R142:S142"/>
    <mergeCell ref="T142:U142"/>
    <mergeCell ref="V142:W142"/>
    <mergeCell ref="X142:Y142"/>
    <mergeCell ref="E139:G139"/>
    <mergeCell ref="J139:K139"/>
    <mergeCell ref="L139:M139"/>
    <mergeCell ref="N139:O139"/>
    <mergeCell ref="P139:Q139"/>
    <mergeCell ref="R139:S139"/>
    <mergeCell ref="T139:U139"/>
    <mergeCell ref="V139:W139"/>
    <mergeCell ref="X139:Y139"/>
    <mergeCell ref="E140:G140"/>
    <mergeCell ref="J140:K140"/>
    <mergeCell ref="L140:M140"/>
    <mergeCell ref="N140:O140"/>
    <mergeCell ref="P140:Q140"/>
    <mergeCell ref="R140:S140"/>
    <mergeCell ref="T140:U140"/>
    <mergeCell ref="V140:W140"/>
    <mergeCell ref="X140:Y140"/>
    <mergeCell ref="E137:G137"/>
    <mergeCell ref="J137:K137"/>
    <mergeCell ref="L137:M137"/>
    <mergeCell ref="N137:O137"/>
    <mergeCell ref="P137:Q137"/>
    <mergeCell ref="R137:S137"/>
    <mergeCell ref="T137:U137"/>
    <mergeCell ref="V137:W137"/>
    <mergeCell ref="X137:Y137"/>
    <mergeCell ref="E138:G138"/>
    <mergeCell ref="J138:K138"/>
    <mergeCell ref="L138:M138"/>
    <mergeCell ref="N138:O138"/>
    <mergeCell ref="P138:Q138"/>
    <mergeCell ref="R138:S138"/>
    <mergeCell ref="T138:U138"/>
    <mergeCell ref="V138:W138"/>
    <mergeCell ref="X138:Y138"/>
    <mergeCell ref="E135:G135"/>
    <mergeCell ref="J135:K135"/>
    <mergeCell ref="L135:M135"/>
    <mergeCell ref="N135:O135"/>
    <mergeCell ref="P135:Q135"/>
    <mergeCell ref="R135:S135"/>
    <mergeCell ref="T135:U135"/>
    <mergeCell ref="V135:W135"/>
    <mergeCell ref="X135:Y135"/>
    <mergeCell ref="E136:G136"/>
    <mergeCell ref="J136:K136"/>
    <mergeCell ref="L136:M136"/>
    <mergeCell ref="N136:O136"/>
    <mergeCell ref="P136:Q136"/>
    <mergeCell ref="R136:S136"/>
    <mergeCell ref="T136:U136"/>
    <mergeCell ref="V136:W136"/>
    <mergeCell ref="X136:Y136"/>
    <mergeCell ref="E149:G149"/>
    <mergeCell ref="J149:K149"/>
    <mergeCell ref="L149:M149"/>
    <mergeCell ref="N149:O149"/>
    <mergeCell ref="P149:Q149"/>
    <mergeCell ref="R149:S149"/>
    <mergeCell ref="T149:U149"/>
    <mergeCell ref="V149:W149"/>
    <mergeCell ref="X149:Y149"/>
    <mergeCell ref="E150:G150"/>
    <mergeCell ref="J150:K150"/>
    <mergeCell ref="L150:M150"/>
    <mergeCell ref="N150:O150"/>
    <mergeCell ref="P150:Q150"/>
    <mergeCell ref="R150:S150"/>
    <mergeCell ref="T150:U150"/>
    <mergeCell ref="V150:W150"/>
    <mergeCell ref="X150:Y150"/>
    <mergeCell ref="E147:G147"/>
    <mergeCell ref="J147:K147"/>
    <mergeCell ref="L147:M147"/>
    <mergeCell ref="N147:O147"/>
    <mergeCell ref="P147:Q147"/>
    <mergeCell ref="R147:S147"/>
    <mergeCell ref="T147:U147"/>
    <mergeCell ref="V147:W147"/>
    <mergeCell ref="X147:Y147"/>
    <mergeCell ref="E148:G148"/>
    <mergeCell ref="J148:K148"/>
    <mergeCell ref="L148:M148"/>
    <mergeCell ref="N148:O148"/>
    <mergeCell ref="P148:Q148"/>
    <mergeCell ref="R148:S148"/>
    <mergeCell ref="T148:U148"/>
    <mergeCell ref="V148:W148"/>
    <mergeCell ref="X148:Y148"/>
    <mergeCell ref="E145:G145"/>
    <mergeCell ref="J145:K145"/>
    <mergeCell ref="L145:M145"/>
    <mergeCell ref="N145:O145"/>
    <mergeCell ref="P145:Q145"/>
    <mergeCell ref="R145:S145"/>
    <mergeCell ref="T145:U145"/>
    <mergeCell ref="V145:W145"/>
    <mergeCell ref="X145:Y145"/>
    <mergeCell ref="E146:G146"/>
    <mergeCell ref="J146:K146"/>
    <mergeCell ref="L146:M146"/>
    <mergeCell ref="N146:O146"/>
    <mergeCell ref="P146:Q146"/>
    <mergeCell ref="R146:S146"/>
    <mergeCell ref="T146:U146"/>
    <mergeCell ref="V146:W146"/>
    <mergeCell ref="X146:Y146"/>
    <mergeCell ref="E143:G143"/>
    <mergeCell ref="J143:K143"/>
    <mergeCell ref="L143:M143"/>
    <mergeCell ref="N143:O143"/>
    <mergeCell ref="P143:Q143"/>
    <mergeCell ref="R143:S143"/>
    <mergeCell ref="T143:U143"/>
    <mergeCell ref="V143:W143"/>
    <mergeCell ref="X143:Y143"/>
    <mergeCell ref="E144:G144"/>
    <mergeCell ref="J144:K144"/>
    <mergeCell ref="L144:M144"/>
    <mergeCell ref="N144:O144"/>
    <mergeCell ref="P144:Q144"/>
    <mergeCell ref="R144:S144"/>
    <mergeCell ref="T144:U144"/>
    <mergeCell ref="V144:W144"/>
    <mergeCell ref="X144:Y144"/>
    <mergeCell ref="E117:G117"/>
    <mergeCell ref="J117:K117"/>
    <mergeCell ref="L117:M117"/>
    <mergeCell ref="N117:O117"/>
    <mergeCell ref="P117:Q117"/>
    <mergeCell ref="R117:S117"/>
    <mergeCell ref="T117:U117"/>
    <mergeCell ref="V117:W117"/>
    <mergeCell ref="X117:Y117"/>
    <mergeCell ref="E118:G118"/>
    <mergeCell ref="J118:K118"/>
    <mergeCell ref="L118:M118"/>
    <mergeCell ref="N118:O118"/>
    <mergeCell ref="P118:Q118"/>
    <mergeCell ref="R118:S118"/>
    <mergeCell ref="T118:U118"/>
    <mergeCell ref="V118:W118"/>
    <mergeCell ref="X118:Y118"/>
    <mergeCell ref="E115:G115"/>
    <mergeCell ref="J115:K115"/>
    <mergeCell ref="L115:M115"/>
    <mergeCell ref="N115:O115"/>
    <mergeCell ref="P115:Q115"/>
    <mergeCell ref="R115:S115"/>
    <mergeCell ref="T115:U115"/>
    <mergeCell ref="V115:W115"/>
    <mergeCell ref="X115:Y115"/>
    <mergeCell ref="E116:G116"/>
    <mergeCell ref="J116:K116"/>
    <mergeCell ref="L116:M116"/>
    <mergeCell ref="N116:O116"/>
    <mergeCell ref="P116:Q116"/>
    <mergeCell ref="R116:S116"/>
    <mergeCell ref="T116:U116"/>
    <mergeCell ref="V116:W116"/>
    <mergeCell ref="X116:Y116"/>
    <mergeCell ref="E113:G113"/>
    <mergeCell ref="J113:K113"/>
    <mergeCell ref="L113:M113"/>
    <mergeCell ref="N113:O113"/>
    <mergeCell ref="P113:Q113"/>
    <mergeCell ref="R113:S113"/>
    <mergeCell ref="T113:U113"/>
    <mergeCell ref="V113:W113"/>
    <mergeCell ref="X113:Y113"/>
    <mergeCell ref="E114:G114"/>
    <mergeCell ref="J114:K114"/>
    <mergeCell ref="L114:M114"/>
    <mergeCell ref="N114:O114"/>
    <mergeCell ref="P114:Q114"/>
    <mergeCell ref="R114:S114"/>
    <mergeCell ref="T114:U114"/>
    <mergeCell ref="V114:W114"/>
    <mergeCell ref="X114:Y114"/>
    <mergeCell ref="E111:G111"/>
    <mergeCell ref="J111:K111"/>
    <mergeCell ref="L111:M111"/>
    <mergeCell ref="N111:O111"/>
    <mergeCell ref="P111:Q111"/>
    <mergeCell ref="R111:S111"/>
    <mergeCell ref="T111:U111"/>
    <mergeCell ref="V111:W111"/>
    <mergeCell ref="X111:Y111"/>
    <mergeCell ref="E112:G112"/>
    <mergeCell ref="J112:K112"/>
    <mergeCell ref="L112:M112"/>
    <mergeCell ref="N112:O112"/>
    <mergeCell ref="P112:Q112"/>
    <mergeCell ref="R112:S112"/>
    <mergeCell ref="T112:U112"/>
    <mergeCell ref="V112:W112"/>
    <mergeCell ref="X112:Y112"/>
    <mergeCell ref="E125:G125"/>
    <mergeCell ref="J125:K125"/>
    <mergeCell ref="L125:M125"/>
    <mergeCell ref="N125:O125"/>
    <mergeCell ref="P125:Q125"/>
    <mergeCell ref="R125:S125"/>
    <mergeCell ref="T125:U125"/>
    <mergeCell ref="V125:W125"/>
    <mergeCell ref="X125:Y125"/>
    <mergeCell ref="E126:G126"/>
    <mergeCell ref="J126:K126"/>
    <mergeCell ref="L126:M126"/>
    <mergeCell ref="N126:O126"/>
    <mergeCell ref="P126:Q126"/>
    <mergeCell ref="R126:S126"/>
    <mergeCell ref="T126:U126"/>
    <mergeCell ref="V126:W126"/>
    <mergeCell ref="X126:Y126"/>
    <mergeCell ref="E123:G123"/>
    <mergeCell ref="J123:K123"/>
    <mergeCell ref="L123:M123"/>
    <mergeCell ref="N123:O123"/>
    <mergeCell ref="P123:Q123"/>
    <mergeCell ref="R123:S123"/>
    <mergeCell ref="T123:U123"/>
    <mergeCell ref="V123:W123"/>
    <mergeCell ref="X123:Y123"/>
    <mergeCell ref="E124:G124"/>
    <mergeCell ref="J124:K124"/>
    <mergeCell ref="L124:M124"/>
    <mergeCell ref="N124:O124"/>
    <mergeCell ref="P124:Q124"/>
    <mergeCell ref="R124:S124"/>
    <mergeCell ref="T124:U124"/>
    <mergeCell ref="V124:W124"/>
    <mergeCell ref="X124:Y124"/>
    <mergeCell ref="E121:G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E122:G122"/>
    <mergeCell ref="J122:K122"/>
    <mergeCell ref="L122:M122"/>
    <mergeCell ref="N122:O122"/>
    <mergeCell ref="P122:Q122"/>
    <mergeCell ref="R122:S122"/>
    <mergeCell ref="T122:U122"/>
    <mergeCell ref="V122:W122"/>
    <mergeCell ref="X122:Y122"/>
    <mergeCell ref="E119:G119"/>
    <mergeCell ref="J119:K119"/>
    <mergeCell ref="L119:M119"/>
    <mergeCell ref="N119:O119"/>
    <mergeCell ref="P119:Q119"/>
    <mergeCell ref="R119:S119"/>
    <mergeCell ref="T119:U119"/>
    <mergeCell ref="V119:W119"/>
    <mergeCell ref="X119:Y119"/>
    <mergeCell ref="E120:G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E613:G613"/>
    <mergeCell ref="V613:W613"/>
    <mergeCell ref="X613:Y613"/>
    <mergeCell ref="E598:G598"/>
    <mergeCell ref="L598:M598"/>
    <mergeCell ref="N598:O598"/>
    <mergeCell ref="P598:Q598"/>
    <mergeCell ref="R598:S598"/>
    <mergeCell ref="T598:U598"/>
    <mergeCell ref="V598:W598"/>
    <mergeCell ref="E614:G614"/>
    <mergeCell ref="V614:W614"/>
    <mergeCell ref="X614:Y614"/>
    <mergeCell ref="E611:G611"/>
    <mergeCell ref="V611:W611"/>
    <mergeCell ref="X611:Y611"/>
    <mergeCell ref="J613:K613"/>
    <mergeCell ref="J614:K614"/>
    <mergeCell ref="L613:M613"/>
    <mergeCell ref="L614:M614"/>
    <mergeCell ref="N614:O614"/>
    <mergeCell ref="N613:O613"/>
    <mergeCell ref="P613:Q613"/>
    <mergeCell ref="P614:Q614"/>
    <mergeCell ref="T613:U613"/>
    <mergeCell ref="T614:U614"/>
    <mergeCell ref="T607:U607"/>
    <mergeCell ref="T608:U608"/>
    <mergeCell ref="T609:U609"/>
    <mergeCell ref="T610:U610"/>
    <mergeCell ref="T611:U611"/>
    <mergeCell ref="T612:U612"/>
    <mergeCell ref="V596:W596"/>
    <mergeCell ref="E612:G612"/>
    <mergeCell ref="V612:W612"/>
    <mergeCell ref="X612:Y612"/>
    <mergeCell ref="E597:G597"/>
    <mergeCell ref="L597:M597"/>
    <mergeCell ref="N597:O597"/>
    <mergeCell ref="P597:Q597"/>
    <mergeCell ref="R597:S597"/>
    <mergeCell ref="T597:U597"/>
    <mergeCell ref="V597:W597"/>
    <mergeCell ref="E609:G609"/>
    <mergeCell ref="V609:W609"/>
    <mergeCell ref="X609:Y609"/>
    <mergeCell ref="J611:K611"/>
    <mergeCell ref="J612:K612"/>
    <mergeCell ref="L611:M611"/>
    <mergeCell ref="L612:M612"/>
    <mergeCell ref="N611:O611"/>
    <mergeCell ref="N612:O612"/>
    <mergeCell ref="P611:Q611"/>
    <mergeCell ref="P612:Q612"/>
    <mergeCell ref="R599:S599"/>
    <mergeCell ref="T599:U599"/>
    <mergeCell ref="R600:S600"/>
    <mergeCell ref="T600:U600"/>
    <mergeCell ref="T601:U601"/>
    <mergeCell ref="T602:U602"/>
    <mergeCell ref="T603:U603"/>
    <mergeCell ref="T604:U604"/>
    <mergeCell ref="T605:U605"/>
    <mergeCell ref="T606:U606"/>
    <mergeCell ref="N594:O594"/>
    <mergeCell ref="P594:Q594"/>
    <mergeCell ref="R594:S594"/>
    <mergeCell ref="T594:U594"/>
    <mergeCell ref="V594:W594"/>
    <mergeCell ref="E610:G610"/>
    <mergeCell ref="V610:W610"/>
    <mergeCell ref="X610:Y610"/>
    <mergeCell ref="E595:G595"/>
    <mergeCell ref="L595:M595"/>
    <mergeCell ref="N595:O595"/>
    <mergeCell ref="P595:Q595"/>
    <mergeCell ref="R595:S595"/>
    <mergeCell ref="T595:U595"/>
    <mergeCell ref="V595:W595"/>
    <mergeCell ref="E607:G607"/>
    <mergeCell ref="V607:W607"/>
    <mergeCell ref="X607:Y607"/>
    <mergeCell ref="J609:K609"/>
    <mergeCell ref="J610:K610"/>
    <mergeCell ref="L609:M609"/>
    <mergeCell ref="L610:M610"/>
    <mergeCell ref="N609:O609"/>
    <mergeCell ref="N610:O610"/>
    <mergeCell ref="P609:Q609"/>
    <mergeCell ref="P610:Q610"/>
    <mergeCell ref="E596:G596"/>
    <mergeCell ref="L596:M596"/>
    <mergeCell ref="N596:O596"/>
    <mergeCell ref="P596:Q596"/>
    <mergeCell ref="R596:S596"/>
    <mergeCell ref="T596:U596"/>
    <mergeCell ref="E592:G592"/>
    <mergeCell ref="L592:M592"/>
    <mergeCell ref="N592:O592"/>
    <mergeCell ref="P592:Q592"/>
    <mergeCell ref="R592:S592"/>
    <mergeCell ref="T592:U592"/>
    <mergeCell ref="V592:W592"/>
    <mergeCell ref="E608:G608"/>
    <mergeCell ref="V608:W608"/>
    <mergeCell ref="X608:Y608"/>
    <mergeCell ref="E593:G593"/>
    <mergeCell ref="L593:M593"/>
    <mergeCell ref="N593:O593"/>
    <mergeCell ref="P593:Q593"/>
    <mergeCell ref="R593:S593"/>
    <mergeCell ref="T593:U593"/>
    <mergeCell ref="V593:W593"/>
    <mergeCell ref="E605:G605"/>
    <mergeCell ref="V605:W605"/>
    <mergeCell ref="X605:Y605"/>
    <mergeCell ref="J607:K607"/>
    <mergeCell ref="J608:K608"/>
    <mergeCell ref="L607:M607"/>
    <mergeCell ref="L608:M608"/>
    <mergeCell ref="N608:O608"/>
    <mergeCell ref="N607:O607"/>
    <mergeCell ref="P607:Q607"/>
    <mergeCell ref="P608:Q608"/>
    <mergeCell ref="X595:Y595"/>
    <mergeCell ref="X596:Y596"/>
    <mergeCell ref="E594:G594"/>
    <mergeCell ref="L594:M594"/>
    <mergeCell ref="E590:G590"/>
    <mergeCell ref="L590:M590"/>
    <mergeCell ref="N590:O590"/>
    <mergeCell ref="P590:Q590"/>
    <mergeCell ref="R590:S590"/>
    <mergeCell ref="T590:U590"/>
    <mergeCell ref="V590:W590"/>
    <mergeCell ref="E606:G606"/>
    <mergeCell ref="V606:W606"/>
    <mergeCell ref="X606:Y606"/>
    <mergeCell ref="E591:G591"/>
    <mergeCell ref="L591:M591"/>
    <mergeCell ref="N591:O591"/>
    <mergeCell ref="P591:Q591"/>
    <mergeCell ref="R591:S591"/>
    <mergeCell ref="T591:U591"/>
    <mergeCell ref="V591:W591"/>
    <mergeCell ref="E603:G603"/>
    <mergeCell ref="V603:W603"/>
    <mergeCell ref="X603:Y603"/>
    <mergeCell ref="J606:K606"/>
    <mergeCell ref="J605:K605"/>
    <mergeCell ref="L605:M605"/>
    <mergeCell ref="L606:M606"/>
    <mergeCell ref="N605:O605"/>
    <mergeCell ref="N606:O606"/>
    <mergeCell ref="P605:Q605"/>
    <mergeCell ref="P606:Q606"/>
    <mergeCell ref="X591:Y591"/>
    <mergeCell ref="X592:Y592"/>
    <mergeCell ref="X593:Y593"/>
    <mergeCell ref="X594:Y594"/>
    <mergeCell ref="E588:G588"/>
    <mergeCell ref="L588:M588"/>
    <mergeCell ref="N588:O588"/>
    <mergeCell ref="P588:Q588"/>
    <mergeCell ref="R588:S588"/>
    <mergeCell ref="T588:U588"/>
    <mergeCell ref="V588:W588"/>
    <mergeCell ref="E604:G604"/>
    <mergeCell ref="V604:W604"/>
    <mergeCell ref="X604:Y604"/>
    <mergeCell ref="E589:G589"/>
    <mergeCell ref="L589:M589"/>
    <mergeCell ref="N589:O589"/>
    <mergeCell ref="P589:Q589"/>
    <mergeCell ref="R589:S589"/>
    <mergeCell ref="T589:U589"/>
    <mergeCell ref="V589:W589"/>
    <mergeCell ref="E601:G601"/>
    <mergeCell ref="V601:W601"/>
    <mergeCell ref="X601:Y601"/>
    <mergeCell ref="J603:K603"/>
    <mergeCell ref="J604:K604"/>
    <mergeCell ref="L603:M603"/>
    <mergeCell ref="L604:M604"/>
    <mergeCell ref="N603:O603"/>
    <mergeCell ref="N604:O604"/>
    <mergeCell ref="P599:Q599"/>
    <mergeCell ref="P600:Q600"/>
    <mergeCell ref="P601:Q601"/>
    <mergeCell ref="P602:Q602"/>
    <mergeCell ref="P603:Q603"/>
    <mergeCell ref="P604:Q604"/>
    <mergeCell ref="E586:G586"/>
    <mergeCell ref="L586:M586"/>
    <mergeCell ref="N586:O586"/>
    <mergeCell ref="P586:Q586"/>
    <mergeCell ref="R586:S586"/>
    <mergeCell ref="T586:U586"/>
    <mergeCell ref="V586:W586"/>
    <mergeCell ref="E602:G602"/>
    <mergeCell ref="V602:W602"/>
    <mergeCell ref="X602:Y602"/>
    <mergeCell ref="E587:G587"/>
    <mergeCell ref="L587:M587"/>
    <mergeCell ref="N587:O587"/>
    <mergeCell ref="P587:Q587"/>
    <mergeCell ref="R587:S587"/>
    <mergeCell ref="T587:U587"/>
    <mergeCell ref="V587:W587"/>
    <mergeCell ref="E599:G599"/>
    <mergeCell ref="V599:W599"/>
    <mergeCell ref="X599:Y599"/>
    <mergeCell ref="J601:K601"/>
    <mergeCell ref="J602:K602"/>
    <mergeCell ref="J598:K598"/>
    <mergeCell ref="J599:K599"/>
    <mergeCell ref="L599:M599"/>
    <mergeCell ref="L600:M600"/>
    <mergeCell ref="L601:M601"/>
    <mergeCell ref="L602:M602"/>
    <mergeCell ref="N599:O599"/>
    <mergeCell ref="N600:O600"/>
    <mergeCell ref="N601:O601"/>
    <mergeCell ref="N602:O602"/>
    <mergeCell ref="E584:G584"/>
    <mergeCell ref="L584:M584"/>
    <mergeCell ref="N584:O584"/>
    <mergeCell ref="P584:Q584"/>
    <mergeCell ref="R584:S584"/>
    <mergeCell ref="T584:U584"/>
    <mergeCell ref="V584:W584"/>
    <mergeCell ref="E600:G600"/>
    <mergeCell ref="V600:W600"/>
    <mergeCell ref="X600:Y600"/>
    <mergeCell ref="E585:G585"/>
    <mergeCell ref="L585:M585"/>
    <mergeCell ref="N585:O585"/>
    <mergeCell ref="P585:Q585"/>
    <mergeCell ref="R585:S585"/>
    <mergeCell ref="T585:U585"/>
    <mergeCell ref="V585:W585"/>
    <mergeCell ref="J588:K588"/>
    <mergeCell ref="J589:K589"/>
    <mergeCell ref="J590:K590"/>
    <mergeCell ref="J591:K591"/>
    <mergeCell ref="J592:K592"/>
    <mergeCell ref="J593:K593"/>
    <mergeCell ref="J584:K584"/>
    <mergeCell ref="J585:K585"/>
    <mergeCell ref="J586:K586"/>
    <mergeCell ref="J587:K587"/>
    <mergeCell ref="J600:K600"/>
    <mergeCell ref="J594:K594"/>
    <mergeCell ref="J595:K595"/>
    <mergeCell ref="J596:K596"/>
    <mergeCell ref="J597:K597"/>
    <mergeCell ref="V579:W579"/>
    <mergeCell ref="X579:Y579"/>
    <mergeCell ref="J582:K582"/>
    <mergeCell ref="J581:K581"/>
    <mergeCell ref="L581:M581"/>
    <mergeCell ref="L582:M582"/>
    <mergeCell ref="N581:O581"/>
    <mergeCell ref="N582:O582"/>
    <mergeCell ref="P581:Q581"/>
    <mergeCell ref="P582:Q582"/>
    <mergeCell ref="E580:G580"/>
    <mergeCell ref="V580:W580"/>
    <mergeCell ref="X580:Y580"/>
    <mergeCell ref="E577:G577"/>
    <mergeCell ref="V577:W577"/>
    <mergeCell ref="X577:Y577"/>
    <mergeCell ref="J579:K579"/>
    <mergeCell ref="J580:K580"/>
    <mergeCell ref="L579:M579"/>
    <mergeCell ref="L580:M580"/>
    <mergeCell ref="P579:Q579"/>
    <mergeCell ref="P580:Q580"/>
    <mergeCell ref="R579:S579"/>
    <mergeCell ref="R580:S580"/>
    <mergeCell ref="R581:S581"/>
    <mergeCell ref="R582:S582"/>
    <mergeCell ref="T582:U582"/>
    <mergeCell ref="N562:O562"/>
    <mergeCell ref="P562:Q562"/>
    <mergeCell ref="R562:S562"/>
    <mergeCell ref="T562:U562"/>
    <mergeCell ref="V562:W562"/>
    <mergeCell ref="E578:G578"/>
    <mergeCell ref="V578:W578"/>
    <mergeCell ref="X578:Y578"/>
    <mergeCell ref="E563:G563"/>
    <mergeCell ref="L563:M563"/>
    <mergeCell ref="N563:O563"/>
    <mergeCell ref="P563:Q563"/>
    <mergeCell ref="R563:S563"/>
    <mergeCell ref="T563:U563"/>
    <mergeCell ref="V563:W563"/>
    <mergeCell ref="E575:G575"/>
    <mergeCell ref="V575:W575"/>
    <mergeCell ref="X575:Y575"/>
    <mergeCell ref="J577:K577"/>
    <mergeCell ref="J578:K578"/>
    <mergeCell ref="L577:M577"/>
    <mergeCell ref="L578:M578"/>
    <mergeCell ref="N577:O577"/>
    <mergeCell ref="N578:O578"/>
    <mergeCell ref="P577:Q577"/>
    <mergeCell ref="P578:Q578"/>
    <mergeCell ref="E564:G564"/>
    <mergeCell ref="L564:M564"/>
    <mergeCell ref="N564:O564"/>
    <mergeCell ref="P564:Q564"/>
    <mergeCell ref="R564:S564"/>
    <mergeCell ref="T564:U564"/>
    <mergeCell ref="E560:G560"/>
    <mergeCell ref="L560:M560"/>
    <mergeCell ref="N560:O560"/>
    <mergeCell ref="P560:Q560"/>
    <mergeCell ref="R560:S560"/>
    <mergeCell ref="T560:U560"/>
    <mergeCell ref="V560:W560"/>
    <mergeCell ref="E576:G576"/>
    <mergeCell ref="V576:W576"/>
    <mergeCell ref="X576:Y576"/>
    <mergeCell ref="E561:G561"/>
    <mergeCell ref="L561:M561"/>
    <mergeCell ref="N561:O561"/>
    <mergeCell ref="P561:Q561"/>
    <mergeCell ref="R561:S561"/>
    <mergeCell ref="T561:U561"/>
    <mergeCell ref="V561:W561"/>
    <mergeCell ref="E573:G573"/>
    <mergeCell ref="V573:W573"/>
    <mergeCell ref="X573:Y573"/>
    <mergeCell ref="J575:K575"/>
    <mergeCell ref="J576:K576"/>
    <mergeCell ref="L575:M575"/>
    <mergeCell ref="L576:M576"/>
    <mergeCell ref="N575:O575"/>
    <mergeCell ref="N576:O576"/>
    <mergeCell ref="P575:Q575"/>
    <mergeCell ref="P576:Q576"/>
    <mergeCell ref="T571:U571"/>
    <mergeCell ref="T572:U572"/>
    <mergeCell ref="E562:G562"/>
    <mergeCell ref="L562:M562"/>
    <mergeCell ref="E558:G558"/>
    <mergeCell ref="L558:M558"/>
    <mergeCell ref="N558:O558"/>
    <mergeCell ref="P558:Q558"/>
    <mergeCell ref="R558:S558"/>
    <mergeCell ref="T558:U558"/>
    <mergeCell ref="V558:W558"/>
    <mergeCell ref="E574:G574"/>
    <mergeCell ref="V574:W574"/>
    <mergeCell ref="X574:Y574"/>
    <mergeCell ref="E559:G559"/>
    <mergeCell ref="L559:M559"/>
    <mergeCell ref="N559:O559"/>
    <mergeCell ref="P559:Q559"/>
    <mergeCell ref="R559:S559"/>
    <mergeCell ref="T559:U559"/>
    <mergeCell ref="V559:W559"/>
    <mergeCell ref="E571:G571"/>
    <mergeCell ref="V571:W571"/>
    <mergeCell ref="X571:Y571"/>
    <mergeCell ref="J573:K573"/>
    <mergeCell ref="J574:K574"/>
    <mergeCell ref="L573:M573"/>
    <mergeCell ref="L574:M574"/>
    <mergeCell ref="N574:O574"/>
    <mergeCell ref="N573:O573"/>
    <mergeCell ref="P573:Q573"/>
    <mergeCell ref="P574:Q574"/>
    <mergeCell ref="T567:U567"/>
    <mergeCell ref="T568:U568"/>
    <mergeCell ref="T569:U569"/>
    <mergeCell ref="T570:U570"/>
    <mergeCell ref="E556:G556"/>
    <mergeCell ref="L556:M556"/>
    <mergeCell ref="N556:O556"/>
    <mergeCell ref="P556:Q556"/>
    <mergeCell ref="R556:S556"/>
    <mergeCell ref="T556:U556"/>
    <mergeCell ref="V556:W556"/>
    <mergeCell ref="E572:G572"/>
    <mergeCell ref="V572:W572"/>
    <mergeCell ref="X572:Y572"/>
    <mergeCell ref="E557:G557"/>
    <mergeCell ref="L557:M557"/>
    <mergeCell ref="N557:O557"/>
    <mergeCell ref="P557:Q557"/>
    <mergeCell ref="R557:S557"/>
    <mergeCell ref="T557:U557"/>
    <mergeCell ref="V557:W557"/>
    <mergeCell ref="E569:G569"/>
    <mergeCell ref="V569:W569"/>
    <mergeCell ref="X569:Y569"/>
    <mergeCell ref="J571:K571"/>
    <mergeCell ref="J572:K572"/>
    <mergeCell ref="L571:M571"/>
    <mergeCell ref="L572:M572"/>
    <mergeCell ref="N571:O571"/>
    <mergeCell ref="N572:O572"/>
    <mergeCell ref="P571:Q571"/>
    <mergeCell ref="P572:Q572"/>
    <mergeCell ref="P567:Q567"/>
    <mergeCell ref="P568:Q568"/>
    <mergeCell ref="P569:Q569"/>
    <mergeCell ref="P570:Q570"/>
    <mergeCell ref="E554:G554"/>
    <mergeCell ref="L554:M554"/>
    <mergeCell ref="N554:O554"/>
    <mergeCell ref="P554:Q554"/>
    <mergeCell ref="R554:S554"/>
    <mergeCell ref="T554:U554"/>
    <mergeCell ref="V554:W554"/>
    <mergeCell ref="E570:G570"/>
    <mergeCell ref="V570:W570"/>
    <mergeCell ref="X570:Y570"/>
    <mergeCell ref="E555:G555"/>
    <mergeCell ref="L555:M555"/>
    <mergeCell ref="N555:O555"/>
    <mergeCell ref="P555:Q555"/>
    <mergeCell ref="R555:S555"/>
    <mergeCell ref="T555:U555"/>
    <mergeCell ref="V555:W555"/>
    <mergeCell ref="E567:G567"/>
    <mergeCell ref="V567:W567"/>
    <mergeCell ref="X567:Y567"/>
    <mergeCell ref="J570:K570"/>
    <mergeCell ref="J569:K569"/>
    <mergeCell ref="J562:K562"/>
    <mergeCell ref="J563:K563"/>
    <mergeCell ref="L567:M567"/>
    <mergeCell ref="L568:M568"/>
    <mergeCell ref="L569:M569"/>
    <mergeCell ref="L570:M570"/>
    <mergeCell ref="N567:O567"/>
    <mergeCell ref="N568:O568"/>
    <mergeCell ref="N569:O569"/>
    <mergeCell ref="N570:O570"/>
    <mergeCell ref="E552:G552"/>
    <mergeCell ref="L552:M552"/>
    <mergeCell ref="N552:O552"/>
    <mergeCell ref="P552:Q552"/>
    <mergeCell ref="R552:S552"/>
    <mergeCell ref="T552:U552"/>
    <mergeCell ref="V552:W552"/>
    <mergeCell ref="E568:G568"/>
    <mergeCell ref="V568:W568"/>
    <mergeCell ref="X568:Y568"/>
    <mergeCell ref="E553:G553"/>
    <mergeCell ref="L553:M553"/>
    <mergeCell ref="N553:O553"/>
    <mergeCell ref="P553:Q553"/>
    <mergeCell ref="R553:S553"/>
    <mergeCell ref="T553:U553"/>
    <mergeCell ref="V553:W553"/>
    <mergeCell ref="J552:K552"/>
    <mergeCell ref="J553:K553"/>
    <mergeCell ref="J554:K554"/>
    <mergeCell ref="J555:K555"/>
    <mergeCell ref="J556:K556"/>
    <mergeCell ref="J557:K557"/>
    <mergeCell ref="J564:K564"/>
    <mergeCell ref="J565:K565"/>
    <mergeCell ref="J566:K566"/>
    <mergeCell ref="J567:K567"/>
    <mergeCell ref="J568:K568"/>
    <mergeCell ref="J558:K558"/>
    <mergeCell ref="J559:K559"/>
    <mergeCell ref="J560:K560"/>
    <mergeCell ref="J561:K561"/>
    <mergeCell ref="E229:G229"/>
    <mergeCell ref="V229:W229"/>
    <mergeCell ref="X229:Y229"/>
    <mergeCell ref="E214:G214"/>
    <mergeCell ref="L214:M214"/>
    <mergeCell ref="N214:O214"/>
    <mergeCell ref="P214:Q214"/>
    <mergeCell ref="R214:S214"/>
    <mergeCell ref="T214:U214"/>
    <mergeCell ref="V214:W214"/>
    <mergeCell ref="E230:G230"/>
    <mergeCell ref="V230:W230"/>
    <mergeCell ref="X230:Y230"/>
    <mergeCell ref="E227:G227"/>
    <mergeCell ref="V227:W227"/>
    <mergeCell ref="X227:Y227"/>
    <mergeCell ref="J229:K229"/>
    <mergeCell ref="J230:K230"/>
    <mergeCell ref="L229:M229"/>
    <mergeCell ref="L230:M230"/>
    <mergeCell ref="N229:O229"/>
    <mergeCell ref="N230:O230"/>
    <mergeCell ref="P229:Q229"/>
    <mergeCell ref="P230:Q230"/>
    <mergeCell ref="E228:G228"/>
    <mergeCell ref="V228:W228"/>
    <mergeCell ref="X228:Y228"/>
    <mergeCell ref="V223:W223"/>
    <mergeCell ref="X223:Y223"/>
    <mergeCell ref="X557:Y557"/>
    <mergeCell ref="T229:U229"/>
    <mergeCell ref="E225:G225"/>
    <mergeCell ref="V225:W225"/>
    <mergeCell ref="X225:Y225"/>
    <mergeCell ref="J227:K227"/>
    <mergeCell ref="J228:K228"/>
    <mergeCell ref="L227:M227"/>
    <mergeCell ref="L228:M228"/>
    <mergeCell ref="N227:O227"/>
    <mergeCell ref="N228:O228"/>
    <mergeCell ref="P227:Q227"/>
    <mergeCell ref="P228:Q228"/>
    <mergeCell ref="T227:U227"/>
    <mergeCell ref="T228:U228"/>
    <mergeCell ref="E226:G226"/>
    <mergeCell ref="V226:W226"/>
    <mergeCell ref="X226:Y226"/>
    <mergeCell ref="J226:K226"/>
    <mergeCell ref="J225:K225"/>
    <mergeCell ref="L225:M225"/>
    <mergeCell ref="L226:M226"/>
    <mergeCell ref="N226:O226"/>
    <mergeCell ref="N225:O225"/>
    <mergeCell ref="P225:Q225"/>
    <mergeCell ref="P226:Q226"/>
    <mergeCell ref="T225:U225"/>
    <mergeCell ref="T226:U226"/>
    <mergeCell ref="T230:U230"/>
    <mergeCell ref="X551:Y551"/>
    <mergeCell ref="X552:Y552"/>
    <mergeCell ref="X553:Y553"/>
    <mergeCell ref="E212:G212"/>
    <mergeCell ref="L212:M212"/>
    <mergeCell ref="N212:O212"/>
    <mergeCell ref="P212:Q212"/>
    <mergeCell ref="R212:S212"/>
    <mergeCell ref="T212:U212"/>
    <mergeCell ref="V212:W212"/>
    <mergeCell ref="E224:G224"/>
    <mergeCell ref="V224:W224"/>
    <mergeCell ref="X224:Y224"/>
    <mergeCell ref="N217:O217"/>
    <mergeCell ref="N218:O218"/>
    <mergeCell ref="P217:Q217"/>
    <mergeCell ref="P218:Q218"/>
    <mergeCell ref="P219:Q219"/>
    <mergeCell ref="P220:Q220"/>
    <mergeCell ref="P221:Q221"/>
    <mergeCell ref="E213:G213"/>
    <mergeCell ref="L213:M213"/>
    <mergeCell ref="N213:O213"/>
    <mergeCell ref="P213:Q213"/>
    <mergeCell ref="R213:S213"/>
    <mergeCell ref="T213:U213"/>
    <mergeCell ref="V213:W213"/>
    <mergeCell ref="T219:U219"/>
    <mergeCell ref="T220:U220"/>
    <mergeCell ref="T221:U221"/>
    <mergeCell ref="T222:U222"/>
    <mergeCell ref="T223:U223"/>
    <mergeCell ref="T224:U224"/>
    <mergeCell ref="L209:M209"/>
    <mergeCell ref="N209:O209"/>
    <mergeCell ref="P209:Q209"/>
    <mergeCell ref="R209:S209"/>
    <mergeCell ref="T209:U209"/>
    <mergeCell ref="V209:W209"/>
    <mergeCell ref="E221:G221"/>
    <mergeCell ref="V221:W221"/>
    <mergeCell ref="X221:Y221"/>
    <mergeCell ref="J223:K223"/>
    <mergeCell ref="J224:K224"/>
    <mergeCell ref="L223:M223"/>
    <mergeCell ref="L224:M224"/>
    <mergeCell ref="N223:O223"/>
    <mergeCell ref="N224:O224"/>
    <mergeCell ref="P223:Q223"/>
    <mergeCell ref="P224:Q224"/>
    <mergeCell ref="E210:G210"/>
    <mergeCell ref="L210:M210"/>
    <mergeCell ref="N210:O210"/>
    <mergeCell ref="P210:Q210"/>
    <mergeCell ref="R210:S210"/>
    <mergeCell ref="T210:U210"/>
    <mergeCell ref="V210:W210"/>
    <mergeCell ref="E211:G211"/>
    <mergeCell ref="L211:M211"/>
    <mergeCell ref="N211:O211"/>
    <mergeCell ref="P211:Q211"/>
    <mergeCell ref="R211:S211"/>
    <mergeCell ref="T211:U211"/>
    <mergeCell ref="V211:W211"/>
    <mergeCell ref="E223:G223"/>
    <mergeCell ref="P206:Q206"/>
    <mergeCell ref="R206:S206"/>
    <mergeCell ref="T206:U206"/>
    <mergeCell ref="V206:W206"/>
    <mergeCell ref="E222:G222"/>
    <mergeCell ref="V222:W222"/>
    <mergeCell ref="X222:Y222"/>
    <mergeCell ref="E207:G207"/>
    <mergeCell ref="L207:M207"/>
    <mergeCell ref="N207:O207"/>
    <mergeCell ref="P207:Q207"/>
    <mergeCell ref="R207:S207"/>
    <mergeCell ref="T207:U207"/>
    <mergeCell ref="V207:W207"/>
    <mergeCell ref="E219:G219"/>
    <mergeCell ref="V219:W219"/>
    <mergeCell ref="X219:Y219"/>
    <mergeCell ref="J221:K221"/>
    <mergeCell ref="J222:K222"/>
    <mergeCell ref="L221:M221"/>
    <mergeCell ref="L222:M222"/>
    <mergeCell ref="N221:O221"/>
    <mergeCell ref="N222:O222"/>
    <mergeCell ref="P222:Q222"/>
    <mergeCell ref="E208:G208"/>
    <mergeCell ref="L208:M208"/>
    <mergeCell ref="N208:O208"/>
    <mergeCell ref="P208:Q208"/>
    <mergeCell ref="R208:S208"/>
    <mergeCell ref="T208:U208"/>
    <mergeCell ref="V208:W208"/>
    <mergeCell ref="E209:G209"/>
    <mergeCell ref="P204:Q204"/>
    <mergeCell ref="R204:S204"/>
    <mergeCell ref="T204:U204"/>
    <mergeCell ref="V204:W204"/>
    <mergeCell ref="E220:G220"/>
    <mergeCell ref="V220:W220"/>
    <mergeCell ref="X220:Y220"/>
    <mergeCell ref="E205:G205"/>
    <mergeCell ref="L205:M205"/>
    <mergeCell ref="N205:O205"/>
    <mergeCell ref="P205:Q205"/>
    <mergeCell ref="R205:S205"/>
    <mergeCell ref="T205:U205"/>
    <mergeCell ref="V205:W205"/>
    <mergeCell ref="E217:G217"/>
    <mergeCell ref="V217:W217"/>
    <mergeCell ref="X217:Y217"/>
    <mergeCell ref="J219:K219"/>
    <mergeCell ref="J220:K220"/>
    <mergeCell ref="L219:M219"/>
    <mergeCell ref="L220:M220"/>
    <mergeCell ref="N220:O220"/>
    <mergeCell ref="N219:O219"/>
    <mergeCell ref="T215:U215"/>
    <mergeCell ref="T216:U216"/>
    <mergeCell ref="T217:U217"/>
    <mergeCell ref="T218:U218"/>
    <mergeCell ref="J204:K204"/>
    <mergeCell ref="J205:K205"/>
    <mergeCell ref="E206:G206"/>
    <mergeCell ref="L206:M206"/>
    <mergeCell ref="N206:O206"/>
    <mergeCell ref="P202:Q202"/>
    <mergeCell ref="R202:S202"/>
    <mergeCell ref="T202:U202"/>
    <mergeCell ref="V202:W202"/>
    <mergeCell ref="E218:G218"/>
    <mergeCell ref="V218:W218"/>
    <mergeCell ref="X218:Y218"/>
    <mergeCell ref="E203:G203"/>
    <mergeCell ref="L203:M203"/>
    <mergeCell ref="N203:O203"/>
    <mergeCell ref="P203:Q203"/>
    <mergeCell ref="R203:S203"/>
    <mergeCell ref="T203:U203"/>
    <mergeCell ref="V203:W203"/>
    <mergeCell ref="E215:G215"/>
    <mergeCell ref="V215:W215"/>
    <mergeCell ref="X215:Y215"/>
    <mergeCell ref="J217:K217"/>
    <mergeCell ref="J218:K218"/>
    <mergeCell ref="J206:K206"/>
    <mergeCell ref="J207:K207"/>
    <mergeCell ref="L217:M217"/>
    <mergeCell ref="L218:M218"/>
    <mergeCell ref="L215:M215"/>
    <mergeCell ref="L216:M216"/>
    <mergeCell ref="N215:O215"/>
    <mergeCell ref="N216:O216"/>
    <mergeCell ref="X203:Y203"/>
    <mergeCell ref="X204:Y204"/>
    <mergeCell ref="E204:G204"/>
    <mergeCell ref="L204:M204"/>
    <mergeCell ref="N204:O204"/>
    <mergeCell ref="E200:G200"/>
    <mergeCell ref="L200:M200"/>
    <mergeCell ref="N200:O200"/>
    <mergeCell ref="P200:Q200"/>
    <mergeCell ref="R200:S200"/>
    <mergeCell ref="T200:U200"/>
    <mergeCell ref="V200:W200"/>
    <mergeCell ref="E216:G216"/>
    <mergeCell ref="V216:W216"/>
    <mergeCell ref="X216:Y216"/>
    <mergeCell ref="E201:G201"/>
    <mergeCell ref="L201:M201"/>
    <mergeCell ref="N201:O201"/>
    <mergeCell ref="P201:Q201"/>
    <mergeCell ref="R201:S201"/>
    <mergeCell ref="T201:U201"/>
    <mergeCell ref="V201:W201"/>
    <mergeCell ref="J200:K200"/>
    <mergeCell ref="J201:K201"/>
    <mergeCell ref="J214:K214"/>
    <mergeCell ref="J215:K215"/>
    <mergeCell ref="J216:K216"/>
    <mergeCell ref="J208:K208"/>
    <mergeCell ref="J209:K209"/>
    <mergeCell ref="J210:K210"/>
    <mergeCell ref="J211:K211"/>
    <mergeCell ref="J212:K212"/>
    <mergeCell ref="J213:K213"/>
    <mergeCell ref="J202:K202"/>
    <mergeCell ref="E202:G202"/>
    <mergeCell ref="L202:M202"/>
    <mergeCell ref="N202:O202"/>
    <mergeCell ref="E197:G197"/>
    <mergeCell ref="V197:W197"/>
    <mergeCell ref="X197:Y197"/>
    <mergeCell ref="E182:G182"/>
    <mergeCell ref="L182:M182"/>
    <mergeCell ref="N182:O182"/>
    <mergeCell ref="P182:Q182"/>
    <mergeCell ref="R182:S182"/>
    <mergeCell ref="T182:U182"/>
    <mergeCell ref="V182:W182"/>
    <mergeCell ref="E198:G198"/>
    <mergeCell ref="V198:W198"/>
    <mergeCell ref="X198:Y198"/>
    <mergeCell ref="E199:G199"/>
    <mergeCell ref="L199:M199"/>
    <mergeCell ref="N199:O199"/>
    <mergeCell ref="P199:Q199"/>
    <mergeCell ref="R199:S199"/>
    <mergeCell ref="T199:U199"/>
    <mergeCell ref="V199:W199"/>
    <mergeCell ref="E195:G195"/>
    <mergeCell ref="V195:W195"/>
    <mergeCell ref="X195:Y195"/>
    <mergeCell ref="J197:K197"/>
    <mergeCell ref="J198:K198"/>
    <mergeCell ref="J199:K199"/>
    <mergeCell ref="L197:M197"/>
    <mergeCell ref="L198:M198"/>
    <mergeCell ref="N198:O198"/>
    <mergeCell ref="T197:U197"/>
    <mergeCell ref="T198:U198"/>
    <mergeCell ref="E196:G196"/>
    <mergeCell ref="E193:G193"/>
    <mergeCell ref="V193:W193"/>
    <mergeCell ref="X193:Y193"/>
    <mergeCell ref="J196:K196"/>
    <mergeCell ref="J195:K195"/>
    <mergeCell ref="L195:M195"/>
    <mergeCell ref="L196:M196"/>
    <mergeCell ref="R195:S195"/>
    <mergeCell ref="R196:S196"/>
    <mergeCell ref="T195:U195"/>
    <mergeCell ref="T196:U196"/>
    <mergeCell ref="E194:G194"/>
    <mergeCell ref="V194:W194"/>
    <mergeCell ref="X194:Y194"/>
    <mergeCell ref="N184:O184"/>
    <mergeCell ref="V184:W184"/>
    <mergeCell ref="E185:G185"/>
    <mergeCell ref="J185:K185"/>
    <mergeCell ref="L185:M185"/>
    <mergeCell ref="N185:O185"/>
    <mergeCell ref="E186:G186"/>
    <mergeCell ref="V190:W190"/>
    <mergeCell ref="X190:Y190"/>
    <mergeCell ref="V189:W189"/>
    <mergeCell ref="X189:Y189"/>
    <mergeCell ref="J190:K190"/>
    <mergeCell ref="J189:K189"/>
    <mergeCell ref="R189:S189"/>
    <mergeCell ref="R190:S190"/>
    <mergeCell ref="T187:U187"/>
    <mergeCell ref="T188:U188"/>
    <mergeCell ref="T189:U189"/>
    <mergeCell ref="E187:G187"/>
    <mergeCell ref="V187:W187"/>
    <mergeCell ref="X187:Y187"/>
    <mergeCell ref="E180:G180"/>
    <mergeCell ref="L180:M180"/>
    <mergeCell ref="N180:O180"/>
    <mergeCell ref="P180:Q180"/>
    <mergeCell ref="R180:S180"/>
    <mergeCell ref="T180:U180"/>
    <mergeCell ref="V180:W180"/>
    <mergeCell ref="L186:M186"/>
    <mergeCell ref="N186:O186"/>
    <mergeCell ref="X186:Y186"/>
    <mergeCell ref="L187:M187"/>
    <mergeCell ref="N187:O187"/>
    <mergeCell ref="L188:M188"/>
    <mergeCell ref="N188:O188"/>
    <mergeCell ref="E181:G181"/>
    <mergeCell ref="L181:M181"/>
    <mergeCell ref="N181:O181"/>
    <mergeCell ref="P181:Q181"/>
    <mergeCell ref="R181:S181"/>
    <mergeCell ref="T181:U181"/>
    <mergeCell ref="V181:W181"/>
    <mergeCell ref="V185:W185"/>
    <mergeCell ref="V186:W186"/>
    <mergeCell ref="E188:G188"/>
    <mergeCell ref="T185:U185"/>
    <mergeCell ref="T186:U186"/>
    <mergeCell ref="E174:G174"/>
    <mergeCell ref="L174:M174"/>
    <mergeCell ref="N174:O174"/>
    <mergeCell ref="P174:Q174"/>
    <mergeCell ref="R174:S174"/>
    <mergeCell ref="T174:U174"/>
    <mergeCell ref="J191:K191"/>
    <mergeCell ref="J192:K192"/>
    <mergeCell ref="R191:S191"/>
    <mergeCell ref="R192:S192"/>
    <mergeCell ref="T191:U191"/>
    <mergeCell ref="T192:U192"/>
    <mergeCell ref="E178:G178"/>
    <mergeCell ref="L178:M178"/>
    <mergeCell ref="N178:O178"/>
    <mergeCell ref="P178:Q178"/>
    <mergeCell ref="R178:S178"/>
    <mergeCell ref="T178:U178"/>
    <mergeCell ref="E190:G190"/>
    <mergeCell ref="E192:G192"/>
    <mergeCell ref="J174:K174"/>
    <mergeCell ref="J175:K175"/>
    <mergeCell ref="L189:M189"/>
    <mergeCell ref="N189:O189"/>
    <mergeCell ref="L190:M190"/>
    <mergeCell ref="N190:O190"/>
    <mergeCell ref="E189:G189"/>
    <mergeCell ref="T184:U184"/>
    <mergeCell ref="E191:G191"/>
    <mergeCell ref="E184:G184"/>
    <mergeCell ref="J184:K184"/>
    <mergeCell ref="L184:M184"/>
    <mergeCell ref="E157:G157"/>
    <mergeCell ref="X163:Y163"/>
    <mergeCell ref="X161:Y161"/>
    <mergeCell ref="X162:Y162"/>
    <mergeCell ref="X158:Y158"/>
    <mergeCell ref="X151:Y151"/>
    <mergeCell ref="L161:M161"/>
    <mergeCell ref="L162:M162"/>
    <mergeCell ref="V188:W188"/>
    <mergeCell ref="X188:Y188"/>
    <mergeCell ref="J179:K179"/>
    <mergeCell ref="E177:G177"/>
    <mergeCell ref="E173:G173"/>
    <mergeCell ref="L173:M173"/>
    <mergeCell ref="N173:O173"/>
    <mergeCell ref="P173:Q173"/>
    <mergeCell ref="R173:S173"/>
    <mergeCell ref="T173:U173"/>
    <mergeCell ref="V173:W173"/>
    <mergeCell ref="J186:K186"/>
    <mergeCell ref="J187:K187"/>
    <mergeCell ref="J188:K188"/>
    <mergeCell ref="P183:Q183"/>
    <mergeCell ref="P184:Q184"/>
    <mergeCell ref="P185:Q185"/>
    <mergeCell ref="P186:Q186"/>
    <mergeCell ref="P187:Q187"/>
    <mergeCell ref="P188:Q188"/>
    <mergeCell ref="R185:S185"/>
    <mergeCell ref="R186:S186"/>
    <mergeCell ref="R187:S187"/>
    <mergeCell ref="R188:S188"/>
    <mergeCell ref="E134:G134"/>
    <mergeCell ref="E169:G169"/>
    <mergeCell ref="E162:G162"/>
    <mergeCell ref="E156:G156"/>
    <mergeCell ref="E160:G160"/>
    <mergeCell ref="J108:K108"/>
    <mergeCell ref="J109:K109"/>
    <mergeCell ref="J156:K156"/>
    <mergeCell ref="V174:W174"/>
    <mergeCell ref="J176:K176"/>
    <mergeCell ref="J177:K177"/>
    <mergeCell ref="J178:K178"/>
    <mergeCell ref="X159:Y159"/>
    <mergeCell ref="X160:Y160"/>
    <mergeCell ref="X152:Y152"/>
    <mergeCell ref="X156:Y156"/>
    <mergeCell ref="X153:Y153"/>
    <mergeCell ref="X154:Y154"/>
    <mergeCell ref="N158:O158"/>
    <mergeCell ref="N159:O159"/>
    <mergeCell ref="N160:O160"/>
    <mergeCell ref="E165:G165"/>
    <mergeCell ref="X165:Y165"/>
    <mergeCell ref="E166:G166"/>
    <mergeCell ref="P132:Q132"/>
    <mergeCell ref="R132:S132"/>
    <mergeCell ref="T132:U132"/>
    <mergeCell ref="V132:W132"/>
    <mergeCell ref="X164:Y164"/>
    <mergeCell ref="E133:G133"/>
    <mergeCell ref="E164:G164"/>
    <mergeCell ref="E163:G163"/>
    <mergeCell ref="V108:W108"/>
    <mergeCell ref="E107:G107"/>
    <mergeCell ref="N107:O107"/>
    <mergeCell ref="P107:Q107"/>
    <mergeCell ref="R107:S107"/>
    <mergeCell ref="X127:Y127"/>
    <mergeCell ref="X128:Y128"/>
    <mergeCell ref="T107:U107"/>
    <mergeCell ref="E155:G155"/>
    <mergeCell ref="V155:W155"/>
    <mergeCell ref="X155:Y155"/>
    <mergeCell ref="E108:G108"/>
    <mergeCell ref="N108:O108"/>
    <mergeCell ref="P108:Q108"/>
    <mergeCell ref="R108:S108"/>
    <mergeCell ref="X133:Y133"/>
    <mergeCell ref="X134:Y134"/>
    <mergeCell ref="T109:U109"/>
    <mergeCell ref="V109:W109"/>
    <mergeCell ref="J155:K155"/>
    <mergeCell ref="J110:K110"/>
    <mergeCell ref="J127:K127"/>
    <mergeCell ref="L107:M107"/>
    <mergeCell ref="L108:M108"/>
    <mergeCell ref="X129:Y129"/>
    <mergeCell ref="X130:Y130"/>
    <mergeCell ref="J133:K133"/>
    <mergeCell ref="J134:K134"/>
    <mergeCell ref="P155:Q155"/>
    <mergeCell ref="R154:S154"/>
    <mergeCell ref="R155:S155"/>
    <mergeCell ref="L152:M152"/>
    <mergeCell ref="E131:G131"/>
    <mergeCell ref="E109:G109"/>
    <mergeCell ref="E161:G161"/>
    <mergeCell ref="E132:G132"/>
    <mergeCell ref="N132:O132"/>
    <mergeCell ref="E159:G159"/>
    <mergeCell ref="E110:G110"/>
    <mergeCell ref="E130:G130"/>
    <mergeCell ref="E128:G128"/>
    <mergeCell ref="E158:G158"/>
    <mergeCell ref="E129:G129"/>
    <mergeCell ref="R106:S106"/>
    <mergeCell ref="T106:U106"/>
    <mergeCell ref="E154:G154"/>
    <mergeCell ref="V154:W154"/>
    <mergeCell ref="R127:S127"/>
    <mergeCell ref="T127:U127"/>
    <mergeCell ref="V127:W127"/>
    <mergeCell ref="L129:M129"/>
    <mergeCell ref="E151:G151"/>
    <mergeCell ref="V107:W107"/>
    <mergeCell ref="E106:G106"/>
    <mergeCell ref="N109:O109"/>
    <mergeCell ref="P109:Q109"/>
    <mergeCell ref="R109:S109"/>
    <mergeCell ref="L109:M109"/>
    <mergeCell ref="P128:Q128"/>
    <mergeCell ref="J151:K151"/>
    <mergeCell ref="J152:K152"/>
    <mergeCell ref="J153:K153"/>
    <mergeCell ref="J154:K154"/>
    <mergeCell ref="T108:U108"/>
    <mergeCell ref="N106:O106"/>
    <mergeCell ref="P106:Q106"/>
    <mergeCell ref="X131:Y131"/>
    <mergeCell ref="X132:Y132"/>
    <mergeCell ref="N104:O104"/>
    <mergeCell ref="P104:Q104"/>
    <mergeCell ref="R104:S104"/>
    <mergeCell ref="P129:Q129"/>
    <mergeCell ref="P130:Q130"/>
    <mergeCell ref="P131:Q131"/>
    <mergeCell ref="R105:S105"/>
    <mergeCell ref="T105:U105"/>
    <mergeCell ref="E153:G153"/>
    <mergeCell ref="V153:W153"/>
    <mergeCell ref="J131:K131"/>
    <mergeCell ref="J132:K132"/>
    <mergeCell ref="E127:G127"/>
    <mergeCell ref="L127:M127"/>
    <mergeCell ref="N127:O127"/>
    <mergeCell ref="P127:Q127"/>
    <mergeCell ref="E105:G105"/>
    <mergeCell ref="X110:Y110"/>
    <mergeCell ref="T110:U110"/>
    <mergeCell ref="V110:W110"/>
    <mergeCell ref="J130:K130"/>
    <mergeCell ref="X107:Y107"/>
    <mergeCell ref="X108:Y108"/>
    <mergeCell ref="L128:M128"/>
    <mergeCell ref="L110:M110"/>
    <mergeCell ref="N110:O110"/>
    <mergeCell ref="P110:Q110"/>
    <mergeCell ref="R110:S110"/>
    <mergeCell ref="N101:O101"/>
    <mergeCell ref="P101:Q101"/>
    <mergeCell ref="R101:S101"/>
    <mergeCell ref="T101:U101"/>
    <mergeCell ref="B18:B20"/>
    <mergeCell ref="B21:B23"/>
    <mergeCell ref="J101:K101"/>
    <mergeCell ref="L101:M101"/>
    <mergeCell ref="B30:B32"/>
    <mergeCell ref="E101:G101"/>
    <mergeCell ref="V101:W101"/>
    <mergeCell ref="X101:Y101"/>
    <mergeCell ref="N103:O103"/>
    <mergeCell ref="P103:Q103"/>
    <mergeCell ref="R103:S103"/>
    <mergeCell ref="T103:U103"/>
    <mergeCell ref="E103:G103"/>
    <mergeCell ref="V103:W103"/>
    <mergeCell ref="V104:W104"/>
    <mergeCell ref="V105:W105"/>
    <mergeCell ref="V106:W106"/>
    <mergeCell ref="X103:Y103"/>
    <mergeCell ref="X104:Y104"/>
    <mergeCell ref="X105:Y105"/>
    <mergeCell ref="X106:Y106"/>
    <mergeCell ref="E104:G104"/>
    <mergeCell ref="E152:G152"/>
    <mergeCell ref="T104:U104"/>
    <mergeCell ref="X109:Y109"/>
    <mergeCell ref="E1:H1"/>
    <mergeCell ref="E2:F2"/>
    <mergeCell ref="E102:G102"/>
    <mergeCell ref="B24:B26"/>
    <mergeCell ref="B27:B29"/>
    <mergeCell ref="J103:K103"/>
    <mergeCell ref="B45:B47"/>
    <mergeCell ref="B48:B50"/>
    <mergeCell ref="B51:B53"/>
    <mergeCell ref="B54:B56"/>
    <mergeCell ref="B33:B35"/>
    <mergeCell ref="B36:B38"/>
    <mergeCell ref="B39:B41"/>
    <mergeCell ref="B42:B44"/>
    <mergeCell ref="B9:B11"/>
    <mergeCell ref="B12:B14"/>
    <mergeCell ref="B15:B17"/>
    <mergeCell ref="N105:O105"/>
    <mergeCell ref="P105:Q105"/>
    <mergeCell ref="J128:K128"/>
    <mergeCell ref="J129:K129"/>
    <mergeCell ref="J104:K104"/>
    <mergeCell ref="J105:K105"/>
    <mergeCell ref="J106:K106"/>
    <mergeCell ref="J107:K107"/>
    <mergeCell ref="L103:M103"/>
    <mergeCell ref="L104:M104"/>
    <mergeCell ref="L105:M105"/>
    <mergeCell ref="L106:M106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62:K162"/>
    <mergeCell ref="L158:M158"/>
    <mergeCell ref="L159:M159"/>
    <mergeCell ref="L160:M160"/>
    <mergeCell ref="L130:M130"/>
    <mergeCell ref="L131:M131"/>
    <mergeCell ref="L132:M132"/>
    <mergeCell ref="L133:M133"/>
    <mergeCell ref="L134:M134"/>
    <mergeCell ref="L151:M151"/>
    <mergeCell ref="L164:M164"/>
    <mergeCell ref="L165:M165"/>
    <mergeCell ref="L166:M166"/>
    <mergeCell ref="L163:M163"/>
    <mergeCell ref="L153:M153"/>
    <mergeCell ref="J193:K193"/>
    <mergeCell ref="J194:K194"/>
    <mergeCell ref="J203:K203"/>
    <mergeCell ref="N128:O128"/>
    <mergeCell ref="N129:O129"/>
    <mergeCell ref="N130:O130"/>
    <mergeCell ref="N131:O131"/>
    <mergeCell ref="N133:O133"/>
    <mergeCell ref="N134:O134"/>
    <mergeCell ref="N151:O151"/>
    <mergeCell ref="N161:O161"/>
    <mergeCell ref="N162:O162"/>
    <mergeCell ref="N163:O163"/>
    <mergeCell ref="N152:O152"/>
    <mergeCell ref="N153:O153"/>
    <mergeCell ref="N154:O154"/>
    <mergeCell ref="N155:O155"/>
    <mergeCell ref="N156:O156"/>
    <mergeCell ref="N157:O157"/>
    <mergeCell ref="L154:M154"/>
    <mergeCell ref="L155:M155"/>
    <mergeCell ref="L156:M156"/>
    <mergeCell ref="L157:M157"/>
    <mergeCell ref="N164:O164"/>
    <mergeCell ref="N165:O165"/>
    <mergeCell ref="N166:O166"/>
    <mergeCell ref="J173:K173"/>
    <mergeCell ref="L193:M193"/>
    <mergeCell ref="N193:O193"/>
    <mergeCell ref="L194:M194"/>
    <mergeCell ref="N194:O194"/>
    <mergeCell ref="N195:O195"/>
    <mergeCell ref="P156:Q156"/>
    <mergeCell ref="P157:Q157"/>
    <mergeCell ref="P158:Q158"/>
    <mergeCell ref="P159:Q159"/>
    <mergeCell ref="P160:Q160"/>
    <mergeCell ref="P133:Q133"/>
    <mergeCell ref="P134:Q134"/>
    <mergeCell ref="P151:Q151"/>
    <mergeCell ref="P152:Q152"/>
    <mergeCell ref="P153:Q153"/>
    <mergeCell ref="P154:Q154"/>
    <mergeCell ref="P167:Q167"/>
    <mergeCell ref="P168:Q168"/>
    <mergeCell ref="P169:Q169"/>
    <mergeCell ref="P170:Q170"/>
    <mergeCell ref="P171:Q171"/>
    <mergeCell ref="P172:Q172"/>
    <mergeCell ref="P161:Q161"/>
    <mergeCell ref="P162:Q162"/>
    <mergeCell ref="P163:Q163"/>
    <mergeCell ref="P164:Q164"/>
    <mergeCell ref="P165:Q165"/>
    <mergeCell ref="P166:Q166"/>
    <mergeCell ref="P195:Q195"/>
    <mergeCell ref="P196:Q196"/>
    <mergeCell ref="P197:Q197"/>
    <mergeCell ref="P198:Q198"/>
    <mergeCell ref="P215:Q215"/>
    <mergeCell ref="P216:Q216"/>
    <mergeCell ref="P189:Q189"/>
    <mergeCell ref="P190:Q190"/>
    <mergeCell ref="P191:Q191"/>
    <mergeCell ref="P192:Q192"/>
    <mergeCell ref="P193:Q193"/>
    <mergeCell ref="P194:Q194"/>
    <mergeCell ref="P177:Q177"/>
    <mergeCell ref="R128:S128"/>
    <mergeCell ref="R129:S129"/>
    <mergeCell ref="R130:S130"/>
    <mergeCell ref="R131:S131"/>
    <mergeCell ref="R133:S133"/>
    <mergeCell ref="R134:S134"/>
    <mergeCell ref="R163:S163"/>
    <mergeCell ref="R164:S164"/>
    <mergeCell ref="R165:S165"/>
    <mergeCell ref="R166:S166"/>
    <mergeCell ref="R157:S157"/>
    <mergeCell ref="R158:S158"/>
    <mergeCell ref="R159:S159"/>
    <mergeCell ref="R160:S160"/>
    <mergeCell ref="R161:S161"/>
    <mergeCell ref="R162:S162"/>
    <mergeCell ref="R151:S151"/>
    <mergeCell ref="R152:S152"/>
    <mergeCell ref="R153:S153"/>
    <mergeCell ref="R156:S156"/>
    <mergeCell ref="R169:S169"/>
    <mergeCell ref="R170:S170"/>
    <mergeCell ref="R171:S171"/>
    <mergeCell ref="R172:S172"/>
    <mergeCell ref="R183:S183"/>
    <mergeCell ref="R184:S184"/>
    <mergeCell ref="R225:S225"/>
    <mergeCell ref="R226:S226"/>
    <mergeCell ref="R227:S227"/>
    <mergeCell ref="R228:S228"/>
    <mergeCell ref="R229:S229"/>
    <mergeCell ref="R230:S230"/>
    <mergeCell ref="R219:S219"/>
    <mergeCell ref="R220:S220"/>
    <mergeCell ref="R221:S221"/>
    <mergeCell ref="R222:S222"/>
    <mergeCell ref="R223:S223"/>
    <mergeCell ref="R224:S224"/>
    <mergeCell ref="R197:S197"/>
    <mergeCell ref="R198:S198"/>
    <mergeCell ref="R215:S215"/>
    <mergeCell ref="R216:S216"/>
    <mergeCell ref="R217:S217"/>
    <mergeCell ref="R218:S218"/>
    <mergeCell ref="R177:S177"/>
    <mergeCell ref="R193:S193"/>
    <mergeCell ref="R194:S194"/>
    <mergeCell ref="R575:S575"/>
    <mergeCell ref="R576:S576"/>
    <mergeCell ref="R577:S577"/>
    <mergeCell ref="R578:S578"/>
    <mergeCell ref="R567:S567"/>
    <mergeCell ref="R568:S568"/>
    <mergeCell ref="R569:S569"/>
    <mergeCell ref="R570:S570"/>
    <mergeCell ref="R571:S571"/>
    <mergeCell ref="R572:S572"/>
    <mergeCell ref="R614:S614"/>
    <mergeCell ref="R607:S607"/>
    <mergeCell ref="R608:S608"/>
    <mergeCell ref="R609:S609"/>
    <mergeCell ref="R610:S610"/>
    <mergeCell ref="R611:S611"/>
    <mergeCell ref="R612:S612"/>
    <mergeCell ref="R601:S601"/>
    <mergeCell ref="R602:S602"/>
    <mergeCell ref="R603:S603"/>
    <mergeCell ref="R604:S604"/>
    <mergeCell ref="R605:S605"/>
    <mergeCell ref="R606:S606"/>
    <mergeCell ref="R613:S613"/>
    <mergeCell ref="T151:U151"/>
    <mergeCell ref="T152:U152"/>
    <mergeCell ref="T153:U153"/>
    <mergeCell ref="T154:U154"/>
    <mergeCell ref="T155:U155"/>
    <mergeCell ref="T156:U156"/>
    <mergeCell ref="T128:U128"/>
    <mergeCell ref="T129:U129"/>
    <mergeCell ref="T130:U130"/>
    <mergeCell ref="T131:U131"/>
    <mergeCell ref="T133:U133"/>
    <mergeCell ref="T134:U134"/>
    <mergeCell ref="T169:U169"/>
    <mergeCell ref="T170:U170"/>
    <mergeCell ref="T171:U171"/>
    <mergeCell ref="T172:U172"/>
    <mergeCell ref="T183:U183"/>
    <mergeCell ref="T163:U163"/>
    <mergeCell ref="T164:U164"/>
    <mergeCell ref="T165:U165"/>
    <mergeCell ref="T166:U166"/>
    <mergeCell ref="T167:U167"/>
    <mergeCell ref="T168:U168"/>
    <mergeCell ref="T157:U157"/>
    <mergeCell ref="T158:U158"/>
    <mergeCell ref="T159:U159"/>
    <mergeCell ref="T160:U160"/>
    <mergeCell ref="T161:U161"/>
    <mergeCell ref="T162:U162"/>
    <mergeCell ref="T177:U177"/>
    <mergeCell ref="T193:U193"/>
    <mergeCell ref="T194:U194"/>
    <mergeCell ref="X177:Y177"/>
    <mergeCell ref="X178:Y178"/>
    <mergeCell ref="X179:Y179"/>
    <mergeCell ref="X180:Y180"/>
    <mergeCell ref="X181:Y181"/>
    <mergeCell ref="X182:Y182"/>
    <mergeCell ref="X185:Y185"/>
    <mergeCell ref="V178:W178"/>
    <mergeCell ref="V179:W179"/>
    <mergeCell ref="V191:W191"/>
    <mergeCell ref="X191:Y191"/>
    <mergeCell ref="V196:W196"/>
    <mergeCell ref="X196:Y196"/>
    <mergeCell ref="T190:U190"/>
    <mergeCell ref="V156:W156"/>
    <mergeCell ref="V157:W157"/>
    <mergeCell ref="V158:W158"/>
    <mergeCell ref="V159:W159"/>
    <mergeCell ref="V160:W160"/>
    <mergeCell ref="V161:W161"/>
    <mergeCell ref="X175:Y175"/>
    <mergeCell ref="X176:Y176"/>
    <mergeCell ref="V128:W128"/>
    <mergeCell ref="V129:W129"/>
    <mergeCell ref="V130:W130"/>
    <mergeCell ref="V131:W131"/>
    <mergeCell ref="V133:W133"/>
    <mergeCell ref="V134:W134"/>
    <mergeCell ref="V151:W151"/>
    <mergeCell ref="V152:W152"/>
    <mergeCell ref="X166:Y166"/>
    <mergeCell ref="V162:W162"/>
    <mergeCell ref="V163:W163"/>
    <mergeCell ref="V164:W164"/>
    <mergeCell ref="V165:W165"/>
    <mergeCell ref="V166:W166"/>
    <mergeCell ref="X157:Y157"/>
    <mergeCell ref="X173:Y173"/>
    <mergeCell ref="X174:Y174"/>
    <mergeCell ref="X554:Y554"/>
    <mergeCell ref="X555:Y555"/>
    <mergeCell ref="X556:Y556"/>
    <mergeCell ref="X209:Y209"/>
    <mergeCell ref="X210:Y210"/>
    <mergeCell ref="X211:Y211"/>
    <mergeCell ref="X212:Y212"/>
    <mergeCell ref="X213:Y213"/>
    <mergeCell ref="X214:Y214"/>
    <mergeCell ref="X205:Y205"/>
    <mergeCell ref="X206:Y206"/>
    <mergeCell ref="X207:Y207"/>
    <mergeCell ref="X208:Y208"/>
    <mergeCell ref="X183:Y183"/>
    <mergeCell ref="X184:Y184"/>
    <mergeCell ref="X199:Y199"/>
    <mergeCell ref="X200:Y200"/>
    <mergeCell ref="X201:Y201"/>
    <mergeCell ref="X202:Y202"/>
    <mergeCell ref="X496:Y496"/>
    <mergeCell ref="X497:Y497"/>
    <mergeCell ref="X585:Y585"/>
    <mergeCell ref="X586:Y586"/>
    <mergeCell ref="X587:Y587"/>
    <mergeCell ref="X588:Y588"/>
    <mergeCell ref="X589:Y589"/>
    <mergeCell ref="X590:Y590"/>
    <mergeCell ref="X563:Y563"/>
    <mergeCell ref="X564:Y564"/>
    <mergeCell ref="X565:Y565"/>
    <mergeCell ref="X566:Y566"/>
    <mergeCell ref="X583:Y583"/>
    <mergeCell ref="X584:Y584"/>
    <mergeCell ref="X597:Y597"/>
    <mergeCell ref="X598:Y598"/>
    <mergeCell ref="X558:Y558"/>
    <mergeCell ref="X559:Y559"/>
    <mergeCell ref="X560:Y560"/>
    <mergeCell ref="X561:Y561"/>
    <mergeCell ref="X562:Y562"/>
    <mergeCell ref="X581:Y581"/>
    <mergeCell ref="X582:Y582"/>
  </mergeCells>
  <phoneticPr fontId="1"/>
  <conditionalFormatting sqref="AI10:AI11 AI13:AI14 AI16:AI17 AI25:AI26 AI19:AI20 D19:AB20 D13:AB14 AI22:AI23 AI28:AI29 AI31:AI32 D31:AB32 D34:AI35 AI37:AI38 D37:AB38 AI40:AI41 D40:AB41 AI43:AI44 D43:AB44 AI46:AI47 D46:AB47 AI49:AI50 D49:AB50 AI52:AI53 D52:AB53 AI55:AI56 D55:AB56 D25:AB26 D10:AB11 D28:AB29 D22:AB23 D16:AB17">
    <cfRule type="cellIs" dxfId="11" priority="1" stopIfTrue="1" operator="equal">
      <formula>"未使用"</formula>
    </cfRule>
    <cfRule type="cellIs" dxfId="10" priority="2" stopIfTrue="1" operator="equal">
      <formula>"使用"</formula>
    </cfRule>
  </conditionalFormatting>
  <conditionalFormatting sqref="AC10:AH11 M10:R11 D19:AI20 D13:AI14 D31:AI32 D34:AI35 D37:AI38 D40:AI41 D43:AI44 D46:AI47 D49:AI50 D52:AI53 D55:AI56 U10:Z11 D25:AI26 D28:AI29 D22:AI23 D16:AI17">
    <cfRule type="cellIs" dxfId="9" priority="3" stopIfTrue="1" operator="equal">
      <formula>"未使用"</formula>
    </cfRule>
    <cfRule type="cellIs" dxfId="8" priority="4" stopIfTrue="1" operator="equal">
      <formula>"使用"</formula>
    </cfRule>
  </conditionalFormatting>
  <conditionalFormatting sqref="E103:G614">
    <cfRule type="cellIs" dxfId="7" priority="5" stopIfTrue="1" operator="equal">
      <formula>"Not Used"</formula>
    </cfRule>
  </conditionalFormatting>
  <conditionalFormatting sqref="H103:H614">
    <cfRule type="cellIs" dxfId="6" priority="6" stopIfTrue="1" operator="equal">
      <formula>""</formula>
    </cfRule>
  </conditionalFormatting>
  <conditionalFormatting sqref="AE103:AE614">
    <cfRule type="cellIs" dxfId="5" priority="7" stopIfTrue="1" operator="equal">
      <formula>"使用"</formula>
    </cfRule>
  </conditionalFormatting>
  <dataValidations count="1">
    <dataValidation type="list" showInputMessage="1" showErrorMessage="1" sqref="D25:AI26 D52:AI53 D19:AI20 D10:AI11 D13:AI14 D55:AI56 D22:AI23 D28:AI29 D31:AI32 D34:AI35 D37:AI38 D40:AI41 D43:AI44 D46:AI47 D49:AI50 D16:AI17">
      <formula1>"使用,未使用"</formula1>
    </dataValidation>
  </dataValidations>
  <printOptions horizontalCentered="1"/>
  <pageMargins left="0.39370078740157483" right="0.39370078740157483" top="0.39370078740157483" bottom="0.19685039370078741" header="0.19685039370078741" footer="0"/>
  <pageSetup paperSize="8" scale="47" fitToHeight="0" orientation="portrait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24257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57150</xdr:rowOff>
              </from>
              <to>
                <xdr:col>2</xdr:col>
                <xdr:colOff>190500</xdr:colOff>
                <xdr:row>1</xdr:row>
                <xdr:rowOff>295275</xdr:rowOff>
              </to>
            </anchor>
          </controlPr>
        </control>
      </mc:Choice>
      <mc:Fallback>
        <control shapeId="224257" r:id="rId4" name="削除ボタン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O253"/>
  <sheetViews>
    <sheetView zoomScale="85" zoomScaleNormal="85" workbookViewId="0">
      <pane xSplit="3" ySplit="12" topLeftCell="D13" activePane="bottomRight" state="frozen"/>
      <selection activeCell="IT18" sqref="IT18"/>
      <selection pane="topRight" activeCell="IT18" sqref="IT18"/>
      <selection pane="bottomLeft" activeCell="IT18" sqref="IT18"/>
      <selection pane="bottomRight" activeCell="BG49" sqref="BG49"/>
    </sheetView>
  </sheetViews>
  <sheetFormatPr defaultRowHeight="12"/>
  <cols>
    <col min="1" max="1" width="2.375" style="2" customWidth="1"/>
    <col min="2" max="2" width="9.375" style="2" customWidth="1"/>
    <col min="3" max="3" width="24.625" style="2" customWidth="1"/>
    <col min="4" max="4" width="40.625" style="2" customWidth="1"/>
    <col min="5" max="5" width="10.125" style="3" customWidth="1"/>
    <col min="6" max="6" width="24.625" style="2" customWidth="1"/>
    <col min="7" max="7" width="10.125" style="3" customWidth="1"/>
    <col min="8" max="39" width="3" style="2" customWidth="1"/>
    <col min="40" max="40" width="5.625" style="2" customWidth="1"/>
    <col min="41" max="55" width="5.625" style="2" hidden="1" customWidth="1"/>
    <col min="56" max="57" width="10.375" style="3" customWidth="1"/>
    <col min="58" max="58" width="20.625" style="75" customWidth="1"/>
    <col min="59" max="65" width="23.375" style="75" customWidth="1"/>
    <col min="66" max="66" width="5.625" style="2" bestFit="1" customWidth="1"/>
    <col min="67" max="67" width="5.625" style="2" customWidth="1"/>
    <col min="68" max="16384" width="9" style="2"/>
  </cols>
  <sheetData>
    <row r="1" spans="1:67" ht="15">
      <c r="A1" s="11" t="s">
        <v>72</v>
      </c>
      <c r="D1" s="529" t="str">
        <f ca="1">MID(CELL("filename",$A$1),FIND("]",CELL("filename",$A$1))+1,31)</f>
        <v>ロケーションタイミング</v>
      </c>
      <c r="E1" s="545"/>
      <c r="F1" s="135"/>
      <c r="I1" s="7">
        <f>MAX(BN13:BN253)</f>
        <v>2</v>
      </c>
      <c r="J1" s="7">
        <f>MAX(BO13:BO253)</f>
        <v>28</v>
      </c>
    </row>
    <row r="2" spans="1:67" s="96" customFormat="1" ht="27" customHeight="1">
      <c r="A2" s="7">
        <v>2</v>
      </c>
      <c r="B2" s="7" t="s">
        <v>608</v>
      </c>
      <c r="C2" s="145" t="s">
        <v>23</v>
      </c>
      <c r="E2" s="98" t="s">
        <v>89</v>
      </c>
      <c r="F2" s="99">
        <f>A2</f>
        <v>2</v>
      </c>
      <c r="G2" s="97"/>
      <c r="BD2" s="97"/>
      <c r="BE2" s="97"/>
      <c r="BF2" s="75"/>
      <c r="BG2" s="75"/>
      <c r="BH2" s="75"/>
      <c r="BI2" s="75"/>
      <c r="BJ2" s="75"/>
      <c r="BK2" s="75"/>
      <c r="BL2" s="75"/>
      <c r="BM2" s="75"/>
    </row>
    <row r="3" spans="1:67">
      <c r="E3" s="12"/>
      <c r="F3" s="13"/>
    </row>
    <row r="4" spans="1:67">
      <c r="E4" s="12"/>
      <c r="F4" s="13"/>
      <c r="BL4" s="2"/>
      <c r="BM4" s="2"/>
    </row>
    <row r="5" spans="1:67">
      <c r="E5" s="12"/>
      <c r="F5" s="13"/>
      <c r="BF5" s="96"/>
      <c r="BG5" s="96"/>
      <c r="BH5" s="96"/>
      <c r="BI5" s="96"/>
      <c r="BJ5" s="96"/>
      <c r="BK5" s="96"/>
      <c r="BL5" s="96"/>
      <c r="BM5" s="96"/>
    </row>
    <row r="6" spans="1:67">
      <c r="G6" s="13"/>
    </row>
    <row r="7" spans="1:67">
      <c r="AN7" s="14" t="s">
        <v>104</v>
      </c>
    </row>
    <row r="8" spans="1:67">
      <c r="C8" s="14" t="s">
        <v>63</v>
      </c>
      <c r="D8" s="56" t="str">
        <f>B2</f>
        <v>LOC_</v>
      </c>
      <c r="F8" s="101" t="s">
        <v>64</v>
      </c>
      <c r="G8" s="57" t="s">
        <v>102</v>
      </c>
      <c r="H8" s="58" t="s">
        <v>115</v>
      </c>
      <c r="AN8" s="59" t="s">
        <v>62</v>
      </c>
      <c r="BF8" s="22" t="s">
        <v>73</v>
      </c>
    </row>
    <row r="9" spans="1:67" s="3" customFormat="1" ht="12" customHeight="1">
      <c r="B9" s="516" t="s">
        <v>103</v>
      </c>
      <c r="C9" s="519" t="s">
        <v>141</v>
      </c>
      <c r="D9" s="519" t="s">
        <v>142</v>
      </c>
      <c r="E9" s="520" t="s">
        <v>111</v>
      </c>
      <c r="F9" s="531" t="s">
        <v>143</v>
      </c>
      <c r="G9" s="520" t="s">
        <v>144</v>
      </c>
      <c r="H9" s="534" t="s">
        <v>79</v>
      </c>
      <c r="I9" s="535"/>
      <c r="J9" s="535"/>
      <c r="K9" s="535"/>
      <c r="L9" s="535"/>
      <c r="M9" s="535"/>
      <c r="N9" s="535"/>
      <c r="O9" s="535"/>
      <c r="P9" s="535"/>
      <c r="Q9" s="535"/>
      <c r="R9" s="535"/>
      <c r="S9" s="535"/>
      <c r="T9" s="535"/>
      <c r="U9" s="535"/>
      <c r="V9" s="535"/>
      <c r="W9" s="535"/>
      <c r="X9" s="535"/>
      <c r="Y9" s="535"/>
      <c r="Z9" s="535"/>
      <c r="AA9" s="535"/>
      <c r="AB9" s="535"/>
      <c r="AC9" s="535"/>
      <c r="AD9" s="535"/>
      <c r="AE9" s="535"/>
      <c r="AF9" s="535"/>
      <c r="AG9" s="535"/>
      <c r="AH9" s="535"/>
      <c r="AI9" s="535"/>
      <c r="AJ9" s="535"/>
      <c r="AK9" s="535"/>
      <c r="AL9" s="535"/>
      <c r="AM9" s="536"/>
      <c r="AN9" s="60" t="s">
        <v>80</v>
      </c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1"/>
      <c r="BD9" s="526" t="s">
        <v>79</v>
      </c>
      <c r="BE9" s="513" t="s">
        <v>61</v>
      </c>
      <c r="BF9" s="513" t="s">
        <v>113</v>
      </c>
      <c r="BG9" s="510" t="s">
        <v>74</v>
      </c>
      <c r="BH9" s="510" t="s">
        <v>105</v>
      </c>
      <c r="BI9" s="510" t="s">
        <v>106</v>
      </c>
      <c r="BJ9" s="510" t="s">
        <v>107</v>
      </c>
      <c r="BK9" s="510" t="s">
        <v>108</v>
      </c>
      <c r="BL9" s="510" t="s">
        <v>109</v>
      </c>
      <c r="BM9" s="510" t="s">
        <v>110</v>
      </c>
    </row>
    <row r="10" spans="1:67" s="3" customFormat="1" ht="12" customHeight="1">
      <c r="B10" s="550"/>
      <c r="C10" s="550"/>
      <c r="D10" s="550"/>
      <c r="E10" s="548"/>
      <c r="F10" s="546"/>
      <c r="G10" s="548"/>
      <c r="H10" s="537"/>
      <c r="I10" s="538"/>
      <c r="J10" s="538"/>
      <c r="K10" s="538"/>
      <c r="L10" s="538"/>
      <c r="M10" s="538"/>
      <c r="N10" s="538"/>
      <c r="O10" s="539"/>
      <c r="P10" s="411"/>
      <c r="Q10" s="414"/>
      <c r="R10" s="414"/>
      <c r="S10" s="414"/>
      <c r="T10" s="414"/>
      <c r="U10" s="414"/>
      <c r="V10" s="414"/>
      <c r="W10" s="385"/>
      <c r="X10" s="230"/>
      <c r="Y10" s="231"/>
      <c r="Z10" s="231"/>
      <c r="AA10" s="231"/>
      <c r="AB10" s="231"/>
      <c r="AC10" s="231"/>
      <c r="AD10" s="231"/>
      <c r="AE10" s="231"/>
      <c r="AF10" s="231"/>
      <c r="AG10" s="231"/>
      <c r="AH10" s="231"/>
      <c r="AI10" s="231"/>
      <c r="AJ10" s="231"/>
      <c r="AK10" s="231"/>
      <c r="AL10" s="233"/>
      <c r="AM10" s="232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553"/>
      <c r="BE10" s="552"/>
      <c r="BF10" s="552"/>
      <c r="BG10" s="555"/>
      <c r="BH10" s="555"/>
      <c r="BI10" s="555"/>
      <c r="BJ10" s="555"/>
      <c r="BK10" s="555"/>
      <c r="BL10" s="555"/>
      <c r="BM10" s="555"/>
    </row>
    <row r="11" spans="1:67" s="62" customFormat="1" ht="12.75" customHeight="1" thickBot="1">
      <c r="B11" s="551"/>
      <c r="C11" s="551"/>
      <c r="D11" s="551"/>
      <c r="E11" s="549"/>
      <c r="F11" s="547"/>
      <c r="G11" s="549"/>
      <c r="H11" s="111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 t="s">
        <v>394</v>
      </c>
      <c r="AJ11" s="112" t="s">
        <v>392</v>
      </c>
      <c r="AK11" s="112" t="s">
        <v>393</v>
      </c>
      <c r="AL11" s="112" t="s">
        <v>391</v>
      </c>
      <c r="AM11" s="113" t="s">
        <v>390</v>
      </c>
      <c r="AN11" s="63" t="s">
        <v>130</v>
      </c>
      <c r="AO11" s="23" t="s">
        <v>131</v>
      </c>
      <c r="AP11" s="23" t="s">
        <v>132</v>
      </c>
      <c r="AQ11" s="23" t="s">
        <v>133</v>
      </c>
      <c r="AR11" s="23" t="s">
        <v>71</v>
      </c>
      <c r="AS11" s="23" t="s">
        <v>0</v>
      </c>
      <c r="AT11" s="23" t="s">
        <v>1</v>
      </c>
      <c r="AU11" s="23" t="s">
        <v>2</v>
      </c>
      <c r="AV11" s="23" t="s">
        <v>15</v>
      </c>
      <c r="AW11" s="23" t="s">
        <v>16</v>
      </c>
      <c r="AX11" s="23" t="s">
        <v>17</v>
      </c>
      <c r="AY11" s="23" t="s">
        <v>18</v>
      </c>
      <c r="AZ11" s="23" t="s">
        <v>19</v>
      </c>
      <c r="BA11" s="23" t="s">
        <v>20</v>
      </c>
      <c r="BB11" s="23" t="s">
        <v>21</v>
      </c>
      <c r="BC11" s="23" t="s">
        <v>22</v>
      </c>
      <c r="BD11" s="554"/>
      <c r="BE11" s="357"/>
      <c r="BF11" s="357"/>
      <c r="BG11" s="351"/>
      <c r="BH11" s="351"/>
      <c r="BI11" s="351"/>
      <c r="BJ11" s="351"/>
      <c r="BK11" s="351"/>
      <c r="BL11" s="351"/>
      <c r="BM11" s="351"/>
      <c r="BN11" s="121" t="s">
        <v>27</v>
      </c>
      <c r="BO11" s="121" t="s">
        <v>97</v>
      </c>
    </row>
    <row r="12" spans="1:67" s="62" customFormat="1" ht="15.75" hidden="1" thickTop="1">
      <c r="B12" s="10">
        <v>-1</v>
      </c>
      <c r="C12" s="136"/>
      <c r="D12" s="136"/>
      <c r="E12" s="137"/>
      <c r="F12" s="138"/>
      <c r="G12" s="137"/>
      <c r="H12" s="67">
        <f t="shared" ref="H12:AL12" si="0">I12*2</f>
        <v>2147483648</v>
      </c>
      <c r="I12" s="68">
        <f t="shared" si="0"/>
        <v>1073741824</v>
      </c>
      <c r="J12" s="68">
        <f t="shared" si="0"/>
        <v>536870912</v>
      </c>
      <c r="K12" s="68">
        <f t="shared" si="0"/>
        <v>268435456</v>
      </c>
      <c r="L12" s="68">
        <f t="shared" si="0"/>
        <v>134217728</v>
      </c>
      <c r="M12" s="68">
        <f t="shared" si="0"/>
        <v>67108864</v>
      </c>
      <c r="N12" s="68">
        <f t="shared" si="0"/>
        <v>33554432</v>
      </c>
      <c r="O12" s="68">
        <f t="shared" si="0"/>
        <v>16777216</v>
      </c>
      <c r="P12" s="68">
        <f t="shared" si="0"/>
        <v>8388608</v>
      </c>
      <c r="Q12" s="68">
        <f t="shared" si="0"/>
        <v>4194304</v>
      </c>
      <c r="R12" s="68">
        <f t="shared" si="0"/>
        <v>2097152</v>
      </c>
      <c r="S12" s="68">
        <f t="shared" si="0"/>
        <v>1048576</v>
      </c>
      <c r="T12" s="68">
        <f t="shared" si="0"/>
        <v>524288</v>
      </c>
      <c r="U12" s="68">
        <f t="shared" si="0"/>
        <v>262144</v>
      </c>
      <c r="V12" s="68">
        <f t="shared" si="0"/>
        <v>131072</v>
      </c>
      <c r="W12" s="68">
        <f t="shared" si="0"/>
        <v>65536</v>
      </c>
      <c r="X12" s="68">
        <f t="shared" si="0"/>
        <v>32768</v>
      </c>
      <c r="Y12" s="68">
        <f t="shared" si="0"/>
        <v>16384</v>
      </c>
      <c r="Z12" s="68">
        <f t="shared" si="0"/>
        <v>8192</v>
      </c>
      <c r="AA12" s="68">
        <f t="shared" si="0"/>
        <v>4096</v>
      </c>
      <c r="AB12" s="68">
        <f t="shared" si="0"/>
        <v>2048</v>
      </c>
      <c r="AC12" s="68">
        <f t="shared" si="0"/>
        <v>1024</v>
      </c>
      <c r="AD12" s="68">
        <f t="shared" si="0"/>
        <v>512</v>
      </c>
      <c r="AE12" s="68">
        <f t="shared" si="0"/>
        <v>256</v>
      </c>
      <c r="AF12" s="68">
        <f t="shared" si="0"/>
        <v>128</v>
      </c>
      <c r="AG12" s="68">
        <f t="shared" si="0"/>
        <v>64</v>
      </c>
      <c r="AH12" s="68">
        <f t="shared" si="0"/>
        <v>32</v>
      </c>
      <c r="AI12" s="68">
        <f t="shared" si="0"/>
        <v>16</v>
      </c>
      <c r="AJ12" s="68">
        <f t="shared" si="0"/>
        <v>8</v>
      </c>
      <c r="AK12" s="68">
        <f t="shared" si="0"/>
        <v>4</v>
      </c>
      <c r="AL12" s="68">
        <f t="shared" si="0"/>
        <v>2</v>
      </c>
      <c r="AM12" s="69">
        <v>1</v>
      </c>
      <c r="AN12" s="70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139"/>
      <c r="BE12" s="140"/>
      <c r="BF12" s="92"/>
      <c r="BG12" s="93"/>
      <c r="BH12" s="93"/>
      <c r="BI12" s="93"/>
      <c r="BJ12" s="93"/>
      <c r="BK12" s="93"/>
      <c r="BL12" s="93"/>
      <c r="BM12" s="93"/>
      <c r="BN12" s="120"/>
    </row>
    <row r="13" spans="1:67" ht="12.75" thickTop="1">
      <c r="B13" s="128">
        <f ca="1">IF(C13="","",MAX($B$12:INDIRECT("R[-1]C",FALSE))+1)</f>
        <v>0</v>
      </c>
      <c r="C13" s="109" t="s">
        <v>491</v>
      </c>
      <c r="D13" s="129" t="str">
        <f>IF(C13="","",D$8&amp;UPPER(SUBSTITUTE(C13," ","_")))</f>
        <v>LOC_IOT_EXIT_SENSOR_LEAD</v>
      </c>
      <c r="E13" s="42" t="str">
        <f t="shared" ref="E13:E76" ca="1" si="1">IF(C13="","","0x"&amp;DEC2HEX(F$2*2^10+B13,4))</f>
        <v>0x0800</v>
      </c>
      <c r="F13" s="110"/>
      <c r="G13" s="42" t="str">
        <f ca="1">IF(C13="","",IF(F13="","0x03FF",IF(ISERROR(VLOOKUP(F13,C$12:INDIRECT("R[-1]C[-2]",FALSE),3,FALSE)),"ERROR",VLOOKUP(F13,C$12:INDIRECT("R[-1]C[-2]",FALSE),3,FALSE))))</f>
        <v>0x03FF</v>
      </c>
      <c r="H13" s="110">
        <v>1</v>
      </c>
      <c r="I13" s="109">
        <v>1</v>
      </c>
      <c r="J13" s="109">
        <v>1</v>
      </c>
      <c r="K13" s="109">
        <v>1</v>
      </c>
      <c r="L13" s="109">
        <v>1</v>
      </c>
      <c r="M13" s="109">
        <v>1</v>
      </c>
      <c r="N13" s="109">
        <v>1</v>
      </c>
      <c r="O13" s="109">
        <v>1</v>
      </c>
      <c r="P13" s="109">
        <v>1</v>
      </c>
      <c r="Q13" s="109">
        <v>1</v>
      </c>
      <c r="R13" s="109">
        <v>1</v>
      </c>
      <c r="S13" s="109">
        <v>1</v>
      </c>
      <c r="T13" s="109">
        <v>1</v>
      </c>
      <c r="U13" s="109">
        <v>1</v>
      </c>
      <c r="V13" s="109">
        <v>1</v>
      </c>
      <c r="W13" s="109">
        <v>1</v>
      </c>
      <c r="X13" s="109">
        <v>1</v>
      </c>
      <c r="Y13" s="109">
        <v>1</v>
      </c>
      <c r="Z13" s="109">
        <v>1</v>
      </c>
      <c r="AA13" s="109">
        <v>1</v>
      </c>
      <c r="AB13" s="109">
        <v>1</v>
      </c>
      <c r="AC13" s="109">
        <v>1</v>
      </c>
      <c r="AD13" s="109">
        <v>1</v>
      </c>
      <c r="AE13" s="109">
        <v>1</v>
      </c>
      <c r="AF13" s="109">
        <v>1</v>
      </c>
      <c r="AG13" s="109">
        <v>1</v>
      </c>
      <c r="AH13" s="109">
        <v>1</v>
      </c>
      <c r="AI13" s="109">
        <v>1</v>
      </c>
      <c r="AJ13" s="109">
        <v>1</v>
      </c>
      <c r="AK13" s="109">
        <v>1</v>
      </c>
      <c r="AL13" s="109">
        <v>1</v>
      </c>
      <c r="AM13" s="114">
        <v>1</v>
      </c>
      <c r="AN13" s="115">
        <v>0</v>
      </c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73" t="str">
        <f t="shared" ref="BD13:BD76" si="2">IF(C13="","","0x"&amp;DEC2HEX(H$12*H13+I$12*I13+J$12*J13+K$12*K13+L$12*L13+M$12*M13+N$12*N13+O$12*O13+P$12*P13+Q$12*Q13+R$12*R13+S$12*S13+T$12*T13+U$12*U13+V$12*V13+W$12*W13+X$12*X13+Y$12*Y13+Z$12*Z13+AA$12*AA13+AB$12*AB13+AC$12*AC13+AD$12*AD13+AE$12*AE13+AF$12*AF13+AG$12*AG13+AH$12*AH13+AI$12*AI13+AJ$12*AJ13+AK$12*AK13+AL$12*AL13+AM$12*AM13,8))</f>
        <v>0xFFFFFFFF</v>
      </c>
      <c r="BE13" s="164">
        <v>0</v>
      </c>
      <c r="BF13" s="108" t="s">
        <v>830</v>
      </c>
      <c r="BG13" s="108"/>
      <c r="BH13" s="108"/>
      <c r="BI13" s="108"/>
      <c r="BJ13" s="108"/>
      <c r="BK13" s="108"/>
      <c r="BL13" s="108"/>
      <c r="BM13" s="108"/>
      <c r="BN13" s="5">
        <f t="shared" ref="BN13:BN76" si="3">COUNTA(BF13:BM13)</f>
        <v>1</v>
      </c>
      <c r="BO13" s="5">
        <f t="shared" ref="BO13:BO76" si="4">LEN(D13)</f>
        <v>24</v>
      </c>
    </row>
    <row r="14" spans="1:67">
      <c r="B14" s="128">
        <f ca="1">IF(C14="","",MAX($B$12:INDIRECT("R[-1]C",FALSE))+1)</f>
        <v>1</v>
      </c>
      <c r="C14" s="109" t="s">
        <v>492</v>
      </c>
      <c r="D14" s="129" t="str">
        <f t="shared" ref="D14:D76" si="5">IF(C14="","",D$8&amp;UPPER(SUBSTITUTE(C14," ","_")))</f>
        <v>LOC_IOT_EXIT_SENSOR_TAIL</v>
      </c>
      <c r="E14" s="42" t="str">
        <f t="shared" ca="1" si="1"/>
        <v>0x0801</v>
      </c>
      <c r="F14" s="110"/>
      <c r="G14" s="42" t="str">
        <f ca="1">IF(C14="","",IF(F14="","0x03FF",IF(ISERROR(VLOOKUP(F14,C$12:INDIRECT("R[-1]C[-2]",FALSE),3,FALSE)),"ERROR",VLOOKUP(F14,C$12:INDIRECT("R[-1]C[-2]",FALSE),3,FALSE))))</f>
        <v>0x03FF</v>
      </c>
      <c r="H14" s="110">
        <v>1</v>
      </c>
      <c r="I14" s="109">
        <v>1</v>
      </c>
      <c r="J14" s="109">
        <v>1</v>
      </c>
      <c r="K14" s="109">
        <v>1</v>
      </c>
      <c r="L14" s="109">
        <v>1</v>
      </c>
      <c r="M14" s="109">
        <v>1</v>
      </c>
      <c r="N14" s="109">
        <v>1</v>
      </c>
      <c r="O14" s="109">
        <v>1</v>
      </c>
      <c r="P14" s="109">
        <v>1</v>
      </c>
      <c r="Q14" s="109">
        <v>1</v>
      </c>
      <c r="R14" s="109">
        <v>1</v>
      </c>
      <c r="S14" s="109">
        <v>1</v>
      </c>
      <c r="T14" s="109">
        <v>1</v>
      </c>
      <c r="U14" s="109">
        <v>1</v>
      </c>
      <c r="V14" s="109">
        <v>1</v>
      </c>
      <c r="W14" s="109">
        <v>1</v>
      </c>
      <c r="X14" s="109">
        <v>1</v>
      </c>
      <c r="Y14" s="109">
        <v>1</v>
      </c>
      <c r="Z14" s="109">
        <v>1</v>
      </c>
      <c r="AA14" s="109">
        <v>1</v>
      </c>
      <c r="AB14" s="109">
        <v>1</v>
      </c>
      <c r="AC14" s="109">
        <v>1</v>
      </c>
      <c r="AD14" s="109">
        <v>1</v>
      </c>
      <c r="AE14" s="109">
        <v>1</v>
      </c>
      <c r="AF14" s="109">
        <v>1</v>
      </c>
      <c r="AG14" s="109">
        <v>1</v>
      </c>
      <c r="AH14" s="109">
        <v>1</v>
      </c>
      <c r="AI14" s="109">
        <v>1</v>
      </c>
      <c r="AJ14" s="109">
        <v>1</v>
      </c>
      <c r="AK14" s="109">
        <v>1</v>
      </c>
      <c r="AL14" s="109">
        <v>1</v>
      </c>
      <c r="AM14" s="114">
        <v>1</v>
      </c>
      <c r="AN14" s="115">
        <v>0</v>
      </c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73" t="str">
        <f t="shared" si="2"/>
        <v>0xFFFFFFFF</v>
      </c>
      <c r="BE14" s="164">
        <v>0</v>
      </c>
      <c r="BF14" s="108"/>
      <c r="BG14" s="108"/>
      <c r="BH14" s="108"/>
      <c r="BI14" s="108"/>
      <c r="BJ14" s="108"/>
      <c r="BK14" s="108"/>
      <c r="BL14" s="108"/>
      <c r="BM14" s="108"/>
      <c r="BN14" s="5">
        <f t="shared" si="3"/>
        <v>0</v>
      </c>
      <c r="BO14" s="5">
        <f t="shared" si="4"/>
        <v>24</v>
      </c>
    </row>
    <row r="15" spans="1:67">
      <c r="B15" s="128" t="str">
        <f ca="1">IF(C15="","",MAX($B$12:INDIRECT("R[-1]C",FALSE))+1)</f>
        <v/>
      </c>
      <c r="C15" s="109"/>
      <c r="D15" s="129" t="str">
        <f t="shared" si="5"/>
        <v/>
      </c>
      <c r="E15" s="42" t="str">
        <f t="shared" si="1"/>
        <v/>
      </c>
      <c r="F15" s="110"/>
      <c r="G15" s="42" t="str">
        <f ca="1">IF(C15="","",IF(F15="","0x03FF",IF(ISERROR(VLOOKUP(F15,C$12:INDIRECT("R[-1]C[-2]",FALSE),3,FALSE)),"ERROR",VLOOKUP(F15,C$12:INDIRECT("R[-1]C[-2]",FALSE),3,FALSE))))</f>
        <v/>
      </c>
      <c r="H15" s="110">
        <v>1</v>
      </c>
      <c r="I15" s="109">
        <v>1</v>
      </c>
      <c r="J15" s="109">
        <v>1</v>
      </c>
      <c r="K15" s="109">
        <v>1</v>
      </c>
      <c r="L15" s="109">
        <v>1</v>
      </c>
      <c r="M15" s="109">
        <v>1</v>
      </c>
      <c r="N15" s="109">
        <v>1</v>
      </c>
      <c r="O15" s="109">
        <v>1</v>
      </c>
      <c r="P15" s="109">
        <v>1</v>
      </c>
      <c r="Q15" s="109">
        <v>1</v>
      </c>
      <c r="R15" s="109">
        <v>1</v>
      </c>
      <c r="S15" s="109">
        <v>1</v>
      </c>
      <c r="T15" s="109">
        <v>1</v>
      </c>
      <c r="U15" s="109">
        <v>1</v>
      </c>
      <c r="V15" s="109">
        <v>1</v>
      </c>
      <c r="W15" s="109">
        <v>1</v>
      </c>
      <c r="X15" s="109">
        <v>1</v>
      </c>
      <c r="Y15" s="109">
        <v>1</v>
      </c>
      <c r="Z15" s="109">
        <v>1</v>
      </c>
      <c r="AA15" s="109">
        <v>1</v>
      </c>
      <c r="AB15" s="109">
        <v>1</v>
      </c>
      <c r="AC15" s="109">
        <v>1</v>
      </c>
      <c r="AD15" s="109">
        <v>1</v>
      </c>
      <c r="AE15" s="109">
        <v>1</v>
      </c>
      <c r="AF15" s="109">
        <v>1</v>
      </c>
      <c r="AG15" s="109">
        <v>1</v>
      </c>
      <c r="AH15" s="109">
        <v>1</v>
      </c>
      <c r="AI15" s="109">
        <v>1</v>
      </c>
      <c r="AJ15" s="109">
        <v>1</v>
      </c>
      <c r="AK15" s="109">
        <v>1</v>
      </c>
      <c r="AL15" s="109">
        <v>1</v>
      </c>
      <c r="AM15" s="114">
        <v>1</v>
      </c>
      <c r="AN15" s="115">
        <v>0</v>
      </c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73" t="str">
        <f t="shared" si="2"/>
        <v/>
      </c>
      <c r="BE15" s="164">
        <v>0</v>
      </c>
      <c r="BF15" s="107"/>
      <c r="BG15" s="108"/>
      <c r="BH15" s="108"/>
      <c r="BI15" s="108"/>
      <c r="BJ15" s="108"/>
      <c r="BK15" s="108"/>
      <c r="BL15" s="108"/>
      <c r="BM15" s="108"/>
      <c r="BN15" s="5">
        <f t="shared" si="3"/>
        <v>0</v>
      </c>
      <c r="BO15" s="5">
        <f t="shared" si="4"/>
        <v>0</v>
      </c>
    </row>
    <row r="16" spans="1:67">
      <c r="B16" s="128" t="str">
        <f ca="1">IF(C16="","",MAX($B$12:INDIRECT("R[-1]C",FALSE))+1)</f>
        <v/>
      </c>
      <c r="C16" s="109"/>
      <c r="D16" s="129" t="str">
        <f t="shared" si="5"/>
        <v/>
      </c>
      <c r="E16" s="42" t="str">
        <f t="shared" si="1"/>
        <v/>
      </c>
      <c r="F16" s="110"/>
      <c r="G16" s="42" t="str">
        <f ca="1">IF(C16="","",IF(F16="","0x03FF",IF(ISERROR(VLOOKUP(F16,C$12:INDIRECT("R[-1]C[-2]",FALSE),3,FALSE)),"ERROR",VLOOKUP(F16,C$12:INDIRECT("R[-1]C[-2]",FALSE),3,FALSE))))</f>
        <v/>
      </c>
      <c r="H16" s="110">
        <v>1</v>
      </c>
      <c r="I16" s="109">
        <v>1</v>
      </c>
      <c r="J16" s="109">
        <v>1</v>
      </c>
      <c r="K16" s="109">
        <v>1</v>
      </c>
      <c r="L16" s="109">
        <v>1</v>
      </c>
      <c r="M16" s="109">
        <v>1</v>
      </c>
      <c r="N16" s="109">
        <v>1</v>
      </c>
      <c r="O16" s="109">
        <v>1</v>
      </c>
      <c r="P16" s="109">
        <v>1</v>
      </c>
      <c r="Q16" s="109">
        <v>1</v>
      </c>
      <c r="R16" s="109">
        <v>1</v>
      </c>
      <c r="S16" s="109">
        <v>1</v>
      </c>
      <c r="T16" s="109">
        <v>1</v>
      </c>
      <c r="U16" s="109">
        <v>1</v>
      </c>
      <c r="V16" s="109">
        <v>1</v>
      </c>
      <c r="W16" s="109">
        <v>1</v>
      </c>
      <c r="X16" s="109">
        <v>1</v>
      </c>
      <c r="Y16" s="109">
        <v>1</v>
      </c>
      <c r="Z16" s="109">
        <v>1</v>
      </c>
      <c r="AA16" s="109">
        <v>1</v>
      </c>
      <c r="AB16" s="109">
        <v>1</v>
      </c>
      <c r="AC16" s="109">
        <v>1</v>
      </c>
      <c r="AD16" s="109">
        <v>1</v>
      </c>
      <c r="AE16" s="109">
        <v>1</v>
      </c>
      <c r="AF16" s="109">
        <v>1</v>
      </c>
      <c r="AG16" s="109">
        <v>1</v>
      </c>
      <c r="AH16" s="109">
        <v>1</v>
      </c>
      <c r="AI16" s="109">
        <v>1</v>
      </c>
      <c r="AJ16" s="109">
        <v>1</v>
      </c>
      <c r="AK16" s="109">
        <v>1</v>
      </c>
      <c r="AL16" s="109">
        <v>1</v>
      </c>
      <c r="AM16" s="114">
        <v>1</v>
      </c>
      <c r="AN16" s="115">
        <v>0</v>
      </c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73" t="str">
        <f t="shared" si="2"/>
        <v/>
      </c>
      <c r="BE16" s="164">
        <v>0</v>
      </c>
      <c r="BF16" s="107"/>
      <c r="BG16" s="108"/>
      <c r="BH16" s="108"/>
      <c r="BI16" s="108"/>
      <c r="BJ16" s="108"/>
      <c r="BK16" s="108"/>
      <c r="BL16" s="108"/>
      <c r="BM16" s="108"/>
      <c r="BN16" s="5">
        <f t="shared" si="3"/>
        <v>0</v>
      </c>
      <c r="BO16" s="5">
        <f t="shared" si="4"/>
        <v>0</v>
      </c>
    </row>
    <row r="17" spans="2:67">
      <c r="B17" s="128">
        <f ca="1">IF(C17="","",MAX($B$12:INDIRECT("R[-1]C",FALSE))+1)</f>
        <v>2</v>
      </c>
      <c r="C17" s="109" t="s">
        <v>509</v>
      </c>
      <c r="D17" s="129" t="str">
        <f t="shared" si="5"/>
        <v>LOC_COMPILE_EXIT_SENSOR_LEAD</v>
      </c>
      <c r="E17" s="42" t="str">
        <f t="shared" ca="1" si="1"/>
        <v>0x0802</v>
      </c>
      <c r="F17" s="110"/>
      <c r="G17" s="42" t="str">
        <f ca="1">IF(C17="","",IF(F17="","0x03FF",IF(ISERROR(VLOOKUP(F17,C$12:INDIRECT("R[-1]C[-2]",FALSE),3,FALSE)),"ERROR",VLOOKUP(F17,C$12:INDIRECT("R[-1]C[-2]",FALSE),3,FALSE))))</f>
        <v>0x03FF</v>
      </c>
      <c r="H17" s="110">
        <v>1</v>
      </c>
      <c r="I17" s="109">
        <v>1</v>
      </c>
      <c r="J17" s="109">
        <v>1</v>
      </c>
      <c r="K17" s="109">
        <v>1</v>
      </c>
      <c r="L17" s="109">
        <v>1</v>
      </c>
      <c r="M17" s="109">
        <v>1</v>
      </c>
      <c r="N17" s="109">
        <v>1</v>
      </c>
      <c r="O17" s="109">
        <v>1</v>
      </c>
      <c r="P17" s="109">
        <v>1</v>
      </c>
      <c r="Q17" s="109">
        <v>1</v>
      </c>
      <c r="R17" s="109">
        <v>1</v>
      </c>
      <c r="S17" s="109">
        <v>1</v>
      </c>
      <c r="T17" s="109">
        <v>1</v>
      </c>
      <c r="U17" s="109">
        <v>1</v>
      </c>
      <c r="V17" s="109">
        <v>1</v>
      </c>
      <c r="W17" s="109">
        <v>1</v>
      </c>
      <c r="X17" s="109">
        <v>1</v>
      </c>
      <c r="Y17" s="109">
        <v>1</v>
      </c>
      <c r="Z17" s="109">
        <v>1</v>
      </c>
      <c r="AA17" s="109">
        <v>1</v>
      </c>
      <c r="AB17" s="109">
        <v>1</v>
      </c>
      <c r="AC17" s="109">
        <v>1</v>
      </c>
      <c r="AD17" s="109">
        <v>1</v>
      </c>
      <c r="AE17" s="109">
        <v>1</v>
      </c>
      <c r="AF17" s="109">
        <v>1</v>
      </c>
      <c r="AG17" s="109">
        <v>1</v>
      </c>
      <c r="AH17" s="109">
        <v>1</v>
      </c>
      <c r="AI17" s="109">
        <v>1</v>
      </c>
      <c r="AJ17" s="109">
        <v>1</v>
      </c>
      <c r="AK17" s="109">
        <v>1</v>
      </c>
      <c r="AL17" s="109">
        <v>1</v>
      </c>
      <c r="AM17" s="114">
        <v>1</v>
      </c>
      <c r="AN17" s="115">
        <v>0</v>
      </c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73" t="str">
        <f t="shared" si="2"/>
        <v>0xFFFFFFFF</v>
      </c>
      <c r="BE17" s="164">
        <v>0</v>
      </c>
      <c r="BF17" s="107" t="s">
        <v>530</v>
      </c>
      <c r="BG17" s="108" t="s">
        <v>897</v>
      </c>
      <c r="BH17" s="108"/>
      <c r="BI17" s="108"/>
      <c r="BJ17" s="108"/>
      <c r="BK17" s="108"/>
      <c r="BL17" s="108"/>
      <c r="BM17" s="108"/>
      <c r="BN17" s="5">
        <f t="shared" si="3"/>
        <v>2</v>
      </c>
      <c r="BO17" s="5">
        <f t="shared" si="4"/>
        <v>28</v>
      </c>
    </row>
    <row r="18" spans="2:67">
      <c r="B18" s="128">
        <f ca="1">IF(C18="","",MAX($B$12:INDIRECT("R[-1]C",FALSE))+1)</f>
        <v>3</v>
      </c>
      <c r="C18" s="109" t="s">
        <v>510</v>
      </c>
      <c r="D18" s="129" t="str">
        <f t="shared" si="5"/>
        <v>LOC_COMPILE_EXIT_SENSOR_TAIL</v>
      </c>
      <c r="E18" s="42" t="str">
        <f t="shared" ca="1" si="1"/>
        <v>0x0803</v>
      </c>
      <c r="F18" s="110"/>
      <c r="G18" s="42" t="str">
        <f ca="1">IF(C18="","",IF(F18="","0x03FF",IF(ISERROR(VLOOKUP(F18,C$12:INDIRECT("R[-1]C[-2]",FALSE),3,FALSE)),"ERROR",VLOOKUP(F18,C$12:INDIRECT("R[-1]C[-2]",FALSE),3,FALSE))))</f>
        <v>0x03FF</v>
      </c>
      <c r="H18" s="110">
        <v>1</v>
      </c>
      <c r="I18" s="109">
        <v>1</v>
      </c>
      <c r="J18" s="109">
        <v>1</v>
      </c>
      <c r="K18" s="109">
        <v>1</v>
      </c>
      <c r="L18" s="109">
        <v>1</v>
      </c>
      <c r="M18" s="109">
        <v>1</v>
      </c>
      <c r="N18" s="109">
        <v>1</v>
      </c>
      <c r="O18" s="109">
        <v>1</v>
      </c>
      <c r="P18" s="109">
        <v>1</v>
      </c>
      <c r="Q18" s="109">
        <v>1</v>
      </c>
      <c r="R18" s="109">
        <v>1</v>
      </c>
      <c r="S18" s="109">
        <v>1</v>
      </c>
      <c r="T18" s="109">
        <v>1</v>
      </c>
      <c r="U18" s="109">
        <v>1</v>
      </c>
      <c r="V18" s="109">
        <v>1</v>
      </c>
      <c r="W18" s="109">
        <v>1</v>
      </c>
      <c r="X18" s="109">
        <v>1</v>
      </c>
      <c r="Y18" s="109">
        <v>1</v>
      </c>
      <c r="Z18" s="109">
        <v>1</v>
      </c>
      <c r="AA18" s="109">
        <v>1</v>
      </c>
      <c r="AB18" s="109">
        <v>1</v>
      </c>
      <c r="AC18" s="109">
        <v>1</v>
      </c>
      <c r="AD18" s="109">
        <v>1</v>
      </c>
      <c r="AE18" s="109">
        <v>1</v>
      </c>
      <c r="AF18" s="109">
        <v>1</v>
      </c>
      <c r="AG18" s="109">
        <v>1</v>
      </c>
      <c r="AH18" s="109">
        <v>1</v>
      </c>
      <c r="AI18" s="109">
        <v>1</v>
      </c>
      <c r="AJ18" s="109">
        <v>1</v>
      </c>
      <c r="AK18" s="109">
        <v>1</v>
      </c>
      <c r="AL18" s="109">
        <v>1</v>
      </c>
      <c r="AM18" s="114">
        <v>1</v>
      </c>
      <c r="AN18" s="115">
        <v>0</v>
      </c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73" t="str">
        <f t="shared" si="2"/>
        <v>0xFFFFFFFF</v>
      </c>
      <c r="BE18" s="164">
        <v>0</v>
      </c>
      <c r="BF18" s="107" t="s">
        <v>531</v>
      </c>
      <c r="BG18" s="108" t="s">
        <v>901</v>
      </c>
      <c r="BH18" s="108"/>
      <c r="BI18" s="108"/>
      <c r="BJ18" s="108"/>
      <c r="BK18" s="108"/>
      <c r="BL18" s="108"/>
      <c r="BM18" s="108"/>
      <c r="BN18" s="5">
        <f t="shared" si="3"/>
        <v>2</v>
      </c>
      <c r="BO18" s="5">
        <f t="shared" si="4"/>
        <v>28</v>
      </c>
    </row>
    <row r="19" spans="2:67">
      <c r="B19" s="128" t="str">
        <f ca="1">IF(C19="","",MAX($B$12:INDIRECT("R[-1]C",FALSE))+1)</f>
        <v/>
      </c>
      <c r="C19" s="109"/>
      <c r="D19" s="129" t="str">
        <f t="shared" si="5"/>
        <v/>
      </c>
      <c r="E19" s="42" t="str">
        <f t="shared" si="1"/>
        <v/>
      </c>
      <c r="F19" s="110"/>
      <c r="G19" s="42" t="str">
        <f ca="1">IF(C19="","",IF(F19="","0x03FF",IF(ISERROR(VLOOKUP(F19,C$12:INDIRECT("R[-1]C[-2]",FALSE),3,FALSE)),"ERROR",VLOOKUP(F19,C$12:INDIRECT("R[-1]C[-2]",FALSE),3,FALSE))))</f>
        <v/>
      </c>
      <c r="H19" s="110">
        <v>1</v>
      </c>
      <c r="I19" s="109">
        <v>1</v>
      </c>
      <c r="J19" s="109">
        <v>1</v>
      </c>
      <c r="K19" s="109">
        <v>1</v>
      </c>
      <c r="L19" s="109">
        <v>1</v>
      </c>
      <c r="M19" s="109">
        <v>1</v>
      </c>
      <c r="N19" s="109">
        <v>1</v>
      </c>
      <c r="O19" s="109">
        <v>1</v>
      </c>
      <c r="P19" s="109">
        <v>1</v>
      </c>
      <c r="Q19" s="109">
        <v>1</v>
      </c>
      <c r="R19" s="109">
        <v>1</v>
      </c>
      <c r="S19" s="109">
        <v>1</v>
      </c>
      <c r="T19" s="109">
        <v>1</v>
      </c>
      <c r="U19" s="109">
        <v>1</v>
      </c>
      <c r="V19" s="109">
        <v>1</v>
      </c>
      <c r="W19" s="109">
        <v>1</v>
      </c>
      <c r="X19" s="109">
        <v>1</v>
      </c>
      <c r="Y19" s="109">
        <v>1</v>
      </c>
      <c r="Z19" s="109">
        <v>1</v>
      </c>
      <c r="AA19" s="109">
        <v>1</v>
      </c>
      <c r="AB19" s="109">
        <v>1</v>
      </c>
      <c r="AC19" s="109">
        <v>1</v>
      </c>
      <c r="AD19" s="109">
        <v>1</v>
      </c>
      <c r="AE19" s="109">
        <v>1</v>
      </c>
      <c r="AF19" s="109">
        <v>1</v>
      </c>
      <c r="AG19" s="109">
        <v>1</v>
      </c>
      <c r="AH19" s="109">
        <v>1</v>
      </c>
      <c r="AI19" s="109">
        <v>1</v>
      </c>
      <c r="AJ19" s="109">
        <v>1</v>
      </c>
      <c r="AK19" s="109">
        <v>1</v>
      </c>
      <c r="AL19" s="109">
        <v>1</v>
      </c>
      <c r="AM19" s="114">
        <v>1</v>
      </c>
      <c r="AN19" s="115">
        <v>0</v>
      </c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73" t="str">
        <f t="shared" si="2"/>
        <v/>
      </c>
      <c r="BE19" s="164">
        <v>0</v>
      </c>
      <c r="BF19" s="107"/>
      <c r="BG19" s="108"/>
      <c r="BH19" s="108"/>
      <c r="BI19" s="108"/>
      <c r="BJ19" s="108"/>
      <c r="BK19" s="108"/>
      <c r="BL19" s="108"/>
      <c r="BM19" s="108"/>
      <c r="BN19" s="5">
        <f t="shared" si="3"/>
        <v>0</v>
      </c>
      <c r="BO19" s="5">
        <f t="shared" si="4"/>
        <v>0</v>
      </c>
    </row>
    <row r="20" spans="2:67">
      <c r="B20" s="128" t="str">
        <f ca="1">IF(C20="","",MAX($B$12:INDIRECT("R[-1]C",FALSE))+1)</f>
        <v/>
      </c>
      <c r="C20" s="109"/>
      <c r="D20" s="129" t="str">
        <f t="shared" si="5"/>
        <v/>
      </c>
      <c r="E20" s="42" t="str">
        <f t="shared" si="1"/>
        <v/>
      </c>
      <c r="F20" s="110"/>
      <c r="G20" s="42" t="str">
        <f ca="1">IF(C20="","",IF(F20="","0x03FF",IF(ISERROR(VLOOKUP(F20,C$12:INDIRECT("R[-1]C[-2]",FALSE),3,FALSE)),"ERROR",VLOOKUP(F20,C$12:INDIRECT("R[-1]C[-2]",FALSE),3,FALSE))))</f>
        <v/>
      </c>
      <c r="H20" s="110">
        <v>1</v>
      </c>
      <c r="I20" s="109">
        <v>1</v>
      </c>
      <c r="J20" s="109">
        <v>1</v>
      </c>
      <c r="K20" s="109">
        <v>1</v>
      </c>
      <c r="L20" s="109">
        <v>1</v>
      </c>
      <c r="M20" s="109">
        <v>1</v>
      </c>
      <c r="N20" s="109">
        <v>1</v>
      </c>
      <c r="O20" s="109">
        <v>1</v>
      </c>
      <c r="P20" s="109">
        <v>1</v>
      </c>
      <c r="Q20" s="109">
        <v>1</v>
      </c>
      <c r="R20" s="109">
        <v>1</v>
      </c>
      <c r="S20" s="109">
        <v>1</v>
      </c>
      <c r="T20" s="109">
        <v>1</v>
      </c>
      <c r="U20" s="109">
        <v>1</v>
      </c>
      <c r="V20" s="109">
        <v>1</v>
      </c>
      <c r="W20" s="109">
        <v>1</v>
      </c>
      <c r="X20" s="109">
        <v>1</v>
      </c>
      <c r="Y20" s="109">
        <v>1</v>
      </c>
      <c r="Z20" s="109">
        <v>1</v>
      </c>
      <c r="AA20" s="109">
        <v>1</v>
      </c>
      <c r="AB20" s="109">
        <v>1</v>
      </c>
      <c r="AC20" s="109">
        <v>1</v>
      </c>
      <c r="AD20" s="109">
        <v>1</v>
      </c>
      <c r="AE20" s="109">
        <v>1</v>
      </c>
      <c r="AF20" s="109">
        <v>1</v>
      </c>
      <c r="AG20" s="109">
        <v>1</v>
      </c>
      <c r="AH20" s="109">
        <v>1</v>
      </c>
      <c r="AI20" s="109">
        <v>1</v>
      </c>
      <c r="AJ20" s="109">
        <v>1</v>
      </c>
      <c r="AK20" s="109">
        <v>1</v>
      </c>
      <c r="AL20" s="109">
        <v>1</v>
      </c>
      <c r="AM20" s="114">
        <v>1</v>
      </c>
      <c r="AN20" s="115">
        <v>0</v>
      </c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73" t="str">
        <f t="shared" si="2"/>
        <v/>
      </c>
      <c r="BE20" s="164">
        <v>0</v>
      </c>
      <c r="BF20" s="107"/>
      <c r="BG20" s="108"/>
      <c r="BH20" s="108"/>
      <c r="BI20" s="108"/>
      <c r="BJ20" s="108"/>
      <c r="BK20" s="108"/>
      <c r="BL20" s="108"/>
      <c r="BM20" s="108"/>
      <c r="BN20" s="5">
        <f t="shared" si="3"/>
        <v>0</v>
      </c>
      <c r="BO20" s="5">
        <f t="shared" si="4"/>
        <v>0</v>
      </c>
    </row>
    <row r="21" spans="2:67">
      <c r="B21" s="128" t="str">
        <f ca="1">IF(C21="","",MAX($B$12:INDIRECT("R[-1]C",FALSE))+1)</f>
        <v/>
      </c>
      <c r="C21" s="109"/>
      <c r="D21" s="129" t="str">
        <f t="shared" si="5"/>
        <v/>
      </c>
      <c r="E21" s="42" t="str">
        <f t="shared" si="1"/>
        <v/>
      </c>
      <c r="F21" s="110"/>
      <c r="G21" s="42" t="str">
        <f ca="1">IF(C21="","",IF(F21="","0x03FF",IF(ISERROR(VLOOKUP(F21,C$12:INDIRECT("R[-1]C[-2]",FALSE),3,FALSE)),"ERROR",VLOOKUP(F21,C$12:INDIRECT("R[-1]C[-2]",FALSE),3,FALSE))))</f>
        <v/>
      </c>
      <c r="H21" s="110">
        <v>1</v>
      </c>
      <c r="I21" s="109">
        <v>1</v>
      </c>
      <c r="J21" s="109">
        <v>1</v>
      </c>
      <c r="K21" s="109">
        <v>1</v>
      </c>
      <c r="L21" s="109">
        <v>1</v>
      </c>
      <c r="M21" s="109">
        <v>1</v>
      </c>
      <c r="N21" s="109">
        <v>1</v>
      </c>
      <c r="O21" s="109">
        <v>1</v>
      </c>
      <c r="P21" s="109">
        <v>1</v>
      </c>
      <c r="Q21" s="109">
        <v>1</v>
      </c>
      <c r="R21" s="109">
        <v>1</v>
      </c>
      <c r="S21" s="109">
        <v>1</v>
      </c>
      <c r="T21" s="109">
        <v>1</v>
      </c>
      <c r="U21" s="109">
        <v>1</v>
      </c>
      <c r="V21" s="109">
        <v>1</v>
      </c>
      <c r="W21" s="109">
        <v>1</v>
      </c>
      <c r="X21" s="109">
        <v>1</v>
      </c>
      <c r="Y21" s="109">
        <v>1</v>
      </c>
      <c r="Z21" s="109">
        <v>1</v>
      </c>
      <c r="AA21" s="109">
        <v>1</v>
      </c>
      <c r="AB21" s="109">
        <v>1</v>
      </c>
      <c r="AC21" s="109">
        <v>1</v>
      </c>
      <c r="AD21" s="109">
        <v>1</v>
      </c>
      <c r="AE21" s="109">
        <v>1</v>
      </c>
      <c r="AF21" s="109">
        <v>1</v>
      </c>
      <c r="AG21" s="109">
        <v>1</v>
      </c>
      <c r="AH21" s="109">
        <v>1</v>
      </c>
      <c r="AI21" s="109">
        <v>1</v>
      </c>
      <c r="AJ21" s="109">
        <v>1</v>
      </c>
      <c r="AK21" s="109">
        <v>1</v>
      </c>
      <c r="AL21" s="109">
        <v>1</v>
      </c>
      <c r="AM21" s="114">
        <v>1</v>
      </c>
      <c r="AN21" s="115">
        <v>0</v>
      </c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73" t="str">
        <f t="shared" si="2"/>
        <v/>
      </c>
      <c r="BE21" s="164">
        <v>0</v>
      </c>
      <c r="BF21" s="107"/>
      <c r="BG21" s="108"/>
      <c r="BH21" s="108"/>
      <c r="BI21" s="108"/>
      <c r="BJ21" s="108"/>
      <c r="BK21" s="108"/>
      <c r="BL21" s="108"/>
      <c r="BM21" s="108"/>
      <c r="BN21" s="5">
        <f t="shared" si="3"/>
        <v>0</v>
      </c>
      <c r="BO21" s="5">
        <f t="shared" si="4"/>
        <v>0</v>
      </c>
    </row>
    <row r="22" spans="2:67">
      <c r="B22" s="128" t="str">
        <f ca="1">IF(C22="","",MAX($B$12:INDIRECT("R[-1]C",FALSE))+1)</f>
        <v/>
      </c>
      <c r="C22" s="109"/>
      <c r="D22" s="129" t="str">
        <f t="shared" si="5"/>
        <v/>
      </c>
      <c r="E22" s="42" t="str">
        <f t="shared" si="1"/>
        <v/>
      </c>
      <c r="F22" s="110"/>
      <c r="G22" s="42" t="str">
        <f ca="1">IF(C22="","",IF(F22="","0x03FF",IF(ISERROR(VLOOKUP(F22,C$12:INDIRECT("R[-1]C[-2]",FALSE),3,FALSE)),"ERROR",VLOOKUP(F22,C$12:INDIRECT("R[-1]C[-2]",FALSE),3,FALSE))))</f>
        <v/>
      </c>
      <c r="H22" s="110">
        <v>1</v>
      </c>
      <c r="I22" s="109">
        <v>1</v>
      </c>
      <c r="J22" s="109">
        <v>1</v>
      </c>
      <c r="K22" s="109">
        <v>1</v>
      </c>
      <c r="L22" s="109">
        <v>1</v>
      </c>
      <c r="M22" s="109">
        <v>1</v>
      </c>
      <c r="N22" s="109">
        <v>1</v>
      </c>
      <c r="O22" s="109">
        <v>1</v>
      </c>
      <c r="P22" s="109">
        <v>1</v>
      </c>
      <c r="Q22" s="109">
        <v>1</v>
      </c>
      <c r="R22" s="109">
        <v>1</v>
      </c>
      <c r="S22" s="109">
        <v>1</v>
      </c>
      <c r="T22" s="109">
        <v>1</v>
      </c>
      <c r="U22" s="109">
        <v>1</v>
      </c>
      <c r="V22" s="109">
        <v>1</v>
      </c>
      <c r="W22" s="109">
        <v>1</v>
      </c>
      <c r="X22" s="109">
        <v>1</v>
      </c>
      <c r="Y22" s="109">
        <v>1</v>
      </c>
      <c r="Z22" s="109">
        <v>1</v>
      </c>
      <c r="AA22" s="109">
        <v>1</v>
      </c>
      <c r="AB22" s="109">
        <v>1</v>
      </c>
      <c r="AC22" s="109">
        <v>1</v>
      </c>
      <c r="AD22" s="109">
        <v>1</v>
      </c>
      <c r="AE22" s="109">
        <v>1</v>
      </c>
      <c r="AF22" s="109">
        <v>1</v>
      </c>
      <c r="AG22" s="109">
        <v>1</v>
      </c>
      <c r="AH22" s="109">
        <v>1</v>
      </c>
      <c r="AI22" s="109">
        <v>1</v>
      </c>
      <c r="AJ22" s="109">
        <v>1</v>
      </c>
      <c r="AK22" s="109">
        <v>1</v>
      </c>
      <c r="AL22" s="109">
        <v>1</v>
      </c>
      <c r="AM22" s="114">
        <v>1</v>
      </c>
      <c r="AN22" s="115">
        <v>0</v>
      </c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73" t="str">
        <f t="shared" si="2"/>
        <v/>
      </c>
      <c r="BE22" s="164">
        <v>0</v>
      </c>
      <c r="BF22" s="107"/>
      <c r="BG22" s="108"/>
      <c r="BH22" s="108"/>
      <c r="BI22" s="108"/>
      <c r="BJ22" s="108"/>
      <c r="BK22" s="108"/>
      <c r="BL22" s="108"/>
      <c r="BM22" s="108"/>
      <c r="BN22" s="5">
        <f t="shared" si="3"/>
        <v>0</v>
      </c>
      <c r="BO22" s="5">
        <f t="shared" si="4"/>
        <v>0</v>
      </c>
    </row>
    <row r="23" spans="2:67">
      <c r="B23" s="128" t="str">
        <f ca="1">IF(C23="","",MAX($B$12:INDIRECT("R[-1]C",FALSE))+1)</f>
        <v/>
      </c>
      <c r="C23" s="109"/>
      <c r="D23" s="129" t="str">
        <f t="shared" si="5"/>
        <v/>
      </c>
      <c r="E23" s="42" t="str">
        <f t="shared" si="1"/>
        <v/>
      </c>
      <c r="F23" s="110"/>
      <c r="G23" s="42" t="str">
        <f ca="1">IF(C23="","",IF(F23="","0x03FF",IF(ISERROR(VLOOKUP(F23,C$12:INDIRECT("R[-1]C[-2]",FALSE),3,FALSE)),"ERROR",VLOOKUP(F23,C$12:INDIRECT("R[-1]C[-2]",FALSE),3,FALSE))))</f>
        <v/>
      </c>
      <c r="H23" s="110">
        <v>1</v>
      </c>
      <c r="I23" s="109">
        <v>1</v>
      </c>
      <c r="J23" s="109">
        <v>1</v>
      </c>
      <c r="K23" s="109">
        <v>1</v>
      </c>
      <c r="L23" s="109">
        <v>1</v>
      </c>
      <c r="M23" s="109">
        <v>1</v>
      </c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>
        <v>1</v>
      </c>
      <c r="U23" s="109">
        <v>1</v>
      </c>
      <c r="V23" s="109">
        <v>1</v>
      </c>
      <c r="W23" s="109">
        <v>1</v>
      </c>
      <c r="X23" s="109">
        <v>1</v>
      </c>
      <c r="Y23" s="109">
        <v>1</v>
      </c>
      <c r="Z23" s="109">
        <v>1</v>
      </c>
      <c r="AA23" s="109">
        <v>1</v>
      </c>
      <c r="AB23" s="109">
        <v>1</v>
      </c>
      <c r="AC23" s="109">
        <v>1</v>
      </c>
      <c r="AD23" s="109">
        <v>1</v>
      </c>
      <c r="AE23" s="109">
        <v>1</v>
      </c>
      <c r="AF23" s="109">
        <v>1</v>
      </c>
      <c r="AG23" s="109">
        <v>1</v>
      </c>
      <c r="AH23" s="109">
        <v>1</v>
      </c>
      <c r="AI23" s="109">
        <v>1</v>
      </c>
      <c r="AJ23" s="109">
        <v>1</v>
      </c>
      <c r="AK23" s="109">
        <v>1</v>
      </c>
      <c r="AL23" s="109">
        <v>1</v>
      </c>
      <c r="AM23" s="114">
        <v>1</v>
      </c>
      <c r="AN23" s="115">
        <v>0</v>
      </c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73" t="str">
        <f t="shared" si="2"/>
        <v/>
      </c>
      <c r="BE23" s="164">
        <v>0</v>
      </c>
      <c r="BF23" s="107"/>
      <c r="BG23" s="108"/>
      <c r="BH23" s="108"/>
      <c r="BI23" s="108"/>
      <c r="BJ23" s="108"/>
      <c r="BK23" s="108"/>
      <c r="BL23" s="108"/>
      <c r="BM23" s="108"/>
      <c r="BN23" s="5">
        <f t="shared" si="3"/>
        <v>0</v>
      </c>
      <c r="BO23" s="5">
        <f t="shared" si="4"/>
        <v>0</v>
      </c>
    </row>
    <row r="24" spans="2:67">
      <c r="B24" s="128" t="str">
        <f ca="1">IF(C24="","",MAX($B$12:INDIRECT("R[-1]C",FALSE))+1)</f>
        <v/>
      </c>
      <c r="C24" s="109"/>
      <c r="D24" s="129" t="str">
        <f t="shared" si="5"/>
        <v/>
      </c>
      <c r="E24" s="42" t="str">
        <f t="shared" si="1"/>
        <v/>
      </c>
      <c r="F24" s="110"/>
      <c r="G24" s="42" t="str">
        <f ca="1">IF(C24="","",IF(F24="","0x03FF",IF(ISERROR(VLOOKUP(F24,C$12:INDIRECT("R[-1]C[-2]",FALSE),3,FALSE)),"ERROR",VLOOKUP(F24,C$12:INDIRECT("R[-1]C[-2]",FALSE),3,FALSE))))</f>
        <v/>
      </c>
      <c r="H24" s="110">
        <v>1</v>
      </c>
      <c r="I24" s="109">
        <v>1</v>
      </c>
      <c r="J24" s="109">
        <v>1</v>
      </c>
      <c r="K24" s="109">
        <v>1</v>
      </c>
      <c r="L24" s="109">
        <v>1</v>
      </c>
      <c r="M24" s="109">
        <v>1</v>
      </c>
      <c r="N24" s="109">
        <v>1</v>
      </c>
      <c r="O24" s="109">
        <v>1</v>
      </c>
      <c r="P24" s="109">
        <v>1</v>
      </c>
      <c r="Q24" s="109">
        <v>1</v>
      </c>
      <c r="R24" s="109">
        <v>1</v>
      </c>
      <c r="S24" s="109">
        <v>1</v>
      </c>
      <c r="T24" s="109">
        <v>1</v>
      </c>
      <c r="U24" s="109">
        <v>1</v>
      </c>
      <c r="V24" s="109">
        <v>1</v>
      </c>
      <c r="W24" s="109">
        <v>1</v>
      </c>
      <c r="X24" s="109">
        <v>1</v>
      </c>
      <c r="Y24" s="109">
        <v>1</v>
      </c>
      <c r="Z24" s="109">
        <v>1</v>
      </c>
      <c r="AA24" s="109">
        <v>1</v>
      </c>
      <c r="AB24" s="109">
        <v>1</v>
      </c>
      <c r="AC24" s="109">
        <v>1</v>
      </c>
      <c r="AD24" s="109">
        <v>1</v>
      </c>
      <c r="AE24" s="109">
        <v>1</v>
      </c>
      <c r="AF24" s="109">
        <v>1</v>
      </c>
      <c r="AG24" s="109">
        <v>1</v>
      </c>
      <c r="AH24" s="109">
        <v>1</v>
      </c>
      <c r="AI24" s="109">
        <v>1</v>
      </c>
      <c r="AJ24" s="109">
        <v>1</v>
      </c>
      <c r="AK24" s="109">
        <v>1</v>
      </c>
      <c r="AL24" s="109">
        <v>1</v>
      </c>
      <c r="AM24" s="114">
        <v>1</v>
      </c>
      <c r="AN24" s="115">
        <v>0</v>
      </c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73" t="str">
        <f t="shared" si="2"/>
        <v/>
      </c>
      <c r="BE24" s="164">
        <v>0</v>
      </c>
      <c r="BF24" s="107"/>
      <c r="BG24" s="108"/>
      <c r="BH24" s="108"/>
      <c r="BI24" s="108"/>
      <c r="BJ24" s="108"/>
      <c r="BK24" s="108"/>
      <c r="BL24" s="108"/>
      <c r="BM24" s="108"/>
      <c r="BN24" s="5">
        <f t="shared" si="3"/>
        <v>0</v>
      </c>
      <c r="BO24" s="5">
        <f t="shared" si="4"/>
        <v>0</v>
      </c>
    </row>
    <row r="25" spans="2:67">
      <c r="B25" s="128" t="str">
        <f ca="1">IF(C25="","",MAX($B$12:INDIRECT("R[-1]C",FALSE))+1)</f>
        <v/>
      </c>
      <c r="C25" s="109"/>
      <c r="D25" s="129" t="str">
        <f t="shared" si="5"/>
        <v/>
      </c>
      <c r="E25" s="42" t="str">
        <f t="shared" si="1"/>
        <v/>
      </c>
      <c r="F25" s="110"/>
      <c r="G25" s="42" t="str">
        <f ca="1">IF(C25="","",IF(F25="","0x03FF",IF(ISERROR(VLOOKUP(F25,C$12:INDIRECT("R[-1]C[-2]",FALSE),3,FALSE)),"ERROR",VLOOKUP(F25,C$12:INDIRECT("R[-1]C[-2]",FALSE),3,FALSE))))</f>
        <v/>
      </c>
      <c r="H25" s="110">
        <v>1</v>
      </c>
      <c r="I25" s="109">
        <v>1</v>
      </c>
      <c r="J25" s="109">
        <v>1</v>
      </c>
      <c r="K25" s="109">
        <v>1</v>
      </c>
      <c r="L25" s="109">
        <v>1</v>
      </c>
      <c r="M25" s="109">
        <v>1</v>
      </c>
      <c r="N25" s="109">
        <v>1</v>
      </c>
      <c r="O25" s="109">
        <v>1</v>
      </c>
      <c r="P25" s="109">
        <v>1</v>
      </c>
      <c r="Q25" s="109">
        <v>1</v>
      </c>
      <c r="R25" s="109">
        <v>1</v>
      </c>
      <c r="S25" s="109">
        <v>1</v>
      </c>
      <c r="T25" s="109">
        <v>1</v>
      </c>
      <c r="U25" s="109">
        <v>1</v>
      </c>
      <c r="V25" s="109">
        <v>1</v>
      </c>
      <c r="W25" s="109">
        <v>1</v>
      </c>
      <c r="X25" s="109">
        <v>1</v>
      </c>
      <c r="Y25" s="109">
        <v>1</v>
      </c>
      <c r="Z25" s="109">
        <v>1</v>
      </c>
      <c r="AA25" s="109">
        <v>1</v>
      </c>
      <c r="AB25" s="109">
        <v>1</v>
      </c>
      <c r="AC25" s="109">
        <v>1</v>
      </c>
      <c r="AD25" s="109">
        <v>1</v>
      </c>
      <c r="AE25" s="109">
        <v>1</v>
      </c>
      <c r="AF25" s="109">
        <v>1</v>
      </c>
      <c r="AG25" s="109">
        <v>1</v>
      </c>
      <c r="AH25" s="109">
        <v>1</v>
      </c>
      <c r="AI25" s="109">
        <v>1</v>
      </c>
      <c r="AJ25" s="109">
        <v>1</v>
      </c>
      <c r="AK25" s="109">
        <v>1</v>
      </c>
      <c r="AL25" s="109">
        <v>1</v>
      </c>
      <c r="AM25" s="114">
        <v>1</v>
      </c>
      <c r="AN25" s="115">
        <v>0</v>
      </c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73" t="str">
        <f t="shared" si="2"/>
        <v/>
      </c>
      <c r="BE25" s="164">
        <v>0</v>
      </c>
      <c r="BF25" s="107"/>
      <c r="BG25" s="108"/>
      <c r="BH25" s="108"/>
      <c r="BI25" s="108"/>
      <c r="BJ25" s="108"/>
      <c r="BK25" s="108"/>
      <c r="BL25" s="108"/>
      <c r="BM25" s="108"/>
      <c r="BN25" s="5">
        <f t="shared" si="3"/>
        <v>0</v>
      </c>
      <c r="BO25" s="5">
        <f t="shared" si="4"/>
        <v>0</v>
      </c>
    </row>
    <row r="26" spans="2:67">
      <c r="B26" s="128" t="str">
        <f ca="1">IF(C26="","",MAX($B$12:INDIRECT("R[-1]C",FALSE))+1)</f>
        <v/>
      </c>
      <c r="C26" s="109"/>
      <c r="D26" s="129" t="str">
        <f t="shared" si="5"/>
        <v/>
      </c>
      <c r="E26" s="42" t="str">
        <f t="shared" si="1"/>
        <v/>
      </c>
      <c r="F26" s="110"/>
      <c r="G26" s="42" t="str">
        <f ca="1">IF(C26="","",IF(F26="","0x03FF",IF(ISERROR(VLOOKUP(F26,C$12:INDIRECT("R[-1]C[-2]",FALSE),3,FALSE)),"ERROR",VLOOKUP(F26,C$12:INDIRECT("R[-1]C[-2]",FALSE),3,FALSE))))</f>
        <v/>
      </c>
      <c r="H26" s="110">
        <v>1</v>
      </c>
      <c r="I26" s="109">
        <v>1</v>
      </c>
      <c r="J26" s="109">
        <v>1</v>
      </c>
      <c r="K26" s="109">
        <v>1</v>
      </c>
      <c r="L26" s="109">
        <v>1</v>
      </c>
      <c r="M26" s="109">
        <v>1</v>
      </c>
      <c r="N26" s="109">
        <v>1</v>
      </c>
      <c r="O26" s="109">
        <v>1</v>
      </c>
      <c r="P26" s="109">
        <v>1</v>
      </c>
      <c r="Q26" s="109">
        <v>1</v>
      </c>
      <c r="R26" s="109">
        <v>1</v>
      </c>
      <c r="S26" s="109">
        <v>1</v>
      </c>
      <c r="T26" s="109">
        <v>1</v>
      </c>
      <c r="U26" s="109">
        <v>1</v>
      </c>
      <c r="V26" s="109">
        <v>1</v>
      </c>
      <c r="W26" s="109">
        <v>1</v>
      </c>
      <c r="X26" s="109">
        <v>1</v>
      </c>
      <c r="Y26" s="109">
        <v>1</v>
      </c>
      <c r="Z26" s="109">
        <v>1</v>
      </c>
      <c r="AA26" s="109">
        <v>1</v>
      </c>
      <c r="AB26" s="109">
        <v>1</v>
      </c>
      <c r="AC26" s="109">
        <v>1</v>
      </c>
      <c r="AD26" s="109">
        <v>1</v>
      </c>
      <c r="AE26" s="109">
        <v>1</v>
      </c>
      <c r="AF26" s="109">
        <v>1</v>
      </c>
      <c r="AG26" s="109">
        <v>1</v>
      </c>
      <c r="AH26" s="109">
        <v>1</v>
      </c>
      <c r="AI26" s="109">
        <v>1</v>
      </c>
      <c r="AJ26" s="109">
        <v>1</v>
      </c>
      <c r="AK26" s="109">
        <v>1</v>
      </c>
      <c r="AL26" s="109">
        <v>1</v>
      </c>
      <c r="AM26" s="114">
        <v>1</v>
      </c>
      <c r="AN26" s="115">
        <v>0</v>
      </c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73" t="str">
        <f t="shared" si="2"/>
        <v/>
      </c>
      <c r="BE26" s="164">
        <v>0</v>
      </c>
      <c r="BF26" s="107"/>
      <c r="BG26" s="108"/>
      <c r="BH26" s="108"/>
      <c r="BI26" s="108"/>
      <c r="BJ26" s="108"/>
      <c r="BK26" s="108"/>
      <c r="BL26" s="108"/>
      <c r="BM26" s="108"/>
      <c r="BN26" s="5">
        <f t="shared" si="3"/>
        <v>0</v>
      </c>
      <c r="BO26" s="5">
        <f t="shared" si="4"/>
        <v>0</v>
      </c>
    </row>
    <row r="27" spans="2:67">
      <c r="B27" s="128" t="str">
        <f ca="1">IF(C27="","",MAX($B$12:INDIRECT("R[-1]C",FALSE))+1)</f>
        <v/>
      </c>
      <c r="C27" s="109"/>
      <c r="D27" s="129" t="str">
        <f t="shared" si="5"/>
        <v/>
      </c>
      <c r="E27" s="42" t="str">
        <f t="shared" si="1"/>
        <v/>
      </c>
      <c r="F27" s="110"/>
      <c r="G27" s="42" t="str">
        <f ca="1">IF(C27="","",IF(F27="","0x03FF",IF(ISERROR(VLOOKUP(F27,C$12:INDIRECT("R[-1]C[-2]",FALSE),3,FALSE)),"ERROR",VLOOKUP(F27,C$12:INDIRECT("R[-1]C[-2]",FALSE),3,FALSE))))</f>
        <v/>
      </c>
      <c r="H27" s="110">
        <v>1</v>
      </c>
      <c r="I27" s="109">
        <v>1</v>
      </c>
      <c r="J27" s="109">
        <v>1</v>
      </c>
      <c r="K27" s="109">
        <v>1</v>
      </c>
      <c r="L27" s="109">
        <v>1</v>
      </c>
      <c r="M27" s="109">
        <v>1</v>
      </c>
      <c r="N27" s="109">
        <v>1</v>
      </c>
      <c r="O27" s="109">
        <v>1</v>
      </c>
      <c r="P27" s="109">
        <v>1</v>
      </c>
      <c r="Q27" s="109">
        <v>1</v>
      </c>
      <c r="R27" s="109">
        <v>1</v>
      </c>
      <c r="S27" s="109">
        <v>1</v>
      </c>
      <c r="T27" s="109">
        <v>1</v>
      </c>
      <c r="U27" s="109">
        <v>1</v>
      </c>
      <c r="V27" s="109">
        <v>1</v>
      </c>
      <c r="W27" s="109">
        <v>1</v>
      </c>
      <c r="X27" s="109">
        <v>1</v>
      </c>
      <c r="Y27" s="109">
        <v>1</v>
      </c>
      <c r="Z27" s="109">
        <v>1</v>
      </c>
      <c r="AA27" s="109">
        <v>1</v>
      </c>
      <c r="AB27" s="109">
        <v>1</v>
      </c>
      <c r="AC27" s="109">
        <v>1</v>
      </c>
      <c r="AD27" s="109">
        <v>1</v>
      </c>
      <c r="AE27" s="109">
        <v>1</v>
      </c>
      <c r="AF27" s="109">
        <v>1</v>
      </c>
      <c r="AG27" s="109">
        <v>1</v>
      </c>
      <c r="AH27" s="109">
        <v>1</v>
      </c>
      <c r="AI27" s="109">
        <v>1</v>
      </c>
      <c r="AJ27" s="109">
        <v>1</v>
      </c>
      <c r="AK27" s="109">
        <v>1</v>
      </c>
      <c r="AL27" s="109">
        <v>1</v>
      </c>
      <c r="AM27" s="114">
        <v>1</v>
      </c>
      <c r="AN27" s="115">
        <v>0</v>
      </c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73" t="str">
        <f t="shared" si="2"/>
        <v/>
      </c>
      <c r="BE27" s="164">
        <v>0</v>
      </c>
      <c r="BF27" s="107"/>
      <c r="BG27" s="108"/>
      <c r="BH27" s="108"/>
      <c r="BI27" s="108"/>
      <c r="BJ27" s="108"/>
      <c r="BK27" s="108"/>
      <c r="BL27" s="108"/>
      <c r="BM27" s="108"/>
      <c r="BN27" s="5">
        <f t="shared" si="3"/>
        <v>0</v>
      </c>
      <c r="BO27" s="5">
        <f t="shared" si="4"/>
        <v>0</v>
      </c>
    </row>
    <row r="28" spans="2:67">
      <c r="B28" s="128" t="str">
        <f ca="1">IF(C28="","",MAX($B$12:INDIRECT("R[-1]C",FALSE))+1)</f>
        <v/>
      </c>
      <c r="C28" s="109"/>
      <c r="D28" s="129" t="str">
        <f t="shared" si="5"/>
        <v/>
      </c>
      <c r="E28" s="42" t="str">
        <f t="shared" si="1"/>
        <v/>
      </c>
      <c r="F28" s="110"/>
      <c r="G28" s="42" t="str">
        <f ca="1">IF(C28="","",IF(F28="","0x03FF",IF(ISERROR(VLOOKUP(F28,C$12:INDIRECT("R[-1]C[-2]",FALSE),3,FALSE)),"ERROR",VLOOKUP(F28,C$12:INDIRECT("R[-1]C[-2]",FALSE),3,FALSE))))</f>
        <v/>
      </c>
      <c r="H28" s="110">
        <v>1</v>
      </c>
      <c r="I28" s="109">
        <v>1</v>
      </c>
      <c r="J28" s="109">
        <v>1</v>
      </c>
      <c r="K28" s="109">
        <v>1</v>
      </c>
      <c r="L28" s="109">
        <v>1</v>
      </c>
      <c r="M28" s="109">
        <v>1</v>
      </c>
      <c r="N28" s="109">
        <v>1</v>
      </c>
      <c r="O28" s="109">
        <v>1</v>
      </c>
      <c r="P28" s="109">
        <v>1</v>
      </c>
      <c r="Q28" s="109">
        <v>1</v>
      </c>
      <c r="R28" s="109">
        <v>1</v>
      </c>
      <c r="S28" s="109">
        <v>1</v>
      </c>
      <c r="T28" s="109">
        <v>1</v>
      </c>
      <c r="U28" s="109">
        <v>1</v>
      </c>
      <c r="V28" s="109">
        <v>1</v>
      </c>
      <c r="W28" s="109">
        <v>1</v>
      </c>
      <c r="X28" s="109">
        <v>1</v>
      </c>
      <c r="Y28" s="109">
        <v>1</v>
      </c>
      <c r="Z28" s="109">
        <v>1</v>
      </c>
      <c r="AA28" s="109">
        <v>1</v>
      </c>
      <c r="AB28" s="109">
        <v>1</v>
      </c>
      <c r="AC28" s="109">
        <v>1</v>
      </c>
      <c r="AD28" s="109">
        <v>1</v>
      </c>
      <c r="AE28" s="109">
        <v>1</v>
      </c>
      <c r="AF28" s="109">
        <v>1</v>
      </c>
      <c r="AG28" s="109">
        <v>1</v>
      </c>
      <c r="AH28" s="109">
        <v>1</v>
      </c>
      <c r="AI28" s="109">
        <v>1</v>
      </c>
      <c r="AJ28" s="109">
        <v>1</v>
      </c>
      <c r="AK28" s="109">
        <v>1</v>
      </c>
      <c r="AL28" s="109">
        <v>1</v>
      </c>
      <c r="AM28" s="114">
        <v>1</v>
      </c>
      <c r="AN28" s="115">
        <v>0</v>
      </c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73" t="str">
        <f t="shared" si="2"/>
        <v/>
      </c>
      <c r="BE28" s="164">
        <v>0</v>
      </c>
      <c r="BF28" s="107"/>
      <c r="BG28" s="108"/>
      <c r="BH28" s="108"/>
      <c r="BI28" s="108"/>
      <c r="BJ28" s="108"/>
      <c r="BK28" s="108"/>
      <c r="BL28" s="108"/>
      <c r="BM28" s="108"/>
      <c r="BN28" s="5">
        <f t="shared" si="3"/>
        <v>0</v>
      </c>
      <c r="BO28" s="5">
        <f t="shared" si="4"/>
        <v>0</v>
      </c>
    </row>
    <row r="29" spans="2:67">
      <c r="B29" s="128" t="str">
        <f ca="1">IF(C29="","",MAX($B$12:INDIRECT("R[-1]C",FALSE))+1)</f>
        <v/>
      </c>
      <c r="C29" s="109"/>
      <c r="D29" s="129" t="str">
        <f t="shared" si="5"/>
        <v/>
      </c>
      <c r="E29" s="42" t="str">
        <f t="shared" si="1"/>
        <v/>
      </c>
      <c r="F29" s="110"/>
      <c r="G29" s="42" t="str">
        <f ca="1">IF(C29="","",IF(F29="","0x03FF",IF(ISERROR(VLOOKUP(F29,C$12:INDIRECT("R[-1]C[-2]",FALSE),3,FALSE)),"ERROR",VLOOKUP(F29,C$12:INDIRECT("R[-1]C[-2]",FALSE),3,FALSE))))</f>
        <v/>
      </c>
      <c r="H29" s="110">
        <v>1</v>
      </c>
      <c r="I29" s="109">
        <v>1</v>
      </c>
      <c r="J29" s="109">
        <v>1</v>
      </c>
      <c r="K29" s="109">
        <v>1</v>
      </c>
      <c r="L29" s="109">
        <v>1</v>
      </c>
      <c r="M29" s="109">
        <v>1</v>
      </c>
      <c r="N29" s="109">
        <v>1</v>
      </c>
      <c r="O29" s="109">
        <v>1</v>
      </c>
      <c r="P29" s="109">
        <v>1</v>
      </c>
      <c r="Q29" s="109">
        <v>1</v>
      </c>
      <c r="R29" s="109">
        <v>1</v>
      </c>
      <c r="S29" s="109">
        <v>1</v>
      </c>
      <c r="T29" s="109">
        <v>1</v>
      </c>
      <c r="U29" s="109">
        <v>1</v>
      </c>
      <c r="V29" s="109">
        <v>1</v>
      </c>
      <c r="W29" s="109">
        <v>1</v>
      </c>
      <c r="X29" s="109">
        <v>1</v>
      </c>
      <c r="Y29" s="109">
        <v>1</v>
      </c>
      <c r="Z29" s="109">
        <v>1</v>
      </c>
      <c r="AA29" s="109">
        <v>1</v>
      </c>
      <c r="AB29" s="109">
        <v>1</v>
      </c>
      <c r="AC29" s="109">
        <v>1</v>
      </c>
      <c r="AD29" s="109">
        <v>1</v>
      </c>
      <c r="AE29" s="109">
        <v>1</v>
      </c>
      <c r="AF29" s="109">
        <v>1</v>
      </c>
      <c r="AG29" s="109">
        <v>1</v>
      </c>
      <c r="AH29" s="109">
        <v>1</v>
      </c>
      <c r="AI29" s="109">
        <v>1</v>
      </c>
      <c r="AJ29" s="109">
        <v>1</v>
      </c>
      <c r="AK29" s="109">
        <v>1</v>
      </c>
      <c r="AL29" s="109">
        <v>1</v>
      </c>
      <c r="AM29" s="114">
        <v>1</v>
      </c>
      <c r="AN29" s="115">
        <v>0</v>
      </c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73" t="str">
        <f t="shared" si="2"/>
        <v/>
      </c>
      <c r="BE29" s="164">
        <v>0</v>
      </c>
      <c r="BF29" s="107"/>
      <c r="BG29" s="108"/>
      <c r="BH29" s="108"/>
      <c r="BI29" s="108"/>
      <c r="BJ29" s="108"/>
      <c r="BK29" s="108"/>
      <c r="BL29" s="108"/>
      <c r="BM29" s="108"/>
      <c r="BN29" s="5">
        <f t="shared" si="3"/>
        <v>0</v>
      </c>
      <c r="BO29" s="5">
        <f t="shared" si="4"/>
        <v>0</v>
      </c>
    </row>
    <row r="30" spans="2:67">
      <c r="B30" s="128" t="str">
        <f ca="1">IF(C30="","",MAX($B$12:INDIRECT("R[-1]C",FALSE))+1)</f>
        <v/>
      </c>
      <c r="C30" s="109"/>
      <c r="D30" s="129" t="str">
        <f t="shared" si="5"/>
        <v/>
      </c>
      <c r="E30" s="42" t="str">
        <f t="shared" si="1"/>
        <v/>
      </c>
      <c r="F30" s="110"/>
      <c r="G30" s="42" t="str">
        <f ca="1">IF(C30="","",IF(F30="","0x03FF",IF(ISERROR(VLOOKUP(F30,C$12:INDIRECT("R[-1]C[-2]",FALSE),3,FALSE)),"ERROR",VLOOKUP(F30,C$12:INDIRECT("R[-1]C[-2]",FALSE),3,FALSE))))</f>
        <v/>
      </c>
      <c r="H30" s="110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  <c r="O30" s="109">
        <v>1</v>
      </c>
      <c r="P30" s="109">
        <v>1</v>
      </c>
      <c r="Q30" s="109">
        <v>1</v>
      </c>
      <c r="R30" s="109">
        <v>1</v>
      </c>
      <c r="S30" s="109">
        <v>1</v>
      </c>
      <c r="T30" s="109">
        <v>1</v>
      </c>
      <c r="U30" s="109">
        <v>1</v>
      </c>
      <c r="V30" s="109">
        <v>1</v>
      </c>
      <c r="W30" s="109">
        <v>1</v>
      </c>
      <c r="X30" s="109">
        <v>1</v>
      </c>
      <c r="Y30" s="109">
        <v>1</v>
      </c>
      <c r="Z30" s="109">
        <v>1</v>
      </c>
      <c r="AA30" s="109">
        <v>1</v>
      </c>
      <c r="AB30" s="109">
        <v>1</v>
      </c>
      <c r="AC30" s="109">
        <v>1</v>
      </c>
      <c r="AD30" s="109">
        <v>1</v>
      </c>
      <c r="AE30" s="109">
        <v>1</v>
      </c>
      <c r="AF30" s="109">
        <v>1</v>
      </c>
      <c r="AG30" s="109">
        <v>1</v>
      </c>
      <c r="AH30" s="109">
        <v>1</v>
      </c>
      <c r="AI30" s="109">
        <v>1</v>
      </c>
      <c r="AJ30" s="109">
        <v>1</v>
      </c>
      <c r="AK30" s="109">
        <v>1</v>
      </c>
      <c r="AL30" s="109">
        <v>1</v>
      </c>
      <c r="AM30" s="114">
        <v>1</v>
      </c>
      <c r="AN30" s="115">
        <v>0</v>
      </c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73" t="str">
        <f t="shared" si="2"/>
        <v/>
      </c>
      <c r="BE30" s="164">
        <v>0</v>
      </c>
      <c r="BF30" s="107"/>
      <c r="BG30" s="108"/>
      <c r="BH30" s="108"/>
      <c r="BI30" s="108"/>
      <c r="BJ30" s="108"/>
      <c r="BK30" s="108"/>
      <c r="BL30" s="108"/>
      <c r="BM30" s="108"/>
      <c r="BN30" s="5">
        <f t="shared" si="3"/>
        <v>0</v>
      </c>
      <c r="BO30" s="5">
        <f t="shared" si="4"/>
        <v>0</v>
      </c>
    </row>
    <row r="31" spans="2:67">
      <c r="B31" s="128" t="str">
        <f ca="1">IF(C31="","",MAX($B$12:INDIRECT("R[-1]C",FALSE))+1)</f>
        <v/>
      </c>
      <c r="C31" s="109"/>
      <c r="D31" s="129" t="str">
        <f t="shared" si="5"/>
        <v/>
      </c>
      <c r="E31" s="42" t="str">
        <f t="shared" si="1"/>
        <v/>
      </c>
      <c r="F31" s="110"/>
      <c r="G31" s="42" t="str">
        <f ca="1">IF(C31="","",IF(F31="","0x03FF",IF(ISERROR(VLOOKUP(F31,C$12:INDIRECT("R[-1]C[-2]",FALSE),3,FALSE)),"ERROR",VLOOKUP(F31,C$12:INDIRECT("R[-1]C[-2]",FALSE),3,FALSE))))</f>
        <v/>
      </c>
      <c r="H31" s="110">
        <v>1</v>
      </c>
      <c r="I31" s="109">
        <v>1</v>
      </c>
      <c r="J31" s="109">
        <v>1</v>
      </c>
      <c r="K31" s="109">
        <v>1</v>
      </c>
      <c r="L31" s="109">
        <v>1</v>
      </c>
      <c r="M31" s="109">
        <v>1</v>
      </c>
      <c r="N31" s="109">
        <v>1</v>
      </c>
      <c r="O31" s="109">
        <v>1</v>
      </c>
      <c r="P31" s="109">
        <v>1</v>
      </c>
      <c r="Q31" s="109">
        <v>1</v>
      </c>
      <c r="R31" s="109">
        <v>1</v>
      </c>
      <c r="S31" s="109">
        <v>1</v>
      </c>
      <c r="T31" s="109">
        <v>1</v>
      </c>
      <c r="U31" s="109">
        <v>1</v>
      </c>
      <c r="V31" s="109">
        <v>1</v>
      </c>
      <c r="W31" s="109">
        <v>1</v>
      </c>
      <c r="X31" s="109">
        <v>1</v>
      </c>
      <c r="Y31" s="109">
        <v>1</v>
      </c>
      <c r="Z31" s="109">
        <v>1</v>
      </c>
      <c r="AA31" s="109">
        <v>1</v>
      </c>
      <c r="AB31" s="109">
        <v>1</v>
      </c>
      <c r="AC31" s="109">
        <v>1</v>
      </c>
      <c r="AD31" s="109">
        <v>1</v>
      </c>
      <c r="AE31" s="109">
        <v>1</v>
      </c>
      <c r="AF31" s="109">
        <v>1</v>
      </c>
      <c r="AG31" s="109">
        <v>1</v>
      </c>
      <c r="AH31" s="109">
        <v>1</v>
      </c>
      <c r="AI31" s="109">
        <v>1</v>
      </c>
      <c r="AJ31" s="109">
        <v>1</v>
      </c>
      <c r="AK31" s="109">
        <v>1</v>
      </c>
      <c r="AL31" s="109">
        <v>1</v>
      </c>
      <c r="AM31" s="114">
        <v>1</v>
      </c>
      <c r="AN31" s="115">
        <v>0</v>
      </c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73" t="str">
        <f t="shared" si="2"/>
        <v/>
      </c>
      <c r="BE31" s="164">
        <v>0</v>
      </c>
      <c r="BF31" s="108"/>
      <c r="BG31" s="108"/>
      <c r="BH31" s="108"/>
      <c r="BI31" s="108"/>
      <c r="BJ31" s="108"/>
      <c r="BK31" s="108"/>
      <c r="BL31" s="108"/>
      <c r="BM31" s="108"/>
      <c r="BN31" s="5">
        <f t="shared" si="3"/>
        <v>0</v>
      </c>
      <c r="BO31" s="5">
        <f t="shared" si="4"/>
        <v>0</v>
      </c>
    </row>
    <row r="32" spans="2:67">
      <c r="B32" s="128" t="str">
        <f ca="1">IF(C32="","",MAX($B$12:INDIRECT("R[-1]C",FALSE))+1)</f>
        <v/>
      </c>
      <c r="C32" s="109"/>
      <c r="D32" s="129" t="str">
        <f t="shared" si="5"/>
        <v/>
      </c>
      <c r="E32" s="42" t="str">
        <f t="shared" si="1"/>
        <v/>
      </c>
      <c r="F32" s="110"/>
      <c r="G32" s="42" t="str">
        <f ca="1">IF(C32="","",IF(F32="","0x03FF",IF(ISERROR(VLOOKUP(F32,C$12:INDIRECT("R[-1]C[-2]",FALSE),3,FALSE)),"ERROR",VLOOKUP(F32,C$12:INDIRECT("R[-1]C[-2]",FALSE),3,FALSE))))</f>
        <v/>
      </c>
      <c r="H32" s="110">
        <v>1</v>
      </c>
      <c r="I32" s="109">
        <v>1</v>
      </c>
      <c r="J32" s="109">
        <v>1</v>
      </c>
      <c r="K32" s="109">
        <v>1</v>
      </c>
      <c r="L32" s="109">
        <v>1</v>
      </c>
      <c r="M32" s="109">
        <v>1</v>
      </c>
      <c r="N32" s="109">
        <v>1</v>
      </c>
      <c r="O32" s="109">
        <v>1</v>
      </c>
      <c r="P32" s="109">
        <v>1</v>
      </c>
      <c r="Q32" s="109">
        <v>1</v>
      </c>
      <c r="R32" s="109">
        <v>1</v>
      </c>
      <c r="S32" s="109">
        <v>1</v>
      </c>
      <c r="T32" s="109">
        <v>1</v>
      </c>
      <c r="U32" s="109">
        <v>1</v>
      </c>
      <c r="V32" s="109">
        <v>1</v>
      </c>
      <c r="W32" s="109">
        <v>1</v>
      </c>
      <c r="X32" s="109">
        <v>1</v>
      </c>
      <c r="Y32" s="109">
        <v>1</v>
      </c>
      <c r="Z32" s="109">
        <v>1</v>
      </c>
      <c r="AA32" s="109">
        <v>1</v>
      </c>
      <c r="AB32" s="109">
        <v>1</v>
      </c>
      <c r="AC32" s="109">
        <v>1</v>
      </c>
      <c r="AD32" s="109">
        <v>1</v>
      </c>
      <c r="AE32" s="109">
        <v>1</v>
      </c>
      <c r="AF32" s="109">
        <v>1</v>
      </c>
      <c r="AG32" s="109">
        <v>1</v>
      </c>
      <c r="AH32" s="109">
        <v>1</v>
      </c>
      <c r="AI32" s="109">
        <v>1</v>
      </c>
      <c r="AJ32" s="109">
        <v>1</v>
      </c>
      <c r="AK32" s="109">
        <v>1</v>
      </c>
      <c r="AL32" s="109">
        <v>1</v>
      </c>
      <c r="AM32" s="114">
        <v>1</v>
      </c>
      <c r="AN32" s="115">
        <v>0</v>
      </c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73" t="str">
        <f t="shared" si="2"/>
        <v/>
      </c>
      <c r="BE32" s="164">
        <v>0</v>
      </c>
      <c r="BF32" s="107"/>
      <c r="BG32" s="108"/>
      <c r="BH32" s="108"/>
      <c r="BI32" s="108"/>
      <c r="BJ32" s="108"/>
      <c r="BK32" s="108"/>
      <c r="BL32" s="108"/>
      <c r="BM32" s="108"/>
      <c r="BN32" s="5">
        <f t="shared" si="3"/>
        <v>0</v>
      </c>
      <c r="BO32" s="5">
        <f t="shared" si="4"/>
        <v>0</v>
      </c>
    </row>
    <row r="33" spans="2:67">
      <c r="B33" s="128" t="str">
        <f ca="1">IF(C33="","",MAX($B$12:INDIRECT("R[-1]C",FALSE))+1)</f>
        <v/>
      </c>
      <c r="C33" s="109"/>
      <c r="D33" s="129" t="str">
        <f t="shared" si="5"/>
        <v/>
      </c>
      <c r="E33" s="42" t="str">
        <f t="shared" si="1"/>
        <v/>
      </c>
      <c r="F33" s="110"/>
      <c r="G33" s="42" t="str">
        <f ca="1">IF(C33="","",IF(F33="","0x03FF",IF(ISERROR(VLOOKUP(F33,C$12:INDIRECT("R[-1]C[-2]",FALSE),3,FALSE)),"ERROR",VLOOKUP(F33,C$12:INDIRECT("R[-1]C[-2]",FALSE),3,FALSE))))</f>
        <v/>
      </c>
      <c r="H33" s="110">
        <v>1</v>
      </c>
      <c r="I33" s="109">
        <v>1</v>
      </c>
      <c r="J33" s="109">
        <v>1</v>
      </c>
      <c r="K33" s="109">
        <v>1</v>
      </c>
      <c r="L33" s="109">
        <v>1</v>
      </c>
      <c r="M33" s="109">
        <v>1</v>
      </c>
      <c r="N33" s="109">
        <v>1</v>
      </c>
      <c r="O33" s="109">
        <v>1</v>
      </c>
      <c r="P33" s="109">
        <v>1</v>
      </c>
      <c r="Q33" s="109">
        <v>1</v>
      </c>
      <c r="R33" s="109">
        <v>1</v>
      </c>
      <c r="S33" s="109">
        <v>1</v>
      </c>
      <c r="T33" s="109">
        <v>1</v>
      </c>
      <c r="U33" s="109">
        <v>1</v>
      </c>
      <c r="V33" s="109">
        <v>1</v>
      </c>
      <c r="W33" s="109">
        <v>1</v>
      </c>
      <c r="X33" s="109">
        <v>1</v>
      </c>
      <c r="Y33" s="109">
        <v>1</v>
      </c>
      <c r="Z33" s="109">
        <v>1</v>
      </c>
      <c r="AA33" s="109">
        <v>1</v>
      </c>
      <c r="AB33" s="109">
        <v>1</v>
      </c>
      <c r="AC33" s="109">
        <v>1</v>
      </c>
      <c r="AD33" s="109">
        <v>1</v>
      </c>
      <c r="AE33" s="109">
        <v>1</v>
      </c>
      <c r="AF33" s="109">
        <v>1</v>
      </c>
      <c r="AG33" s="109">
        <v>1</v>
      </c>
      <c r="AH33" s="109">
        <v>1</v>
      </c>
      <c r="AI33" s="109">
        <v>1</v>
      </c>
      <c r="AJ33" s="109">
        <v>1</v>
      </c>
      <c r="AK33" s="109">
        <v>1</v>
      </c>
      <c r="AL33" s="109">
        <v>1</v>
      </c>
      <c r="AM33" s="114">
        <v>1</v>
      </c>
      <c r="AN33" s="115">
        <v>0</v>
      </c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73" t="str">
        <f t="shared" si="2"/>
        <v/>
      </c>
      <c r="BE33" s="164">
        <v>0</v>
      </c>
      <c r="BF33" s="107"/>
      <c r="BG33" s="108"/>
      <c r="BH33" s="108"/>
      <c r="BI33" s="108"/>
      <c r="BJ33" s="108"/>
      <c r="BK33" s="108"/>
      <c r="BL33" s="108"/>
      <c r="BM33" s="108"/>
      <c r="BN33" s="5">
        <f t="shared" si="3"/>
        <v>0</v>
      </c>
      <c r="BO33" s="5">
        <f t="shared" si="4"/>
        <v>0</v>
      </c>
    </row>
    <row r="34" spans="2:67">
      <c r="B34" s="128" t="str">
        <f ca="1">IF(C34="","",MAX($B$12:INDIRECT("R[-1]C",FALSE))+1)</f>
        <v/>
      </c>
      <c r="C34" s="109"/>
      <c r="D34" s="129" t="str">
        <f t="shared" si="5"/>
        <v/>
      </c>
      <c r="E34" s="42" t="str">
        <f t="shared" si="1"/>
        <v/>
      </c>
      <c r="F34" s="110"/>
      <c r="G34" s="42" t="str">
        <f ca="1">IF(C34="","",IF(F34="","0x03FF",IF(ISERROR(VLOOKUP(F34,C$12:INDIRECT("R[-1]C[-2]",FALSE),3,FALSE)),"ERROR",VLOOKUP(F34,C$12:INDIRECT("R[-1]C[-2]",FALSE),3,FALSE))))</f>
        <v/>
      </c>
      <c r="H34" s="110">
        <v>1</v>
      </c>
      <c r="I34" s="109">
        <v>1</v>
      </c>
      <c r="J34" s="109">
        <v>1</v>
      </c>
      <c r="K34" s="109">
        <v>1</v>
      </c>
      <c r="L34" s="109">
        <v>1</v>
      </c>
      <c r="M34" s="109">
        <v>1</v>
      </c>
      <c r="N34" s="109">
        <v>1</v>
      </c>
      <c r="O34" s="109">
        <v>1</v>
      </c>
      <c r="P34" s="109">
        <v>1</v>
      </c>
      <c r="Q34" s="109">
        <v>1</v>
      </c>
      <c r="R34" s="109">
        <v>1</v>
      </c>
      <c r="S34" s="109">
        <v>1</v>
      </c>
      <c r="T34" s="109">
        <v>1</v>
      </c>
      <c r="U34" s="109">
        <v>1</v>
      </c>
      <c r="V34" s="109">
        <v>1</v>
      </c>
      <c r="W34" s="109">
        <v>1</v>
      </c>
      <c r="X34" s="109">
        <v>1</v>
      </c>
      <c r="Y34" s="109">
        <v>1</v>
      </c>
      <c r="Z34" s="109">
        <v>1</v>
      </c>
      <c r="AA34" s="109">
        <v>1</v>
      </c>
      <c r="AB34" s="109">
        <v>1</v>
      </c>
      <c r="AC34" s="109">
        <v>1</v>
      </c>
      <c r="AD34" s="109">
        <v>1</v>
      </c>
      <c r="AE34" s="109">
        <v>1</v>
      </c>
      <c r="AF34" s="109">
        <v>1</v>
      </c>
      <c r="AG34" s="109">
        <v>1</v>
      </c>
      <c r="AH34" s="109">
        <v>1</v>
      </c>
      <c r="AI34" s="109">
        <v>1</v>
      </c>
      <c r="AJ34" s="109">
        <v>1</v>
      </c>
      <c r="AK34" s="109">
        <v>1</v>
      </c>
      <c r="AL34" s="109">
        <v>1</v>
      </c>
      <c r="AM34" s="114">
        <v>1</v>
      </c>
      <c r="AN34" s="115">
        <v>0</v>
      </c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73" t="str">
        <f t="shared" si="2"/>
        <v/>
      </c>
      <c r="BE34" s="164">
        <v>0</v>
      </c>
      <c r="BF34" s="107"/>
      <c r="BG34" s="108"/>
      <c r="BH34" s="108"/>
      <c r="BI34" s="108"/>
      <c r="BJ34" s="108"/>
      <c r="BK34" s="108"/>
      <c r="BL34" s="108"/>
      <c r="BM34" s="108"/>
      <c r="BN34" s="5">
        <f t="shared" si="3"/>
        <v>0</v>
      </c>
      <c r="BO34" s="5">
        <f t="shared" si="4"/>
        <v>0</v>
      </c>
    </row>
    <row r="35" spans="2:67">
      <c r="B35" s="128" t="str">
        <f ca="1">IF(C35="","",MAX($B$12:INDIRECT("R[-1]C",FALSE))+1)</f>
        <v/>
      </c>
      <c r="C35" s="109"/>
      <c r="D35" s="129" t="str">
        <f t="shared" si="5"/>
        <v/>
      </c>
      <c r="E35" s="42" t="str">
        <f t="shared" si="1"/>
        <v/>
      </c>
      <c r="F35" s="110"/>
      <c r="G35" s="42" t="str">
        <f ca="1">IF(C35="","",IF(F35="","0x03FF",IF(ISERROR(VLOOKUP(F35,C$12:INDIRECT("R[-1]C[-2]",FALSE),3,FALSE)),"ERROR",VLOOKUP(F35,C$12:INDIRECT("R[-1]C[-2]",FALSE),3,FALSE))))</f>
        <v/>
      </c>
      <c r="H35" s="110">
        <v>1</v>
      </c>
      <c r="I35" s="109">
        <v>1</v>
      </c>
      <c r="J35" s="109">
        <v>1</v>
      </c>
      <c r="K35" s="109">
        <v>1</v>
      </c>
      <c r="L35" s="109">
        <v>1</v>
      </c>
      <c r="M35" s="109">
        <v>1</v>
      </c>
      <c r="N35" s="109">
        <v>1</v>
      </c>
      <c r="O35" s="109">
        <v>1</v>
      </c>
      <c r="P35" s="109">
        <v>1</v>
      </c>
      <c r="Q35" s="109">
        <v>1</v>
      </c>
      <c r="R35" s="109">
        <v>1</v>
      </c>
      <c r="S35" s="109">
        <v>1</v>
      </c>
      <c r="T35" s="109">
        <v>1</v>
      </c>
      <c r="U35" s="109">
        <v>1</v>
      </c>
      <c r="V35" s="109">
        <v>1</v>
      </c>
      <c r="W35" s="109">
        <v>1</v>
      </c>
      <c r="X35" s="109">
        <v>1</v>
      </c>
      <c r="Y35" s="109">
        <v>1</v>
      </c>
      <c r="Z35" s="109">
        <v>1</v>
      </c>
      <c r="AA35" s="109">
        <v>1</v>
      </c>
      <c r="AB35" s="109">
        <v>1</v>
      </c>
      <c r="AC35" s="109">
        <v>1</v>
      </c>
      <c r="AD35" s="109">
        <v>1</v>
      </c>
      <c r="AE35" s="109">
        <v>1</v>
      </c>
      <c r="AF35" s="109">
        <v>1</v>
      </c>
      <c r="AG35" s="109">
        <v>1</v>
      </c>
      <c r="AH35" s="109">
        <v>1</v>
      </c>
      <c r="AI35" s="109">
        <v>1</v>
      </c>
      <c r="AJ35" s="109">
        <v>1</v>
      </c>
      <c r="AK35" s="109">
        <v>1</v>
      </c>
      <c r="AL35" s="109">
        <v>1</v>
      </c>
      <c r="AM35" s="114">
        <v>1</v>
      </c>
      <c r="AN35" s="115">
        <v>0</v>
      </c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73" t="str">
        <f t="shared" si="2"/>
        <v/>
      </c>
      <c r="BE35" s="164">
        <v>0</v>
      </c>
      <c r="BF35" s="108"/>
      <c r="BG35" s="108"/>
      <c r="BH35" s="108"/>
      <c r="BI35" s="108"/>
      <c r="BJ35" s="108"/>
      <c r="BK35" s="108"/>
      <c r="BL35" s="108"/>
      <c r="BM35" s="108"/>
      <c r="BN35" s="5">
        <f t="shared" si="3"/>
        <v>0</v>
      </c>
      <c r="BO35" s="5">
        <f t="shared" si="4"/>
        <v>0</v>
      </c>
    </row>
    <row r="36" spans="2:67">
      <c r="B36" s="128" t="str">
        <f ca="1">IF(C36="","",MAX($B$12:INDIRECT("R[-1]C",FALSE))+1)</f>
        <v/>
      </c>
      <c r="C36" s="109"/>
      <c r="D36" s="129" t="str">
        <f t="shared" si="5"/>
        <v/>
      </c>
      <c r="E36" s="42" t="str">
        <f t="shared" si="1"/>
        <v/>
      </c>
      <c r="F36" s="110"/>
      <c r="G36" s="42" t="str">
        <f ca="1">IF(C36="","",IF(F36="","0x03FF",IF(ISERROR(VLOOKUP(F36,C$12:INDIRECT("R[-1]C[-2]",FALSE),3,FALSE)),"ERROR",VLOOKUP(F36,C$12:INDIRECT("R[-1]C[-2]",FALSE),3,FALSE))))</f>
        <v/>
      </c>
      <c r="H36" s="110">
        <v>1</v>
      </c>
      <c r="I36" s="109">
        <v>1</v>
      </c>
      <c r="J36" s="109">
        <v>1</v>
      </c>
      <c r="K36" s="109">
        <v>1</v>
      </c>
      <c r="L36" s="109">
        <v>1</v>
      </c>
      <c r="M36" s="109">
        <v>1</v>
      </c>
      <c r="N36" s="109">
        <v>1</v>
      </c>
      <c r="O36" s="109">
        <v>1</v>
      </c>
      <c r="P36" s="109">
        <v>1</v>
      </c>
      <c r="Q36" s="109">
        <v>1</v>
      </c>
      <c r="R36" s="109">
        <v>1</v>
      </c>
      <c r="S36" s="109">
        <v>1</v>
      </c>
      <c r="T36" s="109">
        <v>1</v>
      </c>
      <c r="U36" s="109">
        <v>1</v>
      </c>
      <c r="V36" s="109">
        <v>1</v>
      </c>
      <c r="W36" s="109">
        <v>1</v>
      </c>
      <c r="X36" s="109">
        <v>1</v>
      </c>
      <c r="Y36" s="109">
        <v>1</v>
      </c>
      <c r="Z36" s="109">
        <v>1</v>
      </c>
      <c r="AA36" s="109">
        <v>1</v>
      </c>
      <c r="AB36" s="109">
        <v>1</v>
      </c>
      <c r="AC36" s="109">
        <v>1</v>
      </c>
      <c r="AD36" s="109">
        <v>1</v>
      </c>
      <c r="AE36" s="109">
        <v>1</v>
      </c>
      <c r="AF36" s="109">
        <v>1</v>
      </c>
      <c r="AG36" s="109">
        <v>1</v>
      </c>
      <c r="AH36" s="109">
        <v>1</v>
      </c>
      <c r="AI36" s="109">
        <v>1</v>
      </c>
      <c r="AJ36" s="109">
        <v>1</v>
      </c>
      <c r="AK36" s="109">
        <v>1</v>
      </c>
      <c r="AL36" s="109">
        <v>1</v>
      </c>
      <c r="AM36" s="114">
        <v>1</v>
      </c>
      <c r="AN36" s="115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73" t="str">
        <f t="shared" si="2"/>
        <v/>
      </c>
      <c r="BE36" s="164">
        <v>0</v>
      </c>
      <c r="BF36" s="107"/>
      <c r="BG36" s="108"/>
      <c r="BH36" s="108"/>
      <c r="BI36" s="108"/>
      <c r="BJ36" s="108"/>
      <c r="BK36" s="108"/>
      <c r="BL36" s="108"/>
      <c r="BM36" s="108"/>
      <c r="BN36" s="5">
        <f t="shared" si="3"/>
        <v>0</v>
      </c>
      <c r="BO36" s="5">
        <f t="shared" si="4"/>
        <v>0</v>
      </c>
    </row>
    <row r="37" spans="2:67">
      <c r="B37" s="128" t="str">
        <f ca="1">IF(C37="","",MAX($B$12:INDIRECT("R[-1]C",FALSE))+1)</f>
        <v/>
      </c>
      <c r="C37" s="109"/>
      <c r="D37" s="129" t="str">
        <f t="shared" si="5"/>
        <v/>
      </c>
      <c r="E37" s="42" t="str">
        <f t="shared" si="1"/>
        <v/>
      </c>
      <c r="F37" s="110"/>
      <c r="G37" s="42" t="str">
        <f ca="1">IF(C37="","",IF(F37="","0x03FF",IF(ISERROR(VLOOKUP(F37,C$12:INDIRECT("R[-1]C[-2]",FALSE),3,FALSE)),"ERROR",VLOOKUP(F37,C$12:INDIRECT("R[-1]C[-2]",FALSE),3,FALSE))))</f>
        <v/>
      </c>
      <c r="H37" s="110">
        <v>1</v>
      </c>
      <c r="I37" s="109">
        <v>1</v>
      </c>
      <c r="J37" s="109">
        <v>1</v>
      </c>
      <c r="K37" s="109">
        <v>1</v>
      </c>
      <c r="L37" s="109">
        <v>1</v>
      </c>
      <c r="M37" s="109">
        <v>1</v>
      </c>
      <c r="N37" s="109">
        <v>1</v>
      </c>
      <c r="O37" s="109">
        <v>1</v>
      </c>
      <c r="P37" s="109">
        <v>1</v>
      </c>
      <c r="Q37" s="109">
        <v>1</v>
      </c>
      <c r="R37" s="109">
        <v>1</v>
      </c>
      <c r="S37" s="109">
        <v>1</v>
      </c>
      <c r="T37" s="109">
        <v>1</v>
      </c>
      <c r="U37" s="109">
        <v>1</v>
      </c>
      <c r="V37" s="109">
        <v>1</v>
      </c>
      <c r="W37" s="109">
        <v>1</v>
      </c>
      <c r="X37" s="109">
        <v>1</v>
      </c>
      <c r="Y37" s="109">
        <v>1</v>
      </c>
      <c r="Z37" s="109">
        <v>1</v>
      </c>
      <c r="AA37" s="109">
        <v>1</v>
      </c>
      <c r="AB37" s="109">
        <v>1</v>
      </c>
      <c r="AC37" s="109">
        <v>1</v>
      </c>
      <c r="AD37" s="109">
        <v>1</v>
      </c>
      <c r="AE37" s="109">
        <v>1</v>
      </c>
      <c r="AF37" s="109">
        <v>1</v>
      </c>
      <c r="AG37" s="109">
        <v>1</v>
      </c>
      <c r="AH37" s="109">
        <v>1</v>
      </c>
      <c r="AI37" s="109">
        <v>1</v>
      </c>
      <c r="AJ37" s="109">
        <v>1</v>
      </c>
      <c r="AK37" s="109">
        <v>1</v>
      </c>
      <c r="AL37" s="109">
        <v>1</v>
      </c>
      <c r="AM37" s="114">
        <v>1</v>
      </c>
      <c r="AN37" s="115">
        <v>0</v>
      </c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73" t="str">
        <f t="shared" si="2"/>
        <v/>
      </c>
      <c r="BE37" s="164">
        <v>0</v>
      </c>
      <c r="BF37" s="107"/>
      <c r="BG37" s="108"/>
      <c r="BH37" s="108"/>
      <c r="BI37" s="108"/>
      <c r="BJ37" s="108"/>
      <c r="BK37" s="108"/>
      <c r="BL37" s="108"/>
      <c r="BM37" s="108"/>
      <c r="BN37" s="5">
        <f t="shared" si="3"/>
        <v>0</v>
      </c>
      <c r="BO37" s="5">
        <f t="shared" si="4"/>
        <v>0</v>
      </c>
    </row>
    <row r="38" spans="2:67">
      <c r="B38" s="128" t="str">
        <f ca="1">IF(C38="","",MAX($B$12:INDIRECT("R[-1]C",FALSE))+1)</f>
        <v/>
      </c>
      <c r="C38" s="109"/>
      <c r="D38" s="129" t="str">
        <f t="shared" si="5"/>
        <v/>
      </c>
      <c r="E38" s="42" t="str">
        <f t="shared" si="1"/>
        <v/>
      </c>
      <c r="F38" s="110"/>
      <c r="G38" s="42" t="str">
        <f ca="1">IF(C38="","",IF(F38="","0x03FF",IF(ISERROR(VLOOKUP(F38,C$12:INDIRECT("R[-1]C[-2]",FALSE),3,FALSE)),"ERROR",VLOOKUP(F38,C$12:INDIRECT("R[-1]C[-2]",FALSE),3,FALSE))))</f>
        <v/>
      </c>
      <c r="H38" s="110">
        <v>1</v>
      </c>
      <c r="I38" s="109">
        <v>1</v>
      </c>
      <c r="J38" s="109">
        <v>1</v>
      </c>
      <c r="K38" s="109">
        <v>1</v>
      </c>
      <c r="L38" s="109">
        <v>1</v>
      </c>
      <c r="M38" s="109">
        <v>1</v>
      </c>
      <c r="N38" s="109">
        <v>1</v>
      </c>
      <c r="O38" s="109">
        <v>1</v>
      </c>
      <c r="P38" s="109">
        <v>1</v>
      </c>
      <c r="Q38" s="109">
        <v>1</v>
      </c>
      <c r="R38" s="109">
        <v>1</v>
      </c>
      <c r="S38" s="109">
        <v>1</v>
      </c>
      <c r="T38" s="109">
        <v>1</v>
      </c>
      <c r="U38" s="109">
        <v>1</v>
      </c>
      <c r="V38" s="109">
        <v>1</v>
      </c>
      <c r="W38" s="109">
        <v>1</v>
      </c>
      <c r="X38" s="109">
        <v>1</v>
      </c>
      <c r="Y38" s="109">
        <v>1</v>
      </c>
      <c r="Z38" s="109">
        <v>1</v>
      </c>
      <c r="AA38" s="109">
        <v>1</v>
      </c>
      <c r="AB38" s="109">
        <v>1</v>
      </c>
      <c r="AC38" s="109">
        <v>1</v>
      </c>
      <c r="AD38" s="109">
        <v>1</v>
      </c>
      <c r="AE38" s="109">
        <v>1</v>
      </c>
      <c r="AF38" s="109">
        <v>1</v>
      </c>
      <c r="AG38" s="109">
        <v>1</v>
      </c>
      <c r="AH38" s="109">
        <v>1</v>
      </c>
      <c r="AI38" s="109">
        <v>1</v>
      </c>
      <c r="AJ38" s="109">
        <v>1</v>
      </c>
      <c r="AK38" s="109">
        <v>1</v>
      </c>
      <c r="AL38" s="109">
        <v>1</v>
      </c>
      <c r="AM38" s="114">
        <v>1</v>
      </c>
      <c r="AN38" s="115">
        <v>0</v>
      </c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73" t="str">
        <f t="shared" si="2"/>
        <v/>
      </c>
      <c r="BE38" s="164">
        <v>0</v>
      </c>
      <c r="BF38" s="108"/>
      <c r="BG38" s="108"/>
      <c r="BH38" s="108"/>
      <c r="BI38" s="108"/>
      <c r="BJ38" s="108"/>
      <c r="BK38" s="108"/>
      <c r="BL38" s="108"/>
      <c r="BM38" s="108"/>
      <c r="BN38" s="5">
        <f t="shared" si="3"/>
        <v>0</v>
      </c>
      <c r="BO38" s="5">
        <f t="shared" si="4"/>
        <v>0</v>
      </c>
    </row>
    <row r="39" spans="2:67">
      <c r="B39" s="128" t="str">
        <f ca="1">IF(C39="","",MAX($B$12:INDIRECT("R[-1]C",FALSE))+1)</f>
        <v/>
      </c>
      <c r="C39" s="109"/>
      <c r="D39" s="129" t="str">
        <f t="shared" si="5"/>
        <v/>
      </c>
      <c r="E39" s="42" t="str">
        <f t="shared" si="1"/>
        <v/>
      </c>
      <c r="F39" s="110"/>
      <c r="G39" s="42" t="str">
        <f ca="1">IF(C39="","",IF(F39="","0x03FF",IF(ISERROR(VLOOKUP(F39,C$12:INDIRECT("R[-1]C[-2]",FALSE),3,FALSE)),"ERROR",VLOOKUP(F39,C$12:INDIRECT("R[-1]C[-2]",FALSE),3,FALSE))))</f>
        <v/>
      </c>
      <c r="H39" s="110">
        <v>1</v>
      </c>
      <c r="I39" s="109">
        <v>1</v>
      </c>
      <c r="J39" s="109">
        <v>1</v>
      </c>
      <c r="K39" s="109">
        <v>1</v>
      </c>
      <c r="L39" s="109">
        <v>1</v>
      </c>
      <c r="M39" s="109">
        <v>1</v>
      </c>
      <c r="N39" s="109">
        <v>1</v>
      </c>
      <c r="O39" s="109">
        <v>1</v>
      </c>
      <c r="P39" s="109">
        <v>1</v>
      </c>
      <c r="Q39" s="109">
        <v>1</v>
      </c>
      <c r="R39" s="109">
        <v>1</v>
      </c>
      <c r="S39" s="109">
        <v>1</v>
      </c>
      <c r="T39" s="109">
        <v>1</v>
      </c>
      <c r="U39" s="109">
        <v>1</v>
      </c>
      <c r="V39" s="109">
        <v>1</v>
      </c>
      <c r="W39" s="109">
        <v>1</v>
      </c>
      <c r="X39" s="109">
        <v>1</v>
      </c>
      <c r="Y39" s="109">
        <v>1</v>
      </c>
      <c r="Z39" s="109">
        <v>1</v>
      </c>
      <c r="AA39" s="109">
        <v>1</v>
      </c>
      <c r="AB39" s="109">
        <v>1</v>
      </c>
      <c r="AC39" s="109">
        <v>1</v>
      </c>
      <c r="AD39" s="109">
        <v>1</v>
      </c>
      <c r="AE39" s="109">
        <v>1</v>
      </c>
      <c r="AF39" s="109">
        <v>1</v>
      </c>
      <c r="AG39" s="109">
        <v>1</v>
      </c>
      <c r="AH39" s="109">
        <v>1</v>
      </c>
      <c r="AI39" s="109">
        <v>1</v>
      </c>
      <c r="AJ39" s="109">
        <v>1</v>
      </c>
      <c r="AK39" s="109">
        <v>1</v>
      </c>
      <c r="AL39" s="109">
        <v>1</v>
      </c>
      <c r="AM39" s="114">
        <v>1</v>
      </c>
      <c r="AN39" s="115">
        <v>0</v>
      </c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73" t="str">
        <f t="shared" si="2"/>
        <v/>
      </c>
      <c r="BE39" s="164">
        <v>0</v>
      </c>
      <c r="BF39" s="107"/>
      <c r="BG39" s="108"/>
      <c r="BH39" s="108"/>
      <c r="BI39" s="108"/>
      <c r="BJ39" s="108"/>
      <c r="BK39" s="108"/>
      <c r="BL39" s="108"/>
      <c r="BM39" s="108"/>
      <c r="BN39" s="5">
        <f t="shared" si="3"/>
        <v>0</v>
      </c>
      <c r="BO39" s="5">
        <f t="shared" si="4"/>
        <v>0</v>
      </c>
    </row>
    <row r="40" spans="2:67">
      <c r="B40" s="128" t="str">
        <f ca="1">IF(C40="","",MAX($B$12:INDIRECT("R[-1]C",FALSE))+1)</f>
        <v/>
      </c>
      <c r="C40" s="109"/>
      <c r="D40" s="129" t="str">
        <f t="shared" si="5"/>
        <v/>
      </c>
      <c r="E40" s="42" t="str">
        <f t="shared" si="1"/>
        <v/>
      </c>
      <c r="F40" s="110"/>
      <c r="G40" s="42" t="str">
        <f ca="1">IF(C40="","",IF(F40="","0x03FF",IF(ISERROR(VLOOKUP(F40,C$12:INDIRECT("R[-1]C[-2]",FALSE),3,FALSE)),"ERROR",VLOOKUP(F40,C$12:INDIRECT("R[-1]C[-2]",FALSE),3,FALSE))))</f>
        <v/>
      </c>
      <c r="H40" s="110">
        <v>1</v>
      </c>
      <c r="I40" s="109">
        <v>1</v>
      </c>
      <c r="J40" s="109">
        <v>1</v>
      </c>
      <c r="K40" s="109">
        <v>1</v>
      </c>
      <c r="L40" s="109">
        <v>1</v>
      </c>
      <c r="M40" s="109">
        <v>1</v>
      </c>
      <c r="N40" s="109">
        <v>1</v>
      </c>
      <c r="O40" s="109">
        <v>1</v>
      </c>
      <c r="P40" s="109">
        <v>1</v>
      </c>
      <c r="Q40" s="109">
        <v>1</v>
      </c>
      <c r="R40" s="109">
        <v>1</v>
      </c>
      <c r="S40" s="109">
        <v>1</v>
      </c>
      <c r="T40" s="109">
        <v>1</v>
      </c>
      <c r="U40" s="109">
        <v>1</v>
      </c>
      <c r="V40" s="109">
        <v>1</v>
      </c>
      <c r="W40" s="109">
        <v>1</v>
      </c>
      <c r="X40" s="109">
        <v>1</v>
      </c>
      <c r="Y40" s="109">
        <v>1</v>
      </c>
      <c r="Z40" s="109">
        <v>1</v>
      </c>
      <c r="AA40" s="109">
        <v>1</v>
      </c>
      <c r="AB40" s="109">
        <v>1</v>
      </c>
      <c r="AC40" s="109">
        <v>1</v>
      </c>
      <c r="AD40" s="109">
        <v>1</v>
      </c>
      <c r="AE40" s="109">
        <v>1</v>
      </c>
      <c r="AF40" s="109">
        <v>1</v>
      </c>
      <c r="AG40" s="109">
        <v>1</v>
      </c>
      <c r="AH40" s="109">
        <v>1</v>
      </c>
      <c r="AI40" s="109">
        <v>1</v>
      </c>
      <c r="AJ40" s="109">
        <v>1</v>
      </c>
      <c r="AK40" s="109">
        <v>1</v>
      </c>
      <c r="AL40" s="109">
        <v>1</v>
      </c>
      <c r="AM40" s="114">
        <v>1</v>
      </c>
      <c r="AN40" s="115">
        <v>0</v>
      </c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73" t="str">
        <f t="shared" si="2"/>
        <v/>
      </c>
      <c r="BE40" s="164">
        <v>0</v>
      </c>
      <c r="BF40" s="107"/>
      <c r="BG40" s="108"/>
      <c r="BH40" s="108"/>
      <c r="BI40" s="108"/>
      <c r="BJ40" s="108"/>
      <c r="BK40" s="108"/>
      <c r="BL40" s="108"/>
      <c r="BM40" s="108"/>
      <c r="BN40" s="5">
        <f t="shared" si="3"/>
        <v>0</v>
      </c>
      <c r="BO40" s="5">
        <f t="shared" si="4"/>
        <v>0</v>
      </c>
    </row>
    <row r="41" spans="2:67">
      <c r="B41" s="128" t="str">
        <f ca="1">IF(C41="","",MAX($B$12:INDIRECT("R[-1]C",FALSE))+1)</f>
        <v/>
      </c>
      <c r="C41" s="109"/>
      <c r="D41" s="129" t="str">
        <f t="shared" si="5"/>
        <v/>
      </c>
      <c r="E41" s="42" t="str">
        <f t="shared" si="1"/>
        <v/>
      </c>
      <c r="F41" s="110"/>
      <c r="G41" s="42" t="str">
        <f ca="1">IF(C41="","",IF(F41="","0x03FF",IF(ISERROR(VLOOKUP(F41,C$12:INDIRECT("R[-1]C[-2]",FALSE),3,FALSE)),"ERROR",VLOOKUP(F41,C$12:INDIRECT("R[-1]C[-2]",FALSE),3,FALSE))))</f>
        <v/>
      </c>
      <c r="H41" s="110">
        <v>1</v>
      </c>
      <c r="I41" s="109">
        <v>1</v>
      </c>
      <c r="J41" s="109">
        <v>1</v>
      </c>
      <c r="K41" s="109">
        <v>1</v>
      </c>
      <c r="L41" s="109">
        <v>1</v>
      </c>
      <c r="M41" s="109">
        <v>1</v>
      </c>
      <c r="N41" s="109">
        <v>1</v>
      </c>
      <c r="O41" s="109">
        <v>1</v>
      </c>
      <c r="P41" s="109">
        <v>1</v>
      </c>
      <c r="Q41" s="109">
        <v>1</v>
      </c>
      <c r="R41" s="109">
        <v>1</v>
      </c>
      <c r="S41" s="109">
        <v>1</v>
      </c>
      <c r="T41" s="109">
        <v>1</v>
      </c>
      <c r="U41" s="109">
        <v>1</v>
      </c>
      <c r="V41" s="109">
        <v>1</v>
      </c>
      <c r="W41" s="109">
        <v>1</v>
      </c>
      <c r="X41" s="109">
        <v>1</v>
      </c>
      <c r="Y41" s="109">
        <v>1</v>
      </c>
      <c r="Z41" s="109">
        <v>1</v>
      </c>
      <c r="AA41" s="109">
        <v>1</v>
      </c>
      <c r="AB41" s="109">
        <v>1</v>
      </c>
      <c r="AC41" s="109">
        <v>1</v>
      </c>
      <c r="AD41" s="109">
        <v>1</v>
      </c>
      <c r="AE41" s="109">
        <v>1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1</v>
      </c>
      <c r="AL41" s="109">
        <v>1</v>
      </c>
      <c r="AM41" s="114">
        <v>1</v>
      </c>
      <c r="AN41" s="115">
        <v>0</v>
      </c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73" t="str">
        <f t="shared" si="2"/>
        <v/>
      </c>
      <c r="BE41" s="164">
        <v>0</v>
      </c>
      <c r="BF41" s="107"/>
      <c r="BG41" s="108"/>
      <c r="BH41" s="108"/>
      <c r="BI41" s="108"/>
      <c r="BJ41" s="108"/>
      <c r="BK41" s="108"/>
      <c r="BL41" s="108"/>
      <c r="BM41" s="108"/>
      <c r="BN41" s="5">
        <f t="shared" si="3"/>
        <v>0</v>
      </c>
      <c r="BO41" s="5">
        <f t="shared" si="4"/>
        <v>0</v>
      </c>
    </row>
    <row r="42" spans="2:67">
      <c r="B42" s="128" t="str">
        <f ca="1">IF(C42="","",MAX($B$12:INDIRECT("R[-1]C",FALSE))+1)</f>
        <v/>
      </c>
      <c r="C42" s="109"/>
      <c r="D42" s="129" t="str">
        <f t="shared" si="5"/>
        <v/>
      </c>
      <c r="E42" s="42" t="str">
        <f t="shared" si="1"/>
        <v/>
      </c>
      <c r="F42" s="110"/>
      <c r="G42" s="42" t="str">
        <f ca="1">IF(C42="","",IF(F42="","0x03FF",IF(ISERROR(VLOOKUP(F42,C$12:INDIRECT("R[-1]C[-2]",FALSE),3,FALSE)),"ERROR",VLOOKUP(F42,C$12:INDIRECT("R[-1]C[-2]",FALSE),3,FALSE))))</f>
        <v/>
      </c>
      <c r="H42" s="110">
        <v>1</v>
      </c>
      <c r="I42" s="109">
        <v>1</v>
      </c>
      <c r="J42" s="109">
        <v>1</v>
      </c>
      <c r="K42" s="109">
        <v>1</v>
      </c>
      <c r="L42" s="109">
        <v>1</v>
      </c>
      <c r="M42" s="109">
        <v>1</v>
      </c>
      <c r="N42" s="109">
        <v>1</v>
      </c>
      <c r="O42" s="109">
        <v>1</v>
      </c>
      <c r="P42" s="109">
        <v>1</v>
      </c>
      <c r="Q42" s="109">
        <v>1</v>
      </c>
      <c r="R42" s="109">
        <v>1</v>
      </c>
      <c r="S42" s="109">
        <v>1</v>
      </c>
      <c r="T42" s="109">
        <v>1</v>
      </c>
      <c r="U42" s="109">
        <v>1</v>
      </c>
      <c r="V42" s="109">
        <v>1</v>
      </c>
      <c r="W42" s="109">
        <v>1</v>
      </c>
      <c r="X42" s="109">
        <v>1</v>
      </c>
      <c r="Y42" s="109">
        <v>1</v>
      </c>
      <c r="Z42" s="109">
        <v>1</v>
      </c>
      <c r="AA42" s="109">
        <v>1</v>
      </c>
      <c r="AB42" s="109">
        <v>1</v>
      </c>
      <c r="AC42" s="109">
        <v>1</v>
      </c>
      <c r="AD42" s="109">
        <v>1</v>
      </c>
      <c r="AE42" s="109">
        <v>1</v>
      </c>
      <c r="AF42" s="109">
        <v>1</v>
      </c>
      <c r="AG42" s="109">
        <v>1</v>
      </c>
      <c r="AH42" s="109">
        <v>1</v>
      </c>
      <c r="AI42" s="109">
        <v>1</v>
      </c>
      <c r="AJ42" s="109">
        <v>1</v>
      </c>
      <c r="AK42" s="109">
        <v>1</v>
      </c>
      <c r="AL42" s="109">
        <v>1</v>
      </c>
      <c r="AM42" s="114">
        <v>1</v>
      </c>
      <c r="AN42" s="115">
        <v>0</v>
      </c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73" t="str">
        <f t="shared" si="2"/>
        <v/>
      </c>
      <c r="BE42" s="164">
        <v>0</v>
      </c>
      <c r="BF42" s="107"/>
      <c r="BG42" s="108"/>
      <c r="BH42" s="108"/>
      <c r="BI42" s="108"/>
      <c r="BJ42" s="108"/>
      <c r="BK42" s="108"/>
      <c r="BL42" s="108"/>
      <c r="BM42" s="108"/>
      <c r="BN42" s="5">
        <f t="shared" si="3"/>
        <v>0</v>
      </c>
      <c r="BO42" s="5">
        <f t="shared" si="4"/>
        <v>0</v>
      </c>
    </row>
    <row r="43" spans="2:67">
      <c r="B43" s="128" t="str">
        <f ca="1">IF(C43="","",MAX($B$12:INDIRECT("R[-1]C",FALSE))+1)</f>
        <v/>
      </c>
      <c r="C43" s="109"/>
      <c r="D43" s="129" t="str">
        <f t="shared" si="5"/>
        <v/>
      </c>
      <c r="E43" s="42" t="str">
        <f t="shared" si="1"/>
        <v/>
      </c>
      <c r="F43" s="110"/>
      <c r="G43" s="42" t="str">
        <f ca="1">IF(C43="","",IF(F43="","0x03FF",IF(ISERROR(VLOOKUP(F43,C$12:INDIRECT("R[-1]C[-2]",FALSE),3,FALSE)),"ERROR",VLOOKUP(F43,C$12:INDIRECT("R[-1]C[-2]",FALSE),3,FALSE))))</f>
        <v/>
      </c>
      <c r="H43" s="110">
        <v>1</v>
      </c>
      <c r="I43" s="109">
        <v>1</v>
      </c>
      <c r="J43" s="109">
        <v>1</v>
      </c>
      <c r="K43" s="109">
        <v>1</v>
      </c>
      <c r="L43" s="109">
        <v>1</v>
      </c>
      <c r="M43" s="109">
        <v>1</v>
      </c>
      <c r="N43" s="109">
        <v>1</v>
      </c>
      <c r="O43" s="109">
        <v>1</v>
      </c>
      <c r="P43" s="109">
        <v>1</v>
      </c>
      <c r="Q43" s="109">
        <v>1</v>
      </c>
      <c r="R43" s="109">
        <v>1</v>
      </c>
      <c r="S43" s="109">
        <v>1</v>
      </c>
      <c r="T43" s="109">
        <v>1</v>
      </c>
      <c r="U43" s="109">
        <v>1</v>
      </c>
      <c r="V43" s="109">
        <v>1</v>
      </c>
      <c r="W43" s="109">
        <v>1</v>
      </c>
      <c r="X43" s="109">
        <v>1</v>
      </c>
      <c r="Y43" s="109">
        <v>1</v>
      </c>
      <c r="Z43" s="109">
        <v>1</v>
      </c>
      <c r="AA43" s="109">
        <v>1</v>
      </c>
      <c r="AB43" s="109">
        <v>1</v>
      </c>
      <c r="AC43" s="109">
        <v>1</v>
      </c>
      <c r="AD43" s="109">
        <v>1</v>
      </c>
      <c r="AE43" s="109">
        <v>1</v>
      </c>
      <c r="AF43" s="109">
        <v>1</v>
      </c>
      <c r="AG43" s="109">
        <v>1</v>
      </c>
      <c r="AH43" s="109">
        <v>1</v>
      </c>
      <c r="AI43" s="109">
        <v>1</v>
      </c>
      <c r="AJ43" s="109">
        <v>1</v>
      </c>
      <c r="AK43" s="109">
        <v>1</v>
      </c>
      <c r="AL43" s="109">
        <v>1</v>
      </c>
      <c r="AM43" s="114">
        <v>1</v>
      </c>
      <c r="AN43" s="115">
        <v>0</v>
      </c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73" t="str">
        <f t="shared" si="2"/>
        <v/>
      </c>
      <c r="BE43" s="164">
        <v>0</v>
      </c>
      <c r="BF43" s="107"/>
      <c r="BG43" s="108"/>
      <c r="BH43" s="108"/>
      <c r="BI43" s="108"/>
      <c r="BJ43" s="108"/>
      <c r="BK43" s="108"/>
      <c r="BL43" s="108"/>
      <c r="BM43" s="108"/>
      <c r="BN43" s="5">
        <f t="shared" si="3"/>
        <v>0</v>
      </c>
      <c r="BO43" s="5">
        <f t="shared" si="4"/>
        <v>0</v>
      </c>
    </row>
    <row r="44" spans="2:67">
      <c r="B44" s="128" t="str">
        <f ca="1">IF(C44="","",MAX($B$12:INDIRECT("R[-1]C",FALSE))+1)</f>
        <v/>
      </c>
      <c r="C44" s="109"/>
      <c r="D44" s="129" t="str">
        <f t="shared" si="5"/>
        <v/>
      </c>
      <c r="E44" s="42" t="str">
        <f t="shared" si="1"/>
        <v/>
      </c>
      <c r="F44" s="110"/>
      <c r="G44" s="42" t="str">
        <f ca="1">IF(C44="","",IF(F44="","0x03FF",IF(ISERROR(VLOOKUP(F44,C$12:INDIRECT("R[-1]C[-2]",FALSE),3,FALSE)),"ERROR",VLOOKUP(F44,C$12:INDIRECT("R[-1]C[-2]",FALSE),3,FALSE))))</f>
        <v/>
      </c>
      <c r="H44" s="110">
        <v>1</v>
      </c>
      <c r="I44" s="109">
        <v>1</v>
      </c>
      <c r="J44" s="109">
        <v>1</v>
      </c>
      <c r="K44" s="109">
        <v>1</v>
      </c>
      <c r="L44" s="109">
        <v>1</v>
      </c>
      <c r="M44" s="109">
        <v>1</v>
      </c>
      <c r="N44" s="109">
        <v>1</v>
      </c>
      <c r="O44" s="109">
        <v>1</v>
      </c>
      <c r="P44" s="109">
        <v>1</v>
      </c>
      <c r="Q44" s="109">
        <v>1</v>
      </c>
      <c r="R44" s="109">
        <v>1</v>
      </c>
      <c r="S44" s="109">
        <v>1</v>
      </c>
      <c r="T44" s="109">
        <v>1</v>
      </c>
      <c r="U44" s="109">
        <v>1</v>
      </c>
      <c r="V44" s="109">
        <v>1</v>
      </c>
      <c r="W44" s="109">
        <v>1</v>
      </c>
      <c r="X44" s="109">
        <v>1</v>
      </c>
      <c r="Y44" s="109">
        <v>1</v>
      </c>
      <c r="Z44" s="109">
        <v>1</v>
      </c>
      <c r="AA44" s="109">
        <v>1</v>
      </c>
      <c r="AB44" s="109">
        <v>1</v>
      </c>
      <c r="AC44" s="109">
        <v>1</v>
      </c>
      <c r="AD44" s="109">
        <v>1</v>
      </c>
      <c r="AE44" s="109">
        <v>1</v>
      </c>
      <c r="AF44" s="109">
        <v>1</v>
      </c>
      <c r="AG44" s="109">
        <v>1</v>
      </c>
      <c r="AH44" s="109">
        <v>1</v>
      </c>
      <c r="AI44" s="109">
        <v>1</v>
      </c>
      <c r="AJ44" s="109">
        <v>1</v>
      </c>
      <c r="AK44" s="109">
        <v>1</v>
      </c>
      <c r="AL44" s="109">
        <v>1</v>
      </c>
      <c r="AM44" s="114">
        <v>1</v>
      </c>
      <c r="AN44" s="115">
        <v>0</v>
      </c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73" t="str">
        <f t="shared" si="2"/>
        <v/>
      </c>
      <c r="BE44" s="164">
        <v>0</v>
      </c>
      <c r="BF44" s="107"/>
      <c r="BG44" s="108"/>
      <c r="BH44" s="108"/>
      <c r="BI44" s="108"/>
      <c r="BJ44" s="108"/>
      <c r="BK44" s="108"/>
      <c r="BL44" s="108"/>
      <c r="BM44" s="108"/>
      <c r="BN44" s="5">
        <f t="shared" si="3"/>
        <v>0</v>
      </c>
      <c r="BO44" s="5">
        <f t="shared" si="4"/>
        <v>0</v>
      </c>
    </row>
    <row r="45" spans="2:67">
      <c r="B45" s="128" t="str">
        <f ca="1">IF(C45="","",MAX($B$12:INDIRECT("R[-1]C",FALSE))+1)</f>
        <v/>
      </c>
      <c r="C45" s="109"/>
      <c r="D45" s="129" t="str">
        <f t="shared" si="5"/>
        <v/>
      </c>
      <c r="E45" s="42" t="str">
        <f t="shared" si="1"/>
        <v/>
      </c>
      <c r="F45" s="110"/>
      <c r="G45" s="42" t="str">
        <f ca="1">IF(C45="","",IF(F45="","0x03FF",IF(ISERROR(VLOOKUP(F45,C$12:INDIRECT("R[-1]C[-2]",FALSE),3,FALSE)),"ERROR",VLOOKUP(F45,C$12:INDIRECT("R[-1]C[-2]",FALSE),3,FALSE))))</f>
        <v/>
      </c>
      <c r="H45" s="110">
        <v>1</v>
      </c>
      <c r="I45" s="109">
        <v>1</v>
      </c>
      <c r="J45" s="109">
        <v>1</v>
      </c>
      <c r="K45" s="109">
        <v>1</v>
      </c>
      <c r="L45" s="109">
        <v>1</v>
      </c>
      <c r="M45" s="109">
        <v>1</v>
      </c>
      <c r="N45" s="109">
        <v>1</v>
      </c>
      <c r="O45" s="109">
        <v>1</v>
      </c>
      <c r="P45" s="109">
        <v>1</v>
      </c>
      <c r="Q45" s="109">
        <v>1</v>
      </c>
      <c r="R45" s="109">
        <v>1</v>
      </c>
      <c r="S45" s="109">
        <v>1</v>
      </c>
      <c r="T45" s="109">
        <v>1</v>
      </c>
      <c r="U45" s="109">
        <v>1</v>
      </c>
      <c r="V45" s="109">
        <v>1</v>
      </c>
      <c r="W45" s="109">
        <v>1</v>
      </c>
      <c r="X45" s="109">
        <v>1</v>
      </c>
      <c r="Y45" s="109">
        <v>1</v>
      </c>
      <c r="Z45" s="109">
        <v>1</v>
      </c>
      <c r="AA45" s="109">
        <v>1</v>
      </c>
      <c r="AB45" s="109">
        <v>1</v>
      </c>
      <c r="AC45" s="109">
        <v>1</v>
      </c>
      <c r="AD45" s="109">
        <v>1</v>
      </c>
      <c r="AE45" s="109">
        <v>1</v>
      </c>
      <c r="AF45" s="109">
        <v>1</v>
      </c>
      <c r="AG45" s="109">
        <v>1</v>
      </c>
      <c r="AH45" s="109">
        <v>1</v>
      </c>
      <c r="AI45" s="109">
        <v>1</v>
      </c>
      <c r="AJ45" s="109">
        <v>1</v>
      </c>
      <c r="AK45" s="109">
        <v>1</v>
      </c>
      <c r="AL45" s="109">
        <v>1</v>
      </c>
      <c r="AM45" s="114">
        <v>1</v>
      </c>
      <c r="AN45" s="115">
        <v>0</v>
      </c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73" t="str">
        <f t="shared" si="2"/>
        <v/>
      </c>
      <c r="BE45" s="164">
        <v>0</v>
      </c>
      <c r="BF45" s="107"/>
      <c r="BG45" s="108"/>
      <c r="BH45" s="108"/>
      <c r="BI45" s="108"/>
      <c r="BJ45" s="108"/>
      <c r="BK45" s="108"/>
      <c r="BL45" s="108"/>
      <c r="BM45" s="108"/>
      <c r="BN45" s="5">
        <f t="shared" si="3"/>
        <v>0</v>
      </c>
      <c r="BO45" s="5">
        <f t="shared" si="4"/>
        <v>0</v>
      </c>
    </row>
    <row r="46" spans="2:67">
      <c r="B46" s="128" t="str">
        <f ca="1">IF(C46="","",MAX($B$12:INDIRECT("R[-1]C",FALSE))+1)</f>
        <v/>
      </c>
      <c r="C46" s="109"/>
      <c r="D46" s="129" t="str">
        <f t="shared" si="5"/>
        <v/>
      </c>
      <c r="E46" s="42" t="str">
        <f t="shared" si="1"/>
        <v/>
      </c>
      <c r="F46" s="110"/>
      <c r="G46" s="42" t="str">
        <f ca="1">IF(C46="","",IF(F46="","0x03FF",IF(ISERROR(VLOOKUP(F46,C$12:INDIRECT("R[-1]C[-2]",FALSE),3,FALSE)),"ERROR",VLOOKUP(F46,C$12:INDIRECT("R[-1]C[-2]",FALSE),3,FALSE))))</f>
        <v/>
      </c>
      <c r="H46" s="110">
        <v>1</v>
      </c>
      <c r="I46" s="109">
        <v>1</v>
      </c>
      <c r="J46" s="109">
        <v>1</v>
      </c>
      <c r="K46" s="109">
        <v>1</v>
      </c>
      <c r="L46" s="109">
        <v>1</v>
      </c>
      <c r="M46" s="109">
        <v>1</v>
      </c>
      <c r="N46" s="109">
        <v>1</v>
      </c>
      <c r="O46" s="109">
        <v>1</v>
      </c>
      <c r="P46" s="109">
        <v>1</v>
      </c>
      <c r="Q46" s="109">
        <v>1</v>
      </c>
      <c r="R46" s="109">
        <v>1</v>
      </c>
      <c r="S46" s="109">
        <v>1</v>
      </c>
      <c r="T46" s="109">
        <v>1</v>
      </c>
      <c r="U46" s="109">
        <v>1</v>
      </c>
      <c r="V46" s="109">
        <v>1</v>
      </c>
      <c r="W46" s="109">
        <v>1</v>
      </c>
      <c r="X46" s="109">
        <v>1</v>
      </c>
      <c r="Y46" s="109">
        <v>1</v>
      </c>
      <c r="Z46" s="109">
        <v>1</v>
      </c>
      <c r="AA46" s="109">
        <v>1</v>
      </c>
      <c r="AB46" s="109">
        <v>1</v>
      </c>
      <c r="AC46" s="109">
        <v>1</v>
      </c>
      <c r="AD46" s="109">
        <v>1</v>
      </c>
      <c r="AE46" s="109">
        <v>1</v>
      </c>
      <c r="AF46" s="109">
        <v>1</v>
      </c>
      <c r="AG46" s="109">
        <v>1</v>
      </c>
      <c r="AH46" s="109">
        <v>1</v>
      </c>
      <c r="AI46" s="109">
        <v>1</v>
      </c>
      <c r="AJ46" s="109">
        <v>1</v>
      </c>
      <c r="AK46" s="109">
        <v>1</v>
      </c>
      <c r="AL46" s="109">
        <v>1</v>
      </c>
      <c r="AM46" s="114">
        <v>1</v>
      </c>
      <c r="AN46" s="115">
        <v>0</v>
      </c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73" t="str">
        <f t="shared" si="2"/>
        <v/>
      </c>
      <c r="BE46" s="164">
        <v>0</v>
      </c>
      <c r="BF46" s="107"/>
      <c r="BG46" s="108"/>
      <c r="BH46" s="108"/>
      <c r="BI46" s="108"/>
      <c r="BJ46" s="108"/>
      <c r="BK46" s="108"/>
      <c r="BL46" s="108"/>
      <c r="BM46" s="108"/>
      <c r="BN46" s="5">
        <f t="shared" si="3"/>
        <v>0</v>
      </c>
      <c r="BO46" s="5">
        <f t="shared" si="4"/>
        <v>0</v>
      </c>
    </row>
    <row r="47" spans="2:67">
      <c r="B47" s="128" t="str">
        <f ca="1">IF(C47="","",MAX($B$12:INDIRECT("R[-1]C",FALSE))+1)</f>
        <v/>
      </c>
      <c r="C47" s="109"/>
      <c r="D47" s="129" t="str">
        <f t="shared" si="5"/>
        <v/>
      </c>
      <c r="E47" s="42" t="str">
        <f t="shared" si="1"/>
        <v/>
      </c>
      <c r="F47" s="110"/>
      <c r="G47" s="42" t="str">
        <f ca="1">IF(C47="","",IF(F47="","0x03FF",IF(ISERROR(VLOOKUP(F47,C$12:INDIRECT("R[-1]C[-2]",FALSE),3,FALSE)),"ERROR",VLOOKUP(F47,C$12:INDIRECT("R[-1]C[-2]",FALSE),3,FALSE))))</f>
        <v/>
      </c>
      <c r="H47" s="110">
        <v>1</v>
      </c>
      <c r="I47" s="109">
        <v>1</v>
      </c>
      <c r="J47" s="109">
        <v>1</v>
      </c>
      <c r="K47" s="109">
        <v>1</v>
      </c>
      <c r="L47" s="109">
        <v>1</v>
      </c>
      <c r="M47" s="109">
        <v>1</v>
      </c>
      <c r="N47" s="109">
        <v>1</v>
      </c>
      <c r="O47" s="109">
        <v>1</v>
      </c>
      <c r="P47" s="109">
        <v>1</v>
      </c>
      <c r="Q47" s="109">
        <v>1</v>
      </c>
      <c r="R47" s="109">
        <v>1</v>
      </c>
      <c r="S47" s="109">
        <v>1</v>
      </c>
      <c r="T47" s="109">
        <v>1</v>
      </c>
      <c r="U47" s="109">
        <v>1</v>
      </c>
      <c r="V47" s="109">
        <v>1</v>
      </c>
      <c r="W47" s="109">
        <v>1</v>
      </c>
      <c r="X47" s="109">
        <v>1</v>
      </c>
      <c r="Y47" s="109">
        <v>1</v>
      </c>
      <c r="Z47" s="109">
        <v>1</v>
      </c>
      <c r="AA47" s="109">
        <v>1</v>
      </c>
      <c r="AB47" s="109">
        <v>1</v>
      </c>
      <c r="AC47" s="109">
        <v>1</v>
      </c>
      <c r="AD47" s="109">
        <v>1</v>
      </c>
      <c r="AE47" s="109">
        <v>1</v>
      </c>
      <c r="AF47" s="109">
        <v>1</v>
      </c>
      <c r="AG47" s="109">
        <v>1</v>
      </c>
      <c r="AH47" s="109">
        <v>1</v>
      </c>
      <c r="AI47" s="109">
        <v>1</v>
      </c>
      <c r="AJ47" s="109">
        <v>1</v>
      </c>
      <c r="AK47" s="109">
        <v>1</v>
      </c>
      <c r="AL47" s="109">
        <v>1</v>
      </c>
      <c r="AM47" s="114">
        <v>1</v>
      </c>
      <c r="AN47" s="115">
        <v>0</v>
      </c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73" t="str">
        <f t="shared" si="2"/>
        <v/>
      </c>
      <c r="BE47" s="164">
        <v>0</v>
      </c>
      <c r="BF47" s="107"/>
      <c r="BG47" s="108"/>
      <c r="BH47" s="108"/>
      <c r="BI47" s="108"/>
      <c r="BJ47" s="108"/>
      <c r="BK47" s="108"/>
      <c r="BL47" s="108"/>
      <c r="BM47" s="108"/>
      <c r="BN47" s="5">
        <f t="shared" si="3"/>
        <v>0</v>
      </c>
      <c r="BO47" s="5">
        <f t="shared" si="4"/>
        <v>0</v>
      </c>
    </row>
    <row r="48" spans="2:67">
      <c r="B48" s="128" t="str">
        <f ca="1">IF(C48="","",MAX($B$12:INDIRECT("R[-1]C",FALSE))+1)</f>
        <v/>
      </c>
      <c r="C48" s="109"/>
      <c r="D48" s="129" t="str">
        <f t="shared" si="5"/>
        <v/>
      </c>
      <c r="E48" s="42" t="str">
        <f t="shared" si="1"/>
        <v/>
      </c>
      <c r="F48" s="110"/>
      <c r="G48" s="42" t="str">
        <f ca="1">IF(C48="","",IF(F48="","0x03FF",IF(ISERROR(VLOOKUP(F48,C$12:INDIRECT("R[-1]C[-2]",FALSE),3,FALSE)),"ERROR",VLOOKUP(F48,C$12:INDIRECT("R[-1]C[-2]",FALSE),3,FALSE))))</f>
        <v/>
      </c>
      <c r="H48" s="110">
        <v>1</v>
      </c>
      <c r="I48" s="109">
        <v>1</v>
      </c>
      <c r="J48" s="109">
        <v>1</v>
      </c>
      <c r="K48" s="109">
        <v>1</v>
      </c>
      <c r="L48" s="109">
        <v>1</v>
      </c>
      <c r="M48" s="109">
        <v>1</v>
      </c>
      <c r="N48" s="109">
        <v>1</v>
      </c>
      <c r="O48" s="109">
        <v>1</v>
      </c>
      <c r="P48" s="109">
        <v>1</v>
      </c>
      <c r="Q48" s="109">
        <v>1</v>
      </c>
      <c r="R48" s="109">
        <v>1</v>
      </c>
      <c r="S48" s="109">
        <v>1</v>
      </c>
      <c r="T48" s="109">
        <v>1</v>
      </c>
      <c r="U48" s="109">
        <v>1</v>
      </c>
      <c r="V48" s="109">
        <v>1</v>
      </c>
      <c r="W48" s="109">
        <v>1</v>
      </c>
      <c r="X48" s="109">
        <v>1</v>
      </c>
      <c r="Y48" s="109">
        <v>1</v>
      </c>
      <c r="Z48" s="109">
        <v>1</v>
      </c>
      <c r="AA48" s="109">
        <v>1</v>
      </c>
      <c r="AB48" s="109">
        <v>1</v>
      </c>
      <c r="AC48" s="109">
        <v>1</v>
      </c>
      <c r="AD48" s="109">
        <v>1</v>
      </c>
      <c r="AE48" s="109">
        <v>1</v>
      </c>
      <c r="AF48" s="109">
        <v>1</v>
      </c>
      <c r="AG48" s="109">
        <v>1</v>
      </c>
      <c r="AH48" s="109">
        <v>1</v>
      </c>
      <c r="AI48" s="109">
        <v>1</v>
      </c>
      <c r="AJ48" s="109">
        <v>1</v>
      </c>
      <c r="AK48" s="109">
        <v>1</v>
      </c>
      <c r="AL48" s="109">
        <v>1</v>
      </c>
      <c r="AM48" s="114">
        <v>1</v>
      </c>
      <c r="AN48" s="115">
        <v>0</v>
      </c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73" t="str">
        <f t="shared" si="2"/>
        <v/>
      </c>
      <c r="BE48" s="164">
        <v>0</v>
      </c>
      <c r="BF48" s="107"/>
      <c r="BG48" s="108"/>
      <c r="BH48" s="108"/>
      <c r="BI48" s="108"/>
      <c r="BJ48" s="108"/>
      <c r="BK48" s="108"/>
      <c r="BL48" s="108"/>
      <c r="BM48" s="108"/>
      <c r="BN48" s="5">
        <f t="shared" si="3"/>
        <v>0</v>
      </c>
      <c r="BO48" s="5">
        <f t="shared" si="4"/>
        <v>0</v>
      </c>
    </row>
    <row r="49" spans="2:67">
      <c r="B49" s="128" t="str">
        <f ca="1">IF(C49="","",MAX($B$12:INDIRECT("R[-1]C",FALSE))+1)</f>
        <v/>
      </c>
      <c r="C49" s="109"/>
      <c r="D49" s="129" t="str">
        <f t="shared" si="5"/>
        <v/>
      </c>
      <c r="E49" s="42" t="str">
        <f t="shared" si="1"/>
        <v/>
      </c>
      <c r="F49" s="110"/>
      <c r="G49" s="42" t="str">
        <f ca="1">IF(C49="","",IF(F49="","0x03FF",IF(ISERROR(VLOOKUP(F49,C$12:INDIRECT("R[-1]C[-2]",FALSE),3,FALSE)),"ERROR",VLOOKUP(F49,C$12:INDIRECT("R[-1]C[-2]",FALSE),3,FALSE))))</f>
        <v/>
      </c>
      <c r="H49" s="110">
        <v>1</v>
      </c>
      <c r="I49" s="109">
        <v>1</v>
      </c>
      <c r="J49" s="109">
        <v>1</v>
      </c>
      <c r="K49" s="109">
        <v>1</v>
      </c>
      <c r="L49" s="109">
        <v>1</v>
      </c>
      <c r="M49" s="109">
        <v>1</v>
      </c>
      <c r="N49" s="109">
        <v>1</v>
      </c>
      <c r="O49" s="109">
        <v>1</v>
      </c>
      <c r="P49" s="109">
        <v>1</v>
      </c>
      <c r="Q49" s="109">
        <v>1</v>
      </c>
      <c r="R49" s="109">
        <v>1</v>
      </c>
      <c r="S49" s="109">
        <v>1</v>
      </c>
      <c r="T49" s="109">
        <v>1</v>
      </c>
      <c r="U49" s="109">
        <v>1</v>
      </c>
      <c r="V49" s="109">
        <v>1</v>
      </c>
      <c r="W49" s="109">
        <v>1</v>
      </c>
      <c r="X49" s="109">
        <v>1</v>
      </c>
      <c r="Y49" s="109">
        <v>1</v>
      </c>
      <c r="Z49" s="109">
        <v>1</v>
      </c>
      <c r="AA49" s="109">
        <v>1</v>
      </c>
      <c r="AB49" s="109">
        <v>1</v>
      </c>
      <c r="AC49" s="109">
        <v>1</v>
      </c>
      <c r="AD49" s="109">
        <v>1</v>
      </c>
      <c r="AE49" s="109">
        <v>1</v>
      </c>
      <c r="AF49" s="109">
        <v>1</v>
      </c>
      <c r="AG49" s="109">
        <v>1</v>
      </c>
      <c r="AH49" s="109">
        <v>1</v>
      </c>
      <c r="AI49" s="109">
        <v>1</v>
      </c>
      <c r="AJ49" s="109">
        <v>1</v>
      </c>
      <c r="AK49" s="109">
        <v>1</v>
      </c>
      <c r="AL49" s="109">
        <v>1</v>
      </c>
      <c r="AM49" s="114">
        <v>1</v>
      </c>
      <c r="AN49" s="115">
        <v>0</v>
      </c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73" t="str">
        <f t="shared" si="2"/>
        <v/>
      </c>
      <c r="BE49" s="164">
        <v>0</v>
      </c>
      <c r="BF49" s="107"/>
      <c r="BG49" s="108"/>
      <c r="BH49" s="108"/>
      <c r="BI49" s="108"/>
      <c r="BJ49" s="108"/>
      <c r="BK49" s="108"/>
      <c r="BL49" s="108"/>
      <c r="BM49" s="108"/>
      <c r="BN49" s="5">
        <f t="shared" si="3"/>
        <v>0</v>
      </c>
      <c r="BO49" s="5">
        <f t="shared" si="4"/>
        <v>0</v>
      </c>
    </row>
    <row r="50" spans="2:67">
      <c r="B50" s="128" t="str">
        <f ca="1">IF(C50="","",MAX($B$12:INDIRECT("R[-1]C",FALSE))+1)</f>
        <v/>
      </c>
      <c r="C50" s="109"/>
      <c r="D50" s="129" t="str">
        <f t="shared" si="5"/>
        <v/>
      </c>
      <c r="E50" s="42" t="str">
        <f t="shared" si="1"/>
        <v/>
      </c>
      <c r="F50" s="110"/>
      <c r="G50" s="42" t="str">
        <f ca="1">IF(C50="","",IF(F50="","0x03FF",IF(ISERROR(VLOOKUP(F50,C$12:INDIRECT("R[-1]C[-2]",FALSE),3,FALSE)),"ERROR",VLOOKUP(F50,C$12:INDIRECT("R[-1]C[-2]",FALSE),3,FALSE))))</f>
        <v/>
      </c>
      <c r="H50" s="110">
        <v>1</v>
      </c>
      <c r="I50" s="109">
        <v>1</v>
      </c>
      <c r="J50" s="109">
        <v>1</v>
      </c>
      <c r="K50" s="109">
        <v>1</v>
      </c>
      <c r="L50" s="109">
        <v>1</v>
      </c>
      <c r="M50" s="109">
        <v>1</v>
      </c>
      <c r="N50" s="109">
        <v>1</v>
      </c>
      <c r="O50" s="109">
        <v>1</v>
      </c>
      <c r="P50" s="109">
        <v>1</v>
      </c>
      <c r="Q50" s="109">
        <v>1</v>
      </c>
      <c r="R50" s="109">
        <v>1</v>
      </c>
      <c r="S50" s="109">
        <v>1</v>
      </c>
      <c r="T50" s="109">
        <v>1</v>
      </c>
      <c r="U50" s="109">
        <v>1</v>
      </c>
      <c r="V50" s="109">
        <v>1</v>
      </c>
      <c r="W50" s="109">
        <v>1</v>
      </c>
      <c r="X50" s="109">
        <v>1</v>
      </c>
      <c r="Y50" s="109">
        <v>1</v>
      </c>
      <c r="Z50" s="109">
        <v>1</v>
      </c>
      <c r="AA50" s="109">
        <v>1</v>
      </c>
      <c r="AB50" s="109">
        <v>1</v>
      </c>
      <c r="AC50" s="109">
        <v>1</v>
      </c>
      <c r="AD50" s="109">
        <v>1</v>
      </c>
      <c r="AE50" s="109">
        <v>1</v>
      </c>
      <c r="AF50" s="109">
        <v>1</v>
      </c>
      <c r="AG50" s="109">
        <v>1</v>
      </c>
      <c r="AH50" s="109">
        <v>1</v>
      </c>
      <c r="AI50" s="109">
        <v>1</v>
      </c>
      <c r="AJ50" s="109">
        <v>1</v>
      </c>
      <c r="AK50" s="109">
        <v>1</v>
      </c>
      <c r="AL50" s="109">
        <v>1</v>
      </c>
      <c r="AM50" s="114">
        <v>1</v>
      </c>
      <c r="AN50" s="115">
        <v>0</v>
      </c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73" t="str">
        <f t="shared" si="2"/>
        <v/>
      </c>
      <c r="BE50" s="164">
        <v>0</v>
      </c>
      <c r="BF50" s="107"/>
      <c r="BG50" s="108"/>
      <c r="BH50" s="108"/>
      <c r="BI50" s="108"/>
      <c r="BJ50" s="108"/>
      <c r="BK50" s="108"/>
      <c r="BL50" s="108"/>
      <c r="BM50" s="108"/>
      <c r="BN50" s="5">
        <f t="shared" si="3"/>
        <v>0</v>
      </c>
      <c r="BO50" s="5">
        <f t="shared" si="4"/>
        <v>0</v>
      </c>
    </row>
    <row r="51" spans="2:67">
      <c r="B51" s="128" t="str">
        <f ca="1">IF(C51="","",MAX($B$12:INDIRECT("R[-1]C",FALSE))+1)</f>
        <v/>
      </c>
      <c r="C51" s="109"/>
      <c r="D51" s="129" t="str">
        <f t="shared" si="5"/>
        <v/>
      </c>
      <c r="E51" s="42" t="str">
        <f t="shared" si="1"/>
        <v/>
      </c>
      <c r="F51" s="110"/>
      <c r="G51" s="42" t="str">
        <f ca="1">IF(C51="","",IF(F51="","0x03FF",IF(ISERROR(VLOOKUP(F51,C$12:INDIRECT("R[-1]C[-2]",FALSE),3,FALSE)),"ERROR",VLOOKUP(F51,C$12:INDIRECT("R[-1]C[-2]",FALSE),3,FALSE))))</f>
        <v/>
      </c>
      <c r="H51" s="110">
        <v>1</v>
      </c>
      <c r="I51" s="109">
        <v>1</v>
      </c>
      <c r="J51" s="109">
        <v>1</v>
      </c>
      <c r="K51" s="109">
        <v>1</v>
      </c>
      <c r="L51" s="109">
        <v>1</v>
      </c>
      <c r="M51" s="109">
        <v>1</v>
      </c>
      <c r="N51" s="109">
        <v>1</v>
      </c>
      <c r="O51" s="109">
        <v>1</v>
      </c>
      <c r="P51" s="109">
        <v>1</v>
      </c>
      <c r="Q51" s="109">
        <v>1</v>
      </c>
      <c r="R51" s="109">
        <v>1</v>
      </c>
      <c r="S51" s="109">
        <v>1</v>
      </c>
      <c r="T51" s="109">
        <v>1</v>
      </c>
      <c r="U51" s="109">
        <v>1</v>
      </c>
      <c r="V51" s="109">
        <v>1</v>
      </c>
      <c r="W51" s="109">
        <v>1</v>
      </c>
      <c r="X51" s="109">
        <v>1</v>
      </c>
      <c r="Y51" s="109">
        <v>1</v>
      </c>
      <c r="Z51" s="109">
        <v>1</v>
      </c>
      <c r="AA51" s="109">
        <v>1</v>
      </c>
      <c r="AB51" s="109">
        <v>1</v>
      </c>
      <c r="AC51" s="109">
        <v>1</v>
      </c>
      <c r="AD51" s="109">
        <v>1</v>
      </c>
      <c r="AE51" s="109">
        <v>1</v>
      </c>
      <c r="AF51" s="109">
        <v>1</v>
      </c>
      <c r="AG51" s="109">
        <v>1</v>
      </c>
      <c r="AH51" s="109">
        <v>1</v>
      </c>
      <c r="AI51" s="109">
        <v>1</v>
      </c>
      <c r="AJ51" s="109">
        <v>1</v>
      </c>
      <c r="AK51" s="109">
        <v>1</v>
      </c>
      <c r="AL51" s="109">
        <v>1</v>
      </c>
      <c r="AM51" s="114">
        <v>1</v>
      </c>
      <c r="AN51" s="115">
        <v>0</v>
      </c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73" t="str">
        <f t="shared" si="2"/>
        <v/>
      </c>
      <c r="BE51" s="164">
        <v>0</v>
      </c>
      <c r="BF51" s="107"/>
      <c r="BG51" s="108"/>
      <c r="BH51" s="108"/>
      <c r="BI51" s="108"/>
      <c r="BJ51" s="108"/>
      <c r="BK51" s="108"/>
      <c r="BL51" s="108"/>
      <c r="BM51" s="108"/>
      <c r="BN51" s="5">
        <f t="shared" si="3"/>
        <v>0</v>
      </c>
      <c r="BO51" s="5">
        <f t="shared" si="4"/>
        <v>0</v>
      </c>
    </row>
    <row r="52" spans="2:67">
      <c r="B52" s="128" t="str">
        <f ca="1">IF(C52="","",MAX($B$12:INDIRECT("R[-1]C",FALSE))+1)</f>
        <v/>
      </c>
      <c r="C52" s="109"/>
      <c r="D52" s="129" t="str">
        <f t="shared" si="5"/>
        <v/>
      </c>
      <c r="E52" s="42" t="str">
        <f t="shared" si="1"/>
        <v/>
      </c>
      <c r="F52" s="110"/>
      <c r="G52" s="42" t="str">
        <f ca="1">IF(C52="","",IF(F52="","0x03FF",IF(ISERROR(VLOOKUP(F52,C$12:INDIRECT("R[-1]C[-2]",FALSE),3,FALSE)),"ERROR",VLOOKUP(F52,C$12:INDIRECT("R[-1]C[-2]",FALSE),3,FALSE))))</f>
        <v/>
      </c>
      <c r="H52" s="110">
        <v>1</v>
      </c>
      <c r="I52" s="109">
        <v>1</v>
      </c>
      <c r="J52" s="109">
        <v>1</v>
      </c>
      <c r="K52" s="109">
        <v>1</v>
      </c>
      <c r="L52" s="109">
        <v>1</v>
      </c>
      <c r="M52" s="109">
        <v>1</v>
      </c>
      <c r="N52" s="109">
        <v>1</v>
      </c>
      <c r="O52" s="109">
        <v>1</v>
      </c>
      <c r="P52" s="109">
        <v>1</v>
      </c>
      <c r="Q52" s="109">
        <v>1</v>
      </c>
      <c r="R52" s="109">
        <v>1</v>
      </c>
      <c r="S52" s="109">
        <v>1</v>
      </c>
      <c r="T52" s="109">
        <v>1</v>
      </c>
      <c r="U52" s="109">
        <v>1</v>
      </c>
      <c r="V52" s="109">
        <v>1</v>
      </c>
      <c r="W52" s="109">
        <v>1</v>
      </c>
      <c r="X52" s="109">
        <v>1</v>
      </c>
      <c r="Y52" s="109">
        <v>1</v>
      </c>
      <c r="Z52" s="109">
        <v>1</v>
      </c>
      <c r="AA52" s="109">
        <v>1</v>
      </c>
      <c r="AB52" s="109">
        <v>1</v>
      </c>
      <c r="AC52" s="109">
        <v>1</v>
      </c>
      <c r="AD52" s="109">
        <v>1</v>
      </c>
      <c r="AE52" s="109">
        <v>1</v>
      </c>
      <c r="AF52" s="109">
        <v>1</v>
      </c>
      <c r="AG52" s="109">
        <v>1</v>
      </c>
      <c r="AH52" s="109">
        <v>1</v>
      </c>
      <c r="AI52" s="109">
        <v>1</v>
      </c>
      <c r="AJ52" s="109">
        <v>1</v>
      </c>
      <c r="AK52" s="109">
        <v>1</v>
      </c>
      <c r="AL52" s="109">
        <v>1</v>
      </c>
      <c r="AM52" s="114">
        <v>1</v>
      </c>
      <c r="AN52" s="115">
        <v>0</v>
      </c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73" t="str">
        <f t="shared" si="2"/>
        <v/>
      </c>
      <c r="BE52" s="164">
        <v>0</v>
      </c>
      <c r="BF52" s="107"/>
      <c r="BG52" s="108"/>
      <c r="BH52" s="108"/>
      <c r="BI52" s="108"/>
      <c r="BJ52" s="108"/>
      <c r="BK52" s="108"/>
      <c r="BL52" s="108"/>
      <c r="BM52" s="108"/>
      <c r="BN52" s="5">
        <f t="shared" si="3"/>
        <v>0</v>
      </c>
      <c r="BO52" s="5">
        <f t="shared" si="4"/>
        <v>0</v>
      </c>
    </row>
    <row r="53" spans="2:67">
      <c r="B53" s="128" t="str">
        <f ca="1">IF(C53="","",MAX($B$12:INDIRECT("R[-1]C",FALSE))+1)</f>
        <v/>
      </c>
      <c r="C53" s="109"/>
      <c r="D53" s="129" t="str">
        <f t="shared" si="5"/>
        <v/>
      </c>
      <c r="E53" s="42" t="str">
        <f t="shared" si="1"/>
        <v/>
      </c>
      <c r="F53" s="110"/>
      <c r="G53" s="42" t="str">
        <f ca="1">IF(C53="","",IF(F53="","0x03FF",IF(ISERROR(VLOOKUP(F53,C$12:INDIRECT("R[-1]C[-2]",FALSE),3,FALSE)),"ERROR",VLOOKUP(F53,C$12:INDIRECT("R[-1]C[-2]",FALSE),3,FALSE))))</f>
        <v/>
      </c>
      <c r="H53" s="110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  <c r="O53" s="109">
        <v>1</v>
      </c>
      <c r="P53" s="109">
        <v>1</v>
      </c>
      <c r="Q53" s="109">
        <v>1</v>
      </c>
      <c r="R53" s="109">
        <v>1</v>
      </c>
      <c r="S53" s="109">
        <v>1</v>
      </c>
      <c r="T53" s="109">
        <v>1</v>
      </c>
      <c r="U53" s="109">
        <v>1</v>
      </c>
      <c r="V53" s="109">
        <v>1</v>
      </c>
      <c r="W53" s="109">
        <v>1</v>
      </c>
      <c r="X53" s="109">
        <v>1</v>
      </c>
      <c r="Y53" s="109">
        <v>1</v>
      </c>
      <c r="Z53" s="109">
        <v>1</v>
      </c>
      <c r="AA53" s="109">
        <v>1</v>
      </c>
      <c r="AB53" s="109">
        <v>1</v>
      </c>
      <c r="AC53" s="109">
        <v>1</v>
      </c>
      <c r="AD53" s="109">
        <v>1</v>
      </c>
      <c r="AE53" s="109">
        <v>1</v>
      </c>
      <c r="AF53" s="109">
        <v>1</v>
      </c>
      <c r="AG53" s="109">
        <v>1</v>
      </c>
      <c r="AH53" s="109">
        <v>1</v>
      </c>
      <c r="AI53" s="109">
        <v>1</v>
      </c>
      <c r="AJ53" s="109">
        <v>1</v>
      </c>
      <c r="AK53" s="109">
        <v>1</v>
      </c>
      <c r="AL53" s="109">
        <v>1</v>
      </c>
      <c r="AM53" s="114">
        <v>1</v>
      </c>
      <c r="AN53" s="115">
        <v>0</v>
      </c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73" t="str">
        <f t="shared" si="2"/>
        <v/>
      </c>
      <c r="BE53" s="164">
        <v>0</v>
      </c>
      <c r="BF53" s="107"/>
      <c r="BG53" s="108"/>
      <c r="BH53" s="108"/>
      <c r="BI53" s="108"/>
      <c r="BJ53" s="108"/>
      <c r="BK53" s="108"/>
      <c r="BL53" s="108"/>
      <c r="BM53" s="108"/>
      <c r="BN53" s="5">
        <f t="shared" si="3"/>
        <v>0</v>
      </c>
      <c r="BO53" s="5">
        <f t="shared" si="4"/>
        <v>0</v>
      </c>
    </row>
    <row r="54" spans="2:67">
      <c r="B54" s="128" t="str">
        <f ca="1">IF(C54="","",MAX($B$12:INDIRECT("R[-1]C",FALSE))+1)</f>
        <v/>
      </c>
      <c r="C54" s="109"/>
      <c r="D54" s="129" t="str">
        <f t="shared" si="5"/>
        <v/>
      </c>
      <c r="E54" s="42" t="str">
        <f t="shared" si="1"/>
        <v/>
      </c>
      <c r="F54" s="110"/>
      <c r="G54" s="42" t="str">
        <f ca="1">IF(C54="","",IF(F54="","0x03FF",IF(ISERROR(VLOOKUP(F54,C$12:INDIRECT("R[-1]C[-2]",FALSE),3,FALSE)),"ERROR",VLOOKUP(F54,C$12:INDIRECT("R[-1]C[-2]",FALSE),3,FALSE))))</f>
        <v/>
      </c>
      <c r="H54" s="110">
        <v>1</v>
      </c>
      <c r="I54" s="109">
        <v>1</v>
      </c>
      <c r="J54" s="109">
        <v>1</v>
      </c>
      <c r="K54" s="109">
        <v>1</v>
      </c>
      <c r="L54" s="109">
        <v>1</v>
      </c>
      <c r="M54" s="109">
        <v>1</v>
      </c>
      <c r="N54" s="109">
        <v>1</v>
      </c>
      <c r="O54" s="109">
        <v>1</v>
      </c>
      <c r="P54" s="109">
        <v>1</v>
      </c>
      <c r="Q54" s="109">
        <v>1</v>
      </c>
      <c r="R54" s="109">
        <v>1</v>
      </c>
      <c r="S54" s="109">
        <v>1</v>
      </c>
      <c r="T54" s="109">
        <v>1</v>
      </c>
      <c r="U54" s="109">
        <v>1</v>
      </c>
      <c r="V54" s="109">
        <v>1</v>
      </c>
      <c r="W54" s="109">
        <v>1</v>
      </c>
      <c r="X54" s="109">
        <v>1</v>
      </c>
      <c r="Y54" s="109">
        <v>1</v>
      </c>
      <c r="Z54" s="109">
        <v>1</v>
      </c>
      <c r="AA54" s="109">
        <v>1</v>
      </c>
      <c r="AB54" s="109">
        <v>1</v>
      </c>
      <c r="AC54" s="109">
        <v>1</v>
      </c>
      <c r="AD54" s="109">
        <v>1</v>
      </c>
      <c r="AE54" s="109">
        <v>1</v>
      </c>
      <c r="AF54" s="109">
        <v>1</v>
      </c>
      <c r="AG54" s="109">
        <v>1</v>
      </c>
      <c r="AH54" s="109">
        <v>1</v>
      </c>
      <c r="AI54" s="109">
        <v>1</v>
      </c>
      <c r="AJ54" s="109">
        <v>1</v>
      </c>
      <c r="AK54" s="109">
        <v>1</v>
      </c>
      <c r="AL54" s="109">
        <v>1</v>
      </c>
      <c r="AM54" s="114">
        <v>1</v>
      </c>
      <c r="AN54" s="115">
        <v>0</v>
      </c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73" t="str">
        <f t="shared" si="2"/>
        <v/>
      </c>
      <c r="BE54" s="164">
        <v>0</v>
      </c>
      <c r="BF54" s="108"/>
      <c r="BG54" s="108"/>
      <c r="BH54" s="108"/>
      <c r="BI54" s="108"/>
      <c r="BJ54" s="108"/>
      <c r="BK54" s="108"/>
      <c r="BL54" s="108"/>
      <c r="BM54" s="108"/>
      <c r="BN54" s="5">
        <f t="shared" si="3"/>
        <v>0</v>
      </c>
      <c r="BO54" s="5">
        <f t="shared" si="4"/>
        <v>0</v>
      </c>
    </row>
    <row r="55" spans="2:67">
      <c r="B55" s="128" t="str">
        <f ca="1">IF(C55="","",MAX($B$12:INDIRECT("R[-1]C",FALSE))+1)</f>
        <v/>
      </c>
      <c r="C55" s="109"/>
      <c r="D55" s="129" t="str">
        <f t="shared" si="5"/>
        <v/>
      </c>
      <c r="E55" s="42" t="str">
        <f t="shared" si="1"/>
        <v/>
      </c>
      <c r="F55" s="110"/>
      <c r="G55" s="42" t="str">
        <f ca="1">IF(C55="","",IF(F55="","0x03FF",IF(ISERROR(VLOOKUP(F55,C$12:INDIRECT("R[-1]C[-2]",FALSE),3,FALSE)),"ERROR",VLOOKUP(F55,C$12:INDIRECT("R[-1]C[-2]",FALSE),3,FALSE))))</f>
        <v/>
      </c>
      <c r="H55" s="110">
        <v>1</v>
      </c>
      <c r="I55" s="109">
        <v>1</v>
      </c>
      <c r="J55" s="109">
        <v>1</v>
      </c>
      <c r="K55" s="109">
        <v>1</v>
      </c>
      <c r="L55" s="109">
        <v>1</v>
      </c>
      <c r="M55" s="109">
        <v>1</v>
      </c>
      <c r="N55" s="109">
        <v>1</v>
      </c>
      <c r="O55" s="109">
        <v>1</v>
      </c>
      <c r="P55" s="109">
        <v>1</v>
      </c>
      <c r="Q55" s="109">
        <v>1</v>
      </c>
      <c r="R55" s="109">
        <v>1</v>
      </c>
      <c r="S55" s="109">
        <v>1</v>
      </c>
      <c r="T55" s="109">
        <v>1</v>
      </c>
      <c r="U55" s="109">
        <v>1</v>
      </c>
      <c r="V55" s="109">
        <v>1</v>
      </c>
      <c r="W55" s="109">
        <v>1</v>
      </c>
      <c r="X55" s="109">
        <v>1</v>
      </c>
      <c r="Y55" s="109">
        <v>1</v>
      </c>
      <c r="Z55" s="109">
        <v>1</v>
      </c>
      <c r="AA55" s="109">
        <v>1</v>
      </c>
      <c r="AB55" s="109">
        <v>1</v>
      </c>
      <c r="AC55" s="109">
        <v>1</v>
      </c>
      <c r="AD55" s="109">
        <v>1</v>
      </c>
      <c r="AE55" s="109">
        <v>1</v>
      </c>
      <c r="AF55" s="109">
        <v>1</v>
      </c>
      <c r="AG55" s="109">
        <v>1</v>
      </c>
      <c r="AH55" s="109">
        <v>1</v>
      </c>
      <c r="AI55" s="109">
        <v>1</v>
      </c>
      <c r="AJ55" s="109">
        <v>1</v>
      </c>
      <c r="AK55" s="109">
        <v>1</v>
      </c>
      <c r="AL55" s="109">
        <v>1</v>
      </c>
      <c r="AM55" s="114">
        <v>1</v>
      </c>
      <c r="AN55" s="115">
        <v>0</v>
      </c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73" t="str">
        <f t="shared" si="2"/>
        <v/>
      </c>
      <c r="BE55" s="164">
        <v>0</v>
      </c>
      <c r="BF55" s="107"/>
      <c r="BG55" s="108"/>
      <c r="BH55" s="108"/>
      <c r="BI55" s="108"/>
      <c r="BJ55" s="108"/>
      <c r="BK55" s="108"/>
      <c r="BL55" s="108"/>
      <c r="BM55" s="108"/>
      <c r="BN55" s="5">
        <f t="shared" si="3"/>
        <v>0</v>
      </c>
      <c r="BO55" s="5">
        <f t="shared" si="4"/>
        <v>0</v>
      </c>
    </row>
    <row r="56" spans="2:67">
      <c r="B56" s="128" t="str">
        <f ca="1">IF(C56="","",MAX($B$12:INDIRECT("R[-1]C",FALSE))+1)</f>
        <v/>
      </c>
      <c r="C56" s="109"/>
      <c r="D56" s="129" t="str">
        <f t="shared" si="5"/>
        <v/>
      </c>
      <c r="E56" s="42" t="str">
        <f t="shared" si="1"/>
        <v/>
      </c>
      <c r="F56" s="110"/>
      <c r="G56" s="42" t="str">
        <f ca="1">IF(C56="","",IF(F56="","0x03FF",IF(ISERROR(VLOOKUP(F56,C$12:INDIRECT("R[-1]C[-2]",FALSE),3,FALSE)),"ERROR",VLOOKUP(F56,C$12:INDIRECT("R[-1]C[-2]",FALSE),3,FALSE))))</f>
        <v/>
      </c>
      <c r="H56" s="110">
        <v>1</v>
      </c>
      <c r="I56" s="109">
        <v>1</v>
      </c>
      <c r="J56" s="109">
        <v>1</v>
      </c>
      <c r="K56" s="109">
        <v>1</v>
      </c>
      <c r="L56" s="109">
        <v>1</v>
      </c>
      <c r="M56" s="109">
        <v>1</v>
      </c>
      <c r="N56" s="109">
        <v>1</v>
      </c>
      <c r="O56" s="109">
        <v>1</v>
      </c>
      <c r="P56" s="109">
        <v>1</v>
      </c>
      <c r="Q56" s="109">
        <v>1</v>
      </c>
      <c r="R56" s="109">
        <v>1</v>
      </c>
      <c r="S56" s="109">
        <v>1</v>
      </c>
      <c r="T56" s="109">
        <v>1</v>
      </c>
      <c r="U56" s="109">
        <v>1</v>
      </c>
      <c r="V56" s="109">
        <v>1</v>
      </c>
      <c r="W56" s="109">
        <v>1</v>
      </c>
      <c r="X56" s="109">
        <v>1</v>
      </c>
      <c r="Y56" s="109">
        <v>1</v>
      </c>
      <c r="Z56" s="109">
        <v>1</v>
      </c>
      <c r="AA56" s="109">
        <v>1</v>
      </c>
      <c r="AB56" s="109">
        <v>1</v>
      </c>
      <c r="AC56" s="109">
        <v>1</v>
      </c>
      <c r="AD56" s="109">
        <v>1</v>
      </c>
      <c r="AE56" s="109">
        <v>1</v>
      </c>
      <c r="AF56" s="109">
        <v>1</v>
      </c>
      <c r="AG56" s="109">
        <v>1</v>
      </c>
      <c r="AH56" s="109">
        <v>1</v>
      </c>
      <c r="AI56" s="109">
        <v>1</v>
      </c>
      <c r="AJ56" s="109">
        <v>1</v>
      </c>
      <c r="AK56" s="109">
        <v>1</v>
      </c>
      <c r="AL56" s="109">
        <v>1</v>
      </c>
      <c r="AM56" s="114">
        <v>1</v>
      </c>
      <c r="AN56" s="115">
        <v>0</v>
      </c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73" t="str">
        <f t="shared" si="2"/>
        <v/>
      </c>
      <c r="BE56" s="164">
        <v>0</v>
      </c>
      <c r="BF56" s="108"/>
      <c r="BG56" s="108"/>
      <c r="BH56" s="108"/>
      <c r="BI56" s="108"/>
      <c r="BJ56" s="108"/>
      <c r="BK56" s="108"/>
      <c r="BL56" s="108"/>
      <c r="BM56" s="108"/>
      <c r="BN56" s="5">
        <f t="shared" si="3"/>
        <v>0</v>
      </c>
      <c r="BO56" s="5">
        <f t="shared" si="4"/>
        <v>0</v>
      </c>
    </row>
    <row r="57" spans="2:67">
      <c r="B57" s="128" t="str">
        <f ca="1">IF(C57="","",MAX($B$12:INDIRECT("R[-1]C",FALSE))+1)</f>
        <v/>
      </c>
      <c r="C57" s="109"/>
      <c r="D57" s="129" t="str">
        <f t="shared" si="5"/>
        <v/>
      </c>
      <c r="E57" s="42" t="str">
        <f t="shared" si="1"/>
        <v/>
      </c>
      <c r="F57" s="110"/>
      <c r="G57" s="42" t="str">
        <f ca="1">IF(C57="","",IF(F57="","0x03FF",IF(ISERROR(VLOOKUP(F57,C$12:INDIRECT("R[-1]C[-2]",FALSE),3,FALSE)),"ERROR",VLOOKUP(F57,C$12:INDIRECT("R[-1]C[-2]",FALSE),3,FALSE))))</f>
        <v/>
      </c>
      <c r="H57" s="110">
        <v>1</v>
      </c>
      <c r="I57" s="109">
        <v>1</v>
      </c>
      <c r="J57" s="109">
        <v>1</v>
      </c>
      <c r="K57" s="109">
        <v>1</v>
      </c>
      <c r="L57" s="109">
        <v>1</v>
      </c>
      <c r="M57" s="109">
        <v>1</v>
      </c>
      <c r="N57" s="109">
        <v>1</v>
      </c>
      <c r="O57" s="109">
        <v>1</v>
      </c>
      <c r="P57" s="109">
        <v>1</v>
      </c>
      <c r="Q57" s="109">
        <v>1</v>
      </c>
      <c r="R57" s="109">
        <v>1</v>
      </c>
      <c r="S57" s="109">
        <v>1</v>
      </c>
      <c r="T57" s="109">
        <v>1</v>
      </c>
      <c r="U57" s="109">
        <v>1</v>
      </c>
      <c r="V57" s="109">
        <v>1</v>
      </c>
      <c r="W57" s="109">
        <v>1</v>
      </c>
      <c r="X57" s="109">
        <v>1</v>
      </c>
      <c r="Y57" s="109">
        <v>1</v>
      </c>
      <c r="Z57" s="109">
        <v>1</v>
      </c>
      <c r="AA57" s="109">
        <v>1</v>
      </c>
      <c r="AB57" s="109">
        <v>1</v>
      </c>
      <c r="AC57" s="109">
        <v>1</v>
      </c>
      <c r="AD57" s="109">
        <v>1</v>
      </c>
      <c r="AE57" s="109">
        <v>1</v>
      </c>
      <c r="AF57" s="109">
        <v>1</v>
      </c>
      <c r="AG57" s="109">
        <v>1</v>
      </c>
      <c r="AH57" s="109">
        <v>1</v>
      </c>
      <c r="AI57" s="109">
        <v>1</v>
      </c>
      <c r="AJ57" s="109">
        <v>1</v>
      </c>
      <c r="AK57" s="109">
        <v>1</v>
      </c>
      <c r="AL57" s="109">
        <v>1</v>
      </c>
      <c r="AM57" s="114">
        <v>1</v>
      </c>
      <c r="AN57" s="115">
        <v>0</v>
      </c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73" t="str">
        <f t="shared" si="2"/>
        <v/>
      </c>
      <c r="BE57" s="164">
        <v>0</v>
      </c>
      <c r="BF57" s="108"/>
      <c r="BG57" s="108"/>
      <c r="BH57" s="108"/>
      <c r="BI57" s="108"/>
      <c r="BJ57" s="108"/>
      <c r="BK57" s="108"/>
      <c r="BL57" s="108"/>
      <c r="BM57" s="108"/>
      <c r="BN57" s="5">
        <f t="shared" si="3"/>
        <v>0</v>
      </c>
      <c r="BO57" s="5">
        <f t="shared" si="4"/>
        <v>0</v>
      </c>
    </row>
    <row r="58" spans="2:67">
      <c r="B58" s="128" t="str">
        <f ca="1">IF(C58="","",MAX($B$12:INDIRECT("R[-1]C",FALSE))+1)</f>
        <v/>
      </c>
      <c r="C58" s="109"/>
      <c r="D58" s="129" t="str">
        <f t="shared" si="5"/>
        <v/>
      </c>
      <c r="E58" s="42" t="str">
        <f t="shared" si="1"/>
        <v/>
      </c>
      <c r="F58" s="110"/>
      <c r="G58" s="42" t="str">
        <f ca="1">IF(C58="","",IF(F58="","0x03FF",IF(ISERROR(VLOOKUP(F58,C$12:INDIRECT("R[-1]C[-2]",FALSE),3,FALSE)),"ERROR",VLOOKUP(F58,C$12:INDIRECT("R[-1]C[-2]",FALSE),3,FALSE))))</f>
        <v/>
      </c>
      <c r="H58" s="110">
        <v>1</v>
      </c>
      <c r="I58" s="109">
        <v>1</v>
      </c>
      <c r="J58" s="109">
        <v>1</v>
      </c>
      <c r="K58" s="109">
        <v>1</v>
      </c>
      <c r="L58" s="109">
        <v>1</v>
      </c>
      <c r="M58" s="109">
        <v>1</v>
      </c>
      <c r="N58" s="109">
        <v>1</v>
      </c>
      <c r="O58" s="109">
        <v>1</v>
      </c>
      <c r="P58" s="109">
        <v>1</v>
      </c>
      <c r="Q58" s="109">
        <v>1</v>
      </c>
      <c r="R58" s="109">
        <v>1</v>
      </c>
      <c r="S58" s="109">
        <v>1</v>
      </c>
      <c r="T58" s="109">
        <v>1</v>
      </c>
      <c r="U58" s="109">
        <v>1</v>
      </c>
      <c r="V58" s="109">
        <v>1</v>
      </c>
      <c r="W58" s="109">
        <v>1</v>
      </c>
      <c r="X58" s="109">
        <v>1</v>
      </c>
      <c r="Y58" s="109">
        <v>1</v>
      </c>
      <c r="Z58" s="109">
        <v>1</v>
      </c>
      <c r="AA58" s="109">
        <v>1</v>
      </c>
      <c r="AB58" s="109">
        <v>1</v>
      </c>
      <c r="AC58" s="109">
        <v>1</v>
      </c>
      <c r="AD58" s="109">
        <v>1</v>
      </c>
      <c r="AE58" s="109">
        <v>1</v>
      </c>
      <c r="AF58" s="109">
        <v>1</v>
      </c>
      <c r="AG58" s="109">
        <v>1</v>
      </c>
      <c r="AH58" s="109">
        <v>1</v>
      </c>
      <c r="AI58" s="109">
        <v>1</v>
      </c>
      <c r="AJ58" s="109">
        <v>1</v>
      </c>
      <c r="AK58" s="109">
        <v>1</v>
      </c>
      <c r="AL58" s="109">
        <v>1</v>
      </c>
      <c r="AM58" s="114">
        <v>1</v>
      </c>
      <c r="AN58" s="115">
        <v>0</v>
      </c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73" t="str">
        <f t="shared" si="2"/>
        <v/>
      </c>
      <c r="BE58" s="164">
        <v>0</v>
      </c>
      <c r="BF58" s="107"/>
      <c r="BG58" s="108"/>
      <c r="BH58" s="108"/>
      <c r="BI58" s="108"/>
      <c r="BJ58" s="108"/>
      <c r="BK58" s="108"/>
      <c r="BL58" s="108"/>
      <c r="BM58" s="108"/>
      <c r="BN58" s="5">
        <f t="shared" si="3"/>
        <v>0</v>
      </c>
      <c r="BO58" s="5">
        <f t="shared" si="4"/>
        <v>0</v>
      </c>
    </row>
    <row r="59" spans="2:67">
      <c r="B59" s="128" t="str">
        <f ca="1">IF(C59="","",MAX($B$12:INDIRECT("R[-1]C",FALSE))+1)</f>
        <v/>
      </c>
      <c r="C59" s="109"/>
      <c r="D59" s="129" t="str">
        <f t="shared" si="5"/>
        <v/>
      </c>
      <c r="E59" s="42" t="str">
        <f t="shared" si="1"/>
        <v/>
      </c>
      <c r="F59" s="110"/>
      <c r="G59" s="42" t="str">
        <f ca="1">IF(C59="","",IF(F59="","0x03FF",IF(ISERROR(VLOOKUP(F59,C$12:INDIRECT("R[-1]C[-2]",FALSE),3,FALSE)),"ERROR",VLOOKUP(F59,C$12:INDIRECT("R[-1]C[-2]",FALSE),3,FALSE))))</f>
        <v/>
      </c>
      <c r="H59" s="110">
        <v>1</v>
      </c>
      <c r="I59" s="109">
        <v>1</v>
      </c>
      <c r="J59" s="109">
        <v>1</v>
      </c>
      <c r="K59" s="109">
        <v>1</v>
      </c>
      <c r="L59" s="109">
        <v>1</v>
      </c>
      <c r="M59" s="109">
        <v>1</v>
      </c>
      <c r="N59" s="109">
        <v>1</v>
      </c>
      <c r="O59" s="109">
        <v>1</v>
      </c>
      <c r="P59" s="109">
        <v>1</v>
      </c>
      <c r="Q59" s="109">
        <v>1</v>
      </c>
      <c r="R59" s="109">
        <v>1</v>
      </c>
      <c r="S59" s="109">
        <v>1</v>
      </c>
      <c r="T59" s="109">
        <v>1</v>
      </c>
      <c r="U59" s="109">
        <v>1</v>
      </c>
      <c r="V59" s="109">
        <v>1</v>
      </c>
      <c r="W59" s="109">
        <v>1</v>
      </c>
      <c r="X59" s="109">
        <v>1</v>
      </c>
      <c r="Y59" s="109">
        <v>1</v>
      </c>
      <c r="Z59" s="109">
        <v>1</v>
      </c>
      <c r="AA59" s="109">
        <v>1</v>
      </c>
      <c r="AB59" s="109">
        <v>1</v>
      </c>
      <c r="AC59" s="109">
        <v>1</v>
      </c>
      <c r="AD59" s="109">
        <v>1</v>
      </c>
      <c r="AE59" s="109">
        <v>1</v>
      </c>
      <c r="AF59" s="109">
        <v>1</v>
      </c>
      <c r="AG59" s="109">
        <v>1</v>
      </c>
      <c r="AH59" s="109">
        <v>1</v>
      </c>
      <c r="AI59" s="109">
        <v>1</v>
      </c>
      <c r="AJ59" s="109">
        <v>1</v>
      </c>
      <c r="AK59" s="109">
        <v>1</v>
      </c>
      <c r="AL59" s="109">
        <v>1</v>
      </c>
      <c r="AM59" s="114">
        <v>1</v>
      </c>
      <c r="AN59" s="115">
        <v>0</v>
      </c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73" t="str">
        <f t="shared" si="2"/>
        <v/>
      </c>
      <c r="BE59" s="164">
        <v>0</v>
      </c>
      <c r="BF59" s="107"/>
      <c r="BG59" s="108"/>
      <c r="BH59" s="108"/>
      <c r="BI59" s="108"/>
      <c r="BJ59" s="108"/>
      <c r="BK59" s="108"/>
      <c r="BL59" s="108"/>
      <c r="BM59" s="108"/>
      <c r="BN59" s="5">
        <f t="shared" si="3"/>
        <v>0</v>
      </c>
      <c r="BO59" s="5">
        <f t="shared" si="4"/>
        <v>0</v>
      </c>
    </row>
    <row r="60" spans="2:67">
      <c r="B60" s="128" t="str">
        <f ca="1">IF(C60="","",MAX($B$12:INDIRECT("R[-1]C",FALSE))+1)</f>
        <v/>
      </c>
      <c r="C60" s="109"/>
      <c r="D60" s="129" t="str">
        <f t="shared" si="5"/>
        <v/>
      </c>
      <c r="E60" s="42" t="str">
        <f t="shared" si="1"/>
        <v/>
      </c>
      <c r="F60" s="110"/>
      <c r="G60" s="42" t="str">
        <f ca="1">IF(C60="","",IF(F60="","0x03FF",IF(ISERROR(VLOOKUP(F60,C$12:INDIRECT("R[-1]C[-2]",FALSE),3,FALSE)),"ERROR",VLOOKUP(F60,C$12:INDIRECT("R[-1]C[-2]",FALSE),3,FALSE))))</f>
        <v/>
      </c>
      <c r="H60" s="110">
        <v>1</v>
      </c>
      <c r="I60" s="109">
        <v>1</v>
      </c>
      <c r="J60" s="109">
        <v>1</v>
      </c>
      <c r="K60" s="109">
        <v>1</v>
      </c>
      <c r="L60" s="109">
        <v>1</v>
      </c>
      <c r="M60" s="109">
        <v>1</v>
      </c>
      <c r="N60" s="109">
        <v>1</v>
      </c>
      <c r="O60" s="109">
        <v>1</v>
      </c>
      <c r="P60" s="109">
        <v>1</v>
      </c>
      <c r="Q60" s="109">
        <v>1</v>
      </c>
      <c r="R60" s="109">
        <v>1</v>
      </c>
      <c r="S60" s="109">
        <v>1</v>
      </c>
      <c r="T60" s="109">
        <v>1</v>
      </c>
      <c r="U60" s="109">
        <v>1</v>
      </c>
      <c r="V60" s="109">
        <v>1</v>
      </c>
      <c r="W60" s="109">
        <v>1</v>
      </c>
      <c r="X60" s="109">
        <v>1</v>
      </c>
      <c r="Y60" s="109">
        <v>1</v>
      </c>
      <c r="Z60" s="109">
        <v>1</v>
      </c>
      <c r="AA60" s="109">
        <v>1</v>
      </c>
      <c r="AB60" s="109">
        <v>1</v>
      </c>
      <c r="AC60" s="109">
        <v>1</v>
      </c>
      <c r="AD60" s="109">
        <v>1</v>
      </c>
      <c r="AE60" s="109">
        <v>1</v>
      </c>
      <c r="AF60" s="109">
        <v>1</v>
      </c>
      <c r="AG60" s="109">
        <v>1</v>
      </c>
      <c r="AH60" s="109">
        <v>1</v>
      </c>
      <c r="AI60" s="109">
        <v>1</v>
      </c>
      <c r="AJ60" s="109">
        <v>1</v>
      </c>
      <c r="AK60" s="109">
        <v>1</v>
      </c>
      <c r="AL60" s="109">
        <v>1</v>
      </c>
      <c r="AM60" s="114">
        <v>1</v>
      </c>
      <c r="AN60" s="115">
        <v>0</v>
      </c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73" t="str">
        <f t="shared" si="2"/>
        <v/>
      </c>
      <c r="BE60" s="164">
        <v>0</v>
      </c>
      <c r="BF60" s="107"/>
      <c r="BG60" s="108"/>
      <c r="BH60" s="108"/>
      <c r="BI60" s="108"/>
      <c r="BJ60" s="108"/>
      <c r="BK60" s="108"/>
      <c r="BL60" s="108"/>
      <c r="BM60" s="108"/>
      <c r="BN60" s="5">
        <f t="shared" si="3"/>
        <v>0</v>
      </c>
      <c r="BO60" s="5">
        <f t="shared" si="4"/>
        <v>0</v>
      </c>
    </row>
    <row r="61" spans="2:67">
      <c r="B61" s="128" t="str">
        <f ca="1">IF(C61="","",MAX($B$12:INDIRECT("R[-1]C",FALSE))+1)</f>
        <v/>
      </c>
      <c r="C61" s="109"/>
      <c r="D61" s="129" t="str">
        <f t="shared" si="5"/>
        <v/>
      </c>
      <c r="E61" s="42" t="str">
        <f t="shared" si="1"/>
        <v/>
      </c>
      <c r="F61" s="110"/>
      <c r="G61" s="42" t="str">
        <f ca="1">IF(C61="","",IF(F61="","0x03FF",IF(ISERROR(VLOOKUP(F61,C$12:INDIRECT("R[-1]C[-2]",FALSE),3,FALSE)),"ERROR",VLOOKUP(F61,C$12:INDIRECT("R[-1]C[-2]",FALSE),3,FALSE))))</f>
        <v/>
      </c>
      <c r="H61" s="110">
        <v>1</v>
      </c>
      <c r="I61" s="109">
        <v>1</v>
      </c>
      <c r="J61" s="109">
        <v>1</v>
      </c>
      <c r="K61" s="109">
        <v>1</v>
      </c>
      <c r="L61" s="109">
        <v>1</v>
      </c>
      <c r="M61" s="109">
        <v>1</v>
      </c>
      <c r="N61" s="109">
        <v>1</v>
      </c>
      <c r="O61" s="109">
        <v>1</v>
      </c>
      <c r="P61" s="109">
        <v>1</v>
      </c>
      <c r="Q61" s="109">
        <v>1</v>
      </c>
      <c r="R61" s="109">
        <v>1</v>
      </c>
      <c r="S61" s="109">
        <v>1</v>
      </c>
      <c r="T61" s="109">
        <v>1</v>
      </c>
      <c r="U61" s="109">
        <v>1</v>
      </c>
      <c r="V61" s="109">
        <v>1</v>
      </c>
      <c r="W61" s="109">
        <v>1</v>
      </c>
      <c r="X61" s="109">
        <v>1</v>
      </c>
      <c r="Y61" s="109">
        <v>1</v>
      </c>
      <c r="Z61" s="109">
        <v>1</v>
      </c>
      <c r="AA61" s="109">
        <v>1</v>
      </c>
      <c r="AB61" s="109">
        <v>1</v>
      </c>
      <c r="AC61" s="109">
        <v>1</v>
      </c>
      <c r="AD61" s="109">
        <v>1</v>
      </c>
      <c r="AE61" s="109">
        <v>1</v>
      </c>
      <c r="AF61" s="109">
        <v>1</v>
      </c>
      <c r="AG61" s="109">
        <v>1</v>
      </c>
      <c r="AH61" s="109">
        <v>1</v>
      </c>
      <c r="AI61" s="109">
        <v>1</v>
      </c>
      <c r="AJ61" s="109">
        <v>1</v>
      </c>
      <c r="AK61" s="109">
        <v>1</v>
      </c>
      <c r="AL61" s="109">
        <v>1</v>
      </c>
      <c r="AM61" s="114">
        <v>1</v>
      </c>
      <c r="AN61" s="115">
        <v>0</v>
      </c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73" t="str">
        <f t="shared" si="2"/>
        <v/>
      </c>
      <c r="BE61" s="164">
        <v>0</v>
      </c>
      <c r="BF61" s="107"/>
      <c r="BG61" s="108"/>
      <c r="BH61" s="108"/>
      <c r="BI61" s="108"/>
      <c r="BJ61" s="108"/>
      <c r="BK61" s="108"/>
      <c r="BL61" s="108"/>
      <c r="BM61" s="108"/>
      <c r="BN61" s="5">
        <f t="shared" si="3"/>
        <v>0</v>
      </c>
      <c r="BO61" s="5">
        <f t="shared" si="4"/>
        <v>0</v>
      </c>
    </row>
    <row r="62" spans="2:67">
      <c r="B62" s="128" t="str">
        <f ca="1">IF(C62="","",MAX($B$12:INDIRECT("R[-1]C",FALSE))+1)</f>
        <v/>
      </c>
      <c r="C62" s="109"/>
      <c r="D62" s="129" t="str">
        <f t="shared" si="5"/>
        <v/>
      </c>
      <c r="E62" s="42" t="str">
        <f t="shared" si="1"/>
        <v/>
      </c>
      <c r="F62" s="110"/>
      <c r="G62" s="42" t="str">
        <f ca="1">IF(C62="","",IF(F62="","0x03FF",IF(ISERROR(VLOOKUP(F62,C$12:INDIRECT("R[-1]C[-2]",FALSE),3,FALSE)),"ERROR",VLOOKUP(F62,C$12:INDIRECT("R[-1]C[-2]",FALSE),3,FALSE))))</f>
        <v/>
      </c>
      <c r="H62" s="110">
        <v>1</v>
      </c>
      <c r="I62" s="109">
        <v>1</v>
      </c>
      <c r="J62" s="109">
        <v>1</v>
      </c>
      <c r="K62" s="109">
        <v>1</v>
      </c>
      <c r="L62" s="109">
        <v>1</v>
      </c>
      <c r="M62" s="109">
        <v>1</v>
      </c>
      <c r="N62" s="109">
        <v>1</v>
      </c>
      <c r="O62" s="109">
        <v>1</v>
      </c>
      <c r="P62" s="109">
        <v>1</v>
      </c>
      <c r="Q62" s="109">
        <v>1</v>
      </c>
      <c r="R62" s="109">
        <v>1</v>
      </c>
      <c r="S62" s="109">
        <v>1</v>
      </c>
      <c r="T62" s="109">
        <v>1</v>
      </c>
      <c r="U62" s="109">
        <v>1</v>
      </c>
      <c r="V62" s="109">
        <v>1</v>
      </c>
      <c r="W62" s="109">
        <v>1</v>
      </c>
      <c r="X62" s="109">
        <v>1</v>
      </c>
      <c r="Y62" s="109">
        <v>1</v>
      </c>
      <c r="Z62" s="109">
        <v>1</v>
      </c>
      <c r="AA62" s="109">
        <v>1</v>
      </c>
      <c r="AB62" s="109">
        <v>1</v>
      </c>
      <c r="AC62" s="109">
        <v>1</v>
      </c>
      <c r="AD62" s="109">
        <v>1</v>
      </c>
      <c r="AE62" s="109">
        <v>1</v>
      </c>
      <c r="AF62" s="109">
        <v>1</v>
      </c>
      <c r="AG62" s="109">
        <v>1</v>
      </c>
      <c r="AH62" s="109">
        <v>1</v>
      </c>
      <c r="AI62" s="109">
        <v>1</v>
      </c>
      <c r="AJ62" s="109">
        <v>1</v>
      </c>
      <c r="AK62" s="109">
        <v>1</v>
      </c>
      <c r="AL62" s="109">
        <v>1</v>
      </c>
      <c r="AM62" s="114">
        <v>1</v>
      </c>
      <c r="AN62" s="115">
        <v>0</v>
      </c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73" t="str">
        <f t="shared" si="2"/>
        <v/>
      </c>
      <c r="BE62" s="164">
        <v>0</v>
      </c>
      <c r="BF62" s="107"/>
      <c r="BG62" s="108"/>
      <c r="BH62" s="108"/>
      <c r="BI62" s="108"/>
      <c r="BJ62" s="108"/>
      <c r="BK62" s="108"/>
      <c r="BL62" s="108"/>
      <c r="BM62" s="108"/>
      <c r="BN62" s="5">
        <f t="shared" si="3"/>
        <v>0</v>
      </c>
      <c r="BO62" s="5">
        <f t="shared" si="4"/>
        <v>0</v>
      </c>
    </row>
    <row r="63" spans="2:67">
      <c r="B63" s="128" t="str">
        <f ca="1">IF(C63="","",MAX($B$12:INDIRECT("R[-1]C",FALSE))+1)</f>
        <v/>
      </c>
      <c r="C63" s="109"/>
      <c r="D63" s="129" t="str">
        <f t="shared" si="5"/>
        <v/>
      </c>
      <c r="E63" s="42" t="str">
        <f t="shared" si="1"/>
        <v/>
      </c>
      <c r="F63" s="110"/>
      <c r="G63" s="42" t="str">
        <f ca="1">IF(C63="","",IF(F63="","0x03FF",IF(ISERROR(VLOOKUP(F63,C$12:INDIRECT("R[-1]C[-2]",FALSE),3,FALSE)),"ERROR",VLOOKUP(F63,C$12:INDIRECT("R[-1]C[-2]",FALSE),3,FALSE))))</f>
        <v/>
      </c>
      <c r="H63" s="110">
        <v>1</v>
      </c>
      <c r="I63" s="109">
        <v>1</v>
      </c>
      <c r="J63" s="109">
        <v>1</v>
      </c>
      <c r="K63" s="109">
        <v>1</v>
      </c>
      <c r="L63" s="109">
        <v>1</v>
      </c>
      <c r="M63" s="109">
        <v>1</v>
      </c>
      <c r="N63" s="109">
        <v>1</v>
      </c>
      <c r="O63" s="109">
        <v>1</v>
      </c>
      <c r="P63" s="109">
        <v>1</v>
      </c>
      <c r="Q63" s="109">
        <v>1</v>
      </c>
      <c r="R63" s="109">
        <v>1</v>
      </c>
      <c r="S63" s="109">
        <v>1</v>
      </c>
      <c r="T63" s="109">
        <v>1</v>
      </c>
      <c r="U63" s="109">
        <v>1</v>
      </c>
      <c r="V63" s="109">
        <v>1</v>
      </c>
      <c r="W63" s="109">
        <v>1</v>
      </c>
      <c r="X63" s="109">
        <v>1</v>
      </c>
      <c r="Y63" s="109">
        <v>1</v>
      </c>
      <c r="Z63" s="109">
        <v>1</v>
      </c>
      <c r="AA63" s="109">
        <v>1</v>
      </c>
      <c r="AB63" s="109">
        <v>1</v>
      </c>
      <c r="AC63" s="109">
        <v>1</v>
      </c>
      <c r="AD63" s="109">
        <v>1</v>
      </c>
      <c r="AE63" s="109">
        <v>1</v>
      </c>
      <c r="AF63" s="109">
        <v>1</v>
      </c>
      <c r="AG63" s="109">
        <v>1</v>
      </c>
      <c r="AH63" s="109">
        <v>1</v>
      </c>
      <c r="AI63" s="109">
        <v>1</v>
      </c>
      <c r="AJ63" s="109">
        <v>1</v>
      </c>
      <c r="AK63" s="109">
        <v>1</v>
      </c>
      <c r="AL63" s="109">
        <v>1</v>
      </c>
      <c r="AM63" s="114">
        <v>1</v>
      </c>
      <c r="AN63" s="115">
        <v>0</v>
      </c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73" t="str">
        <f t="shared" si="2"/>
        <v/>
      </c>
      <c r="BE63" s="164">
        <v>0</v>
      </c>
      <c r="BF63" s="107"/>
      <c r="BG63" s="108"/>
      <c r="BH63" s="108"/>
      <c r="BI63" s="108"/>
      <c r="BJ63" s="108"/>
      <c r="BK63" s="108"/>
      <c r="BL63" s="108"/>
      <c r="BM63" s="108"/>
      <c r="BN63" s="5">
        <f t="shared" si="3"/>
        <v>0</v>
      </c>
      <c r="BO63" s="5">
        <f t="shared" si="4"/>
        <v>0</v>
      </c>
    </row>
    <row r="64" spans="2:67">
      <c r="B64" s="128" t="str">
        <f ca="1">IF(C64="","",MAX($B$12:INDIRECT("R[-1]C",FALSE))+1)</f>
        <v/>
      </c>
      <c r="C64" s="109"/>
      <c r="D64" s="129" t="str">
        <f t="shared" si="5"/>
        <v/>
      </c>
      <c r="E64" s="42" t="str">
        <f t="shared" si="1"/>
        <v/>
      </c>
      <c r="F64" s="110"/>
      <c r="G64" s="42" t="str">
        <f ca="1">IF(C64="","",IF(F64="","0x03FF",IF(ISERROR(VLOOKUP(F64,C$12:INDIRECT("R[-1]C[-2]",FALSE),3,FALSE)),"ERROR",VLOOKUP(F64,C$12:INDIRECT("R[-1]C[-2]",FALSE),3,FALSE))))</f>
        <v/>
      </c>
      <c r="H64" s="110">
        <v>1</v>
      </c>
      <c r="I64" s="109">
        <v>1</v>
      </c>
      <c r="J64" s="109">
        <v>1</v>
      </c>
      <c r="K64" s="109">
        <v>1</v>
      </c>
      <c r="L64" s="109">
        <v>1</v>
      </c>
      <c r="M64" s="109">
        <v>1</v>
      </c>
      <c r="N64" s="109">
        <v>1</v>
      </c>
      <c r="O64" s="109">
        <v>1</v>
      </c>
      <c r="P64" s="109">
        <v>1</v>
      </c>
      <c r="Q64" s="109">
        <v>1</v>
      </c>
      <c r="R64" s="109">
        <v>1</v>
      </c>
      <c r="S64" s="109">
        <v>1</v>
      </c>
      <c r="T64" s="109">
        <v>1</v>
      </c>
      <c r="U64" s="109">
        <v>1</v>
      </c>
      <c r="V64" s="109">
        <v>1</v>
      </c>
      <c r="W64" s="109">
        <v>1</v>
      </c>
      <c r="X64" s="109">
        <v>1</v>
      </c>
      <c r="Y64" s="109">
        <v>1</v>
      </c>
      <c r="Z64" s="109">
        <v>1</v>
      </c>
      <c r="AA64" s="109">
        <v>1</v>
      </c>
      <c r="AB64" s="109">
        <v>1</v>
      </c>
      <c r="AC64" s="109">
        <v>1</v>
      </c>
      <c r="AD64" s="109">
        <v>1</v>
      </c>
      <c r="AE64" s="109">
        <v>1</v>
      </c>
      <c r="AF64" s="109">
        <v>1</v>
      </c>
      <c r="AG64" s="109">
        <v>1</v>
      </c>
      <c r="AH64" s="109">
        <v>1</v>
      </c>
      <c r="AI64" s="109">
        <v>1</v>
      </c>
      <c r="AJ64" s="109">
        <v>1</v>
      </c>
      <c r="AK64" s="109">
        <v>1</v>
      </c>
      <c r="AL64" s="109">
        <v>1</v>
      </c>
      <c r="AM64" s="114">
        <v>1</v>
      </c>
      <c r="AN64" s="115">
        <v>0</v>
      </c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73" t="str">
        <f t="shared" si="2"/>
        <v/>
      </c>
      <c r="BE64" s="164">
        <v>0</v>
      </c>
      <c r="BF64" s="107"/>
      <c r="BG64" s="108"/>
      <c r="BH64" s="108"/>
      <c r="BI64" s="108"/>
      <c r="BJ64" s="108"/>
      <c r="BK64" s="108"/>
      <c r="BL64" s="108"/>
      <c r="BM64" s="108"/>
      <c r="BN64" s="5">
        <f t="shared" si="3"/>
        <v>0</v>
      </c>
      <c r="BO64" s="5">
        <f t="shared" si="4"/>
        <v>0</v>
      </c>
    </row>
    <row r="65" spans="2:67">
      <c r="B65" s="128" t="str">
        <f ca="1">IF(C65="","",MAX($B$12:INDIRECT("R[-1]C",FALSE))+1)</f>
        <v/>
      </c>
      <c r="C65" s="109"/>
      <c r="D65" s="129" t="str">
        <f t="shared" si="5"/>
        <v/>
      </c>
      <c r="E65" s="42" t="str">
        <f t="shared" si="1"/>
        <v/>
      </c>
      <c r="F65" s="110"/>
      <c r="G65" s="42" t="str">
        <f ca="1">IF(C65="","",IF(F65="","0x03FF",IF(ISERROR(VLOOKUP(F65,C$12:INDIRECT("R[-1]C[-2]",FALSE),3,FALSE)),"ERROR",VLOOKUP(F65,C$12:INDIRECT("R[-1]C[-2]",FALSE),3,FALSE))))</f>
        <v/>
      </c>
      <c r="H65" s="110">
        <v>0</v>
      </c>
      <c r="I65" s="109">
        <v>0</v>
      </c>
      <c r="J65" s="109">
        <v>0</v>
      </c>
      <c r="K65" s="109">
        <v>0</v>
      </c>
      <c r="L65" s="109">
        <v>0</v>
      </c>
      <c r="M65" s="109">
        <v>0</v>
      </c>
      <c r="N65" s="109">
        <v>0</v>
      </c>
      <c r="O65" s="109">
        <v>0</v>
      </c>
      <c r="P65" s="109">
        <v>0</v>
      </c>
      <c r="Q65" s="109">
        <v>0</v>
      </c>
      <c r="R65" s="109">
        <v>0</v>
      </c>
      <c r="S65" s="109">
        <v>0</v>
      </c>
      <c r="T65" s="109">
        <v>0</v>
      </c>
      <c r="U65" s="109">
        <v>0</v>
      </c>
      <c r="V65" s="109">
        <v>0</v>
      </c>
      <c r="W65" s="109">
        <v>0</v>
      </c>
      <c r="X65" s="109">
        <v>0</v>
      </c>
      <c r="Y65" s="109">
        <v>0</v>
      </c>
      <c r="Z65" s="109">
        <v>0</v>
      </c>
      <c r="AA65" s="109">
        <v>0</v>
      </c>
      <c r="AB65" s="109">
        <v>0</v>
      </c>
      <c r="AC65" s="109">
        <v>0</v>
      </c>
      <c r="AD65" s="109">
        <v>0</v>
      </c>
      <c r="AE65" s="109">
        <v>0</v>
      </c>
      <c r="AF65" s="109">
        <v>0</v>
      </c>
      <c r="AG65" s="109">
        <v>0</v>
      </c>
      <c r="AH65" s="109">
        <v>0</v>
      </c>
      <c r="AI65" s="109">
        <v>0</v>
      </c>
      <c r="AJ65" s="109">
        <v>0</v>
      </c>
      <c r="AK65" s="109">
        <v>0</v>
      </c>
      <c r="AL65" s="109">
        <v>0</v>
      </c>
      <c r="AM65" s="114">
        <v>0</v>
      </c>
      <c r="AN65" s="115">
        <v>0</v>
      </c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73" t="str">
        <f t="shared" si="2"/>
        <v/>
      </c>
      <c r="BE65" s="164">
        <v>0</v>
      </c>
      <c r="BF65" s="107"/>
      <c r="BG65" s="108"/>
      <c r="BH65" s="108"/>
      <c r="BI65" s="108"/>
      <c r="BJ65" s="108"/>
      <c r="BK65" s="108"/>
      <c r="BL65" s="108"/>
      <c r="BM65" s="108"/>
      <c r="BN65" s="5">
        <f t="shared" si="3"/>
        <v>0</v>
      </c>
      <c r="BO65" s="5">
        <f t="shared" si="4"/>
        <v>0</v>
      </c>
    </row>
    <row r="66" spans="2:67">
      <c r="B66" s="128" t="str">
        <f ca="1">IF(C66="","",MAX($B$12:INDIRECT("R[-1]C",FALSE))+1)</f>
        <v/>
      </c>
      <c r="C66" s="109"/>
      <c r="D66" s="129" t="str">
        <f t="shared" si="5"/>
        <v/>
      </c>
      <c r="E66" s="42" t="str">
        <f t="shared" si="1"/>
        <v/>
      </c>
      <c r="F66" s="110"/>
      <c r="G66" s="42" t="str">
        <f ca="1">IF(C66="","",IF(F66="","0x03FF",IF(ISERROR(VLOOKUP(F66,C$12:INDIRECT("R[-1]C[-2]",FALSE),3,FALSE)),"ERROR",VLOOKUP(F66,C$12:INDIRECT("R[-1]C[-2]",FALSE),3,FALSE))))</f>
        <v/>
      </c>
      <c r="H66" s="110">
        <v>0</v>
      </c>
      <c r="I66" s="109">
        <v>0</v>
      </c>
      <c r="J66" s="109">
        <v>0</v>
      </c>
      <c r="K66" s="109">
        <v>0</v>
      </c>
      <c r="L66" s="109">
        <v>0</v>
      </c>
      <c r="M66" s="109">
        <v>0</v>
      </c>
      <c r="N66" s="109">
        <v>0</v>
      </c>
      <c r="O66" s="109">
        <v>0</v>
      </c>
      <c r="P66" s="109">
        <v>0</v>
      </c>
      <c r="Q66" s="109">
        <v>0</v>
      </c>
      <c r="R66" s="109">
        <v>0</v>
      </c>
      <c r="S66" s="109">
        <v>0</v>
      </c>
      <c r="T66" s="109">
        <v>0</v>
      </c>
      <c r="U66" s="109">
        <v>0</v>
      </c>
      <c r="V66" s="109">
        <v>0</v>
      </c>
      <c r="W66" s="109">
        <v>0</v>
      </c>
      <c r="X66" s="109">
        <v>0</v>
      </c>
      <c r="Y66" s="109">
        <v>0</v>
      </c>
      <c r="Z66" s="109">
        <v>0</v>
      </c>
      <c r="AA66" s="109">
        <v>0</v>
      </c>
      <c r="AB66" s="109">
        <v>0</v>
      </c>
      <c r="AC66" s="109">
        <v>0</v>
      </c>
      <c r="AD66" s="109">
        <v>0</v>
      </c>
      <c r="AE66" s="109">
        <v>0</v>
      </c>
      <c r="AF66" s="109">
        <v>0</v>
      </c>
      <c r="AG66" s="109">
        <v>0</v>
      </c>
      <c r="AH66" s="109">
        <v>0</v>
      </c>
      <c r="AI66" s="109">
        <v>0</v>
      </c>
      <c r="AJ66" s="109">
        <v>0</v>
      </c>
      <c r="AK66" s="109">
        <v>0</v>
      </c>
      <c r="AL66" s="109">
        <v>0</v>
      </c>
      <c r="AM66" s="114">
        <v>0</v>
      </c>
      <c r="AN66" s="115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73" t="str">
        <f t="shared" si="2"/>
        <v/>
      </c>
      <c r="BE66" s="164"/>
      <c r="BF66" s="107"/>
      <c r="BG66" s="108"/>
      <c r="BH66" s="108"/>
      <c r="BI66" s="108"/>
      <c r="BJ66" s="108"/>
      <c r="BK66" s="108"/>
      <c r="BL66" s="108"/>
      <c r="BM66" s="108"/>
      <c r="BN66" s="5">
        <f t="shared" si="3"/>
        <v>0</v>
      </c>
      <c r="BO66" s="5">
        <f t="shared" si="4"/>
        <v>0</v>
      </c>
    </row>
    <row r="67" spans="2:67">
      <c r="B67" s="128" t="str">
        <f ca="1">IF(C67="","",MAX($B$12:INDIRECT("R[-1]C",FALSE))+1)</f>
        <v/>
      </c>
      <c r="C67" s="109"/>
      <c r="D67" s="129" t="str">
        <f t="shared" si="5"/>
        <v/>
      </c>
      <c r="E67" s="42" t="str">
        <f t="shared" si="1"/>
        <v/>
      </c>
      <c r="F67" s="110"/>
      <c r="G67" s="42" t="str">
        <f ca="1">IF(C67="","",IF(F67="","0x03FF",IF(ISERROR(VLOOKUP(F67,C$12:INDIRECT("R[-1]C[-2]",FALSE),3,FALSE)),"ERROR",VLOOKUP(F67,C$12:INDIRECT("R[-1]C[-2]",FALSE),3,FALSE))))</f>
        <v/>
      </c>
      <c r="H67" s="110">
        <v>0</v>
      </c>
      <c r="I67" s="109">
        <v>0</v>
      </c>
      <c r="J67" s="109">
        <v>0</v>
      </c>
      <c r="K67" s="109">
        <v>0</v>
      </c>
      <c r="L67" s="109">
        <v>0</v>
      </c>
      <c r="M67" s="109">
        <v>0</v>
      </c>
      <c r="N67" s="109">
        <v>0</v>
      </c>
      <c r="O67" s="109">
        <v>0</v>
      </c>
      <c r="P67" s="109">
        <v>0</v>
      </c>
      <c r="Q67" s="109">
        <v>0</v>
      </c>
      <c r="R67" s="109">
        <v>0</v>
      </c>
      <c r="S67" s="109">
        <v>0</v>
      </c>
      <c r="T67" s="109">
        <v>0</v>
      </c>
      <c r="U67" s="109">
        <v>0</v>
      </c>
      <c r="V67" s="109">
        <v>0</v>
      </c>
      <c r="W67" s="109">
        <v>0</v>
      </c>
      <c r="X67" s="109">
        <v>0</v>
      </c>
      <c r="Y67" s="109">
        <v>0</v>
      </c>
      <c r="Z67" s="109">
        <v>0</v>
      </c>
      <c r="AA67" s="109">
        <v>0</v>
      </c>
      <c r="AB67" s="109">
        <v>0</v>
      </c>
      <c r="AC67" s="109">
        <v>0</v>
      </c>
      <c r="AD67" s="109">
        <v>0</v>
      </c>
      <c r="AE67" s="109">
        <v>0</v>
      </c>
      <c r="AF67" s="109">
        <v>0</v>
      </c>
      <c r="AG67" s="109">
        <v>0</v>
      </c>
      <c r="AH67" s="109">
        <v>0</v>
      </c>
      <c r="AI67" s="109">
        <v>0</v>
      </c>
      <c r="AJ67" s="109">
        <v>0</v>
      </c>
      <c r="AK67" s="109">
        <v>0</v>
      </c>
      <c r="AL67" s="109">
        <v>0</v>
      </c>
      <c r="AM67" s="114">
        <v>0</v>
      </c>
      <c r="AN67" s="115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73" t="str">
        <f t="shared" si="2"/>
        <v/>
      </c>
      <c r="BE67" s="164"/>
      <c r="BF67" s="107"/>
      <c r="BG67" s="108"/>
      <c r="BH67" s="108"/>
      <c r="BI67" s="108"/>
      <c r="BJ67" s="108"/>
      <c r="BK67" s="108"/>
      <c r="BL67" s="108"/>
      <c r="BM67" s="108"/>
      <c r="BN67" s="5">
        <f t="shared" si="3"/>
        <v>0</v>
      </c>
      <c r="BO67" s="5">
        <f t="shared" si="4"/>
        <v>0</v>
      </c>
    </row>
    <row r="68" spans="2:67">
      <c r="B68" s="128" t="str">
        <f ca="1">IF(C68="","",MAX($B$12:INDIRECT("R[-1]C",FALSE))+1)</f>
        <v/>
      </c>
      <c r="C68" s="109"/>
      <c r="D68" s="129" t="str">
        <f t="shared" si="5"/>
        <v/>
      </c>
      <c r="E68" s="42" t="str">
        <f t="shared" si="1"/>
        <v/>
      </c>
      <c r="F68" s="110"/>
      <c r="G68" s="42" t="str">
        <f ca="1">IF(C68="","",IF(F68="","0x03FF",IF(ISERROR(VLOOKUP(F68,C$12:INDIRECT("R[-1]C[-2]",FALSE),3,FALSE)),"ERROR",VLOOKUP(F68,C$12:INDIRECT("R[-1]C[-2]",FALSE),3,FALSE))))</f>
        <v/>
      </c>
      <c r="H68" s="110">
        <v>0</v>
      </c>
      <c r="I68" s="109">
        <v>0</v>
      </c>
      <c r="J68" s="109">
        <v>0</v>
      </c>
      <c r="K68" s="109">
        <v>0</v>
      </c>
      <c r="L68" s="109">
        <v>0</v>
      </c>
      <c r="M68" s="109">
        <v>0</v>
      </c>
      <c r="N68" s="109">
        <v>0</v>
      </c>
      <c r="O68" s="109">
        <v>0</v>
      </c>
      <c r="P68" s="109">
        <v>0</v>
      </c>
      <c r="Q68" s="109">
        <v>0</v>
      </c>
      <c r="R68" s="109">
        <v>0</v>
      </c>
      <c r="S68" s="109">
        <v>0</v>
      </c>
      <c r="T68" s="109">
        <v>0</v>
      </c>
      <c r="U68" s="109">
        <v>0</v>
      </c>
      <c r="V68" s="109">
        <v>0</v>
      </c>
      <c r="W68" s="109">
        <v>0</v>
      </c>
      <c r="X68" s="109">
        <v>0</v>
      </c>
      <c r="Y68" s="109">
        <v>0</v>
      </c>
      <c r="Z68" s="109">
        <v>0</v>
      </c>
      <c r="AA68" s="109">
        <v>0</v>
      </c>
      <c r="AB68" s="109">
        <v>0</v>
      </c>
      <c r="AC68" s="109">
        <v>0</v>
      </c>
      <c r="AD68" s="109">
        <v>0</v>
      </c>
      <c r="AE68" s="109">
        <v>0</v>
      </c>
      <c r="AF68" s="109">
        <v>0</v>
      </c>
      <c r="AG68" s="109">
        <v>0</v>
      </c>
      <c r="AH68" s="109">
        <v>0</v>
      </c>
      <c r="AI68" s="109">
        <v>0</v>
      </c>
      <c r="AJ68" s="109">
        <v>0</v>
      </c>
      <c r="AK68" s="109">
        <v>0</v>
      </c>
      <c r="AL68" s="109">
        <v>0</v>
      </c>
      <c r="AM68" s="114">
        <v>0</v>
      </c>
      <c r="AN68" s="115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73" t="str">
        <f t="shared" si="2"/>
        <v/>
      </c>
      <c r="BE68" s="164"/>
      <c r="BF68" s="107"/>
      <c r="BG68" s="108"/>
      <c r="BH68" s="108"/>
      <c r="BI68" s="108"/>
      <c r="BJ68" s="108"/>
      <c r="BK68" s="108"/>
      <c r="BL68" s="108"/>
      <c r="BM68" s="108"/>
      <c r="BN68" s="5">
        <f t="shared" si="3"/>
        <v>0</v>
      </c>
      <c r="BO68" s="5">
        <f t="shared" si="4"/>
        <v>0</v>
      </c>
    </row>
    <row r="69" spans="2:67">
      <c r="B69" s="128" t="str">
        <f ca="1">IF(C69="","",MAX($B$12:INDIRECT("R[-1]C",FALSE))+1)</f>
        <v/>
      </c>
      <c r="C69" s="109"/>
      <c r="D69" s="129" t="str">
        <f t="shared" si="5"/>
        <v/>
      </c>
      <c r="E69" s="42" t="str">
        <f t="shared" si="1"/>
        <v/>
      </c>
      <c r="F69" s="110"/>
      <c r="G69" s="42" t="str">
        <f ca="1">IF(C69="","",IF(F69="","0x03FF",IF(ISERROR(VLOOKUP(F69,C$12:INDIRECT("R[-1]C[-2]",FALSE),3,FALSE)),"ERROR",VLOOKUP(F69,C$12:INDIRECT("R[-1]C[-2]",FALSE),3,FALSE))))</f>
        <v/>
      </c>
      <c r="H69" s="110">
        <v>0</v>
      </c>
      <c r="I69" s="109">
        <v>0</v>
      </c>
      <c r="J69" s="109">
        <v>0</v>
      </c>
      <c r="K69" s="109">
        <v>0</v>
      </c>
      <c r="L69" s="109">
        <v>0</v>
      </c>
      <c r="M69" s="109">
        <v>0</v>
      </c>
      <c r="N69" s="109">
        <v>0</v>
      </c>
      <c r="O69" s="109">
        <v>0</v>
      </c>
      <c r="P69" s="109">
        <v>0</v>
      </c>
      <c r="Q69" s="109">
        <v>0</v>
      </c>
      <c r="R69" s="109">
        <v>0</v>
      </c>
      <c r="S69" s="109">
        <v>0</v>
      </c>
      <c r="T69" s="109">
        <v>0</v>
      </c>
      <c r="U69" s="109">
        <v>0</v>
      </c>
      <c r="V69" s="109">
        <v>0</v>
      </c>
      <c r="W69" s="109">
        <v>0</v>
      </c>
      <c r="X69" s="109">
        <v>0</v>
      </c>
      <c r="Y69" s="109">
        <v>0</v>
      </c>
      <c r="Z69" s="109">
        <v>0</v>
      </c>
      <c r="AA69" s="109">
        <v>0</v>
      </c>
      <c r="AB69" s="109">
        <v>0</v>
      </c>
      <c r="AC69" s="109">
        <v>0</v>
      </c>
      <c r="AD69" s="109">
        <v>0</v>
      </c>
      <c r="AE69" s="109">
        <v>0</v>
      </c>
      <c r="AF69" s="109">
        <v>0</v>
      </c>
      <c r="AG69" s="109">
        <v>0</v>
      </c>
      <c r="AH69" s="109">
        <v>0</v>
      </c>
      <c r="AI69" s="109">
        <v>0</v>
      </c>
      <c r="AJ69" s="109">
        <v>0</v>
      </c>
      <c r="AK69" s="109">
        <v>0</v>
      </c>
      <c r="AL69" s="109">
        <v>0</v>
      </c>
      <c r="AM69" s="114">
        <v>0</v>
      </c>
      <c r="AN69" s="115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73" t="str">
        <f t="shared" si="2"/>
        <v/>
      </c>
      <c r="BE69" s="164"/>
      <c r="BF69" s="107"/>
      <c r="BG69" s="108"/>
      <c r="BH69" s="108"/>
      <c r="BI69" s="108"/>
      <c r="BJ69" s="108"/>
      <c r="BK69" s="108"/>
      <c r="BL69" s="108"/>
      <c r="BM69" s="108"/>
      <c r="BN69" s="5">
        <f t="shared" si="3"/>
        <v>0</v>
      </c>
      <c r="BO69" s="5">
        <f t="shared" si="4"/>
        <v>0</v>
      </c>
    </row>
    <row r="70" spans="2:67">
      <c r="B70" s="128" t="str">
        <f ca="1">IF(C70="","",MAX($B$12:INDIRECT("R[-1]C",FALSE))+1)</f>
        <v/>
      </c>
      <c r="C70" s="109"/>
      <c r="D70" s="129" t="str">
        <f t="shared" si="5"/>
        <v/>
      </c>
      <c r="E70" s="42" t="str">
        <f t="shared" si="1"/>
        <v/>
      </c>
      <c r="F70" s="110"/>
      <c r="G70" s="42" t="str">
        <f ca="1">IF(C70="","",IF(F70="","0x03FF",IF(ISERROR(VLOOKUP(F70,C$12:INDIRECT("R[-1]C[-2]",FALSE),3,FALSE)),"ERROR",VLOOKUP(F70,C$12:INDIRECT("R[-1]C[-2]",FALSE),3,FALSE))))</f>
        <v/>
      </c>
      <c r="H70" s="110">
        <v>0</v>
      </c>
      <c r="I70" s="109">
        <v>0</v>
      </c>
      <c r="J70" s="109">
        <v>0</v>
      </c>
      <c r="K70" s="109">
        <v>0</v>
      </c>
      <c r="L70" s="109">
        <v>0</v>
      </c>
      <c r="M70" s="109">
        <v>0</v>
      </c>
      <c r="N70" s="109">
        <v>0</v>
      </c>
      <c r="O70" s="109">
        <v>0</v>
      </c>
      <c r="P70" s="109">
        <v>0</v>
      </c>
      <c r="Q70" s="109">
        <v>0</v>
      </c>
      <c r="R70" s="109">
        <v>0</v>
      </c>
      <c r="S70" s="109">
        <v>0</v>
      </c>
      <c r="T70" s="109">
        <v>0</v>
      </c>
      <c r="U70" s="109">
        <v>0</v>
      </c>
      <c r="V70" s="109">
        <v>0</v>
      </c>
      <c r="W70" s="109">
        <v>0</v>
      </c>
      <c r="X70" s="109">
        <v>0</v>
      </c>
      <c r="Y70" s="109">
        <v>0</v>
      </c>
      <c r="Z70" s="109">
        <v>0</v>
      </c>
      <c r="AA70" s="109">
        <v>0</v>
      </c>
      <c r="AB70" s="109">
        <v>0</v>
      </c>
      <c r="AC70" s="109">
        <v>0</v>
      </c>
      <c r="AD70" s="109">
        <v>0</v>
      </c>
      <c r="AE70" s="109">
        <v>0</v>
      </c>
      <c r="AF70" s="109">
        <v>0</v>
      </c>
      <c r="AG70" s="109">
        <v>0</v>
      </c>
      <c r="AH70" s="109">
        <v>0</v>
      </c>
      <c r="AI70" s="109">
        <v>0</v>
      </c>
      <c r="AJ70" s="109">
        <v>0</v>
      </c>
      <c r="AK70" s="109">
        <v>0</v>
      </c>
      <c r="AL70" s="109">
        <v>0</v>
      </c>
      <c r="AM70" s="114">
        <v>0</v>
      </c>
      <c r="AN70" s="115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73" t="str">
        <f t="shared" si="2"/>
        <v/>
      </c>
      <c r="BE70" s="164"/>
      <c r="BF70" s="107"/>
      <c r="BG70" s="108"/>
      <c r="BH70" s="108"/>
      <c r="BI70" s="108"/>
      <c r="BJ70" s="108"/>
      <c r="BK70" s="108"/>
      <c r="BL70" s="108"/>
      <c r="BM70" s="108"/>
      <c r="BN70" s="5">
        <f t="shared" si="3"/>
        <v>0</v>
      </c>
      <c r="BO70" s="5">
        <f t="shared" si="4"/>
        <v>0</v>
      </c>
    </row>
    <row r="71" spans="2:67">
      <c r="B71" s="128" t="str">
        <f ca="1">IF(C71="","",MAX($B$12:INDIRECT("R[-1]C",FALSE))+1)</f>
        <v/>
      </c>
      <c r="C71" s="109"/>
      <c r="D71" s="129" t="str">
        <f t="shared" si="5"/>
        <v/>
      </c>
      <c r="E71" s="42" t="str">
        <f t="shared" si="1"/>
        <v/>
      </c>
      <c r="F71" s="110"/>
      <c r="G71" s="42" t="str">
        <f ca="1">IF(C71="","",IF(F71="","0x03FF",IF(ISERROR(VLOOKUP(F71,C$12:INDIRECT("R[-1]C[-2]",FALSE),3,FALSE)),"ERROR",VLOOKUP(F71,C$12:INDIRECT("R[-1]C[-2]",FALSE),3,FALSE))))</f>
        <v/>
      </c>
      <c r="H71" s="110">
        <v>0</v>
      </c>
      <c r="I71" s="109">
        <v>0</v>
      </c>
      <c r="J71" s="109">
        <v>0</v>
      </c>
      <c r="K71" s="109">
        <v>0</v>
      </c>
      <c r="L71" s="109">
        <v>0</v>
      </c>
      <c r="M71" s="109">
        <v>0</v>
      </c>
      <c r="N71" s="109">
        <v>0</v>
      </c>
      <c r="O71" s="109">
        <v>0</v>
      </c>
      <c r="P71" s="109">
        <v>0</v>
      </c>
      <c r="Q71" s="109">
        <v>0</v>
      </c>
      <c r="R71" s="109">
        <v>0</v>
      </c>
      <c r="S71" s="109">
        <v>0</v>
      </c>
      <c r="T71" s="109">
        <v>0</v>
      </c>
      <c r="U71" s="109">
        <v>0</v>
      </c>
      <c r="V71" s="109">
        <v>0</v>
      </c>
      <c r="W71" s="109">
        <v>0</v>
      </c>
      <c r="X71" s="109">
        <v>0</v>
      </c>
      <c r="Y71" s="109">
        <v>0</v>
      </c>
      <c r="Z71" s="109">
        <v>0</v>
      </c>
      <c r="AA71" s="109">
        <v>0</v>
      </c>
      <c r="AB71" s="109">
        <v>0</v>
      </c>
      <c r="AC71" s="109">
        <v>0</v>
      </c>
      <c r="AD71" s="109">
        <v>0</v>
      </c>
      <c r="AE71" s="109">
        <v>0</v>
      </c>
      <c r="AF71" s="109">
        <v>0</v>
      </c>
      <c r="AG71" s="109">
        <v>0</v>
      </c>
      <c r="AH71" s="109">
        <v>0</v>
      </c>
      <c r="AI71" s="109">
        <v>0</v>
      </c>
      <c r="AJ71" s="109">
        <v>0</v>
      </c>
      <c r="AK71" s="109">
        <v>0</v>
      </c>
      <c r="AL71" s="109">
        <v>0</v>
      </c>
      <c r="AM71" s="114">
        <v>0</v>
      </c>
      <c r="AN71" s="115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73" t="str">
        <f t="shared" si="2"/>
        <v/>
      </c>
      <c r="BE71" s="164"/>
      <c r="BF71" s="107"/>
      <c r="BG71" s="108"/>
      <c r="BH71" s="108"/>
      <c r="BI71" s="108"/>
      <c r="BJ71" s="108"/>
      <c r="BK71" s="108"/>
      <c r="BL71" s="108"/>
      <c r="BM71" s="108"/>
      <c r="BN71" s="5">
        <f t="shared" si="3"/>
        <v>0</v>
      </c>
      <c r="BO71" s="5">
        <f t="shared" si="4"/>
        <v>0</v>
      </c>
    </row>
    <row r="72" spans="2:67">
      <c r="B72" s="128" t="str">
        <f ca="1">IF(C72="","",MAX($B$12:INDIRECT("R[-1]C",FALSE))+1)</f>
        <v/>
      </c>
      <c r="C72" s="109"/>
      <c r="D72" s="129" t="str">
        <f t="shared" si="5"/>
        <v/>
      </c>
      <c r="E72" s="42" t="str">
        <f t="shared" si="1"/>
        <v/>
      </c>
      <c r="F72" s="110"/>
      <c r="G72" s="42" t="str">
        <f ca="1">IF(C72="","",IF(F72="","0x03FF",IF(ISERROR(VLOOKUP(F72,C$12:INDIRECT("R[-1]C[-2]",FALSE),3,FALSE)),"ERROR",VLOOKUP(F72,C$12:INDIRECT("R[-1]C[-2]",FALSE),3,FALSE))))</f>
        <v/>
      </c>
      <c r="H72" s="110">
        <v>0</v>
      </c>
      <c r="I72" s="109">
        <v>0</v>
      </c>
      <c r="J72" s="109">
        <v>0</v>
      </c>
      <c r="K72" s="109">
        <v>0</v>
      </c>
      <c r="L72" s="109">
        <v>0</v>
      </c>
      <c r="M72" s="109">
        <v>0</v>
      </c>
      <c r="N72" s="109">
        <v>0</v>
      </c>
      <c r="O72" s="109">
        <v>0</v>
      </c>
      <c r="P72" s="109">
        <v>0</v>
      </c>
      <c r="Q72" s="109">
        <v>0</v>
      </c>
      <c r="R72" s="109">
        <v>0</v>
      </c>
      <c r="S72" s="109">
        <v>0</v>
      </c>
      <c r="T72" s="109">
        <v>0</v>
      </c>
      <c r="U72" s="109">
        <v>0</v>
      </c>
      <c r="V72" s="109">
        <v>0</v>
      </c>
      <c r="W72" s="109">
        <v>0</v>
      </c>
      <c r="X72" s="109">
        <v>0</v>
      </c>
      <c r="Y72" s="109">
        <v>0</v>
      </c>
      <c r="Z72" s="109">
        <v>0</v>
      </c>
      <c r="AA72" s="109">
        <v>0</v>
      </c>
      <c r="AB72" s="109">
        <v>0</v>
      </c>
      <c r="AC72" s="109">
        <v>0</v>
      </c>
      <c r="AD72" s="109">
        <v>0</v>
      </c>
      <c r="AE72" s="109">
        <v>0</v>
      </c>
      <c r="AF72" s="109">
        <v>0</v>
      </c>
      <c r="AG72" s="109">
        <v>0</v>
      </c>
      <c r="AH72" s="109">
        <v>0</v>
      </c>
      <c r="AI72" s="109">
        <v>0</v>
      </c>
      <c r="AJ72" s="109">
        <v>0</v>
      </c>
      <c r="AK72" s="109">
        <v>0</v>
      </c>
      <c r="AL72" s="109">
        <v>0</v>
      </c>
      <c r="AM72" s="114">
        <v>0</v>
      </c>
      <c r="AN72" s="115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73" t="str">
        <f t="shared" si="2"/>
        <v/>
      </c>
      <c r="BE72" s="164"/>
      <c r="BF72" s="107"/>
      <c r="BG72" s="108"/>
      <c r="BH72" s="108"/>
      <c r="BI72" s="108"/>
      <c r="BJ72" s="108"/>
      <c r="BK72" s="108"/>
      <c r="BL72" s="108"/>
      <c r="BM72" s="108"/>
      <c r="BN72" s="5">
        <f t="shared" si="3"/>
        <v>0</v>
      </c>
      <c r="BO72" s="5">
        <f t="shared" si="4"/>
        <v>0</v>
      </c>
    </row>
    <row r="73" spans="2:67">
      <c r="B73" s="128" t="str">
        <f ca="1">IF(C73="","",MAX($B$12:INDIRECT("R[-1]C",FALSE))+1)</f>
        <v/>
      </c>
      <c r="C73" s="109"/>
      <c r="D73" s="129" t="str">
        <f t="shared" si="5"/>
        <v/>
      </c>
      <c r="E73" s="42" t="str">
        <f t="shared" si="1"/>
        <v/>
      </c>
      <c r="F73" s="110"/>
      <c r="G73" s="42" t="str">
        <f ca="1">IF(C73="","",IF(F73="","0x03FF",IF(ISERROR(VLOOKUP(F73,C$12:INDIRECT("R[-1]C[-2]",FALSE),3,FALSE)),"ERROR",VLOOKUP(F73,C$12:INDIRECT("R[-1]C[-2]",FALSE),3,FALSE))))</f>
        <v/>
      </c>
      <c r="H73" s="110">
        <v>0</v>
      </c>
      <c r="I73" s="109">
        <v>0</v>
      </c>
      <c r="J73" s="109">
        <v>0</v>
      </c>
      <c r="K73" s="109">
        <v>0</v>
      </c>
      <c r="L73" s="109">
        <v>0</v>
      </c>
      <c r="M73" s="109">
        <v>0</v>
      </c>
      <c r="N73" s="109">
        <v>0</v>
      </c>
      <c r="O73" s="109">
        <v>0</v>
      </c>
      <c r="P73" s="109">
        <v>0</v>
      </c>
      <c r="Q73" s="109">
        <v>0</v>
      </c>
      <c r="R73" s="109">
        <v>0</v>
      </c>
      <c r="S73" s="109">
        <v>0</v>
      </c>
      <c r="T73" s="109">
        <v>0</v>
      </c>
      <c r="U73" s="109">
        <v>0</v>
      </c>
      <c r="V73" s="109">
        <v>0</v>
      </c>
      <c r="W73" s="109">
        <v>0</v>
      </c>
      <c r="X73" s="109">
        <v>0</v>
      </c>
      <c r="Y73" s="109">
        <v>0</v>
      </c>
      <c r="Z73" s="109">
        <v>0</v>
      </c>
      <c r="AA73" s="109">
        <v>0</v>
      </c>
      <c r="AB73" s="109">
        <v>0</v>
      </c>
      <c r="AC73" s="109">
        <v>0</v>
      </c>
      <c r="AD73" s="109">
        <v>0</v>
      </c>
      <c r="AE73" s="109">
        <v>0</v>
      </c>
      <c r="AF73" s="109">
        <v>0</v>
      </c>
      <c r="AG73" s="109">
        <v>0</v>
      </c>
      <c r="AH73" s="109">
        <v>0</v>
      </c>
      <c r="AI73" s="109">
        <v>0</v>
      </c>
      <c r="AJ73" s="109">
        <v>0</v>
      </c>
      <c r="AK73" s="109">
        <v>0</v>
      </c>
      <c r="AL73" s="109">
        <v>0</v>
      </c>
      <c r="AM73" s="114">
        <v>0</v>
      </c>
      <c r="AN73" s="115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73" t="str">
        <f t="shared" si="2"/>
        <v/>
      </c>
      <c r="BE73" s="164"/>
      <c r="BF73" s="107"/>
      <c r="BG73" s="108"/>
      <c r="BH73" s="108"/>
      <c r="BI73" s="108"/>
      <c r="BJ73" s="108"/>
      <c r="BK73" s="108"/>
      <c r="BL73" s="108"/>
      <c r="BM73" s="108"/>
      <c r="BN73" s="5">
        <f t="shared" si="3"/>
        <v>0</v>
      </c>
      <c r="BO73" s="5">
        <f t="shared" si="4"/>
        <v>0</v>
      </c>
    </row>
    <row r="74" spans="2:67">
      <c r="B74" s="128" t="str">
        <f ca="1">IF(C74="","",MAX($B$12:INDIRECT("R[-1]C",FALSE))+1)</f>
        <v/>
      </c>
      <c r="C74" s="109"/>
      <c r="D74" s="129" t="str">
        <f t="shared" si="5"/>
        <v/>
      </c>
      <c r="E74" s="42" t="str">
        <f t="shared" si="1"/>
        <v/>
      </c>
      <c r="F74" s="110"/>
      <c r="G74" s="42" t="str">
        <f ca="1">IF(C74="","",IF(F74="","0x03FF",IF(ISERROR(VLOOKUP(F74,C$12:INDIRECT("R[-1]C[-2]",FALSE),3,FALSE)),"ERROR",VLOOKUP(F74,C$12:INDIRECT("R[-1]C[-2]",FALSE),3,FALSE))))</f>
        <v/>
      </c>
      <c r="H74" s="110">
        <v>0</v>
      </c>
      <c r="I74" s="109">
        <v>0</v>
      </c>
      <c r="J74" s="109">
        <v>0</v>
      </c>
      <c r="K74" s="109">
        <v>0</v>
      </c>
      <c r="L74" s="109">
        <v>0</v>
      </c>
      <c r="M74" s="109">
        <v>0</v>
      </c>
      <c r="N74" s="109">
        <v>0</v>
      </c>
      <c r="O74" s="109">
        <v>0</v>
      </c>
      <c r="P74" s="109">
        <v>0</v>
      </c>
      <c r="Q74" s="109">
        <v>0</v>
      </c>
      <c r="R74" s="109">
        <v>0</v>
      </c>
      <c r="S74" s="109">
        <v>0</v>
      </c>
      <c r="T74" s="109">
        <v>0</v>
      </c>
      <c r="U74" s="109">
        <v>0</v>
      </c>
      <c r="V74" s="109">
        <v>0</v>
      </c>
      <c r="W74" s="109">
        <v>0</v>
      </c>
      <c r="X74" s="109">
        <v>0</v>
      </c>
      <c r="Y74" s="109">
        <v>0</v>
      </c>
      <c r="Z74" s="109">
        <v>0</v>
      </c>
      <c r="AA74" s="109">
        <v>0</v>
      </c>
      <c r="AB74" s="109">
        <v>0</v>
      </c>
      <c r="AC74" s="109">
        <v>0</v>
      </c>
      <c r="AD74" s="109">
        <v>0</v>
      </c>
      <c r="AE74" s="109">
        <v>0</v>
      </c>
      <c r="AF74" s="109">
        <v>0</v>
      </c>
      <c r="AG74" s="109">
        <v>0</v>
      </c>
      <c r="AH74" s="109">
        <v>0</v>
      </c>
      <c r="AI74" s="109">
        <v>0</v>
      </c>
      <c r="AJ74" s="109">
        <v>0</v>
      </c>
      <c r="AK74" s="109">
        <v>0</v>
      </c>
      <c r="AL74" s="109">
        <v>0</v>
      </c>
      <c r="AM74" s="114">
        <v>0</v>
      </c>
      <c r="AN74" s="115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73" t="str">
        <f t="shared" si="2"/>
        <v/>
      </c>
      <c r="BE74" s="165"/>
      <c r="BF74" s="107"/>
      <c r="BG74" s="108"/>
      <c r="BH74" s="108"/>
      <c r="BI74" s="108"/>
      <c r="BJ74" s="108"/>
      <c r="BK74" s="108"/>
      <c r="BL74" s="108"/>
      <c r="BM74" s="108"/>
      <c r="BN74" s="5">
        <f t="shared" si="3"/>
        <v>0</v>
      </c>
      <c r="BO74" s="5">
        <f t="shared" si="4"/>
        <v>0</v>
      </c>
    </row>
    <row r="75" spans="2:67">
      <c r="B75" s="128" t="str">
        <f ca="1">IF(C75="","",MAX($B$12:INDIRECT("R[-1]C",FALSE))+1)</f>
        <v/>
      </c>
      <c r="C75" s="109"/>
      <c r="D75" s="129" t="str">
        <f t="shared" si="5"/>
        <v/>
      </c>
      <c r="E75" s="42" t="str">
        <f t="shared" si="1"/>
        <v/>
      </c>
      <c r="F75" s="110"/>
      <c r="G75" s="42" t="str">
        <f ca="1">IF(C75="","",IF(F75="","0x03FF",IF(ISERROR(VLOOKUP(F75,C$12:INDIRECT("R[-1]C[-2]",FALSE),3,FALSE)),"ERROR",VLOOKUP(F75,C$12:INDIRECT("R[-1]C[-2]",FALSE),3,FALSE))))</f>
        <v/>
      </c>
      <c r="H75" s="110">
        <v>0</v>
      </c>
      <c r="I75" s="109">
        <v>0</v>
      </c>
      <c r="J75" s="109">
        <v>0</v>
      </c>
      <c r="K75" s="109">
        <v>0</v>
      </c>
      <c r="L75" s="109">
        <v>0</v>
      </c>
      <c r="M75" s="109">
        <v>0</v>
      </c>
      <c r="N75" s="109">
        <v>0</v>
      </c>
      <c r="O75" s="109">
        <v>0</v>
      </c>
      <c r="P75" s="109">
        <v>0</v>
      </c>
      <c r="Q75" s="109">
        <v>0</v>
      </c>
      <c r="R75" s="109">
        <v>0</v>
      </c>
      <c r="S75" s="109">
        <v>0</v>
      </c>
      <c r="T75" s="109">
        <v>0</v>
      </c>
      <c r="U75" s="109">
        <v>0</v>
      </c>
      <c r="V75" s="109">
        <v>0</v>
      </c>
      <c r="W75" s="109">
        <v>0</v>
      </c>
      <c r="X75" s="109">
        <v>0</v>
      </c>
      <c r="Y75" s="109">
        <v>0</v>
      </c>
      <c r="Z75" s="109">
        <v>0</v>
      </c>
      <c r="AA75" s="109">
        <v>0</v>
      </c>
      <c r="AB75" s="109">
        <v>0</v>
      </c>
      <c r="AC75" s="109">
        <v>0</v>
      </c>
      <c r="AD75" s="109">
        <v>0</v>
      </c>
      <c r="AE75" s="109">
        <v>0</v>
      </c>
      <c r="AF75" s="109">
        <v>0</v>
      </c>
      <c r="AG75" s="109">
        <v>0</v>
      </c>
      <c r="AH75" s="109">
        <v>0</v>
      </c>
      <c r="AI75" s="109">
        <v>0</v>
      </c>
      <c r="AJ75" s="109">
        <v>0</v>
      </c>
      <c r="AK75" s="109">
        <v>0</v>
      </c>
      <c r="AL75" s="109">
        <v>0</v>
      </c>
      <c r="AM75" s="114">
        <v>0</v>
      </c>
      <c r="AN75" s="115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73" t="str">
        <f t="shared" si="2"/>
        <v/>
      </c>
      <c r="BE75" s="164"/>
      <c r="BF75" s="107"/>
      <c r="BG75" s="108"/>
      <c r="BH75" s="108"/>
      <c r="BI75" s="108"/>
      <c r="BJ75" s="108"/>
      <c r="BK75" s="108"/>
      <c r="BL75" s="108"/>
      <c r="BM75" s="108"/>
      <c r="BN75" s="5">
        <f t="shared" si="3"/>
        <v>0</v>
      </c>
      <c r="BO75" s="5">
        <f t="shared" si="4"/>
        <v>0</v>
      </c>
    </row>
    <row r="76" spans="2:67">
      <c r="B76" s="128" t="str">
        <f ca="1">IF(C76="","",MAX($B$12:INDIRECT("R[-1]C",FALSE))+1)</f>
        <v/>
      </c>
      <c r="C76" s="109"/>
      <c r="D76" s="129" t="str">
        <f t="shared" si="5"/>
        <v/>
      </c>
      <c r="E76" s="42" t="str">
        <f t="shared" si="1"/>
        <v/>
      </c>
      <c r="F76" s="110"/>
      <c r="G76" s="42" t="str">
        <f ca="1">IF(C76="","",IF(F76="","0x03FF",IF(ISERROR(VLOOKUP(F76,C$12:INDIRECT("R[-1]C[-2]",FALSE),3,FALSE)),"ERROR",VLOOKUP(F76,C$12:INDIRECT("R[-1]C[-2]",FALSE),3,FALSE))))</f>
        <v/>
      </c>
      <c r="H76" s="110">
        <v>0</v>
      </c>
      <c r="I76" s="109">
        <v>0</v>
      </c>
      <c r="J76" s="109">
        <v>0</v>
      </c>
      <c r="K76" s="109">
        <v>0</v>
      </c>
      <c r="L76" s="109">
        <v>0</v>
      </c>
      <c r="M76" s="109">
        <v>0</v>
      </c>
      <c r="N76" s="109">
        <v>0</v>
      </c>
      <c r="O76" s="109">
        <v>0</v>
      </c>
      <c r="P76" s="109">
        <v>0</v>
      </c>
      <c r="Q76" s="109">
        <v>0</v>
      </c>
      <c r="R76" s="109">
        <v>0</v>
      </c>
      <c r="S76" s="109">
        <v>0</v>
      </c>
      <c r="T76" s="109">
        <v>0</v>
      </c>
      <c r="U76" s="109">
        <v>0</v>
      </c>
      <c r="V76" s="109">
        <v>0</v>
      </c>
      <c r="W76" s="109">
        <v>0</v>
      </c>
      <c r="X76" s="109">
        <v>0</v>
      </c>
      <c r="Y76" s="109">
        <v>0</v>
      </c>
      <c r="Z76" s="109">
        <v>0</v>
      </c>
      <c r="AA76" s="109">
        <v>0</v>
      </c>
      <c r="AB76" s="109">
        <v>0</v>
      </c>
      <c r="AC76" s="109">
        <v>0</v>
      </c>
      <c r="AD76" s="109">
        <v>0</v>
      </c>
      <c r="AE76" s="109">
        <v>0</v>
      </c>
      <c r="AF76" s="109">
        <v>0</v>
      </c>
      <c r="AG76" s="109">
        <v>0</v>
      </c>
      <c r="AH76" s="109">
        <v>0</v>
      </c>
      <c r="AI76" s="109">
        <v>0</v>
      </c>
      <c r="AJ76" s="109">
        <v>0</v>
      </c>
      <c r="AK76" s="109">
        <v>0</v>
      </c>
      <c r="AL76" s="109">
        <v>0</v>
      </c>
      <c r="AM76" s="114">
        <v>0</v>
      </c>
      <c r="AN76" s="115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73" t="str">
        <f t="shared" si="2"/>
        <v/>
      </c>
      <c r="BE76" s="164"/>
      <c r="BF76" s="107"/>
      <c r="BG76" s="108"/>
      <c r="BH76" s="108"/>
      <c r="BI76" s="108"/>
      <c r="BJ76" s="108"/>
      <c r="BK76" s="108"/>
      <c r="BL76" s="108"/>
      <c r="BM76" s="108"/>
      <c r="BN76" s="5">
        <f t="shared" si="3"/>
        <v>0</v>
      </c>
      <c r="BO76" s="5">
        <f t="shared" si="4"/>
        <v>0</v>
      </c>
    </row>
    <row r="77" spans="2:67">
      <c r="B77" s="128" t="str">
        <f ca="1">IF(C77="","",MAX($B$12:INDIRECT("R[-1]C",FALSE))+1)</f>
        <v/>
      </c>
      <c r="C77" s="109"/>
      <c r="D77" s="129" t="str">
        <f t="shared" ref="D77:D126" si="6">IF(C77="","",D$8&amp;UPPER(SUBSTITUTE(C77," ","_")))</f>
        <v/>
      </c>
      <c r="E77" s="42" t="str">
        <f t="shared" ref="E77:E140" si="7">IF(C77="","","0x"&amp;DEC2HEX(F$2*2^10+B77,4))</f>
        <v/>
      </c>
      <c r="F77" s="110"/>
      <c r="G77" s="42" t="str">
        <f ca="1">IF(C77="","",IF(F77="","0x03FF",IF(ISERROR(VLOOKUP(F77,C$12:INDIRECT("R[-1]C[-2]",FALSE),3,FALSE)),"ERROR",VLOOKUP(F77,C$12:INDIRECT("R[-1]C[-2]",FALSE),3,FALSE))))</f>
        <v/>
      </c>
      <c r="H77" s="110">
        <v>0</v>
      </c>
      <c r="I77" s="109">
        <v>0</v>
      </c>
      <c r="J77" s="109">
        <v>0</v>
      </c>
      <c r="K77" s="109">
        <v>0</v>
      </c>
      <c r="L77" s="109">
        <v>0</v>
      </c>
      <c r="M77" s="109">
        <v>0</v>
      </c>
      <c r="N77" s="109">
        <v>0</v>
      </c>
      <c r="O77" s="109">
        <v>0</v>
      </c>
      <c r="P77" s="109">
        <v>0</v>
      </c>
      <c r="Q77" s="109">
        <v>0</v>
      </c>
      <c r="R77" s="109">
        <v>0</v>
      </c>
      <c r="S77" s="109">
        <v>0</v>
      </c>
      <c r="T77" s="109">
        <v>0</v>
      </c>
      <c r="U77" s="109">
        <v>0</v>
      </c>
      <c r="V77" s="109">
        <v>0</v>
      </c>
      <c r="W77" s="109">
        <v>0</v>
      </c>
      <c r="X77" s="109">
        <v>0</v>
      </c>
      <c r="Y77" s="109">
        <v>0</v>
      </c>
      <c r="Z77" s="109">
        <v>0</v>
      </c>
      <c r="AA77" s="109">
        <v>0</v>
      </c>
      <c r="AB77" s="109">
        <v>0</v>
      </c>
      <c r="AC77" s="109">
        <v>0</v>
      </c>
      <c r="AD77" s="109">
        <v>0</v>
      </c>
      <c r="AE77" s="109">
        <v>0</v>
      </c>
      <c r="AF77" s="109">
        <v>0</v>
      </c>
      <c r="AG77" s="109">
        <v>0</v>
      </c>
      <c r="AH77" s="109">
        <v>0</v>
      </c>
      <c r="AI77" s="109">
        <v>0</v>
      </c>
      <c r="AJ77" s="109">
        <v>0</v>
      </c>
      <c r="AK77" s="109">
        <v>0</v>
      </c>
      <c r="AL77" s="109">
        <v>0</v>
      </c>
      <c r="AM77" s="114">
        <v>0</v>
      </c>
      <c r="AN77" s="115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73" t="str">
        <f t="shared" ref="BD77:BD140" si="8">IF(C77="","","0x"&amp;DEC2HEX(H$12*H77+I$12*I77+J$12*J77+K$12*K77+L$12*L77+M$12*M77+N$12*N77+O$12*O77+P$12*P77+Q$12*Q77+R$12*R77+S$12*S77+T$12*T77+U$12*U77+V$12*V77+W$12*W77+X$12*X77+Y$12*Y77+Z$12*Z77+AA$12*AA77+AB$12*AB77+AC$12*AC77+AD$12*AD77+AE$12*AE77+AF$12*AF77+AG$12*AG77+AH$12*AH77+AI$12*AI77+AJ$12*AJ77+AK$12*AK77+AL$12*AL77+AM$12*AM77,8))</f>
        <v/>
      </c>
      <c r="BE77" s="164"/>
      <c r="BF77" s="107"/>
      <c r="BG77" s="108"/>
      <c r="BH77" s="108"/>
      <c r="BI77" s="108"/>
      <c r="BJ77" s="108"/>
      <c r="BK77" s="108"/>
      <c r="BL77" s="108"/>
      <c r="BM77" s="108"/>
      <c r="BN77" s="5">
        <f t="shared" ref="BN77:BN126" si="9">COUNTA(BF77:BM77)</f>
        <v>0</v>
      </c>
      <c r="BO77" s="5">
        <f t="shared" ref="BO77:BO126" si="10">LEN(D77)</f>
        <v>0</v>
      </c>
    </row>
    <row r="78" spans="2:67">
      <c r="B78" s="128" t="str">
        <f ca="1">IF(C78="","",MAX($B$12:INDIRECT("R[-1]C",FALSE))+1)</f>
        <v/>
      </c>
      <c r="C78" s="109"/>
      <c r="D78" s="129" t="str">
        <f t="shared" si="6"/>
        <v/>
      </c>
      <c r="E78" s="42" t="str">
        <f t="shared" si="7"/>
        <v/>
      </c>
      <c r="F78" s="110"/>
      <c r="G78" s="42" t="str">
        <f ca="1">IF(C78="","",IF(F78="","0x03FF",IF(ISERROR(VLOOKUP(F78,C$12:INDIRECT("R[-1]C[-2]",FALSE),3,FALSE)),"ERROR",VLOOKUP(F78,C$12:INDIRECT("R[-1]C[-2]",FALSE),3,FALSE))))</f>
        <v/>
      </c>
      <c r="H78" s="110">
        <v>0</v>
      </c>
      <c r="I78" s="109">
        <v>0</v>
      </c>
      <c r="J78" s="109">
        <v>0</v>
      </c>
      <c r="K78" s="109">
        <v>0</v>
      </c>
      <c r="L78" s="109">
        <v>0</v>
      </c>
      <c r="M78" s="109">
        <v>0</v>
      </c>
      <c r="N78" s="109">
        <v>0</v>
      </c>
      <c r="O78" s="109">
        <v>0</v>
      </c>
      <c r="P78" s="109">
        <v>0</v>
      </c>
      <c r="Q78" s="109">
        <v>0</v>
      </c>
      <c r="R78" s="109">
        <v>0</v>
      </c>
      <c r="S78" s="109">
        <v>0</v>
      </c>
      <c r="T78" s="109">
        <v>0</v>
      </c>
      <c r="U78" s="109">
        <v>0</v>
      </c>
      <c r="V78" s="109">
        <v>0</v>
      </c>
      <c r="W78" s="109">
        <v>0</v>
      </c>
      <c r="X78" s="109">
        <v>0</v>
      </c>
      <c r="Y78" s="109">
        <v>0</v>
      </c>
      <c r="Z78" s="109">
        <v>0</v>
      </c>
      <c r="AA78" s="109">
        <v>0</v>
      </c>
      <c r="AB78" s="109">
        <v>0</v>
      </c>
      <c r="AC78" s="109">
        <v>0</v>
      </c>
      <c r="AD78" s="109">
        <v>0</v>
      </c>
      <c r="AE78" s="109">
        <v>0</v>
      </c>
      <c r="AF78" s="109">
        <v>0</v>
      </c>
      <c r="AG78" s="109">
        <v>0</v>
      </c>
      <c r="AH78" s="109">
        <v>0</v>
      </c>
      <c r="AI78" s="109">
        <v>0</v>
      </c>
      <c r="AJ78" s="109">
        <v>0</v>
      </c>
      <c r="AK78" s="109">
        <v>0</v>
      </c>
      <c r="AL78" s="109">
        <v>0</v>
      </c>
      <c r="AM78" s="114">
        <v>0</v>
      </c>
      <c r="AN78" s="115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73" t="str">
        <f t="shared" si="8"/>
        <v/>
      </c>
      <c r="BE78" s="164"/>
      <c r="BF78" s="107"/>
      <c r="BG78" s="108"/>
      <c r="BH78" s="108"/>
      <c r="BI78" s="108"/>
      <c r="BJ78" s="108"/>
      <c r="BK78" s="108"/>
      <c r="BL78" s="108"/>
      <c r="BM78" s="108"/>
      <c r="BN78" s="5">
        <f t="shared" si="9"/>
        <v>0</v>
      </c>
      <c r="BO78" s="5">
        <f t="shared" si="10"/>
        <v>0</v>
      </c>
    </row>
    <row r="79" spans="2:67">
      <c r="B79" s="128" t="str">
        <f ca="1">IF(C79="","",MAX($B$12:INDIRECT("R[-1]C",FALSE))+1)</f>
        <v/>
      </c>
      <c r="C79" s="109"/>
      <c r="D79" s="129" t="str">
        <f t="shared" si="6"/>
        <v/>
      </c>
      <c r="E79" s="42" t="str">
        <f t="shared" si="7"/>
        <v/>
      </c>
      <c r="F79" s="110"/>
      <c r="G79" s="42" t="str">
        <f ca="1">IF(C79="","",IF(F79="","0x03FF",IF(ISERROR(VLOOKUP(F79,C$12:INDIRECT("R[-1]C[-2]",FALSE),3,FALSE)),"ERROR",VLOOKUP(F79,C$12:INDIRECT("R[-1]C[-2]",FALSE),3,FALSE))))</f>
        <v/>
      </c>
      <c r="H79" s="110">
        <v>0</v>
      </c>
      <c r="I79" s="109">
        <v>0</v>
      </c>
      <c r="J79" s="109">
        <v>0</v>
      </c>
      <c r="K79" s="109">
        <v>0</v>
      </c>
      <c r="L79" s="109">
        <v>0</v>
      </c>
      <c r="M79" s="109">
        <v>0</v>
      </c>
      <c r="N79" s="109">
        <v>0</v>
      </c>
      <c r="O79" s="109">
        <v>0</v>
      </c>
      <c r="P79" s="109">
        <v>0</v>
      </c>
      <c r="Q79" s="109">
        <v>0</v>
      </c>
      <c r="R79" s="109">
        <v>0</v>
      </c>
      <c r="S79" s="109">
        <v>0</v>
      </c>
      <c r="T79" s="109">
        <v>0</v>
      </c>
      <c r="U79" s="109">
        <v>0</v>
      </c>
      <c r="V79" s="109">
        <v>0</v>
      </c>
      <c r="W79" s="109">
        <v>0</v>
      </c>
      <c r="X79" s="109">
        <v>0</v>
      </c>
      <c r="Y79" s="109">
        <v>0</v>
      </c>
      <c r="Z79" s="109">
        <v>0</v>
      </c>
      <c r="AA79" s="109">
        <v>0</v>
      </c>
      <c r="AB79" s="109">
        <v>0</v>
      </c>
      <c r="AC79" s="109">
        <v>0</v>
      </c>
      <c r="AD79" s="109">
        <v>0</v>
      </c>
      <c r="AE79" s="109">
        <v>0</v>
      </c>
      <c r="AF79" s="109">
        <v>0</v>
      </c>
      <c r="AG79" s="109">
        <v>0</v>
      </c>
      <c r="AH79" s="109">
        <v>0</v>
      </c>
      <c r="AI79" s="109">
        <v>0</v>
      </c>
      <c r="AJ79" s="109">
        <v>0</v>
      </c>
      <c r="AK79" s="109">
        <v>0</v>
      </c>
      <c r="AL79" s="109">
        <v>0</v>
      </c>
      <c r="AM79" s="114">
        <v>0</v>
      </c>
      <c r="AN79" s="115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73" t="str">
        <f t="shared" si="8"/>
        <v/>
      </c>
      <c r="BE79" s="164"/>
      <c r="BF79" s="107"/>
      <c r="BG79" s="108"/>
      <c r="BH79" s="108"/>
      <c r="BI79" s="108"/>
      <c r="BJ79" s="108"/>
      <c r="BK79" s="108"/>
      <c r="BL79" s="108"/>
      <c r="BM79" s="108"/>
      <c r="BN79" s="5">
        <f t="shared" si="9"/>
        <v>0</v>
      </c>
      <c r="BO79" s="5">
        <f t="shared" si="10"/>
        <v>0</v>
      </c>
    </row>
    <row r="80" spans="2:67">
      <c r="B80" s="128" t="str">
        <f ca="1">IF(C80="","",MAX($B$12:INDIRECT("R[-1]C",FALSE))+1)</f>
        <v/>
      </c>
      <c r="C80" s="109"/>
      <c r="D80" s="129" t="str">
        <f t="shared" si="6"/>
        <v/>
      </c>
      <c r="E80" s="42" t="str">
        <f t="shared" si="7"/>
        <v/>
      </c>
      <c r="F80" s="110"/>
      <c r="G80" s="42" t="str">
        <f ca="1">IF(C80="","",IF(F80="","0x03FF",IF(ISERROR(VLOOKUP(F80,C$12:INDIRECT("R[-1]C[-2]",FALSE),3,FALSE)),"ERROR",VLOOKUP(F80,C$12:INDIRECT("R[-1]C[-2]",FALSE),3,FALSE))))</f>
        <v/>
      </c>
      <c r="H80" s="110">
        <v>0</v>
      </c>
      <c r="I80" s="109">
        <v>0</v>
      </c>
      <c r="J80" s="109">
        <v>0</v>
      </c>
      <c r="K80" s="109">
        <v>0</v>
      </c>
      <c r="L80" s="109">
        <v>0</v>
      </c>
      <c r="M80" s="109">
        <v>0</v>
      </c>
      <c r="N80" s="109">
        <v>0</v>
      </c>
      <c r="O80" s="109">
        <v>0</v>
      </c>
      <c r="P80" s="109">
        <v>0</v>
      </c>
      <c r="Q80" s="109">
        <v>0</v>
      </c>
      <c r="R80" s="109">
        <v>0</v>
      </c>
      <c r="S80" s="109">
        <v>0</v>
      </c>
      <c r="T80" s="109">
        <v>0</v>
      </c>
      <c r="U80" s="109">
        <v>0</v>
      </c>
      <c r="V80" s="109">
        <v>0</v>
      </c>
      <c r="W80" s="109">
        <v>0</v>
      </c>
      <c r="X80" s="109">
        <v>0</v>
      </c>
      <c r="Y80" s="109">
        <v>0</v>
      </c>
      <c r="Z80" s="109">
        <v>0</v>
      </c>
      <c r="AA80" s="109">
        <v>0</v>
      </c>
      <c r="AB80" s="109">
        <v>0</v>
      </c>
      <c r="AC80" s="109">
        <v>0</v>
      </c>
      <c r="AD80" s="109">
        <v>0</v>
      </c>
      <c r="AE80" s="109">
        <v>0</v>
      </c>
      <c r="AF80" s="109">
        <v>0</v>
      </c>
      <c r="AG80" s="109">
        <v>0</v>
      </c>
      <c r="AH80" s="109">
        <v>0</v>
      </c>
      <c r="AI80" s="109">
        <v>0</v>
      </c>
      <c r="AJ80" s="109">
        <v>0</v>
      </c>
      <c r="AK80" s="109">
        <v>0</v>
      </c>
      <c r="AL80" s="109">
        <v>0</v>
      </c>
      <c r="AM80" s="114">
        <v>0</v>
      </c>
      <c r="AN80" s="115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73" t="str">
        <f t="shared" si="8"/>
        <v/>
      </c>
      <c r="BE80" s="164"/>
      <c r="BF80" s="107"/>
      <c r="BG80" s="108"/>
      <c r="BH80" s="108"/>
      <c r="BI80" s="108"/>
      <c r="BJ80" s="108"/>
      <c r="BK80" s="108"/>
      <c r="BL80" s="108"/>
      <c r="BM80" s="108"/>
      <c r="BN80" s="5">
        <f t="shared" si="9"/>
        <v>0</v>
      </c>
      <c r="BO80" s="5">
        <f t="shared" si="10"/>
        <v>0</v>
      </c>
    </row>
    <row r="81" spans="2:67">
      <c r="B81" s="128" t="str">
        <f ca="1">IF(C81="","",MAX($B$12:INDIRECT("R[-1]C",FALSE))+1)</f>
        <v/>
      </c>
      <c r="C81" s="109"/>
      <c r="D81" s="129" t="str">
        <f t="shared" si="6"/>
        <v/>
      </c>
      <c r="E81" s="42" t="str">
        <f t="shared" si="7"/>
        <v/>
      </c>
      <c r="F81" s="110"/>
      <c r="G81" s="42" t="str">
        <f ca="1">IF(C81="","",IF(F81="","0x03FF",IF(ISERROR(VLOOKUP(F81,C$12:INDIRECT("R[-1]C[-2]",FALSE),3,FALSE)),"ERROR",VLOOKUP(F81,C$12:INDIRECT("R[-1]C[-2]",FALSE),3,FALSE))))</f>
        <v/>
      </c>
      <c r="H81" s="110">
        <v>0</v>
      </c>
      <c r="I81" s="109">
        <v>0</v>
      </c>
      <c r="J81" s="109">
        <v>0</v>
      </c>
      <c r="K81" s="109">
        <v>0</v>
      </c>
      <c r="L81" s="109">
        <v>0</v>
      </c>
      <c r="M81" s="109">
        <v>0</v>
      </c>
      <c r="N81" s="109">
        <v>0</v>
      </c>
      <c r="O81" s="109">
        <v>0</v>
      </c>
      <c r="P81" s="109">
        <v>0</v>
      </c>
      <c r="Q81" s="109">
        <v>0</v>
      </c>
      <c r="R81" s="109">
        <v>0</v>
      </c>
      <c r="S81" s="109">
        <v>0</v>
      </c>
      <c r="T81" s="109">
        <v>0</v>
      </c>
      <c r="U81" s="109">
        <v>0</v>
      </c>
      <c r="V81" s="109">
        <v>0</v>
      </c>
      <c r="W81" s="109">
        <v>0</v>
      </c>
      <c r="X81" s="109">
        <v>0</v>
      </c>
      <c r="Y81" s="109">
        <v>0</v>
      </c>
      <c r="Z81" s="109">
        <v>0</v>
      </c>
      <c r="AA81" s="109">
        <v>0</v>
      </c>
      <c r="AB81" s="109">
        <v>0</v>
      </c>
      <c r="AC81" s="109">
        <v>0</v>
      </c>
      <c r="AD81" s="109">
        <v>0</v>
      </c>
      <c r="AE81" s="109">
        <v>0</v>
      </c>
      <c r="AF81" s="109">
        <v>0</v>
      </c>
      <c r="AG81" s="109">
        <v>0</v>
      </c>
      <c r="AH81" s="109">
        <v>0</v>
      </c>
      <c r="AI81" s="109">
        <v>0</v>
      </c>
      <c r="AJ81" s="109">
        <v>0</v>
      </c>
      <c r="AK81" s="109">
        <v>0</v>
      </c>
      <c r="AL81" s="109">
        <v>0</v>
      </c>
      <c r="AM81" s="114">
        <v>0</v>
      </c>
      <c r="AN81" s="115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73" t="str">
        <f t="shared" si="8"/>
        <v/>
      </c>
      <c r="BE81" s="164"/>
      <c r="BF81" s="107"/>
      <c r="BG81" s="108"/>
      <c r="BH81" s="108"/>
      <c r="BI81" s="108"/>
      <c r="BJ81" s="108"/>
      <c r="BK81" s="108"/>
      <c r="BL81" s="108"/>
      <c r="BM81" s="108"/>
      <c r="BN81" s="5">
        <f>COUNTA(BF81:BM81)</f>
        <v>0</v>
      </c>
      <c r="BO81" s="5">
        <f>LEN(D81)</f>
        <v>0</v>
      </c>
    </row>
    <row r="82" spans="2:67">
      <c r="B82" s="128" t="str">
        <f ca="1">IF(C82="","",MAX($B$12:INDIRECT("R[-1]C",FALSE))+1)</f>
        <v/>
      </c>
      <c r="C82" s="109"/>
      <c r="D82" s="129" t="str">
        <f t="shared" si="6"/>
        <v/>
      </c>
      <c r="E82" s="42" t="str">
        <f t="shared" si="7"/>
        <v/>
      </c>
      <c r="F82" s="110"/>
      <c r="G82" s="42" t="str">
        <f ca="1">IF(C82="","",IF(F82="","0x03FF",IF(ISERROR(VLOOKUP(F82,C$12:INDIRECT("R[-1]C[-2]",FALSE),3,FALSE)),"ERROR",VLOOKUP(F82,C$12:INDIRECT("R[-1]C[-2]",FALSE),3,FALSE))))</f>
        <v/>
      </c>
      <c r="H82" s="110">
        <v>0</v>
      </c>
      <c r="I82" s="109">
        <v>0</v>
      </c>
      <c r="J82" s="109">
        <v>0</v>
      </c>
      <c r="K82" s="109">
        <v>0</v>
      </c>
      <c r="L82" s="109">
        <v>0</v>
      </c>
      <c r="M82" s="109">
        <v>0</v>
      </c>
      <c r="N82" s="109">
        <v>0</v>
      </c>
      <c r="O82" s="109">
        <v>0</v>
      </c>
      <c r="P82" s="109">
        <v>0</v>
      </c>
      <c r="Q82" s="109">
        <v>0</v>
      </c>
      <c r="R82" s="109">
        <v>0</v>
      </c>
      <c r="S82" s="109">
        <v>0</v>
      </c>
      <c r="T82" s="109">
        <v>0</v>
      </c>
      <c r="U82" s="109">
        <v>0</v>
      </c>
      <c r="V82" s="109">
        <v>0</v>
      </c>
      <c r="W82" s="109">
        <v>0</v>
      </c>
      <c r="X82" s="109">
        <v>0</v>
      </c>
      <c r="Y82" s="109">
        <v>0</v>
      </c>
      <c r="Z82" s="109">
        <v>0</v>
      </c>
      <c r="AA82" s="109">
        <v>0</v>
      </c>
      <c r="AB82" s="109">
        <v>0</v>
      </c>
      <c r="AC82" s="109">
        <v>0</v>
      </c>
      <c r="AD82" s="109">
        <v>0</v>
      </c>
      <c r="AE82" s="109">
        <v>0</v>
      </c>
      <c r="AF82" s="109">
        <v>0</v>
      </c>
      <c r="AG82" s="109">
        <v>0</v>
      </c>
      <c r="AH82" s="109">
        <v>0</v>
      </c>
      <c r="AI82" s="109">
        <v>0</v>
      </c>
      <c r="AJ82" s="109">
        <v>0</v>
      </c>
      <c r="AK82" s="109">
        <v>0</v>
      </c>
      <c r="AL82" s="109">
        <v>0</v>
      </c>
      <c r="AM82" s="114">
        <v>0</v>
      </c>
      <c r="AN82" s="115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73" t="str">
        <f t="shared" si="8"/>
        <v/>
      </c>
      <c r="BE82" s="164"/>
      <c r="BF82" s="107"/>
      <c r="BG82" s="108"/>
      <c r="BH82" s="108"/>
      <c r="BI82" s="108"/>
      <c r="BJ82" s="108"/>
      <c r="BK82" s="108"/>
      <c r="BL82" s="108"/>
      <c r="BM82" s="108"/>
      <c r="BN82" s="5">
        <f t="shared" si="9"/>
        <v>0</v>
      </c>
      <c r="BO82" s="5">
        <f t="shared" si="10"/>
        <v>0</v>
      </c>
    </row>
    <row r="83" spans="2:67">
      <c r="B83" s="128" t="str">
        <f ca="1">IF(C83="","",MAX($B$12:INDIRECT("R[-1]C",FALSE))+1)</f>
        <v/>
      </c>
      <c r="C83" s="109"/>
      <c r="D83" s="129" t="str">
        <f t="shared" si="6"/>
        <v/>
      </c>
      <c r="E83" s="42" t="str">
        <f t="shared" si="7"/>
        <v/>
      </c>
      <c r="F83" s="110"/>
      <c r="G83" s="42" t="str">
        <f ca="1">IF(C83="","",IF(F83="","0x03FF",IF(ISERROR(VLOOKUP(F83,C$12:INDIRECT("R[-1]C[-2]",FALSE),3,FALSE)),"ERROR",VLOOKUP(F83,C$12:INDIRECT("R[-1]C[-2]",FALSE),3,FALSE))))</f>
        <v/>
      </c>
      <c r="H83" s="110">
        <v>0</v>
      </c>
      <c r="I83" s="109">
        <v>0</v>
      </c>
      <c r="J83" s="109">
        <v>0</v>
      </c>
      <c r="K83" s="109">
        <v>0</v>
      </c>
      <c r="L83" s="109">
        <v>0</v>
      </c>
      <c r="M83" s="109">
        <v>0</v>
      </c>
      <c r="N83" s="109">
        <v>0</v>
      </c>
      <c r="O83" s="109">
        <v>0</v>
      </c>
      <c r="P83" s="109">
        <v>0</v>
      </c>
      <c r="Q83" s="109">
        <v>0</v>
      </c>
      <c r="R83" s="109">
        <v>0</v>
      </c>
      <c r="S83" s="109">
        <v>0</v>
      </c>
      <c r="T83" s="109">
        <v>0</v>
      </c>
      <c r="U83" s="109">
        <v>0</v>
      </c>
      <c r="V83" s="109">
        <v>0</v>
      </c>
      <c r="W83" s="109">
        <v>0</v>
      </c>
      <c r="X83" s="109">
        <v>0</v>
      </c>
      <c r="Y83" s="109">
        <v>0</v>
      </c>
      <c r="Z83" s="109">
        <v>0</v>
      </c>
      <c r="AA83" s="109">
        <v>0</v>
      </c>
      <c r="AB83" s="109">
        <v>0</v>
      </c>
      <c r="AC83" s="109">
        <v>0</v>
      </c>
      <c r="AD83" s="109">
        <v>0</v>
      </c>
      <c r="AE83" s="109">
        <v>0</v>
      </c>
      <c r="AF83" s="109">
        <v>0</v>
      </c>
      <c r="AG83" s="109">
        <v>0</v>
      </c>
      <c r="AH83" s="109">
        <v>0</v>
      </c>
      <c r="AI83" s="109">
        <v>0</v>
      </c>
      <c r="AJ83" s="109">
        <v>0</v>
      </c>
      <c r="AK83" s="109">
        <v>0</v>
      </c>
      <c r="AL83" s="109">
        <v>0</v>
      </c>
      <c r="AM83" s="114">
        <v>0</v>
      </c>
      <c r="AN83" s="115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73" t="str">
        <f t="shared" si="8"/>
        <v/>
      </c>
      <c r="BE83" s="164"/>
      <c r="BF83" s="107"/>
      <c r="BG83" s="108"/>
      <c r="BH83" s="108"/>
      <c r="BI83" s="108"/>
      <c r="BJ83" s="108"/>
      <c r="BK83" s="108"/>
      <c r="BL83" s="108"/>
      <c r="BM83" s="108"/>
      <c r="BN83" s="5">
        <f t="shared" si="9"/>
        <v>0</v>
      </c>
      <c r="BO83" s="5">
        <f t="shared" si="10"/>
        <v>0</v>
      </c>
    </row>
    <row r="84" spans="2:67">
      <c r="B84" s="128" t="str">
        <f ca="1">IF(C84="","",MAX($B$12:INDIRECT("R[-1]C",FALSE))+1)</f>
        <v/>
      </c>
      <c r="C84" s="109"/>
      <c r="D84" s="129" t="str">
        <f t="shared" si="6"/>
        <v/>
      </c>
      <c r="E84" s="42" t="str">
        <f t="shared" si="7"/>
        <v/>
      </c>
      <c r="F84" s="110"/>
      <c r="G84" s="42" t="str">
        <f ca="1">IF(C84="","",IF(F84="","0x03FF",IF(ISERROR(VLOOKUP(F84,C$12:INDIRECT("R[-1]C[-2]",FALSE),3,FALSE)),"ERROR",VLOOKUP(F84,C$12:INDIRECT("R[-1]C[-2]",FALSE),3,FALSE))))</f>
        <v/>
      </c>
      <c r="H84" s="110">
        <v>0</v>
      </c>
      <c r="I84" s="109">
        <v>0</v>
      </c>
      <c r="J84" s="109">
        <v>0</v>
      </c>
      <c r="K84" s="109">
        <v>0</v>
      </c>
      <c r="L84" s="109">
        <v>0</v>
      </c>
      <c r="M84" s="109">
        <v>0</v>
      </c>
      <c r="N84" s="109">
        <v>0</v>
      </c>
      <c r="O84" s="109">
        <v>0</v>
      </c>
      <c r="P84" s="109">
        <v>0</v>
      </c>
      <c r="Q84" s="109">
        <v>0</v>
      </c>
      <c r="R84" s="109">
        <v>0</v>
      </c>
      <c r="S84" s="109">
        <v>0</v>
      </c>
      <c r="T84" s="109">
        <v>0</v>
      </c>
      <c r="U84" s="109">
        <v>0</v>
      </c>
      <c r="V84" s="109">
        <v>0</v>
      </c>
      <c r="W84" s="109">
        <v>0</v>
      </c>
      <c r="X84" s="109">
        <v>0</v>
      </c>
      <c r="Y84" s="109">
        <v>0</v>
      </c>
      <c r="Z84" s="109">
        <v>0</v>
      </c>
      <c r="AA84" s="109">
        <v>0</v>
      </c>
      <c r="AB84" s="109">
        <v>0</v>
      </c>
      <c r="AC84" s="109">
        <v>0</v>
      </c>
      <c r="AD84" s="109">
        <v>0</v>
      </c>
      <c r="AE84" s="109">
        <v>0</v>
      </c>
      <c r="AF84" s="109">
        <v>0</v>
      </c>
      <c r="AG84" s="109">
        <v>0</v>
      </c>
      <c r="AH84" s="109">
        <v>0</v>
      </c>
      <c r="AI84" s="109">
        <v>0</v>
      </c>
      <c r="AJ84" s="109">
        <v>0</v>
      </c>
      <c r="AK84" s="109">
        <v>0</v>
      </c>
      <c r="AL84" s="109">
        <v>0</v>
      </c>
      <c r="AM84" s="114">
        <v>0</v>
      </c>
      <c r="AN84" s="115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73" t="str">
        <f t="shared" si="8"/>
        <v/>
      </c>
      <c r="BE84" s="164"/>
      <c r="BF84" s="107"/>
      <c r="BG84" s="108"/>
      <c r="BH84" s="108"/>
      <c r="BI84" s="108"/>
      <c r="BJ84" s="108"/>
      <c r="BK84" s="108"/>
      <c r="BL84" s="108"/>
      <c r="BM84" s="108"/>
      <c r="BN84" s="5">
        <f t="shared" si="9"/>
        <v>0</v>
      </c>
      <c r="BO84" s="5">
        <f t="shared" si="10"/>
        <v>0</v>
      </c>
    </row>
    <row r="85" spans="2:67">
      <c r="B85" s="128" t="str">
        <f ca="1">IF(C85="","",MAX($B$12:INDIRECT("R[-1]C",FALSE))+1)</f>
        <v/>
      </c>
      <c r="C85" s="109"/>
      <c r="D85" s="129" t="str">
        <f t="shared" si="6"/>
        <v/>
      </c>
      <c r="E85" s="42" t="str">
        <f t="shared" si="7"/>
        <v/>
      </c>
      <c r="F85" s="110"/>
      <c r="G85" s="42" t="str">
        <f ca="1">IF(C85="","",IF(F85="","0x03FF",IF(ISERROR(VLOOKUP(F85,C$12:INDIRECT("R[-1]C[-2]",FALSE),3,FALSE)),"ERROR",VLOOKUP(F85,C$12:INDIRECT("R[-1]C[-2]",FALSE),3,FALSE))))</f>
        <v/>
      </c>
      <c r="H85" s="110">
        <v>0</v>
      </c>
      <c r="I85" s="109">
        <v>0</v>
      </c>
      <c r="J85" s="109">
        <v>0</v>
      </c>
      <c r="K85" s="109">
        <v>0</v>
      </c>
      <c r="L85" s="109">
        <v>0</v>
      </c>
      <c r="M85" s="109">
        <v>0</v>
      </c>
      <c r="N85" s="109">
        <v>0</v>
      </c>
      <c r="O85" s="109">
        <v>0</v>
      </c>
      <c r="P85" s="109">
        <v>0</v>
      </c>
      <c r="Q85" s="109">
        <v>0</v>
      </c>
      <c r="R85" s="109">
        <v>0</v>
      </c>
      <c r="S85" s="109">
        <v>0</v>
      </c>
      <c r="T85" s="109">
        <v>0</v>
      </c>
      <c r="U85" s="109">
        <v>0</v>
      </c>
      <c r="V85" s="109">
        <v>0</v>
      </c>
      <c r="W85" s="109">
        <v>0</v>
      </c>
      <c r="X85" s="109">
        <v>0</v>
      </c>
      <c r="Y85" s="109">
        <v>0</v>
      </c>
      <c r="Z85" s="109">
        <v>0</v>
      </c>
      <c r="AA85" s="109">
        <v>0</v>
      </c>
      <c r="AB85" s="109">
        <v>0</v>
      </c>
      <c r="AC85" s="109">
        <v>0</v>
      </c>
      <c r="AD85" s="109">
        <v>0</v>
      </c>
      <c r="AE85" s="109">
        <v>0</v>
      </c>
      <c r="AF85" s="109">
        <v>0</v>
      </c>
      <c r="AG85" s="109">
        <v>0</v>
      </c>
      <c r="AH85" s="109">
        <v>0</v>
      </c>
      <c r="AI85" s="109">
        <v>0</v>
      </c>
      <c r="AJ85" s="109">
        <v>0</v>
      </c>
      <c r="AK85" s="109">
        <v>0</v>
      </c>
      <c r="AL85" s="109">
        <v>0</v>
      </c>
      <c r="AM85" s="114">
        <v>0</v>
      </c>
      <c r="AN85" s="115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73" t="str">
        <f t="shared" si="8"/>
        <v/>
      </c>
      <c r="BE85" s="164"/>
      <c r="BF85" s="107"/>
      <c r="BG85" s="108"/>
      <c r="BH85" s="108"/>
      <c r="BI85" s="108"/>
      <c r="BJ85" s="108"/>
      <c r="BK85" s="108"/>
      <c r="BL85" s="108"/>
      <c r="BM85" s="108"/>
      <c r="BN85" s="5">
        <f t="shared" si="9"/>
        <v>0</v>
      </c>
      <c r="BO85" s="5">
        <f t="shared" si="10"/>
        <v>0</v>
      </c>
    </row>
    <row r="86" spans="2:67">
      <c r="B86" s="128" t="str">
        <f ca="1">IF(C86="","",MAX($B$12:INDIRECT("R[-1]C",FALSE))+1)</f>
        <v/>
      </c>
      <c r="C86" s="109"/>
      <c r="D86" s="129" t="str">
        <f t="shared" si="6"/>
        <v/>
      </c>
      <c r="E86" s="42" t="str">
        <f t="shared" si="7"/>
        <v/>
      </c>
      <c r="F86" s="110"/>
      <c r="G86" s="42" t="str">
        <f ca="1">IF(C86="","",IF(F86="","0x03FF",IF(ISERROR(VLOOKUP(F86,C$12:INDIRECT("R[-1]C[-2]",FALSE),3,FALSE)),"ERROR",VLOOKUP(F86,C$12:INDIRECT("R[-1]C[-2]",FALSE),3,FALSE))))</f>
        <v/>
      </c>
      <c r="H86" s="110">
        <v>0</v>
      </c>
      <c r="I86" s="109">
        <v>0</v>
      </c>
      <c r="J86" s="109">
        <v>0</v>
      </c>
      <c r="K86" s="109">
        <v>0</v>
      </c>
      <c r="L86" s="109">
        <v>0</v>
      </c>
      <c r="M86" s="109">
        <v>0</v>
      </c>
      <c r="N86" s="109">
        <v>0</v>
      </c>
      <c r="O86" s="109">
        <v>0</v>
      </c>
      <c r="P86" s="109">
        <v>0</v>
      </c>
      <c r="Q86" s="109">
        <v>0</v>
      </c>
      <c r="R86" s="109">
        <v>0</v>
      </c>
      <c r="S86" s="109">
        <v>0</v>
      </c>
      <c r="T86" s="109">
        <v>0</v>
      </c>
      <c r="U86" s="109">
        <v>0</v>
      </c>
      <c r="V86" s="109">
        <v>0</v>
      </c>
      <c r="W86" s="109">
        <v>0</v>
      </c>
      <c r="X86" s="109">
        <v>0</v>
      </c>
      <c r="Y86" s="109">
        <v>0</v>
      </c>
      <c r="Z86" s="109">
        <v>0</v>
      </c>
      <c r="AA86" s="109">
        <v>0</v>
      </c>
      <c r="AB86" s="109">
        <v>0</v>
      </c>
      <c r="AC86" s="109">
        <v>0</v>
      </c>
      <c r="AD86" s="109">
        <v>0</v>
      </c>
      <c r="AE86" s="109">
        <v>0</v>
      </c>
      <c r="AF86" s="109">
        <v>0</v>
      </c>
      <c r="AG86" s="109">
        <v>0</v>
      </c>
      <c r="AH86" s="109">
        <v>0</v>
      </c>
      <c r="AI86" s="109">
        <v>0</v>
      </c>
      <c r="AJ86" s="109">
        <v>0</v>
      </c>
      <c r="AK86" s="109">
        <v>0</v>
      </c>
      <c r="AL86" s="109">
        <v>0</v>
      </c>
      <c r="AM86" s="114">
        <v>0</v>
      </c>
      <c r="AN86" s="115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73" t="str">
        <f t="shared" si="8"/>
        <v/>
      </c>
      <c r="BE86" s="164"/>
      <c r="BF86" s="107"/>
      <c r="BG86" s="108"/>
      <c r="BH86" s="108"/>
      <c r="BI86" s="108"/>
      <c r="BJ86" s="108"/>
      <c r="BK86" s="108"/>
      <c r="BL86" s="108"/>
      <c r="BM86" s="108"/>
      <c r="BN86" s="5">
        <f t="shared" si="9"/>
        <v>0</v>
      </c>
      <c r="BO86" s="5">
        <f t="shared" si="10"/>
        <v>0</v>
      </c>
    </row>
    <row r="87" spans="2:67">
      <c r="B87" s="128" t="str">
        <f ca="1">IF(C87="","",MAX($B$12:INDIRECT("R[-1]C",FALSE))+1)</f>
        <v/>
      </c>
      <c r="C87" s="109"/>
      <c r="D87" s="129" t="str">
        <f t="shared" si="6"/>
        <v/>
      </c>
      <c r="E87" s="42" t="str">
        <f t="shared" si="7"/>
        <v/>
      </c>
      <c r="F87" s="110"/>
      <c r="G87" s="42" t="str">
        <f ca="1">IF(C87="","",IF(F87="","0x03FF",IF(ISERROR(VLOOKUP(F87,C$12:INDIRECT("R[-1]C[-2]",FALSE),3,FALSE)),"ERROR",VLOOKUP(F87,C$12:INDIRECT("R[-1]C[-2]",FALSE),3,FALSE))))</f>
        <v/>
      </c>
      <c r="H87" s="110">
        <v>0</v>
      </c>
      <c r="I87" s="109">
        <v>0</v>
      </c>
      <c r="J87" s="109">
        <v>0</v>
      </c>
      <c r="K87" s="109">
        <v>0</v>
      </c>
      <c r="L87" s="109">
        <v>0</v>
      </c>
      <c r="M87" s="109">
        <v>0</v>
      </c>
      <c r="N87" s="109">
        <v>0</v>
      </c>
      <c r="O87" s="109">
        <v>0</v>
      </c>
      <c r="P87" s="109">
        <v>0</v>
      </c>
      <c r="Q87" s="109">
        <v>0</v>
      </c>
      <c r="R87" s="109">
        <v>0</v>
      </c>
      <c r="S87" s="109">
        <v>0</v>
      </c>
      <c r="T87" s="109">
        <v>0</v>
      </c>
      <c r="U87" s="109">
        <v>0</v>
      </c>
      <c r="V87" s="109">
        <v>0</v>
      </c>
      <c r="W87" s="109">
        <v>0</v>
      </c>
      <c r="X87" s="109">
        <v>0</v>
      </c>
      <c r="Y87" s="109">
        <v>0</v>
      </c>
      <c r="Z87" s="109">
        <v>0</v>
      </c>
      <c r="AA87" s="109">
        <v>0</v>
      </c>
      <c r="AB87" s="109">
        <v>0</v>
      </c>
      <c r="AC87" s="109">
        <v>0</v>
      </c>
      <c r="AD87" s="109">
        <v>0</v>
      </c>
      <c r="AE87" s="109">
        <v>0</v>
      </c>
      <c r="AF87" s="109">
        <v>0</v>
      </c>
      <c r="AG87" s="109">
        <v>0</v>
      </c>
      <c r="AH87" s="109">
        <v>0</v>
      </c>
      <c r="AI87" s="109">
        <v>0</v>
      </c>
      <c r="AJ87" s="109">
        <v>0</v>
      </c>
      <c r="AK87" s="109">
        <v>0</v>
      </c>
      <c r="AL87" s="109">
        <v>0</v>
      </c>
      <c r="AM87" s="114">
        <v>0</v>
      </c>
      <c r="AN87" s="115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73" t="str">
        <f t="shared" si="8"/>
        <v/>
      </c>
      <c r="BE87" s="164"/>
      <c r="BF87" s="107"/>
      <c r="BG87" s="108"/>
      <c r="BH87" s="108"/>
      <c r="BI87" s="108"/>
      <c r="BJ87" s="108"/>
      <c r="BK87" s="108"/>
      <c r="BL87" s="108"/>
      <c r="BM87" s="108"/>
      <c r="BN87" s="5">
        <f t="shared" si="9"/>
        <v>0</v>
      </c>
      <c r="BO87" s="5">
        <f t="shared" si="10"/>
        <v>0</v>
      </c>
    </row>
    <row r="88" spans="2:67">
      <c r="B88" s="128" t="str">
        <f ca="1">IF(C88="","",MAX($B$12:INDIRECT("R[-1]C",FALSE))+1)</f>
        <v/>
      </c>
      <c r="C88" s="109"/>
      <c r="D88" s="129" t="str">
        <f t="shared" si="6"/>
        <v/>
      </c>
      <c r="E88" s="42" t="str">
        <f t="shared" si="7"/>
        <v/>
      </c>
      <c r="F88" s="110"/>
      <c r="G88" s="42" t="str">
        <f ca="1">IF(C88="","",IF(F88="","0x03FF",IF(ISERROR(VLOOKUP(F88,C$12:INDIRECT("R[-1]C[-2]",FALSE),3,FALSE)),"ERROR",VLOOKUP(F88,C$12:INDIRECT("R[-1]C[-2]",FALSE),3,FALSE))))</f>
        <v/>
      </c>
      <c r="H88" s="110">
        <v>0</v>
      </c>
      <c r="I88" s="109">
        <v>0</v>
      </c>
      <c r="J88" s="109">
        <v>0</v>
      </c>
      <c r="K88" s="109">
        <v>0</v>
      </c>
      <c r="L88" s="109">
        <v>0</v>
      </c>
      <c r="M88" s="109">
        <v>0</v>
      </c>
      <c r="N88" s="109">
        <v>0</v>
      </c>
      <c r="O88" s="109">
        <v>0</v>
      </c>
      <c r="P88" s="109">
        <v>0</v>
      </c>
      <c r="Q88" s="109">
        <v>0</v>
      </c>
      <c r="R88" s="109">
        <v>0</v>
      </c>
      <c r="S88" s="109">
        <v>0</v>
      </c>
      <c r="T88" s="109">
        <v>0</v>
      </c>
      <c r="U88" s="109">
        <v>0</v>
      </c>
      <c r="V88" s="109">
        <v>0</v>
      </c>
      <c r="W88" s="109">
        <v>0</v>
      </c>
      <c r="X88" s="109">
        <v>0</v>
      </c>
      <c r="Y88" s="109">
        <v>0</v>
      </c>
      <c r="Z88" s="109">
        <v>0</v>
      </c>
      <c r="AA88" s="109">
        <v>0</v>
      </c>
      <c r="AB88" s="109">
        <v>0</v>
      </c>
      <c r="AC88" s="109">
        <v>0</v>
      </c>
      <c r="AD88" s="109">
        <v>0</v>
      </c>
      <c r="AE88" s="109">
        <v>0</v>
      </c>
      <c r="AF88" s="109">
        <v>0</v>
      </c>
      <c r="AG88" s="109">
        <v>0</v>
      </c>
      <c r="AH88" s="109">
        <v>0</v>
      </c>
      <c r="AI88" s="109">
        <v>0</v>
      </c>
      <c r="AJ88" s="109">
        <v>0</v>
      </c>
      <c r="AK88" s="109">
        <v>0</v>
      </c>
      <c r="AL88" s="109">
        <v>0</v>
      </c>
      <c r="AM88" s="114">
        <v>0</v>
      </c>
      <c r="AN88" s="115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73" t="str">
        <f t="shared" si="8"/>
        <v/>
      </c>
      <c r="BE88" s="164"/>
      <c r="BF88" s="107"/>
      <c r="BG88" s="108"/>
      <c r="BH88" s="108"/>
      <c r="BI88" s="108"/>
      <c r="BJ88" s="108"/>
      <c r="BK88" s="108"/>
      <c r="BL88" s="108"/>
      <c r="BM88" s="108"/>
      <c r="BN88" s="5">
        <f t="shared" si="9"/>
        <v>0</v>
      </c>
      <c r="BO88" s="5">
        <f t="shared" si="10"/>
        <v>0</v>
      </c>
    </row>
    <row r="89" spans="2:67">
      <c r="B89" s="128" t="str">
        <f ca="1">IF(C89="","",MAX($B$12:INDIRECT("R[-1]C",FALSE))+1)</f>
        <v/>
      </c>
      <c r="C89" s="109"/>
      <c r="D89" s="129" t="str">
        <f t="shared" si="6"/>
        <v/>
      </c>
      <c r="E89" s="42" t="str">
        <f t="shared" si="7"/>
        <v/>
      </c>
      <c r="F89" s="110"/>
      <c r="G89" s="42" t="str">
        <f ca="1">IF(C89="","",IF(F89="","0x03FF",IF(ISERROR(VLOOKUP(F89,C$12:INDIRECT("R[-1]C[-2]",FALSE),3,FALSE)),"ERROR",VLOOKUP(F89,C$12:INDIRECT("R[-1]C[-2]",FALSE),3,FALSE))))</f>
        <v/>
      </c>
      <c r="H89" s="110">
        <v>0</v>
      </c>
      <c r="I89" s="109">
        <v>0</v>
      </c>
      <c r="J89" s="109">
        <v>0</v>
      </c>
      <c r="K89" s="109">
        <v>0</v>
      </c>
      <c r="L89" s="109">
        <v>0</v>
      </c>
      <c r="M89" s="109">
        <v>0</v>
      </c>
      <c r="N89" s="109">
        <v>0</v>
      </c>
      <c r="O89" s="109">
        <v>0</v>
      </c>
      <c r="P89" s="109">
        <v>0</v>
      </c>
      <c r="Q89" s="109">
        <v>0</v>
      </c>
      <c r="R89" s="109">
        <v>0</v>
      </c>
      <c r="S89" s="109">
        <v>0</v>
      </c>
      <c r="T89" s="109">
        <v>0</v>
      </c>
      <c r="U89" s="109">
        <v>0</v>
      </c>
      <c r="V89" s="109">
        <v>0</v>
      </c>
      <c r="W89" s="109">
        <v>0</v>
      </c>
      <c r="X89" s="109">
        <v>0</v>
      </c>
      <c r="Y89" s="109">
        <v>0</v>
      </c>
      <c r="Z89" s="109">
        <v>0</v>
      </c>
      <c r="AA89" s="109">
        <v>0</v>
      </c>
      <c r="AB89" s="109">
        <v>0</v>
      </c>
      <c r="AC89" s="109">
        <v>0</v>
      </c>
      <c r="AD89" s="109">
        <v>0</v>
      </c>
      <c r="AE89" s="109">
        <v>0</v>
      </c>
      <c r="AF89" s="109">
        <v>0</v>
      </c>
      <c r="AG89" s="109">
        <v>0</v>
      </c>
      <c r="AH89" s="109">
        <v>0</v>
      </c>
      <c r="AI89" s="109">
        <v>0</v>
      </c>
      <c r="AJ89" s="109">
        <v>0</v>
      </c>
      <c r="AK89" s="109">
        <v>0</v>
      </c>
      <c r="AL89" s="109">
        <v>0</v>
      </c>
      <c r="AM89" s="114">
        <v>0</v>
      </c>
      <c r="AN89" s="115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73" t="str">
        <f t="shared" si="8"/>
        <v/>
      </c>
      <c r="BE89" s="164"/>
      <c r="BF89" s="107"/>
      <c r="BG89" s="108"/>
      <c r="BH89" s="108"/>
      <c r="BI89" s="108"/>
      <c r="BJ89" s="108"/>
      <c r="BK89" s="108"/>
      <c r="BL89" s="108"/>
      <c r="BM89" s="108"/>
      <c r="BN89" s="5">
        <f t="shared" si="9"/>
        <v>0</v>
      </c>
      <c r="BO89" s="5">
        <f t="shared" si="10"/>
        <v>0</v>
      </c>
    </row>
    <row r="90" spans="2:67">
      <c r="B90" s="128" t="str">
        <f ca="1">IF(C90="","",MAX($B$12:INDIRECT("R[-1]C",FALSE))+1)</f>
        <v/>
      </c>
      <c r="C90" s="109"/>
      <c r="D90" s="129" t="str">
        <f t="shared" si="6"/>
        <v/>
      </c>
      <c r="E90" s="42" t="str">
        <f t="shared" si="7"/>
        <v/>
      </c>
      <c r="F90" s="110"/>
      <c r="G90" s="42" t="str">
        <f ca="1">IF(C90="","",IF(F90="","0x03FF",IF(ISERROR(VLOOKUP(F90,C$12:INDIRECT("R[-1]C[-2]",FALSE),3,FALSE)),"ERROR",VLOOKUP(F90,C$12:INDIRECT("R[-1]C[-2]",FALSE),3,FALSE))))</f>
        <v/>
      </c>
      <c r="H90" s="110">
        <v>0</v>
      </c>
      <c r="I90" s="109">
        <v>0</v>
      </c>
      <c r="J90" s="109">
        <v>0</v>
      </c>
      <c r="K90" s="109">
        <v>0</v>
      </c>
      <c r="L90" s="109">
        <v>0</v>
      </c>
      <c r="M90" s="109">
        <v>0</v>
      </c>
      <c r="N90" s="109">
        <v>0</v>
      </c>
      <c r="O90" s="109">
        <v>0</v>
      </c>
      <c r="P90" s="109">
        <v>0</v>
      </c>
      <c r="Q90" s="109">
        <v>0</v>
      </c>
      <c r="R90" s="109">
        <v>0</v>
      </c>
      <c r="S90" s="109">
        <v>0</v>
      </c>
      <c r="T90" s="109">
        <v>0</v>
      </c>
      <c r="U90" s="109">
        <v>0</v>
      </c>
      <c r="V90" s="109">
        <v>0</v>
      </c>
      <c r="W90" s="109">
        <v>0</v>
      </c>
      <c r="X90" s="109">
        <v>0</v>
      </c>
      <c r="Y90" s="109">
        <v>0</v>
      </c>
      <c r="Z90" s="109">
        <v>0</v>
      </c>
      <c r="AA90" s="109">
        <v>0</v>
      </c>
      <c r="AB90" s="109">
        <v>0</v>
      </c>
      <c r="AC90" s="109">
        <v>0</v>
      </c>
      <c r="AD90" s="109">
        <v>0</v>
      </c>
      <c r="AE90" s="109">
        <v>0</v>
      </c>
      <c r="AF90" s="109">
        <v>0</v>
      </c>
      <c r="AG90" s="109">
        <v>0</v>
      </c>
      <c r="AH90" s="109">
        <v>0</v>
      </c>
      <c r="AI90" s="109">
        <v>0</v>
      </c>
      <c r="AJ90" s="109">
        <v>0</v>
      </c>
      <c r="AK90" s="109">
        <v>0</v>
      </c>
      <c r="AL90" s="109">
        <v>0</v>
      </c>
      <c r="AM90" s="114">
        <v>0</v>
      </c>
      <c r="AN90" s="115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73" t="str">
        <f t="shared" si="8"/>
        <v/>
      </c>
      <c r="BE90" s="164"/>
      <c r="BF90" s="107"/>
      <c r="BG90" s="108"/>
      <c r="BH90" s="108"/>
      <c r="BI90" s="108"/>
      <c r="BJ90" s="108"/>
      <c r="BK90" s="108"/>
      <c r="BL90" s="108"/>
      <c r="BM90" s="108"/>
      <c r="BN90" s="5">
        <f t="shared" si="9"/>
        <v>0</v>
      </c>
      <c r="BO90" s="5">
        <f t="shared" si="10"/>
        <v>0</v>
      </c>
    </row>
    <row r="91" spans="2:67">
      <c r="B91" s="128" t="str">
        <f ca="1">IF(C91="","",MAX($B$12:INDIRECT("R[-1]C",FALSE))+1)</f>
        <v/>
      </c>
      <c r="C91" s="109"/>
      <c r="D91" s="129" t="str">
        <f t="shared" si="6"/>
        <v/>
      </c>
      <c r="E91" s="42" t="str">
        <f t="shared" si="7"/>
        <v/>
      </c>
      <c r="F91" s="110"/>
      <c r="G91" s="42" t="str">
        <f ca="1">IF(C91="","",IF(F91="","0x03FF",IF(ISERROR(VLOOKUP(F91,C$12:INDIRECT("R[-1]C[-2]",FALSE),3,FALSE)),"ERROR",VLOOKUP(F91,C$12:INDIRECT("R[-1]C[-2]",FALSE),3,FALSE))))</f>
        <v/>
      </c>
      <c r="H91" s="110">
        <v>0</v>
      </c>
      <c r="I91" s="109">
        <v>0</v>
      </c>
      <c r="J91" s="109">
        <v>0</v>
      </c>
      <c r="K91" s="109">
        <v>0</v>
      </c>
      <c r="L91" s="109">
        <v>0</v>
      </c>
      <c r="M91" s="109">
        <v>0</v>
      </c>
      <c r="N91" s="109">
        <v>0</v>
      </c>
      <c r="O91" s="109">
        <v>0</v>
      </c>
      <c r="P91" s="109">
        <v>0</v>
      </c>
      <c r="Q91" s="109">
        <v>0</v>
      </c>
      <c r="R91" s="109">
        <v>0</v>
      </c>
      <c r="S91" s="109">
        <v>0</v>
      </c>
      <c r="T91" s="109">
        <v>0</v>
      </c>
      <c r="U91" s="109">
        <v>0</v>
      </c>
      <c r="V91" s="109">
        <v>0</v>
      </c>
      <c r="W91" s="109">
        <v>0</v>
      </c>
      <c r="X91" s="109">
        <v>0</v>
      </c>
      <c r="Y91" s="109">
        <v>0</v>
      </c>
      <c r="Z91" s="109">
        <v>0</v>
      </c>
      <c r="AA91" s="109">
        <v>0</v>
      </c>
      <c r="AB91" s="109">
        <v>0</v>
      </c>
      <c r="AC91" s="109">
        <v>0</v>
      </c>
      <c r="AD91" s="109">
        <v>0</v>
      </c>
      <c r="AE91" s="109">
        <v>0</v>
      </c>
      <c r="AF91" s="109">
        <v>0</v>
      </c>
      <c r="AG91" s="109">
        <v>0</v>
      </c>
      <c r="AH91" s="109">
        <v>0</v>
      </c>
      <c r="AI91" s="109">
        <v>0</v>
      </c>
      <c r="AJ91" s="109">
        <v>0</v>
      </c>
      <c r="AK91" s="109">
        <v>0</v>
      </c>
      <c r="AL91" s="109">
        <v>0</v>
      </c>
      <c r="AM91" s="114">
        <v>0</v>
      </c>
      <c r="AN91" s="115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73" t="str">
        <f t="shared" si="8"/>
        <v/>
      </c>
      <c r="BE91" s="164"/>
      <c r="BF91" s="107"/>
      <c r="BG91" s="108"/>
      <c r="BH91" s="108"/>
      <c r="BI91" s="108"/>
      <c r="BJ91" s="108"/>
      <c r="BK91" s="108"/>
      <c r="BL91" s="108"/>
      <c r="BM91" s="108"/>
      <c r="BN91" s="5">
        <f t="shared" si="9"/>
        <v>0</v>
      </c>
      <c r="BO91" s="5">
        <f t="shared" si="10"/>
        <v>0</v>
      </c>
    </row>
    <row r="92" spans="2:67">
      <c r="B92" s="128" t="str">
        <f ca="1">IF(C92="","",MAX($B$12:INDIRECT("R[-1]C",FALSE))+1)</f>
        <v/>
      </c>
      <c r="C92" s="109"/>
      <c r="D92" s="129" t="str">
        <f t="shared" si="6"/>
        <v/>
      </c>
      <c r="E92" s="42" t="str">
        <f t="shared" si="7"/>
        <v/>
      </c>
      <c r="F92" s="110"/>
      <c r="G92" s="42" t="str">
        <f ca="1">IF(C92="","",IF(F92="","0x03FF",IF(ISERROR(VLOOKUP(F92,C$12:INDIRECT("R[-1]C[-2]",FALSE),3,FALSE)),"ERROR",VLOOKUP(F92,C$12:INDIRECT("R[-1]C[-2]",FALSE),3,FALSE))))</f>
        <v/>
      </c>
      <c r="H92" s="110">
        <v>0</v>
      </c>
      <c r="I92" s="109">
        <v>0</v>
      </c>
      <c r="J92" s="109">
        <v>0</v>
      </c>
      <c r="K92" s="109">
        <v>0</v>
      </c>
      <c r="L92" s="109">
        <v>0</v>
      </c>
      <c r="M92" s="109">
        <v>0</v>
      </c>
      <c r="N92" s="109">
        <v>0</v>
      </c>
      <c r="O92" s="109">
        <v>0</v>
      </c>
      <c r="P92" s="109">
        <v>0</v>
      </c>
      <c r="Q92" s="109">
        <v>0</v>
      </c>
      <c r="R92" s="109">
        <v>0</v>
      </c>
      <c r="S92" s="109">
        <v>0</v>
      </c>
      <c r="T92" s="109">
        <v>0</v>
      </c>
      <c r="U92" s="109">
        <v>0</v>
      </c>
      <c r="V92" s="109">
        <v>0</v>
      </c>
      <c r="W92" s="109">
        <v>0</v>
      </c>
      <c r="X92" s="109">
        <v>0</v>
      </c>
      <c r="Y92" s="109">
        <v>0</v>
      </c>
      <c r="Z92" s="109">
        <v>0</v>
      </c>
      <c r="AA92" s="109">
        <v>0</v>
      </c>
      <c r="AB92" s="109">
        <v>0</v>
      </c>
      <c r="AC92" s="109">
        <v>0</v>
      </c>
      <c r="AD92" s="109">
        <v>0</v>
      </c>
      <c r="AE92" s="109">
        <v>0</v>
      </c>
      <c r="AF92" s="109">
        <v>0</v>
      </c>
      <c r="AG92" s="109">
        <v>0</v>
      </c>
      <c r="AH92" s="109">
        <v>0</v>
      </c>
      <c r="AI92" s="109">
        <v>0</v>
      </c>
      <c r="AJ92" s="109">
        <v>0</v>
      </c>
      <c r="AK92" s="109">
        <v>0</v>
      </c>
      <c r="AL92" s="109">
        <v>0</v>
      </c>
      <c r="AM92" s="114">
        <v>0</v>
      </c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73" t="str">
        <f t="shared" si="8"/>
        <v/>
      </c>
      <c r="BE92" s="164"/>
      <c r="BF92" s="107"/>
      <c r="BG92" s="108"/>
      <c r="BH92" s="108"/>
      <c r="BI92" s="108"/>
      <c r="BJ92" s="108"/>
      <c r="BK92" s="108"/>
      <c r="BL92" s="108"/>
      <c r="BM92" s="108"/>
      <c r="BN92" s="5">
        <f t="shared" si="9"/>
        <v>0</v>
      </c>
      <c r="BO92" s="5">
        <f t="shared" si="10"/>
        <v>0</v>
      </c>
    </row>
    <row r="93" spans="2:67">
      <c r="B93" s="128" t="str">
        <f ca="1">IF(C93="","",MAX($B$12:INDIRECT("R[-1]C",FALSE))+1)</f>
        <v/>
      </c>
      <c r="C93" s="109"/>
      <c r="D93" s="129" t="str">
        <f t="shared" si="6"/>
        <v/>
      </c>
      <c r="E93" s="42" t="str">
        <f t="shared" si="7"/>
        <v/>
      </c>
      <c r="F93" s="110"/>
      <c r="G93" s="42" t="str">
        <f ca="1">IF(C93="","",IF(F93="","0x03FF",IF(ISERROR(VLOOKUP(F93,C$12:INDIRECT("R[-1]C[-2]",FALSE),3,FALSE)),"ERROR",VLOOKUP(F93,C$12:INDIRECT("R[-1]C[-2]",FALSE),3,FALSE))))</f>
        <v/>
      </c>
      <c r="H93" s="110">
        <v>0</v>
      </c>
      <c r="I93" s="109">
        <v>0</v>
      </c>
      <c r="J93" s="109">
        <v>0</v>
      </c>
      <c r="K93" s="109">
        <v>0</v>
      </c>
      <c r="L93" s="109">
        <v>0</v>
      </c>
      <c r="M93" s="109">
        <v>0</v>
      </c>
      <c r="N93" s="109">
        <v>0</v>
      </c>
      <c r="O93" s="109">
        <v>0</v>
      </c>
      <c r="P93" s="109">
        <v>0</v>
      </c>
      <c r="Q93" s="109">
        <v>0</v>
      </c>
      <c r="R93" s="109">
        <v>0</v>
      </c>
      <c r="S93" s="109">
        <v>0</v>
      </c>
      <c r="T93" s="109">
        <v>0</v>
      </c>
      <c r="U93" s="109">
        <v>0</v>
      </c>
      <c r="V93" s="109">
        <v>0</v>
      </c>
      <c r="W93" s="109">
        <v>0</v>
      </c>
      <c r="X93" s="109">
        <v>0</v>
      </c>
      <c r="Y93" s="109">
        <v>0</v>
      </c>
      <c r="Z93" s="109">
        <v>0</v>
      </c>
      <c r="AA93" s="109">
        <v>0</v>
      </c>
      <c r="AB93" s="109">
        <v>0</v>
      </c>
      <c r="AC93" s="109">
        <v>0</v>
      </c>
      <c r="AD93" s="109">
        <v>0</v>
      </c>
      <c r="AE93" s="109">
        <v>0</v>
      </c>
      <c r="AF93" s="109">
        <v>0</v>
      </c>
      <c r="AG93" s="109">
        <v>0</v>
      </c>
      <c r="AH93" s="109">
        <v>0</v>
      </c>
      <c r="AI93" s="109">
        <v>0</v>
      </c>
      <c r="AJ93" s="109">
        <v>0</v>
      </c>
      <c r="AK93" s="109">
        <v>0</v>
      </c>
      <c r="AL93" s="109">
        <v>0</v>
      </c>
      <c r="AM93" s="114">
        <v>0</v>
      </c>
      <c r="AN93" s="115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73" t="str">
        <f t="shared" si="8"/>
        <v/>
      </c>
      <c r="BE93" s="164"/>
      <c r="BF93" s="107"/>
      <c r="BG93" s="108"/>
      <c r="BH93" s="108"/>
      <c r="BI93" s="108"/>
      <c r="BJ93" s="108"/>
      <c r="BK93" s="108"/>
      <c r="BL93" s="108"/>
      <c r="BM93" s="108"/>
      <c r="BN93" s="5">
        <f t="shared" si="9"/>
        <v>0</v>
      </c>
      <c r="BO93" s="5">
        <f t="shared" si="10"/>
        <v>0</v>
      </c>
    </row>
    <row r="94" spans="2:67">
      <c r="B94" s="128" t="str">
        <f ca="1">IF(C94="","",MAX($B$12:INDIRECT("R[-1]C",FALSE))+1)</f>
        <v/>
      </c>
      <c r="C94" s="109"/>
      <c r="D94" s="129" t="str">
        <f t="shared" si="6"/>
        <v/>
      </c>
      <c r="E94" s="42" t="str">
        <f t="shared" si="7"/>
        <v/>
      </c>
      <c r="F94" s="110"/>
      <c r="G94" s="42" t="str">
        <f ca="1">IF(C94="","",IF(F94="","0x03FF",IF(ISERROR(VLOOKUP(F94,C$12:INDIRECT("R[-1]C[-2]",FALSE),3,FALSE)),"ERROR",VLOOKUP(F94,C$12:INDIRECT("R[-1]C[-2]",FALSE),3,FALSE))))</f>
        <v/>
      </c>
      <c r="H94" s="110">
        <v>0</v>
      </c>
      <c r="I94" s="109">
        <v>0</v>
      </c>
      <c r="J94" s="109">
        <v>0</v>
      </c>
      <c r="K94" s="109">
        <v>0</v>
      </c>
      <c r="L94" s="109">
        <v>0</v>
      </c>
      <c r="M94" s="109">
        <v>0</v>
      </c>
      <c r="N94" s="109">
        <v>0</v>
      </c>
      <c r="O94" s="109">
        <v>0</v>
      </c>
      <c r="P94" s="109">
        <v>0</v>
      </c>
      <c r="Q94" s="109">
        <v>0</v>
      </c>
      <c r="R94" s="109">
        <v>0</v>
      </c>
      <c r="S94" s="109">
        <v>0</v>
      </c>
      <c r="T94" s="109">
        <v>0</v>
      </c>
      <c r="U94" s="109">
        <v>0</v>
      </c>
      <c r="V94" s="109">
        <v>0</v>
      </c>
      <c r="W94" s="109">
        <v>0</v>
      </c>
      <c r="X94" s="109">
        <v>0</v>
      </c>
      <c r="Y94" s="109">
        <v>0</v>
      </c>
      <c r="Z94" s="109">
        <v>0</v>
      </c>
      <c r="AA94" s="109">
        <v>0</v>
      </c>
      <c r="AB94" s="109">
        <v>0</v>
      </c>
      <c r="AC94" s="109">
        <v>0</v>
      </c>
      <c r="AD94" s="109">
        <v>0</v>
      </c>
      <c r="AE94" s="109">
        <v>0</v>
      </c>
      <c r="AF94" s="109">
        <v>0</v>
      </c>
      <c r="AG94" s="109">
        <v>0</v>
      </c>
      <c r="AH94" s="109">
        <v>0</v>
      </c>
      <c r="AI94" s="109">
        <v>0</v>
      </c>
      <c r="AJ94" s="109">
        <v>0</v>
      </c>
      <c r="AK94" s="109">
        <v>0</v>
      </c>
      <c r="AL94" s="109">
        <v>0</v>
      </c>
      <c r="AM94" s="114">
        <v>0</v>
      </c>
      <c r="AN94" s="169"/>
      <c r="AO94" s="144"/>
      <c r="AP94" s="144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73" t="str">
        <f t="shared" si="8"/>
        <v/>
      </c>
      <c r="BE94" s="164"/>
      <c r="BF94" s="107"/>
      <c r="BG94" s="108"/>
      <c r="BH94" s="108"/>
      <c r="BI94" s="108"/>
      <c r="BJ94" s="108"/>
      <c r="BK94" s="108"/>
      <c r="BL94" s="108"/>
      <c r="BM94" s="108"/>
      <c r="BN94" s="5">
        <f t="shared" si="9"/>
        <v>0</v>
      </c>
      <c r="BO94" s="5">
        <f t="shared" si="10"/>
        <v>0</v>
      </c>
    </row>
    <row r="95" spans="2:67">
      <c r="B95" s="128" t="str">
        <f ca="1">IF(C95="","",MAX($B$12:INDIRECT("R[-1]C",FALSE))+1)</f>
        <v/>
      </c>
      <c r="C95" s="109"/>
      <c r="D95" s="129" t="str">
        <f t="shared" si="6"/>
        <v/>
      </c>
      <c r="E95" s="42" t="str">
        <f t="shared" si="7"/>
        <v/>
      </c>
      <c r="F95" s="110"/>
      <c r="G95" s="42" t="str">
        <f ca="1">IF(C95="","",IF(F95="","0x03FF",IF(ISERROR(VLOOKUP(F95,C$12:INDIRECT("R[-1]C[-2]",FALSE),3,FALSE)),"ERROR",VLOOKUP(F95,C$12:INDIRECT("R[-1]C[-2]",FALSE),3,FALSE))))</f>
        <v/>
      </c>
      <c r="H95" s="110">
        <v>0</v>
      </c>
      <c r="I95" s="109">
        <v>0</v>
      </c>
      <c r="J95" s="109">
        <v>0</v>
      </c>
      <c r="K95" s="109">
        <v>0</v>
      </c>
      <c r="L95" s="109">
        <v>0</v>
      </c>
      <c r="M95" s="109">
        <v>0</v>
      </c>
      <c r="N95" s="109">
        <v>0</v>
      </c>
      <c r="O95" s="109">
        <v>0</v>
      </c>
      <c r="P95" s="109">
        <v>0</v>
      </c>
      <c r="Q95" s="109">
        <v>0</v>
      </c>
      <c r="R95" s="109">
        <v>0</v>
      </c>
      <c r="S95" s="109">
        <v>0</v>
      </c>
      <c r="T95" s="109">
        <v>0</v>
      </c>
      <c r="U95" s="109">
        <v>0</v>
      </c>
      <c r="V95" s="109">
        <v>0</v>
      </c>
      <c r="W95" s="109">
        <v>0</v>
      </c>
      <c r="X95" s="109">
        <v>0</v>
      </c>
      <c r="Y95" s="109">
        <v>0</v>
      </c>
      <c r="Z95" s="109">
        <v>0</v>
      </c>
      <c r="AA95" s="109">
        <v>0</v>
      </c>
      <c r="AB95" s="109">
        <v>0</v>
      </c>
      <c r="AC95" s="109">
        <v>0</v>
      </c>
      <c r="AD95" s="109">
        <v>0</v>
      </c>
      <c r="AE95" s="109">
        <v>0</v>
      </c>
      <c r="AF95" s="109">
        <v>0</v>
      </c>
      <c r="AG95" s="109">
        <v>0</v>
      </c>
      <c r="AH95" s="109">
        <v>0</v>
      </c>
      <c r="AI95" s="109">
        <v>0</v>
      </c>
      <c r="AJ95" s="109">
        <v>0</v>
      </c>
      <c r="AK95" s="109">
        <v>0</v>
      </c>
      <c r="AL95" s="109">
        <v>0</v>
      </c>
      <c r="AM95" s="114">
        <v>0</v>
      </c>
      <c r="AN95" s="169"/>
      <c r="AO95" s="144"/>
      <c r="AP95" s="144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73" t="str">
        <f t="shared" si="8"/>
        <v/>
      </c>
      <c r="BE95" s="164"/>
      <c r="BF95" s="107"/>
      <c r="BG95" s="108"/>
      <c r="BH95" s="108"/>
      <c r="BI95" s="108"/>
      <c r="BJ95" s="108"/>
      <c r="BK95" s="108"/>
      <c r="BL95" s="108"/>
      <c r="BM95" s="108"/>
      <c r="BN95" s="5">
        <f t="shared" si="9"/>
        <v>0</v>
      </c>
      <c r="BO95" s="5">
        <f t="shared" si="10"/>
        <v>0</v>
      </c>
    </row>
    <row r="96" spans="2:67">
      <c r="B96" s="128" t="str">
        <f ca="1">IF(C96="","",MAX($B$12:INDIRECT("R[-1]C",FALSE))+1)</f>
        <v/>
      </c>
      <c r="C96" s="109"/>
      <c r="D96" s="129" t="str">
        <f t="shared" si="6"/>
        <v/>
      </c>
      <c r="E96" s="42" t="str">
        <f t="shared" si="7"/>
        <v/>
      </c>
      <c r="F96" s="110"/>
      <c r="G96" s="42" t="str">
        <f ca="1">IF(C96="","",IF(F96="","0x03FF",IF(ISERROR(VLOOKUP(F96,C$12:INDIRECT("R[-1]C[-2]",FALSE),3,FALSE)),"ERROR",VLOOKUP(F96,C$12:INDIRECT("R[-1]C[-2]",FALSE),3,FALSE))))</f>
        <v/>
      </c>
      <c r="H96" s="110">
        <v>0</v>
      </c>
      <c r="I96" s="109">
        <v>0</v>
      </c>
      <c r="J96" s="109">
        <v>0</v>
      </c>
      <c r="K96" s="109">
        <v>0</v>
      </c>
      <c r="L96" s="109">
        <v>0</v>
      </c>
      <c r="M96" s="109">
        <v>0</v>
      </c>
      <c r="N96" s="109">
        <v>0</v>
      </c>
      <c r="O96" s="109">
        <v>0</v>
      </c>
      <c r="P96" s="109">
        <v>0</v>
      </c>
      <c r="Q96" s="109">
        <v>0</v>
      </c>
      <c r="R96" s="109">
        <v>0</v>
      </c>
      <c r="S96" s="109">
        <v>0</v>
      </c>
      <c r="T96" s="109">
        <v>0</v>
      </c>
      <c r="U96" s="109">
        <v>0</v>
      </c>
      <c r="V96" s="109">
        <v>0</v>
      </c>
      <c r="W96" s="109">
        <v>0</v>
      </c>
      <c r="X96" s="109">
        <v>0</v>
      </c>
      <c r="Y96" s="109">
        <v>0</v>
      </c>
      <c r="Z96" s="109">
        <v>0</v>
      </c>
      <c r="AA96" s="109">
        <v>0</v>
      </c>
      <c r="AB96" s="109">
        <v>0</v>
      </c>
      <c r="AC96" s="109">
        <v>0</v>
      </c>
      <c r="AD96" s="109">
        <v>0</v>
      </c>
      <c r="AE96" s="109">
        <v>0</v>
      </c>
      <c r="AF96" s="109">
        <v>0</v>
      </c>
      <c r="AG96" s="109">
        <v>0</v>
      </c>
      <c r="AH96" s="109">
        <v>0</v>
      </c>
      <c r="AI96" s="109">
        <v>0</v>
      </c>
      <c r="AJ96" s="109">
        <v>0</v>
      </c>
      <c r="AK96" s="109">
        <v>0</v>
      </c>
      <c r="AL96" s="109">
        <v>0</v>
      </c>
      <c r="AM96" s="114">
        <v>0</v>
      </c>
      <c r="AN96" s="169"/>
      <c r="AO96" s="144"/>
      <c r="AP96" s="144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73" t="str">
        <f t="shared" si="8"/>
        <v/>
      </c>
      <c r="BE96" s="164"/>
      <c r="BF96" s="107"/>
      <c r="BG96" s="108"/>
      <c r="BH96" s="108"/>
      <c r="BI96" s="108"/>
      <c r="BJ96" s="108"/>
      <c r="BK96" s="108"/>
      <c r="BL96" s="108"/>
      <c r="BM96" s="108"/>
      <c r="BN96" s="5">
        <f t="shared" si="9"/>
        <v>0</v>
      </c>
      <c r="BO96" s="5">
        <f t="shared" si="10"/>
        <v>0</v>
      </c>
    </row>
    <row r="97" spans="2:67">
      <c r="B97" s="128" t="str">
        <f ca="1">IF(C97="","",MAX($B$12:INDIRECT("R[-1]C",FALSE))+1)</f>
        <v/>
      </c>
      <c r="C97" s="109"/>
      <c r="D97" s="129" t="str">
        <f t="shared" si="6"/>
        <v/>
      </c>
      <c r="E97" s="42" t="str">
        <f t="shared" si="7"/>
        <v/>
      </c>
      <c r="F97" s="110"/>
      <c r="G97" s="42" t="str">
        <f ca="1">IF(C97="","",IF(F97="","0x03FF",IF(ISERROR(VLOOKUP(F97,C$12:INDIRECT("R[-1]C[-2]",FALSE),3,FALSE)),"ERROR",VLOOKUP(F97,C$12:INDIRECT("R[-1]C[-2]",FALSE),3,FALSE))))</f>
        <v/>
      </c>
      <c r="H97" s="110">
        <v>0</v>
      </c>
      <c r="I97" s="109">
        <v>0</v>
      </c>
      <c r="J97" s="109">
        <v>0</v>
      </c>
      <c r="K97" s="109">
        <v>0</v>
      </c>
      <c r="L97" s="109">
        <v>0</v>
      </c>
      <c r="M97" s="109">
        <v>0</v>
      </c>
      <c r="N97" s="109">
        <v>0</v>
      </c>
      <c r="O97" s="109">
        <v>0</v>
      </c>
      <c r="P97" s="109">
        <v>0</v>
      </c>
      <c r="Q97" s="109">
        <v>0</v>
      </c>
      <c r="R97" s="109">
        <v>0</v>
      </c>
      <c r="S97" s="109">
        <v>0</v>
      </c>
      <c r="T97" s="109">
        <v>0</v>
      </c>
      <c r="U97" s="109">
        <v>0</v>
      </c>
      <c r="V97" s="109">
        <v>0</v>
      </c>
      <c r="W97" s="109">
        <v>0</v>
      </c>
      <c r="X97" s="109">
        <v>0</v>
      </c>
      <c r="Y97" s="109">
        <v>0</v>
      </c>
      <c r="Z97" s="109">
        <v>0</v>
      </c>
      <c r="AA97" s="109">
        <v>0</v>
      </c>
      <c r="AB97" s="109">
        <v>0</v>
      </c>
      <c r="AC97" s="109">
        <v>0</v>
      </c>
      <c r="AD97" s="109">
        <v>0</v>
      </c>
      <c r="AE97" s="109">
        <v>0</v>
      </c>
      <c r="AF97" s="109">
        <v>0</v>
      </c>
      <c r="AG97" s="109">
        <v>0</v>
      </c>
      <c r="AH97" s="109">
        <v>0</v>
      </c>
      <c r="AI97" s="109">
        <v>0</v>
      </c>
      <c r="AJ97" s="109">
        <v>0</v>
      </c>
      <c r="AK97" s="109">
        <v>0</v>
      </c>
      <c r="AL97" s="109">
        <v>0</v>
      </c>
      <c r="AM97" s="114">
        <v>0</v>
      </c>
      <c r="AN97" s="169"/>
      <c r="AO97" s="144"/>
      <c r="AP97" s="144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73" t="str">
        <f t="shared" si="8"/>
        <v/>
      </c>
      <c r="BE97" s="164"/>
      <c r="BF97" s="107"/>
      <c r="BG97" s="108"/>
      <c r="BH97" s="108"/>
      <c r="BI97" s="108"/>
      <c r="BJ97" s="108"/>
      <c r="BK97" s="108"/>
      <c r="BL97" s="108"/>
      <c r="BM97" s="108"/>
      <c r="BN97" s="5">
        <f t="shared" si="9"/>
        <v>0</v>
      </c>
      <c r="BO97" s="5">
        <f t="shared" si="10"/>
        <v>0</v>
      </c>
    </row>
    <row r="98" spans="2:67">
      <c r="B98" s="128" t="str">
        <f ca="1">IF(C98="","",MAX($B$12:INDIRECT("R[-1]C",FALSE))+1)</f>
        <v/>
      </c>
      <c r="C98" s="109"/>
      <c r="D98" s="129" t="str">
        <f t="shared" si="6"/>
        <v/>
      </c>
      <c r="E98" s="42" t="str">
        <f t="shared" si="7"/>
        <v/>
      </c>
      <c r="F98" s="110"/>
      <c r="G98" s="42" t="str">
        <f ca="1">IF(C98="","",IF(F98="","0x03FF",IF(ISERROR(VLOOKUP(F98,C$12:INDIRECT("R[-1]C[-2]",FALSE),3,FALSE)),"ERROR",VLOOKUP(F98,C$12:INDIRECT("R[-1]C[-2]",FALSE),3,FALSE))))</f>
        <v/>
      </c>
      <c r="H98" s="110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0</v>
      </c>
      <c r="O98" s="109">
        <v>0</v>
      </c>
      <c r="P98" s="109">
        <v>0</v>
      </c>
      <c r="Q98" s="109">
        <v>0</v>
      </c>
      <c r="R98" s="109">
        <v>0</v>
      </c>
      <c r="S98" s="109">
        <v>0</v>
      </c>
      <c r="T98" s="109">
        <v>0</v>
      </c>
      <c r="U98" s="109">
        <v>0</v>
      </c>
      <c r="V98" s="109">
        <v>0</v>
      </c>
      <c r="W98" s="109">
        <v>0</v>
      </c>
      <c r="X98" s="109">
        <v>0</v>
      </c>
      <c r="Y98" s="109">
        <v>0</v>
      </c>
      <c r="Z98" s="109">
        <v>0</v>
      </c>
      <c r="AA98" s="109">
        <v>0</v>
      </c>
      <c r="AB98" s="109">
        <v>0</v>
      </c>
      <c r="AC98" s="109">
        <v>0</v>
      </c>
      <c r="AD98" s="109">
        <v>0</v>
      </c>
      <c r="AE98" s="109">
        <v>0</v>
      </c>
      <c r="AF98" s="109">
        <v>0</v>
      </c>
      <c r="AG98" s="109">
        <v>0</v>
      </c>
      <c r="AH98" s="109">
        <v>0</v>
      </c>
      <c r="AI98" s="109">
        <v>0</v>
      </c>
      <c r="AJ98" s="109">
        <v>0</v>
      </c>
      <c r="AK98" s="109">
        <v>0</v>
      </c>
      <c r="AL98" s="109">
        <v>0</v>
      </c>
      <c r="AM98" s="114">
        <v>0</v>
      </c>
      <c r="AN98" s="169"/>
      <c r="AO98" s="144"/>
      <c r="AP98" s="144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73" t="str">
        <f t="shared" si="8"/>
        <v/>
      </c>
      <c r="BE98" s="164"/>
      <c r="BF98" s="107"/>
      <c r="BG98" s="108"/>
      <c r="BH98" s="108"/>
      <c r="BI98" s="108"/>
      <c r="BJ98" s="108"/>
      <c r="BK98" s="108"/>
      <c r="BL98" s="108"/>
      <c r="BM98" s="108"/>
      <c r="BN98" s="5">
        <f t="shared" si="9"/>
        <v>0</v>
      </c>
      <c r="BO98" s="5">
        <f t="shared" si="10"/>
        <v>0</v>
      </c>
    </row>
    <row r="99" spans="2:67">
      <c r="B99" s="128" t="str">
        <f ca="1">IF(C99="","",MAX($B$12:INDIRECT("R[-1]C",FALSE))+1)</f>
        <v/>
      </c>
      <c r="C99" s="109"/>
      <c r="D99" s="129" t="str">
        <f t="shared" si="6"/>
        <v/>
      </c>
      <c r="E99" s="42" t="str">
        <f t="shared" si="7"/>
        <v/>
      </c>
      <c r="F99" s="110"/>
      <c r="G99" s="42" t="str">
        <f ca="1">IF(C99="","",IF(F99="","0x03FF",IF(ISERROR(VLOOKUP(F99,C$12:INDIRECT("R[-1]C[-2]",FALSE),3,FALSE)),"ERROR",VLOOKUP(F99,C$12:INDIRECT("R[-1]C[-2]",FALSE),3,FALSE))))</f>
        <v/>
      </c>
      <c r="H99" s="110">
        <v>0</v>
      </c>
      <c r="I99" s="109">
        <v>0</v>
      </c>
      <c r="J99" s="109">
        <v>0</v>
      </c>
      <c r="K99" s="109">
        <v>0</v>
      </c>
      <c r="L99" s="109">
        <v>0</v>
      </c>
      <c r="M99" s="109">
        <v>0</v>
      </c>
      <c r="N99" s="109">
        <v>0</v>
      </c>
      <c r="O99" s="109">
        <v>0</v>
      </c>
      <c r="P99" s="109">
        <v>0</v>
      </c>
      <c r="Q99" s="109">
        <v>0</v>
      </c>
      <c r="R99" s="109">
        <v>0</v>
      </c>
      <c r="S99" s="109">
        <v>0</v>
      </c>
      <c r="T99" s="109">
        <v>0</v>
      </c>
      <c r="U99" s="109">
        <v>0</v>
      </c>
      <c r="V99" s="109">
        <v>0</v>
      </c>
      <c r="W99" s="109">
        <v>0</v>
      </c>
      <c r="X99" s="109">
        <v>0</v>
      </c>
      <c r="Y99" s="109">
        <v>0</v>
      </c>
      <c r="Z99" s="109">
        <v>0</v>
      </c>
      <c r="AA99" s="109">
        <v>0</v>
      </c>
      <c r="AB99" s="109">
        <v>0</v>
      </c>
      <c r="AC99" s="109">
        <v>0</v>
      </c>
      <c r="AD99" s="109">
        <v>0</v>
      </c>
      <c r="AE99" s="109">
        <v>0</v>
      </c>
      <c r="AF99" s="109">
        <v>0</v>
      </c>
      <c r="AG99" s="109">
        <v>0</v>
      </c>
      <c r="AH99" s="109">
        <v>0</v>
      </c>
      <c r="AI99" s="109">
        <v>0</v>
      </c>
      <c r="AJ99" s="109">
        <v>0</v>
      </c>
      <c r="AK99" s="109">
        <v>0</v>
      </c>
      <c r="AL99" s="109">
        <v>0</v>
      </c>
      <c r="AM99" s="114">
        <v>0</v>
      </c>
      <c r="AN99" s="169"/>
      <c r="AO99" s="144"/>
      <c r="AP99" s="144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73" t="str">
        <f t="shared" si="8"/>
        <v/>
      </c>
      <c r="BE99" s="164"/>
      <c r="BF99" s="107"/>
      <c r="BG99" s="108"/>
      <c r="BH99" s="108"/>
      <c r="BI99" s="108"/>
      <c r="BJ99" s="108"/>
      <c r="BK99" s="108"/>
      <c r="BL99" s="108"/>
      <c r="BM99" s="108"/>
      <c r="BN99" s="5">
        <f t="shared" si="9"/>
        <v>0</v>
      </c>
      <c r="BO99" s="5">
        <f t="shared" si="10"/>
        <v>0</v>
      </c>
    </row>
    <row r="100" spans="2:67">
      <c r="B100" s="128" t="str">
        <f ca="1">IF(C100="","",MAX($B$12:INDIRECT("R[-1]C",FALSE))+1)</f>
        <v/>
      </c>
      <c r="C100" s="109"/>
      <c r="D100" s="129" t="str">
        <f t="shared" si="6"/>
        <v/>
      </c>
      <c r="E100" s="42" t="str">
        <f t="shared" si="7"/>
        <v/>
      </c>
      <c r="F100" s="110"/>
      <c r="G100" s="42" t="str">
        <f ca="1">IF(C100="","",IF(F100="","0x03FF",IF(ISERROR(VLOOKUP(F100,C$12:INDIRECT("R[-1]C[-2]",FALSE),3,FALSE)),"ERROR",VLOOKUP(F100,C$12:INDIRECT("R[-1]C[-2]",FALSE),3,FALSE))))</f>
        <v/>
      </c>
      <c r="H100" s="110">
        <v>0</v>
      </c>
      <c r="I100" s="109">
        <v>0</v>
      </c>
      <c r="J100" s="109">
        <v>0</v>
      </c>
      <c r="K100" s="109">
        <v>0</v>
      </c>
      <c r="L100" s="109">
        <v>0</v>
      </c>
      <c r="M100" s="109">
        <v>0</v>
      </c>
      <c r="N100" s="109">
        <v>0</v>
      </c>
      <c r="O100" s="109">
        <v>0</v>
      </c>
      <c r="P100" s="109">
        <v>0</v>
      </c>
      <c r="Q100" s="109">
        <v>0</v>
      </c>
      <c r="R100" s="109">
        <v>0</v>
      </c>
      <c r="S100" s="109">
        <v>0</v>
      </c>
      <c r="T100" s="109">
        <v>0</v>
      </c>
      <c r="U100" s="109">
        <v>0</v>
      </c>
      <c r="V100" s="109">
        <v>0</v>
      </c>
      <c r="W100" s="109">
        <v>0</v>
      </c>
      <c r="X100" s="109">
        <v>0</v>
      </c>
      <c r="Y100" s="109">
        <v>0</v>
      </c>
      <c r="Z100" s="109">
        <v>0</v>
      </c>
      <c r="AA100" s="109">
        <v>0</v>
      </c>
      <c r="AB100" s="109">
        <v>0</v>
      </c>
      <c r="AC100" s="109">
        <v>0</v>
      </c>
      <c r="AD100" s="109">
        <v>0</v>
      </c>
      <c r="AE100" s="109">
        <v>0</v>
      </c>
      <c r="AF100" s="109">
        <v>0</v>
      </c>
      <c r="AG100" s="109">
        <v>0</v>
      </c>
      <c r="AH100" s="109">
        <v>0</v>
      </c>
      <c r="AI100" s="109">
        <v>0</v>
      </c>
      <c r="AJ100" s="109">
        <v>0</v>
      </c>
      <c r="AK100" s="109">
        <v>0</v>
      </c>
      <c r="AL100" s="109">
        <v>0</v>
      </c>
      <c r="AM100" s="114">
        <v>0</v>
      </c>
      <c r="AN100" s="169"/>
      <c r="AO100" s="144"/>
      <c r="AP100" s="144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73" t="str">
        <f t="shared" si="8"/>
        <v/>
      </c>
      <c r="BE100" s="164"/>
      <c r="BF100" s="107"/>
      <c r="BG100" s="108"/>
      <c r="BH100" s="108"/>
      <c r="BI100" s="108"/>
      <c r="BJ100" s="108"/>
      <c r="BK100" s="108"/>
      <c r="BL100" s="108"/>
      <c r="BM100" s="108"/>
      <c r="BN100" s="5">
        <f t="shared" si="9"/>
        <v>0</v>
      </c>
      <c r="BO100" s="5">
        <f t="shared" si="10"/>
        <v>0</v>
      </c>
    </row>
    <row r="101" spans="2:67">
      <c r="B101" s="128" t="str">
        <f ca="1">IF(C101="","",MAX($B$12:INDIRECT("R[-1]C",FALSE))+1)</f>
        <v/>
      </c>
      <c r="C101" s="109"/>
      <c r="D101" s="129" t="str">
        <f t="shared" si="6"/>
        <v/>
      </c>
      <c r="E101" s="42" t="str">
        <f t="shared" si="7"/>
        <v/>
      </c>
      <c r="F101" s="110"/>
      <c r="G101" s="42" t="str">
        <f ca="1">IF(C101="","",IF(F101="","0x03FF",IF(ISERROR(VLOOKUP(F101,C$12:INDIRECT("R[-1]C[-2]",FALSE),3,FALSE)),"ERROR",VLOOKUP(F101,C$12:INDIRECT("R[-1]C[-2]",FALSE),3,FALSE))))</f>
        <v/>
      </c>
      <c r="H101" s="110">
        <v>0</v>
      </c>
      <c r="I101" s="109">
        <v>0</v>
      </c>
      <c r="J101" s="109">
        <v>0</v>
      </c>
      <c r="K101" s="109">
        <v>0</v>
      </c>
      <c r="L101" s="109">
        <v>0</v>
      </c>
      <c r="M101" s="109">
        <v>0</v>
      </c>
      <c r="N101" s="109">
        <v>0</v>
      </c>
      <c r="O101" s="109">
        <v>0</v>
      </c>
      <c r="P101" s="109">
        <v>0</v>
      </c>
      <c r="Q101" s="109">
        <v>0</v>
      </c>
      <c r="R101" s="109">
        <v>0</v>
      </c>
      <c r="S101" s="109">
        <v>0</v>
      </c>
      <c r="T101" s="109">
        <v>0</v>
      </c>
      <c r="U101" s="109">
        <v>0</v>
      </c>
      <c r="V101" s="109">
        <v>0</v>
      </c>
      <c r="W101" s="109">
        <v>0</v>
      </c>
      <c r="X101" s="109">
        <v>0</v>
      </c>
      <c r="Y101" s="109">
        <v>0</v>
      </c>
      <c r="Z101" s="109">
        <v>0</v>
      </c>
      <c r="AA101" s="109">
        <v>0</v>
      </c>
      <c r="AB101" s="109">
        <v>0</v>
      </c>
      <c r="AC101" s="109">
        <v>0</v>
      </c>
      <c r="AD101" s="109">
        <v>0</v>
      </c>
      <c r="AE101" s="109">
        <v>0</v>
      </c>
      <c r="AF101" s="109">
        <v>0</v>
      </c>
      <c r="AG101" s="109">
        <v>0</v>
      </c>
      <c r="AH101" s="109">
        <v>0</v>
      </c>
      <c r="AI101" s="109">
        <v>0</v>
      </c>
      <c r="AJ101" s="109">
        <v>0</v>
      </c>
      <c r="AK101" s="109">
        <v>0</v>
      </c>
      <c r="AL101" s="109">
        <v>0</v>
      </c>
      <c r="AM101" s="114">
        <v>0</v>
      </c>
      <c r="AN101" s="169"/>
      <c r="AO101" s="144"/>
      <c r="AP101" s="144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73" t="str">
        <f t="shared" si="8"/>
        <v/>
      </c>
      <c r="BE101" s="164"/>
      <c r="BF101" s="107"/>
      <c r="BG101" s="108"/>
      <c r="BH101" s="108"/>
      <c r="BI101" s="108"/>
      <c r="BJ101" s="108"/>
      <c r="BK101" s="108"/>
      <c r="BL101" s="108"/>
      <c r="BM101" s="108"/>
      <c r="BN101" s="5">
        <f t="shared" si="9"/>
        <v>0</v>
      </c>
      <c r="BO101" s="5">
        <f t="shared" si="10"/>
        <v>0</v>
      </c>
    </row>
    <row r="102" spans="2:67">
      <c r="B102" s="128" t="str">
        <f ca="1">IF(C102="","",MAX($B$12:INDIRECT("R[-1]C",FALSE))+1)</f>
        <v/>
      </c>
      <c r="C102" s="109"/>
      <c r="D102" s="129" t="str">
        <f t="shared" si="6"/>
        <v/>
      </c>
      <c r="E102" s="42" t="str">
        <f t="shared" si="7"/>
        <v/>
      </c>
      <c r="F102" s="110"/>
      <c r="G102" s="42" t="str">
        <f ca="1">IF(C102="","",IF(F102="","0x03FF",IF(ISERROR(VLOOKUP(F102,C$12:INDIRECT("R[-1]C[-2]",FALSE),3,FALSE)),"ERROR",VLOOKUP(F102,C$12:INDIRECT("R[-1]C[-2]",FALSE),3,FALSE))))</f>
        <v/>
      </c>
      <c r="H102" s="110">
        <v>0</v>
      </c>
      <c r="I102" s="109">
        <v>0</v>
      </c>
      <c r="J102" s="109">
        <v>0</v>
      </c>
      <c r="K102" s="109">
        <v>0</v>
      </c>
      <c r="L102" s="109">
        <v>0</v>
      </c>
      <c r="M102" s="109">
        <v>0</v>
      </c>
      <c r="N102" s="109">
        <v>0</v>
      </c>
      <c r="O102" s="109">
        <v>0</v>
      </c>
      <c r="P102" s="109">
        <v>0</v>
      </c>
      <c r="Q102" s="109">
        <v>0</v>
      </c>
      <c r="R102" s="109">
        <v>0</v>
      </c>
      <c r="S102" s="109">
        <v>0</v>
      </c>
      <c r="T102" s="109">
        <v>0</v>
      </c>
      <c r="U102" s="109">
        <v>0</v>
      </c>
      <c r="V102" s="109">
        <v>0</v>
      </c>
      <c r="W102" s="109">
        <v>0</v>
      </c>
      <c r="X102" s="109">
        <v>0</v>
      </c>
      <c r="Y102" s="109">
        <v>0</v>
      </c>
      <c r="Z102" s="109">
        <v>0</v>
      </c>
      <c r="AA102" s="109">
        <v>0</v>
      </c>
      <c r="AB102" s="109">
        <v>0</v>
      </c>
      <c r="AC102" s="109">
        <v>0</v>
      </c>
      <c r="AD102" s="109">
        <v>0</v>
      </c>
      <c r="AE102" s="109">
        <v>0</v>
      </c>
      <c r="AF102" s="109">
        <v>0</v>
      </c>
      <c r="AG102" s="109">
        <v>0</v>
      </c>
      <c r="AH102" s="109">
        <v>0</v>
      </c>
      <c r="AI102" s="109">
        <v>0</v>
      </c>
      <c r="AJ102" s="109">
        <v>0</v>
      </c>
      <c r="AK102" s="109">
        <v>0</v>
      </c>
      <c r="AL102" s="109">
        <v>0</v>
      </c>
      <c r="AM102" s="114">
        <v>0</v>
      </c>
      <c r="AN102" s="169"/>
      <c r="AO102" s="144"/>
      <c r="AP102" s="144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73" t="str">
        <f t="shared" si="8"/>
        <v/>
      </c>
      <c r="BE102" s="164"/>
      <c r="BF102" s="107"/>
      <c r="BG102" s="108"/>
      <c r="BH102" s="108"/>
      <c r="BI102" s="108"/>
      <c r="BJ102" s="108"/>
      <c r="BK102" s="108"/>
      <c r="BL102" s="108"/>
      <c r="BM102" s="108"/>
      <c r="BN102" s="5">
        <f t="shared" si="9"/>
        <v>0</v>
      </c>
      <c r="BO102" s="5">
        <f t="shared" si="10"/>
        <v>0</v>
      </c>
    </row>
    <row r="103" spans="2:67">
      <c r="B103" s="128" t="str">
        <f ca="1">IF(C103="","",MAX($B$12:INDIRECT("R[-1]C",FALSE))+1)</f>
        <v/>
      </c>
      <c r="C103" s="109"/>
      <c r="D103" s="129" t="str">
        <f t="shared" si="6"/>
        <v/>
      </c>
      <c r="E103" s="42" t="str">
        <f t="shared" si="7"/>
        <v/>
      </c>
      <c r="F103" s="110"/>
      <c r="G103" s="42" t="str">
        <f ca="1">IF(C103="","",IF(F103="","0x03FF",IF(ISERROR(VLOOKUP(F103,C$12:INDIRECT("R[-1]C[-2]",FALSE),3,FALSE)),"ERROR",VLOOKUP(F103,C$12:INDIRECT("R[-1]C[-2]",FALSE),3,FALSE))))</f>
        <v/>
      </c>
      <c r="H103" s="110">
        <v>0</v>
      </c>
      <c r="I103" s="109">
        <v>0</v>
      </c>
      <c r="J103" s="109">
        <v>0</v>
      </c>
      <c r="K103" s="109">
        <v>0</v>
      </c>
      <c r="L103" s="109">
        <v>0</v>
      </c>
      <c r="M103" s="109">
        <v>0</v>
      </c>
      <c r="N103" s="109">
        <v>0</v>
      </c>
      <c r="O103" s="109">
        <v>0</v>
      </c>
      <c r="P103" s="109">
        <v>0</v>
      </c>
      <c r="Q103" s="109">
        <v>0</v>
      </c>
      <c r="R103" s="109">
        <v>0</v>
      </c>
      <c r="S103" s="109">
        <v>0</v>
      </c>
      <c r="T103" s="109">
        <v>0</v>
      </c>
      <c r="U103" s="109">
        <v>0</v>
      </c>
      <c r="V103" s="109">
        <v>0</v>
      </c>
      <c r="W103" s="109">
        <v>0</v>
      </c>
      <c r="X103" s="109">
        <v>0</v>
      </c>
      <c r="Y103" s="109">
        <v>0</v>
      </c>
      <c r="Z103" s="109">
        <v>0</v>
      </c>
      <c r="AA103" s="109">
        <v>0</v>
      </c>
      <c r="AB103" s="109">
        <v>0</v>
      </c>
      <c r="AC103" s="109">
        <v>0</v>
      </c>
      <c r="AD103" s="109">
        <v>0</v>
      </c>
      <c r="AE103" s="109">
        <v>0</v>
      </c>
      <c r="AF103" s="109">
        <v>0</v>
      </c>
      <c r="AG103" s="109">
        <v>0</v>
      </c>
      <c r="AH103" s="109">
        <v>0</v>
      </c>
      <c r="AI103" s="109">
        <v>0</v>
      </c>
      <c r="AJ103" s="109">
        <v>0</v>
      </c>
      <c r="AK103" s="109">
        <v>0</v>
      </c>
      <c r="AL103" s="109">
        <v>0</v>
      </c>
      <c r="AM103" s="114">
        <v>0</v>
      </c>
      <c r="AN103" s="169"/>
      <c r="AO103" s="144"/>
      <c r="AP103" s="144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73" t="str">
        <f t="shared" si="8"/>
        <v/>
      </c>
      <c r="BE103" s="164"/>
      <c r="BF103" s="107"/>
      <c r="BG103" s="108"/>
      <c r="BH103" s="108"/>
      <c r="BI103" s="108"/>
      <c r="BJ103" s="108"/>
      <c r="BK103" s="108"/>
      <c r="BL103" s="108"/>
      <c r="BM103" s="108"/>
      <c r="BN103" s="5">
        <f t="shared" si="9"/>
        <v>0</v>
      </c>
      <c r="BO103" s="5">
        <f t="shared" si="10"/>
        <v>0</v>
      </c>
    </row>
    <row r="104" spans="2:67">
      <c r="B104" s="128" t="str">
        <f ca="1">IF(C104="","",MAX($B$12:INDIRECT("R[-1]C",FALSE))+1)</f>
        <v/>
      </c>
      <c r="C104" s="109"/>
      <c r="D104" s="129" t="str">
        <f t="shared" si="6"/>
        <v/>
      </c>
      <c r="E104" s="42" t="str">
        <f t="shared" si="7"/>
        <v/>
      </c>
      <c r="F104" s="110"/>
      <c r="G104" s="42" t="str">
        <f ca="1">IF(C104="","",IF(F104="","0x03FF",IF(ISERROR(VLOOKUP(F104,C$12:INDIRECT("R[-1]C[-2]",FALSE),3,FALSE)),"ERROR",VLOOKUP(F104,C$12:INDIRECT("R[-1]C[-2]",FALSE),3,FALSE))))</f>
        <v/>
      </c>
      <c r="H104" s="110">
        <v>0</v>
      </c>
      <c r="I104" s="109">
        <v>0</v>
      </c>
      <c r="J104" s="109">
        <v>0</v>
      </c>
      <c r="K104" s="109">
        <v>0</v>
      </c>
      <c r="L104" s="109">
        <v>0</v>
      </c>
      <c r="M104" s="109">
        <v>0</v>
      </c>
      <c r="N104" s="109">
        <v>0</v>
      </c>
      <c r="O104" s="109">
        <v>0</v>
      </c>
      <c r="P104" s="109">
        <v>0</v>
      </c>
      <c r="Q104" s="109">
        <v>0</v>
      </c>
      <c r="R104" s="109">
        <v>0</v>
      </c>
      <c r="S104" s="109">
        <v>0</v>
      </c>
      <c r="T104" s="109">
        <v>0</v>
      </c>
      <c r="U104" s="109">
        <v>0</v>
      </c>
      <c r="V104" s="109">
        <v>0</v>
      </c>
      <c r="W104" s="109">
        <v>0</v>
      </c>
      <c r="X104" s="109">
        <v>0</v>
      </c>
      <c r="Y104" s="109">
        <v>0</v>
      </c>
      <c r="Z104" s="109">
        <v>0</v>
      </c>
      <c r="AA104" s="109">
        <v>0</v>
      </c>
      <c r="AB104" s="109">
        <v>0</v>
      </c>
      <c r="AC104" s="109">
        <v>0</v>
      </c>
      <c r="AD104" s="109">
        <v>0</v>
      </c>
      <c r="AE104" s="109">
        <v>0</v>
      </c>
      <c r="AF104" s="109">
        <v>0</v>
      </c>
      <c r="AG104" s="109">
        <v>0</v>
      </c>
      <c r="AH104" s="109">
        <v>0</v>
      </c>
      <c r="AI104" s="109">
        <v>0</v>
      </c>
      <c r="AJ104" s="109">
        <v>0</v>
      </c>
      <c r="AK104" s="109">
        <v>0</v>
      </c>
      <c r="AL104" s="109">
        <v>0</v>
      </c>
      <c r="AM104" s="114">
        <v>0</v>
      </c>
      <c r="AN104" s="169"/>
      <c r="AO104" s="144"/>
      <c r="AP104" s="144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73" t="str">
        <f t="shared" si="8"/>
        <v/>
      </c>
      <c r="BE104" s="164"/>
      <c r="BF104" s="107"/>
      <c r="BG104" s="108"/>
      <c r="BH104" s="108"/>
      <c r="BI104" s="108"/>
      <c r="BJ104" s="108"/>
      <c r="BK104" s="108"/>
      <c r="BL104" s="108"/>
      <c r="BM104" s="108"/>
      <c r="BN104" s="5">
        <f t="shared" si="9"/>
        <v>0</v>
      </c>
      <c r="BO104" s="5">
        <f t="shared" si="10"/>
        <v>0</v>
      </c>
    </row>
    <row r="105" spans="2:67">
      <c r="B105" s="128" t="str">
        <f ca="1">IF(C105="","",MAX($B$12:INDIRECT("R[-1]C",FALSE))+1)</f>
        <v/>
      </c>
      <c r="C105" s="109"/>
      <c r="D105" s="129" t="str">
        <f t="shared" si="6"/>
        <v/>
      </c>
      <c r="E105" s="42" t="str">
        <f t="shared" si="7"/>
        <v/>
      </c>
      <c r="F105" s="110"/>
      <c r="G105" s="42" t="str">
        <f ca="1">IF(C105="","",IF(F105="","0x03FF",IF(ISERROR(VLOOKUP(F105,C$12:INDIRECT("R[-1]C[-2]",FALSE),3,FALSE)),"ERROR",VLOOKUP(F105,C$12:INDIRECT("R[-1]C[-2]",FALSE),3,FALSE))))</f>
        <v/>
      </c>
      <c r="H105" s="110">
        <v>0</v>
      </c>
      <c r="I105" s="109">
        <v>0</v>
      </c>
      <c r="J105" s="109">
        <v>0</v>
      </c>
      <c r="K105" s="109">
        <v>0</v>
      </c>
      <c r="L105" s="109">
        <v>0</v>
      </c>
      <c r="M105" s="109">
        <v>0</v>
      </c>
      <c r="N105" s="109">
        <v>0</v>
      </c>
      <c r="O105" s="109">
        <v>0</v>
      </c>
      <c r="P105" s="109">
        <v>0</v>
      </c>
      <c r="Q105" s="109">
        <v>0</v>
      </c>
      <c r="R105" s="109">
        <v>0</v>
      </c>
      <c r="S105" s="109">
        <v>0</v>
      </c>
      <c r="T105" s="109">
        <v>0</v>
      </c>
      <c r="U105" s="109">
        <v>0</v>
      </c>
      <c r="V105" s="109">
        <v>0</v>
      </c>
      <c r="W105" s="109">
        <v>0</v>
      </c>
      <c r="X105" s="109">
        <v>0</v>
      </c>
      <c r="Y105" s="109">
        <v>0</v>
      </c>
      <c r="Z105" s="109">
        <v>0</v>
      </c>
      <c r="AA105" s="109">
        <v>0</v>
      </c>
      <c r="AB105" s="109">
        <v>0</v>
      </c>
      <c r="AC105" s="109">
        <v>0</v>
      </c>
      <c r="AD105" s="109">
        <v>0</v>
      </c>
      <c r="AE105" s="109">
        <v>0</v>
      </c>
      <c r="AF105" s="109">
        <v>0</v>
      </c>
      <c r="AG105" s="109">
        <v>0</v>
      </c>
      <c r="AH105" s="109">
        <v>0</v>
      </c>
      <c r="AI105" s="109">
        <v>0</v>
      </c>
      <c r="AJ105" s="109">
        <v>0</v>
      </c>
      <c r="AK105" s="109">
        <v>0</v>
      </c>
      <c r="AL105" s="109">
        <v>0</v>
      </c>
      <c r="AM105" s="114">
        <v>0</v>
      </c>
      <c r="AN105" s="169"/>
      <c r="AO105" s="144"/>
      <c r="AP105" s="144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73" t="str">
        <f t="shared" si="8"/>
        <v/>
      </c>
      <c r="BE105" s="164"/>
      <c r="BF105" s="107"/>
      <c r="BG105" s="108"/>
      <c r="BH105" s="108"/>
      <c r="BI105" s="108"/>
      <c r="BJ105" s="108"/>
      <c r="BK105" s="108"/>
      <c r="BL105" s="108"/>
      <c r="BM105" s="108"/>
      <c r="BN105" s="5">
        <f t="shared" si="9"/>
        <v>0</v>
      </c>
      <c r="BO105" s="5">
        <f t="shared" si="10"/>
        <v>0</v>
      </c>
    </row>
    <row r="106" spans="2:67">
      <c r="B106" s="128" t="str">
        <f ca="1">IF(C106="","",MAX($B$12:INDIRECT("R[-1]C",FALSE))+1)</f>
        <v/>
      </c>
      <c r="C106" s="109"/>
      <c r="D106" s="129" t="str">
        <f t="shared" si="6"/>
        <v/>
      </c>
      <c r="E106" s="42" t="str">
        <f t="shared" si="7"/>
        <v/>
      </c>
      <c r="F106" s="110"/>
      <c r="G106" s="42" t="str">
        <f ca="1">IF(C106="","",IF(F106="","0x03FF",IF(ISERROR(VLOOKUP(F106,C$12:INDIRECT("R[-1]C[-2]",FALSE),3,FALSE)),"ERROR",VLOOKUP(F106,C$12:INDIRECT("R[-1]C[-2]",FALSE),3,FALSE))))</f>
        <v/>
      </c>
      <c r="H106" s="110">
        <v>0</v>
      </c>
      <c r="I106" s="109">
        <v>0</v>
      </c>
      <c r="J106" s="109">
        <v>0</v>
      </c>
      <c r="K106" s="109">
        <v>0</v>
      </c>
      <c r="L106" s="109">
        <v>0</v>
      </c>
      <c r="M106" s="109">
        <v>0</v>
      </c>
      <c r="N106" s="109">
        <v>0</v>
      </c>
      <c r="O106" s="109">
        <v>0</v>
      </c>
      <c r="P106" s="109">
        <v>0</v>
      </c>
      <c r="Q106" s="109">
        <v>0</v>
      </c>
      <c r="R106" s="109">
        <v>0</v>
      </c>
      <c r="S106" s="109">
        <v>0</v>
      </c>
      <c r="T106" s="109">
        <v>0</v>
      </c>
      <c r="U106" s="109">
        <v>0</v>
      </c>
      <c r="V106" s="109">
        <v>0</v>
      </c>
      <c r="W106" s="109">
        <v>0</v>
      </c>
      <c r="X106" s="109">
        <v>0</v>
      </c>
      <c r="Y106" s="109">
        <v>0</v>
      </c>
      <c r="Z106" s="109">
        <v>0</v>
      </c>
      <c r="AA106" s="109">
        <v>0</v>
      </c>
      <c r="AB106" s="109">
        <v>0</v>
      </c>
      <c r="AC106" s="109">
        <v>0</v>
      </c>
      <c r="AD106" s="109">
        <v>0</v>
      </c>
      <c r="AE106" s="109">
        <v>0</v>
      </c>
      <c r="AF106" s="109">
        <v>0</v>
      </c>
      <c r="AG106" s="109">
        <v>0</v>
      </c>
      <c r="AH106" s="109">
        <v>0</v>
      </c>
      <c r="AI106" s="109">
        <v>0</v>
      </c>
      <c r="AJ106" s="109">
        <v>0</v>
      </c>
      <c r="AK106" s="109">
        <v>0</v>
      </c>
      <c r="AL106" s="109">
        <v>0</v>
      </c>
      <c r="AM106" s="114">
        <v>0</v>
      </c>
      <c r="AN106" s="115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73" t="str">
        <f t="shared" si="8"/>
        <v/>
      </c>
      <c r="BE106" s="164"/>
      <c r="BF106" s="107"/>
      <c r="BG106" s="108"/>
      <c r="BH106" s="108"/>
      <c r="BI106" s="108"/>
      <c r="BJ106" s="108"/>
      <c r="BK106" s="108"/>
      <c r="BL106" s="108"/>
      <c r="BM106" s="108"/>
      <c r="BN106" s="5">
        <f t="shared" si="9"/>
        <v>0</v>
      </c>
      <c r="BO106" s="5">
        <f t="shared" si="10"/>
        <v>0</v>
      </c>
    </row>
    <row r="107" spans="2:67">
      <c r="B107" s="128" t="str">
        <f ca="1">IF(C107="","",MAX($B$12:INDIRECT("R[-1]C",FALSE))+1)</f>
        <v/>
      </c>
      <c r="C107" s="109"/>
      <c r="D107" s="129" t="str">
        <f t="shared" si="6"/>
        <v/>
      </c>
      <c r="E107" s="42" t="str">
        <f t="shared" si="7"/>
        <v/>
      </c>
      <c r="F107" s="110"/>
      <c r="G107" s="42" t="str">
        <f ca="1">IF(C107="","",IF(F107="","0x03FF",IF(ISERROR(VLOOKUP(F107,C$12:INDIRECT("R[-1]C[-2]",FALSE),3,FALSE)),"ERROR",VLOOKUP(F107,C$12:INDIRECT("R[-1]C[-2]",FALSE),3,FALSE))))</f>
        <v/>
      </c>
      <c r="H107" s="110">
        <v>0</v>
      </c>
      <c r="I107" s="109">
        <v>0</v>
      </c>
      <c r="J107" s="109">
        <v>0</v>
      </c>
      <c r="K107" s="109">
        <v>0</v>
      </c>
      <c r="L107" s="109">
        <v>0</v>
      </c>
      <c r="M107" s="109">
        <v>0</v>
      </c>
      <c r="N107" s="109">
        <v>0</v>
      </c>
      <c r="O107" s="109">
        <v>0</v>
      </c>
      <c r="P107" s="109">
        <v>0</v>
      </c>
      <c r="Q107" s="109">
        <v>0</v>
      </c>
      <c r="R107" s="109">
        <v>0</v>
      </c>
      <c r="S107" s="109">
        <v>0</v>
      </c>
      <c r="T107" s="109">
        <v>0</v>
      </c>
      <c r="U107" s="109">
        <v>0</v>
      </c>
      <c r="V107" s="109">
        <v>0</v>
      </c>
      <c r="W107" s="109">
        <v>0</v>
      </c>
      <c r="X107" s="109">
        <v>0</v>
      </c>
      <c r="Y107" s="109">
        <v>0</v>
      </c>
      <c r="Z107" s="109">
        <v>0</v>
      </c>
      <c r="AA107" s="109">
        <v>0</v>
      </c>
      <c r="AB107" s="109">
        <v>0</v>
      </c>
      <c r="AC107" s="109">
        <v>0</v>
      </c>
      <c r="AD107" s="109">
        <v>0</v>
      </c>
      <c r="AE107" s="109">
        <v>0</v>
      </c>
      <c r="AF107" s="109">
        <v>0</v>
      </c>
      <c r="AG107" s="109">
        <v>0</v>
      </c>
      <c r="AH107" s="109">
        <v>0</v>
      </c>
      <c r="AI107" s="109">
        <v>0</v>
      </c>
      <c r="AJ107" s="109">
        <v>0</v>
      </c>
      <c r="AK107" s="109">
        <v>0</v>
      </c>
      <c r="AL107" s="109">
        <v>0</v>
      </c>
      <c r="AM107" s="114">
        <v>0</v>
      </c>
      <c r="AN107" s="115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73" t="str">
        <f t="shared" si="8"/>
        <v/>
      </c>
      <c r="BE107" s="164"/>
      <c r="BF107" s="107"/>
      <c r="BG107" s="108"/>
      <c r="BH107" s="108"/>
      <c r="BI107" s="108"/>
      <c r="BJ107" s="108"/>
      <c r="BK107" s="108"/>
      <c r="BL107" s="108"/>
      <c r="BM107" s="108"/>
      <c r="BN107" s="5">
        <f t="shared" si="9"/>
        <v>0</v>
      </c>
      <c r="BO107" s="5">
        <f t="shared" si="10"/>
        <v>0</v>
      </c>
    </row>
    <row r="108" spans="2:67">
      <c r="B108" s="128" t="str">
        <f ca="1">IF(C108="","",MAX($B$12:INDIRECT("R[-1]C",FALSE))+1)</f>
        <v/>
      </c>
      <c r="C108" s="109"/>
      <c r="D108" s="129" t="str">
        <f t="shared" si="6"/>
        <v/>
      </c>
      <c r="E108" s="42" t="str">
        <f t="shared" si="7"/>
        <v/>
      </c>
      <c r="F108" s="110"/>
      <c r="G108" s="42" t="str">
        <f ca="1">IF(C108="","",IF(F108="","0x03FF",IF(ISERROR(VLOOKUP(F108,C$12:INDIRECT("R[-1]C[-2]",FALSE),3,FALSE)),"ERROR",VLOOKUP(F108,C$12:INDIRECT("R[-1]C[-2]",FALSE),3,FALSE))))</f>
        <v/>
      </c>
      <c r="H108" s="110">
        <v>0</v>
      </c>
      <c r="I108" s="109">
        <v>0</v>
      </c>
      <c r="J108" s="109">
        <v>0</v>
      </c>
      <c r="K108" s="109">
        <v>0</v>
      </c>
      <c r="L108" s="109">
        <v>0</v>
      </c>
      <c r="M108" s="109">
        <v>0</v>
      </c>
      <c r="N108" s="109">
        <v>0</v>
      </c>
      <c r="O108" s="109">
        <v>0</v>
      </c>
      <c r="P108" s="109">
        <v>0</v>
      </c>
      <c r="Q108" s="109">
        <v>0</v>
      </c>
      <c r="R108" s="109">
        <v>0</v>
      </c>
      <c r="S108" s="109">
        <v>0</v>
      </c>
      <c r="T108" s="109">
        <v>0</v>
      </c>
      <c r="U108" s="109">
        <v>0</v>
      </c>
      <c r="V108" s="109">
        <v>0</v>
      </c>
      <c r="W108" s="109">
        <v>0</v>
      </c>
      <c r="X108" s="109">
        <v>0</v>
      </c>
      <c r="Y108" s="109">
        <v>0</v>
      </c>
      <c r="Z108" s="109">
        <v>0</v>
      </c>
      <c r="AA108" s="109">
        <v>0</v>
      </c>
      <c r="AB108" s="109">
        <v>0</v>
      </c>
      <c r="AC108" s="109">
        <v>0</v>
      </c>
      <c r="AD108" s="109">
        <v>0</v>
      </c>
      <c r="AE108" s="109">
        <v>0</v>
      </c>
      <c r="AF108" s="109">
        <v>0</v>
      </c>
      <c r="AG108" s="109">
        <v>0</v>
      </c>
      <c r="AH108" s="109">
        <v>0</v>
      </c>
      <c r="AI108" s="109">
        <v>0</v>
      </c>
      <c r="AJ108" s="109">
        <v>0</v>
      </c>
      <c r="AK108" s="109">
        <v>0</v>
      </c>
      <c r="AL108" s="109">
        <v>0</v>
      </c>
      <c r="AM108" s="114">
        <v>0</v>
      </c>
      <c r="AN108" s="115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73" t="str">
        <f t="shared" si="8"/>
        <v/>
      </c>
      <c r="BE108" s="164"/>
      <c r="BF108" s="107"/>
      <c r="BG108" s="108"/>
      <c r="BH108" s="108"/>
      <c r="BI108" s="108"/>
      <c r="BJ108" s="108"/>
      <c r="BK108" s="108"/>
      <c r="BL108" s="108"/>
      <c r="BM108" s="108"/>
      <c r="BN108" s="5">
        <f t="shared" si="9"/>
        <v>0</v>
      </c>
      <c r="BO108" s="5">
        <f t="shared" si="10"/>
        <v>0</v>
      </c>
    </row>
    <row r="109" spans="2:67">
      <c r="B109" s="128" t="str">
        <f ca="1">IF(C109="","",MAX($B$12:INDIRECT("R[-1]C",FALSE))+1)</f>
        <v/>
      </c>
      <c r="C109" s="109"/>
      <c r="D109" s="129" t="str">
        <f t="shared" si="6"/>
        <v/>
      </c>
      <c r="E109" s="42" t="str">
        <f t="shared" si="7"/>
        <v/>
      </c>
      <c r="F109" s="110"/>
      <c r="G109" s="42" t="str">
        <f ca="1">IF(C109="","",IF(F109="","0x03FF",IF(ISERROR(VLOOKUP(F109,C$12:INDIRECT("R[-1]C[-2]",FALSE),3,FALSE)),"ERROR",VLOOKUP(F109,C$12:INDIRECT("R[-1]C[-2]",FALSE),3,FALSE))))</f>
        <v/>
      </c>
      <c r="H109" s="110">
        <v>0</v>
      </c>
      <c r="I109" s="109">
        <v>0</v>
      </c>
      <c r="J109" s="109">
        <v>0</v>
      </c>
      <c r="K109" s="109">
        <v>0</v>
      </c>
      <c r="L109" s="109">
        <v>0</v>
      </c>
      <c r="M109" s="109">
        <v>0</v>
      </c>
      <c r="N109" s="109">
        <v>0</v>
      </c>
      <c r="O109" s="109">
        <v>0</v>
      </c>
      <c r="P109" s="109">
        <v>0</v>
      </c>
      <c r="Q109" s="109">
        <v>0</v>
      </c>
      <c r="R109" s="109">
        <v>0</v>
      </c>
      <c r="S109" s="109">
        <v>0</v>
      </c>
      <c r="T109" s="109">
        <v>0</v>
      </c>
      <c r="U109" s="109">
        <v>0</v>
      </c>
      <c r="V109" s="109">
        <v>0</v>
      </c>
      <c r="W109" s="109">
        <v>0</v>
      </c>
      <c r="X109" s="109">
        <v>0</v>
      </c>
      <c r="Y109" s="109">
        <v>0</v>
      </c>
      <c r="Z109" s="109">
        <v>0</v>
      </c>
      <c r="AA109" s="109">
        <v>0</v>
      </c>
      <c r="AB109" s="109">
        <v>0</v>
      </c>
      <c r="AC109" s="109">
        <v>0</v>
      </c>
      <c r="AD109" s="109">
        <v>0</v>
      </c>
      <c r="AE109" s="109">
        <v>0</v>
      </c>
      <c r="AF109" s="109">
        <v>0</v>
      </c>
      <c r="AG109" s="109">
        <v>0</v>
      </c>
      <c r="AH109" s="109">
        <v>0</v>
      </c>
      <c r="AI109" s="109">
        <v>0</v>
      </c>
      <c r="AJ109" s="109">
        <v>0</v>
      </c>
      <c r="AK109" s="109">
        <v>0</v>
      </c>
      <c r="AL109" s="109">
        <v>0</v>
      </c>
      <c r="AM109" s="114">
        <v>0</v>
      </c>
      <c r="AN109" s="115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73" t="str">
        <f t="shared" si="8"/>
        <v/>
      </c>
      <c r="BE109" s="164"/>
      <c r="BF109" s="107"/>
      <c r="BG109" s="108"/>
      <c r="BH109" s="108"/>
      <c r="BI109" s="108"/>
      <c r="BJ109" s="108"/>
      <c r="BK109" s="108"/>
      <c r="BL109" s="108"/>
      <c r="BM109" s="108"/>
      <c r="BN109" s="5">
        <f t="shared" si="9"/>
        <v>0</v>
      </c>
      <c r="BO109" s="5">
        <f t="shared" si="10"/>
        <v>0</v>
      </c>
    </row>
    <row r="110" spans="2:67">
      <c r="B110" s="128" t="str">
        <f ca="1">IF(C110="","",MAX($B$12:INDIRECT("R[-1]C",FALSE))+1)</f>
        <v/>
      </c>
      <c r="C110" s="109"/>
      <c r="D110" s="129" t="str">
        <f t="shared" si="6"/>
        <v/>
      </c>
      <c r="E110" s="42" t="str">
        <f t="shared" si="7"/>
        <v/>
      </c>
      <c r="F110" s="110"/>
      <c r="G110" s="42" t="str">
        <f ca="1">IF(C110="","",IF(F110="","0x03FF",IF(ISERROR(VLOOKUP(F110,C$12:INDIRECT("R[-1]C[-2]",FALSE),3,FALSE)),"ERROR",VLOOKUP(F110,C$12:INDIRECT("R[-1]C[-2]",FALSE),3,FALSE))))</f>
        <v/>
      </c>
      <c r="H110" s="110">
        <v>0</v>
      </c>
      <c r="I110" s="109">
        <v>0</v>
      </c>
      <c r="J110" s="109">
        <v>0</v>
      </c>
      <c r="K110" s="109">
        <v>0</v>
      </c>
      <c r="L110" s="109">
        <v>0</v>
      </c>
      <c r="M110" s="109">
        <v>0</v>
      </c>
      <c r="N110" s="109">
        <v>0</v>
      </c>
      <c r="O110" s="109">
        <v>0</v>
      </c>
      <c r="P110" s="109">
        <v>0</v>
      </c>
      <c r="Q110" s="109">
        <v>0</v>
      </c>
      <c r="R110" s="109">
        <v>0</v>
      </c>
      <c r="S110" s="109">
        <v>0</v>
      </c>
      <c r="T110" s="109">
        <v>0</v>
      </c>
      <c r="U110" s="109">
        <v>0</v>
      </c>
      <c r="V110" s="109">
        <v>0</v>
      </c>
      <c r="W110" s="109">
        <v>0</v>
      </c>
      <c r="X110" s="109">
        <v>0</v>
      </c>
      <c r="Y110" s="109">
        <v>0</v>
      </c>
      <c r="Z110" s="109">
        <v>0</v>
      </c>
      <c r="AA110" s="109">
        <v>0</v>
      </c>
      <c r="AB110" s="109">
        <v>0</v>
      </c>
      <c r="AC110" s="109">
        <v>0</v>
      </c>
      <c r="AD110" s="109">
        <v>0</v>
      </c>
      <c r="AE110" s="109">
        <v>0</v>
      </c>
      <c r="AF110" s="109">
        <v>0</v>
      </c>
      <c r="AG110" s="109">
        <v>0</v>
      </c>
      <c r="AH110" s="109">
        <v>0</v>
      </c>
      <c r="AI110" s="109">
        <v>0</v>
      </c>
      <c r="AJ110" s="109">
        <v>0</v>
      </c>
      <c r="AK110" s="109">
        <v>0</v>
      </c>
      <c r="AL110" s="109">
        <v>0</v>
      </c>
      <c r="AM110" s="114">
        <v>0</v>
      </c>
      <c r="AN110" s="169"/>
      <c r="AO110" s="144"/>
      <c r="AP110" s="144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73" t="str">
        <f t="shared" si="8"/>
        <v/>
      </c>
      <c r="BE110" s="164"/>
      <c r="BF110" s="107"/>
      <c r="BG110" s="108"/>
      <c r="BH110" s="108"/>
      <c r="BI110" s="108"/>
      <c r="BJ110" s="108"/>
      <c r="BK110" s="108"/>
      <c r="BL110" s="108"/>
      <c r="BM110" s="108"/>
      <c r="BN110" s="5">
        <f t="shared" si="9"/>
        <v>0</v>
      </c>
      <c r="BO110" s="5">
        <f t="shared" si="10"/>
        <v>0</v>
      </c>
    </row>
    <row r="111" spans="2:67">
      <c r="B111" s="128" t="str">
        <f ca="1">IF(C111="","",MAX($B$12:INDIRECT("R[-1]C",FALSE))+1)</f>
        <v/>
      </c>
      <c r="C111" s="109"/>
      <c r="D111" s="129" t="str">
        <f t="shared" si="6"/>
        <v/>
      </c>
      <c r="E111" s="42" t="str">
        <f t="shared" si="7"/>
        <v/>
      </c>
      <c r="F111" s="110"/>
      <c r="G111" s="42" t="str">
        <f ca="1">IF(C111="","",IF(F111="","0x03FF",IF(ISERROR(VLOOKUP(F111,C$12:INDIRECT("R[-1]C[-2]",FALSE),3,FALSE)),"ERROR",VLOOKUP(F111,C$12:INDIRECT("R[-1]C[-2]",FALSE),3,FALSE))))</f>
        <v/>
      </c>
      <c r="H111" s="110">
        <v>0</v>
      </c>
      <c r="I111" s="109">
        <v>0</v>
      </c>
      <c r="J111" s="109">
        <v>0</v>
      </c>
      <c r="K111" s="109">
        <v>0</v>
      </c>
      <c r="L111" s="109">
        <v>0</v>
      </c>
      <c r="M111" s="109">
        <v>0</v>
      </c>
      <c r="N111" s="109">
        <v>0</v>
      </c>
      <c r="O111" s="109">
        <v>0</v>
      </c>
      <c r="P111" s="109">
        <v>0</v>
      </c>
      <c r="Q111" s="109">
        <v>0</v>
      </c>
      <c r="R111" s="109">
        <v>0</v>
      </c>
      <c r="S111" s="109">
        <v>0</v>
      </c>
      <c r="T111" s="109">
        <v>0</v>
      </c>
      <c r="U111" s="109">
        <v>0</v>
      </c>
      <c r="V111" s="109">
        <v>0</v>
      </c>
      <c r="W111" s="109">
        <v>0</v>
      </c>
      <c r="X111" s="109">
        <v>0</v>
      </c>
      <c r="Y111" s="109">
        <v>0</v>
      </c>
      <c r="Z111" s="109">
        <v>0</v>
      </c>
      <c r="AA111" s="109">
        <v>0</v>
      </c>
      <c r="AB111" s="109">
        <v>0</v>
      </c>
      <c r="AC111" s="109">
        <v>0</v>
      </c>
      <c r="AD111" s="109">
        <v>0</v>
      </c>
      <c r="AE111" s="109">
        <v>0</v>
      </c>
      <c r="AF111" s="109">
        <v>0</v>
      </c>
      <c r="AG111" s="109">
        <v>0</v>
      </c>
      <c r="AH111" s="109">
        <v>0</v>
      </c>
      <c r="AI111" s="109">
        <v>0</v>
      </c>
      <c r="AJ111" s="109">
        <v>0</v>
      </c>
      <c r="AK111" s="109">
        <v>0</v>
      </c>
      <c r="AL111" s="109">
        <v>0</v>
      </c>
      <c r="AM111" s="114">
        <v>0</v>
      </c>
      <c r="AN111" s="169"/>
      <c r="AO111" s="144"/>
      <c r="AP111" s="144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73" t="str">
        <f t="shared" si="8"/>
        <v/>
      </c>
      <c r="BE111" s="164"/>
      <c r="BF111" s="107"/>
      <c r="BG111" s="108"/>
      <c r="BH111" s="108"/>
      <c r="BI111" s="108"/>
      <c r="BJ111" s="108"/>
      <c r="BK111" s="108"/>
      <c r="BL111" s="108"/>
      <c r="BM111" s="108"/>
      <c r="BN111" s="5">
        <f t="shared" si="9"/>
        <v>0</v>
      </c>
      <c r="BO111" s="5">
        <f t="shared" si="10"/>
        <v>0</v>
      </c>
    </row>
    <row r="112" spans="2:67">
      <c r="B112" s="128" t="str">
        <f ca="1">IF(C112="","",MAX($B$12:INDIRECT("R[-1]C",FALSE))+1)</f>
        <v/>
      </c>
      <c r="C112" s="109"/>
      <c r="D112" s="129" t="str">
        <f t="shared" si="6"/>
        <v/>
      </c>
      <c r="E112" s="42" t="str">
        <f t="shared" si="7"/>
        <v/>
      </c>
      <c r="F112" s="110"/>
      <c r="G112" s="42" t="str">
        <f ca="1">IF(C112="","",IF(F112="","0x03FF",IF(ISERROR(VLOOKUP(F112,C$12:INDIRECT("R[-1]C[-2]",FALSE),3,FALSE)),"ERROR",VLOOKUP(F112,C$12:INDIRECT("R[-1]C[-2]",FALSE),3,FALSE))))</f>
        <v/>
      </c>
      <c r="H112" s="110">
        <v>0</v>
      </c>
      <c r="I112" s="109">
        <v>0</v>
      </c>
      <c r="J112" s="109">
        <v>0</v>
      </c>
      <c r="K112" s="109">
        <v>0</v>
      </c>
      <c r="L112" s="109">
        <v>0</v>
      </c>
      <c r="M112" s="109">
        <v>0</v>
      </c>
      <c r="N112" s="109">
        <v>0</v>
      </c>
      <c r="O112" s="109">
        <v>0</v>
      </c>
      <c r="P112" s="109">
        <v>0</v>
      </c>
      <c r="Q112" s="109">
        <v>0</v>
      </c>
      <c r="R112" s="109">
        <v>0</v>
      </c>
      <c r="S112" s="109">
        <v>0</v>
      </c>
      <c r="T112" s="109">
        <v>0</v>
      </c>
      <c r="U112" s="109">
        <v>0</v>
      </c>
      <c r="V112" s="109">
        <v>0</v>
      </c>
      <c r="W112" s="109">
        <v>0</v>
      </c>
      <c r="X112" s="109">
        <v>0</v>
      </c>
      <c r="Y112" s="109">
        <v>0</v>
      </c>
      <c r="Z112" s="109">
        <v>0</v>
      </c>
      <c r="AA112" s="109">
        <v>0</v>
      </c>
      <c r="AB112" s="109">
        <v>0</v>
      </c>
      <c r="AC112" s="109">
        <v>0</v>
      </c>
      <c r="AD112" s="109">
        <v>0</v>
      </c>
      <c r="AE112" s="109">
        <v>0</v>
      </c>
      <c r="AF112" s="109">
        <v>0</v>
      </c>
      <c r="AG112" s="109">
        <v>0</v>
      </c>
      <c r="AH112" s="109">
        <v>0</v>
      </c>
      <c r="AI112" s="109">
        <v>0</v>
      </c>
      <c r="AJ112" s="109">
        <v>0</v>
      </c>
      <c r="AK112" s="109">
        <v>0</v>
      </c>
      <c r="AL112" s="109">
        <v>0</v>
      </c>
      <c r="AM112" s="114">
        <v>0</v>
      </c>
      <c r="AN112" s="144"/>
      <c r="AO112" s="144"/>
      <c r="AP112" s="144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  <c r="BA112" s="109"/>
      <c r="BB112" s="109"/>
      <c r="BC112" s="109"/>
      <c r="BD112" s="73" t="str">
        <f t="shared" si="8"/>
        <v/>
      </c>
      <c r="BE112" s="164"/>
      <c r="BF112" s="107"/>
      <c r="BG112" s="108"/>
      <c r="BH112" s="108"/>
      <c r="BI112" s="108"/>
      <c r="BJ112" s="108"/>
      <c r="BK112" s="108"/>
      <c r="BL112" s="108"/>
      <c r="BM112" s="108"/>
      <c r="BN112" s="5">
        <f t="shared" si="9"/>
        <v>0</v>
      </c>
      <c r="BO112" s="5">
        <f t="shared" si="10"/>
        <v>0</v>
      </c>
    </row>
    <row r="113" spans="2:67">
      <c r="B113" s="128" t="str">
        <f ca="1">IF(C113="","",MAX($B$12:INDIRECT("R[-1]C",FALSE))+1)</f>
        <v/>
      </c>
      <c r="C113" s="109"/>
      <c r="D113" s="129" t="str">
        <f t="shared" si="6"/>
        <v/>
      </c>
      <c r="E113" s="42" t="str">
        <f t="shared" si="7"/>
        <v/>
      </c>
      <c r="F113" s="110"/>
      <c r="G113" s="42" t="str">
        <f ca="1">IF(C113="","",IF(F113="","0x03FF",IF(ISERROR(VLOOKUP(F113,C$12:INDIRECT("R[-1]C[-2]",FALSE),3,FALSE)),"ERROR",VLOOKUP(F113,C$12:INDIRECT("R[-1]C[-2]",FALSE),3,FALSE))))</f>
        <v/>
      </c>
      <c r="H113" s="110">
        <v>0</v>
      </c>
      <c r="I113" s="109">
        <v>0</v>
      </c>
      <c r="J113" s="109">
        <v>0</v>
      </c>
      <c r="K113" s="109">
        <v>0</v>
      </c>
      <c r="L113" s="109">
        <v>0</v>
      </c>
      <c r="M113" s="109">
        <v>0</v>
      </c>
      <c r="N113" s="109">
        <v>0</v>
      </c>
      <c r="O113" s="109">
        <v>0</v>
      </c>
      <c r="P113" s="109">
        <v>0</v>
      </c>
      <c r="Q113" s="109">
        <v>0</v>
      </c>
      <c r="R113" s="109">
        <v>0</v>
      </c>
      <c r="S113" s="109">
        <v>0</v>
      </c>
      <c r="T113" s="109">
        <v>0</v>
      </c>
      <c r="U113" s="109">
        <v>0</v>
      </c>
      <c r="V113" s="109">
        <v>0</v>
      </c>
      <c r="W113" s="109">
        <v>0</v>
      </c>
      <c r="X113" s="109">
        <v>0</v>
      </c>
      <c r="Y113" s="109">
        <v>0</v>
      </c>
      <c r="Z113" s="109">
        <v>0</v>
      </c>
      <c r="AA113" s="109">
        <v>0</v>
      </c>
      <c r="AB113" s="109">
        <v>0</v>
      </c>
      <c r="AC113" s="109">
        <v>0</v>
      </c>
      <c r="AD113" s="109">
        <v>0</v>
      </c>
      <c r="AE113" s="109">
        <v>0</v>
      </c>
      <c r="AF113" s="109">
        <v>0</v>
      </c>
      <c r="AG113" s="109">
        <v>0</v>
      </c>
      <c r="AH113" s="109">
        <v>0</v>
      </c>
      <c r="AI113" s="109">
        <v>0</v>
      </c>
      <c r="AJ113" s="109">
        <v>0</v>
      </c>
      <c r="AK113" s="109">
        <v>0</v>
      </c>
      <c r="AL113" s="109">
        <v>0</v>
      </c>
      <c r="AM113" s="114">
        <v>0</v>
      </c>
      <c r="AN113" s="144"/>
      <c r="AO113" s="144"/>
      <c r="AP113" s="144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73" t="str">
        <f t="shared" si="8"/>
        <v/>
      </c>
      <c r="BE113" s="164"/>
      <c r="BF113" s="107"/>
      <c r="BG113" s="108"/>
      <c r="BH113" s="108"/>
      <c r="BI113" s="108"/>
      <c r="BJ113" s="108"/>
      <c r="BK113" s="108"/>
      <c r="BL113" s="108"/>
      <c r="BM113" s="108"/>
      <c r="BN113" s="5">
        <f t="shared" si="9"/>
        <v>0</v>
      </c>
      <c r="BO113" s="5">
        <f t="shared" si="10"/>
        <v>0</v>
      </c>
    </row>
    <row r="114" spans="2:67">
      <c r="B114" s="128" t="str">
        <f ca="1">IF(C114="","",MAX($B$12:INDIRECT("R[-1]C",FALSE))+1)</f>
        <v/>
      </c>
      <c r="C114" s="109"/>
      <c r="D114" s="129" t="str">
        <f t="shared" si="6"/>
        <v/>
      </c>
      <c r="E114" s="42" t="str">
        <f t="shared" si="7"/>
        <v/>
      </c>
      <c r="F114" s="110"/>
      <c r="G114" s="42" t="str">
        <f ca="1">IF(C114="","",IF(F114="","0x03FF",IF(ISERROR(VLOOKUP(F114,C$12:INDIRECT("R[-1]C[-2]",FALSE),3,FALSE)),"ERROR",VLOOKUP(F114,C$12:INDIRECT("R[-1]C[-2]",FALSE),3,FALSE))))</f>
        <v/>
      </c>
      <c r="H114" s="110">
        <v>0</v>
      </c>
      <c r="I114" s="109">
        <v>0</v>
      </c>
      <c r="J114" s="109">
        <v>0</v>
      </c>
      <c r="K114" s="109">
        <v>0</v>
      </c>
      <c r="L114" s="109">
        <v>0</v>
      </c>
      <c r="M114" s="109">
        <v>0</v>
      </c>
      <c r="N114" s="109">
        <v>0</v>
      </c>
      <c r="O114" s="109">
        <v>0</v>
      </c>
      <c r="P114" s="109">
        <v>0</v>
      </c>
      <c r="Q114" s="109">
        <v>0</v>
      </c>
      <c r="R114" s="109">
        <v>0</v>
      </c>
      <c r="S114" s="109">
        <v>0</v>
      </c>
      <c r="T114" s="109">
        <v>0</v>
      </c>
      <c r="U114" s="109">
        <v>0</v>
      </c>
      <c r="V114" s="109">
        <v>0</v>
      </c>
      <c r="W114" s="109">
        <v>0</v>
      </c>
      <c r="X114" s="109">
        <v>0</v>
      </c>
      <c r="Y114" s="109">
        <v>0</v>
      </c>
      <c r="Z114" s="109">
        <v>0</v>
      </c>
      <c r="AA114" s="109">
        <v>0</v>
      </c>
      <c r="AB114" s="109">
        <v>0</v>
      </c>
      <c r="AC114" s="109">
        <v>0</v>
      </c>
      <c r="AD114" s="109">
        <v>0</v>
      </c>
      <c r="AE114" s="109">
        <v>0</v>
      </c>
      <c r="AF114" s="109">
        <v>0</v>
      </c>
      <c r="AG114" s="109">
        <v>0</v>
      </c>
      <c r="AH114" s="109">
        <v>0</v>
      </c>
      <c r="AI114" s="109">
        <v>0</v>
      </c>
      <c r="AJ114" s="109">
        <v>0</v>
      </c>
      <c r="AK114" s="109">
        <v>0</v>
      </c>
      <c r="AL114" s="109">
        <v>0</v>
      </c>
      <c r="AM114" s="114">
        <v>0</v>
      </c>
      <c r="AN114" s="169"/>
      <c r="AO114" s="144"/>
      <c r="AP114" s="144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73" t="str">
        <f t="shared" si="8"/>
        <v/>
      </c>
      <c r="BE114" s="164"/>
      <c r="BF114" s="107"/>
      <c r="BG114" s="108"/>
      <c r="BH114" s="108"/>
      <c r="BI114" s="108"/>
      <c r="BJ114" s="108"/>
      <c r="BK114" s="108"/>
      <c r="BL114" s="108"/>
      <c r="BM114" s="108"/>
      <c r="BN114" s="5">
        <f t="shared" si="9"/>
        <v>0</v>
      </c>
      <c r="BO114" s="5">
        <f t="shared" si="10"/>
        <v>0</v>
      </c>
    </row>
    <row r="115" spans="2:67">
      <c r="B115" s="128" t="str">
        <f ca="1">IF(C115="","",MAX($B$12:INDIRECT("R[-1]C",FALSE))+1)</f>
        <v/>
      </c>
      <c r="C115" s="109"/>
      <c r="D115" s="129" t="str">
        <f t="shared" si="6"/>
        <v/>
      </c>
      <c r="E115" s="42" t="str">
        <f t="shared" si="7"/>
        <v/>
      </c>
      <c r="F115" s="110"/>
      <c r="G115" s="42" t="str">
        <f ca="1">IF(C115="","",IF(F115="","0x03FF",IF(ISERROR(VLOOKUP(F115,C$12:INDIRECT("R[-1]C[-2]",FALSE),3,FALSE)),"ERROR",VLOOKUP(F115,C$12:INDIRECT("R[-1]C[-2]",FALSE),3,FALSE))))</f>
        <v/>
      </c>
      <c r="H115" s="110">
        <v>0</v>
      </c>
      <c r="I115" s="109">
        <v>0</v>
      </c>
      <c r="J115" s="109">
        <v>0</v>
      </c>
      <c r="K115" s="109">
        <v>0</v>
      </c>
      <c r="L115" s="109">
        <v>0</v>
      </c>
      <c r="M115" s="109">
        <v>0</v>
      </c>
      <c r="N115" s="109">
        <v>0</v>
      </c>
      <c r="O115" s="109">
        <v>0</v>
      </c>
      <c r="P115" s="109">
        <v>0</v>
      </c>
      <c r="Q115" s="109">
        <v>0</v>
      </c>
      <c r="R115" s="109">
        <v>0</v>
      </c>
      <c r="S115" s="109">
        <v>0</v>
      </c>
      <c r="T115" s="109">
        <v>0</v>
      </c>
      <c r="U115" s="109">
        <v>0</v>
      </c>
      <c r="V115" s="109">
        <v>0</v>
      </c>
      <c r="W115" s="109">
        <v>0</v>
      </c>
      <c r="X115" s="109">
        <v>0</v>
      </c>
      <c r="Y115" s="109">
        <v>0</v>
      </c>
      <c r="Z115" s="109">
        <v>0</v>
      </c>
      <c r="AA115" s="109">
        <v>0</v>
      </c>
      <c r="AB115" s="109">
        <v>0</v>
      </c>
      <c r="AC115" s="109">
        <v>0</v>
      </c>
      <c r="AD115" s="109">
        <v>0</v>
      </c>
      <c r="AE115" s="109">
        <v>0</v>
      </c>
      <c r="AF115" s="109">
        <v>0</v>
      </c>
      <c r="AG115" s="109">
        <v>0</v>
      </c>
      <c r="AH115" s="109">
        <v>0</v>
      </c>
      <c r="AI115" s="109">
        <v>0</v>
      </c>
      <c r="AJ115" s="109">
        <v>0</v>
      </c>
      <c r="AK115" s="109">
        <v>0</v>
      </c>
      <c r="AL115" s="109">
        <v>0</v>
      </c>
      <c r="AM115" s="114">
        <v>0</v>
      </c>
      <c r="AN115" s="169"/>
      <c r="AO115" s="144"/>
      <c r="AP115" s="144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73" t="str">
        <f t="shared" si="8"/>
        <v/>
      </c>
      <c r="BE115" s="164"/>
      <c r="BF115" s="107"/>
      <c r="BG115" s="108"/>
      <c r="BH115" s="108"/>
      <c r="BI115" s="108"/>
      <c r="BJ115" s="108"/>
      <c r="BK115" s="108"/>
      <c r="BL115" s="108"/>
      <c r="BM115" s="108"/>
      <c r="BN115" s="5">
        <f t="shared" si="9"/>
        <v>0</v>
      </c>
      <c r="BO115" s="5">
        <f t="shared" si="10"/>
        <v>0</v>
      </c>
    </row>
    <row r="116" spans="2:67">
      <c r="B116" s="128" t="str">
        <f ca="1">IF(C116="","",MAX($B$12:INDIRECT("R[-1]C",FALSE))+1)</f>
        <v/>
      </c>
      <c r="C116" s="109"/>
      <c r="D116" s="129" t="str">
        <f t="shared" si="6"/>
        <v/>
      </c>
      <c r="E116" s="42" t="str">
        <f t="shared" si="7"/>
        <v/>
      </c>
      <c r="F116" s="110"/>
      <c r="G116" s="42" t="str">
        <f ca="1">IF(C116="","",IF(F116="","0x03FF",IF(ISERROR(VLOOKUP(F116,C$12:INDIRECT("R[-1]C[-2]",FALSE),3,FALSE)),"ERROR",VLOOKUP(F116,C$12:INDIRECT("R[-1]C[-2]",FALSE),3,FALSE))))</f>
        <v/>
      </c>
      <c r="H116" s="110">
        <v>0</v>
      </c>
      <c r="I116" s="109">
        <v>0</v>
      </c>
      <c r="J116" s="109">
        <v>0</v>
      </c>
      <c r="K116" s="109">
        <v>0</v>
      </c>
      <c r="L116" s="109">
        <v>0</v>
      </c>
      <c r="M116" s="109">
        <v>0</v>
      </c>
      <c r="N116" s="109">
        <v>0</v>
      </c>
      <c r="O116" s="109">
        <v>0</v>
      </c>
      <c r="P116" s="109">
        <v>0</v>
      </c>
      <c r="Q116" s="109">
        <v>0</v>
      </c>
      <c r="R116" s="109">
        <v>0</v>
      </c>
      <c r="S116" s="109">
        <v>0</v>
      </c>
      <c r="T116" s="109">
        <v>0</v>
      </c>
      <c r="U116" s="109">
        <v>0</v>
      </c>
      <c r="V116" s="109">
        <v>0</v>
      </c>
      <c r="W116" s="109">
        <v>0</v>
      </c>
      <c r="X116" s="109">
        <v>0</v>
      </c>
      <c r="Y116" s="109">
        <v>0</v>
      </c>
      <c r="Z116" s="109">
        <v>0</v>
      </c>
      <c r="AA116" s="109">
        <v>0</v>
      </c>
      <c r="AB116" s="109">
        <v>0</v>
      </c>
      <c r="AC116" s="109">
        <v>0</v>
      </c>
      <c r="AD116" s="109">
        <v>0</v>
      </c>
      <c r="AE116" s="109">
        <v>0</v>
      </c>
      <c r="AF116" s="109">
        <v>0</v>
      </c>
      <c r="AG116" s="109">
        <v>0</v>
      </c>
      <c r="AH116" s="109">
        <v>0</v>
      </c>
      <c r="AI116" s="109">
        <v>0</v>
      </c>
      <c r="AJ116" s="109">
        <v>0</v>
      </c>
      <c r="AK116" s="109">
        <v>0</v>
      </c>
      <c r="AL116" s="109">
        <v>0</v>
      </c>
      <c r="AM116" s="114">
        <v>0</v>
      </c>
      <c r="AN116" s="115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73" t="str">
        <f t="shared" si="8"/>
        <v/>
      </c>
      <c r="BE116" s="164"/>
      <c r="BF116" s="107"/>
      <c r="BG116" s="108"/>
      <c r="BH116" s="108"/>
      <c r="BI116" s="108"/>
      <c r="BJ116" s="108"/>
      <c r="BK116" s="108"/>
      <c r="BL116" s="108"/>
      <c r="BM116" s="108"/>
      <c r="BN116" s="5">
        <f t="shared" si="9"/>
        <v>0</v>
      </c>
      <c r="BO116" s="5">
        <f t="shared" si="10"/>
        <v>0</v>
      </c>
    </row>
    <row r="117" spans="2:67">
      <c r="B117" s="128" t="str">
        <f ca="1">IF(C117="","",MAX($B$12:INDIRECT("R[-1]C",FALSE))+1)</f>
        <v/>
      </c>
      <c r="C117" s="109"/>
      <c r="D117" s="129" t="str">
        <f t="shared" si="6"/>
        <v/>
      </c>
      <c r="E117" s="42" t="str">
        <f t="shared" si="7"/>
        <v/>
      </c>
      <c r="F117" s="110"/>
      <c r="G117" s="42" t="str">
        <f ca="1">IF(C117="","",IF(F117="","0x03FF",IF(ISERROR(VLOOKUP(F117,C$12:INDIRECT("R[-1]C[-2]",FALSE),3,FALSE)),"ERROR",VLOOKUP(F117,C$12:INDIRECT("R[-1]C[-2]",FALSE),3,FALSE))))</f>
        <v/>
      </c>
      <c r="H117" s="110">
        <v>0</v>
      </c>
      <c r="I117" s="109">
        <v>0</v>
      </c>
      <c r="J117" s="109">
        <v>0</v>
      </c>
      <c r="K117" s="109">
        <v>0</v>
      </c>
      <c r="L117" s="109">
        <v>0</v>
      </c>
      <c r="M117" s="109">
        <v>0</v>
      </c>
      <c r="N117" s="109">
        <v>0</v>
      </c>
      <c r="O117" s="109">
        <v>0</v>
      </c>
      <c r="P117" s="109">
        <v>0</v>
      </c>
      <c r="Q117" s="109">
        <v>0</v>
      </c>
      <c r="R117" s="109">
        <v>0</v>
      </c>
      <c r="S117" s="109">
        <v>0</v>
      </c>
      <c r="T117" s="109">
        <v>0</v>
      </c>
      <c r="U117" s="109">
        <v>0</v>
      </c>
      <c r="V117" s="109">
        <v>0</v>
      </c>
      <c r="W117" s="109">
        <v>0</v>
      </c>
      <c r="X117" s="109">
        <v>0</v>
      </c>
      <c r="Y117" s="109">
        <v>0</v>
      </c>
      <c r="Z117" s="109">
        <v>0</v>
      </c>
      <c r="AA117" s="109">
        <v>0</v>
      </c>
      <c r="AB117" s="109">
        <v>0</v>
      </c>
      <c r="AC117" s="109">
        <v>0</v>
      </c>
      <c r="AD117" s="109">
        <v>0</v>
      </c>
      <c r="AE117" s="109">
        <v>0</v>
      </c>
      <c r="AF117" s="109">
        <v>0</v>
      </c>
      <c r="AG117" s="109">
        <v>0</v>
      </c>
      <c r="AH117" s="109">
        <v>0</v>
      </c>
      <c r="AI117" s="109">
        <v>0</v>
      </c>
      <c r="AJ117" s="109">
        <v>0</v>
      </c>
      <c r="AK117" s="109">
        <v>0</v>
      </c>
      <c r="AL117" s="109">
        <v>0</v>
      </c>
      <c r="AM117" s="114">
        <v>0</v>
      </c>
      <c r="AN117" s="115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73" t="str">
        <f t="shared" si="8"/>
        <v/>
      </c>
      <c r="BE117" s="164"/>
      <c r="BF117" s="107"/>
      <c r="BG117" s="108"/>
      <c r="BH117" s="108"/>
      <c r="BI117" s="108"/>
      <c r="BJ117" s="108"/>
      <c r="BK117" s="108"/>
      <c r="BL117" s="108"/>
      <c r="BM117" s="108"/>
      <c r="BN117" s="5">
        <f t="shared" si="9"/>
        <v>0</v>
      </c>
      <c r="BO117" s="5">
        <f t="shared" si="10"/>
        <v>0</v>
      </c>
    </row>
    <row r="118" spans="2:67">
      <c r="B118" s="128" t="str">
        <f ca="1">IF(C118="","",MAX($B$12:INDIRECT("R[-1]C",FALSE))+1)</f>
        <v/>
      </c>
      <c r="C118" s="109"/>
      <c r="D118" s="129" t="str">
        <f t="shared" si="6"/>
        <v/>
      </c>
      <c r="E118" s="42" t="str">
        <f t="shared" si="7"/>
        <v/>
      </c>
      <c r="F118" s="110"/>
      <c r="G118" s="42" t="str">
        <f ca="1">IF(C118="","",IF(F118="","0x03FF",IF(ISERROR(VLOOKUP(F118,C$12:INDIRECT("R[-1]C[-2]",FALSE),3,FALSE)),"ERROR",VLOOKUP(F118,C$12:INDIRECT("R[-1]C[-2]",FALSE),3,FALSE))))</f>
        <v/>
      </c>
      <c r="H118" s="110">
        <v>0</v>
      </c>
      <c r="I118" s="109">
        <v>0</v>
      </c>
      <c r="J118" s="109">
        <v>0</v>
      </c>
      <c r="K118" s="109">
        <v>0</v>
      </c>
      <c r="L118" s="109">
        <v>0</v>
      </c>
      <c r="M118" s="109">
        <v>0</v>
      </c>
      <c r="N118" s="109">
        <v>0</v>
      </c>
      <c r="O118" s="109">
        <v>0</v>
      </c>
      <c r="P118" s="109">
        <v>0</v>
      </c>
      <c r="Q118" s="109">
        <v>0</v>
      </c>
      <c r="R118" s="109">
        <v>0</v>
      </c>
      <c r="S118" s="109">
        <v>0</v>
      </c>
      <c r="T118" s="109">
        <v>0</v>
      </c>
      <c r="U118" s="109">
        <v>0</v>
      </c>
      <c r="V118" s="109">
        <v>0</v>
      </c>
      <c r="W118" s="109">
        <v>0</v>
      </c>
      <c r="X118" s="109">
        <v>0</v>
      </c>
      <c r="Y118" s="109">
        <v>0</v>
      </c>
      <c r="Z118" s="109">
        <v>0</v>
      </c>
      <c r="AA118" s="109">
        <v>0</v>
      </c>
      <c r="AB118" s="109">
        <v>0</v>
      </c>
      <c r="AC118" s="109">
        <v>0</v>
      </c>
      <c r="AD118" s="109">
        <v>0</v>
      </c>
      <c r="AE118" s="109">
        <v>0</v>
      </c>
      <c r="AF118" s="109">
        <v>0</v>
      </c>
      <c r="AG118" s="109">
        <v>0</v>
      </c>
      <c r="AH118" s="109">
        <v>0</v>
      </c>
      <c r="AI118" s="109">
        <v>0</v>
      </c>
      <c r="AJ118" s="109">
        <v>0</v>
      </c>
      <c r="AK118" s="109">
        <v>0</v>
      </c>
      <c r="AL118" s="109">
        <v>0</v>
      </c>
      <c r="AM118" s="114">
        <v>0</v>
      </c>
      <c r="AN118" s="115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73" t="str">
        <f t="shared" si="8"/>
        <v/>
      </c>
      <c r="BE118" s="164"/>
      <c r="BF118" s="107"/>
      <c r="BG118" s="108"/>
      <c r="BH118" s="108"/>
      <c r="BI118" s="108"/>
      <c r="BJ118" s="108"/>
      <c r="BK118" s="108"/>
      <c r="BL118" s="108"/>
      <c r="BM118" s="108"/>
      <c r="BN118" s="5">
        <f t="shared" si="9"/>
        <v>0</v>
      </c>
      <c r="BO118" s="5">
        <f t="shared" si="10"/>
        <v>0</v>
      </c>
    </row>
    <row r="119" spans="2:67">
      <c r="B119" s="128" t="str">
        <f ca="1">IF(C119="","",MAX($B$12:INDIRECT("R[-1]C",FALSE))+1)</f>
        <v/>
      </c>
      <c r="C119" s="109"/>
      <c r="D119" s="129" t="str">
        <f t="shared" si="6"/>
        <v/>
      </c>
      <c r="E119" s="42" t="str">
        <f t="shared" si="7"/>
        <v/>
      </c>
      <c r="F119" s="110"/>
      <c r="G119" s="42" t="str">
        <f ca="1">IF(C119="","",IF(F119="","0x03FF",IF(ISERROR(VLOOKUP(F119,C$12:INDIRECT("R[-1]C[-2]",FALSE),3,FALSE)),"ERROR",VLOOKUP(F119,C$12:INDIRECT("R[-1]C[-2]",FALSE),3,FALSE))))</f>
        <v/>
      </c>
      <c r="H119" s="110">
        <v>0</v>
      </c>
      <c r="I119" s="109">
        <v>0</v>
      </c>
      <c r="J119" s="109">
        <v>0</v>
      </c>
      <c r="K119" s="109">
        <v>0</v>
      </c>
      <c r="L119" s="109">
        <v>0</v>
      </c>
      <c r="M119" s="109">
        <v>0</v>
      </c>
      <c r="N119" s="109">
        <v>0</v>
      </c>
      <c r="O119" s="109">
        <v>0</v>
      </c>
      <c r="P119" s="109">
        <v>0</v>
      </c>
      <c r="Q119" s="109">
        <v>0</v>
      </c>
      <c r="R119" s="109">
        <v>0</v>
      </c>
      <c r="S119" s="109">
        <v>0</v>
      </c>
      <c r="T119" s="109">
        <v>0</v>
      </c>
      <c r="U119" s="109">
        <v>0</v>
      </c>
      <c r="V119" s="109">
        <v>0</v>
      </c>
      <c r="W119" s="109">
        <v>0</v>
      </c>
      <c r="X119" s="109">
        <v>0</v>
      </c>
      <c r="Y119" s="109">
        <v>0</v>
      </c>
      <c r="Z119" s="109">
        <v>0</v>
      </c>
      <c r="AA119" s="109">
        <v>0</v>
      </c>
      <c r="AB119" s="109">
        <v>0</v>
      </c>
      <c r="AC119" s="109">
        <v>0</v>
      </c>
      <c r="AD119" s="109">
        <v>0</v>
      </c>
      <c r="AE119" s="109">
        <v>0</v>
      </c>
      <c r="AF119" s="109">
        <v>0</v>
      </c>
      <c r="AG119" s="109">
        <v>0</v>
      </c>
      <c r="AH119" s="109">
        <v>0</v>
      </c>
      <c r="AI119" s="109">
        <v>0</v>
      </c>
      <c r="AJ119" s="109">
        <v>0</v>
      </c>
      <c r="AK119" s="109">
        <v>0</v>
      </c>
      <c r="AL119" s="109">
        <v>0</v>
      </c>
      <c r="AM119" s="114">
        <v>0</v>
      </c>
      <c r="AN119" s="115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73" t="str">
        <f t="shared" si="8"/>
        <v/>
      </c>
      <c r="BE119" s="164"/>
      <c r="BF119" s="107"/>
      <c r="BG119" s="108"/>
      <c r="BH119" s="108"/>
      <c r="BI119" s="108"/>
      <c r="BJ119" s="108"/>
      <c r="BK119" s="108"/>
      <c r="BL119" s="108"/>
      <c r="BM119" s="108"/>
      <c r="BN119" s="5">
        <f t="shared" si="9"/>
        <v>0</v>
      </c>
      <c r="BO119" s="5">
        <f t="shared" si="10"/>
        <v>0</v>
      </c>
    </row>
    <row r="120" spans="2:67">
      <c r="B120" s="128" t="str">
        <f ca="1">IF(C120="","",MAX($B$12:INDIRECT("R[-1]C",FALSE))+1)</f>
        <v/>
      </c>
      <c r="C120" s="109"/>
      <c r="D120" s="129" t="str">
        <f t="shared" si="6"/>
        <v/>
      </c>
      <c r="E120" s="42" t="str">
        <f t="shared" si="7"/>
        <v/>
      </c>
      <c r="F120" s="110"/>
      <c r="G120" s="42" t="str">
        <f ca="1">IF(C120="","",IF(F120="","0x03FF",IF(ISERROR(VLOOKUP(F120,C$12:INDIRECT("R[-1]C[-2]",FALSE),3,FALSE)),"ERROR",VLOOKUP(F120,C$12:INDIRECT("R[-1]C[-2]",FALSE),3,FALSE))))</f>
        <v/>
      </c>
      <c r="H120" s="110">
        <v>0</v>
      </c>
      <c r="I120" s="109">
        <v>0</v>
      </c>
      <c r="J120" s="109">
        <v>0</v>
      </c>
      <c r="K120" s="109">
        <v>0</v>
      </c>
      <c r="L120" s="109">
        <v>0</v>
      </c>
      <c r="M120" s="109">
        <v>0</v>
      </c>
      <c r="N120" s="109">
        <v>0</v>
      </c>
      <c r="O120" s="109">
        <v>0</v>
      </c>
      <c r="P120" s="109">
        <v>0</v>
      </c>
      <c r="Q120" s="109">
        <v>0</v>
      </c>
      <c r="R120" s="109">
        <v>0</v>
      </c>
      <c r="S120" s="109">
        <v>0</v>
      </c>
      <c r="T120" s="109">
        <v>0</v>
      </c>
      <c r="U120" s="109">
        <v>0</v>
      </c>
      <c r="V120" s="109">
        <v>0</v>
      </c>
      <c r="W120" s="109">
        <v>0</v>
      </c>
      <c r="X120" s="109">
        <v>0</v>
      </c>
      <c r="Y120" s="109">
        <v>0</v>
      </c>
      <c r="Z120" s="109">
        <v>0</v>
      </c>
      <c r="AA120" s="109">
        <v>0</v>
      </c>
      <c r="AB120" s="109">
        <v>0</v>
      </c>
      <c r="AC120" s="109">
        <v>0</v>
      </c>
      <c r="AD120" s="109">
        <v>0</v>
      </c>
      <c r="AE120" s="109">
        <v>0</v>
      </c>
      <c r="AF120" s="109">
        <v>0</v>
      </c>
      <c r="AG120" s="109">
        <v>0</v>
      </c>
      <c r="AH120" s="109">
        <v>0</v>
      </c>
      <c r="AI120" s="109">
        <v>0</v>
      </c>
      <c r="AJ120" s="109">
        <v>0</v>
      </c>
      <c r="AK120" s="109">
        <v>0</v>
      </c>
      <c r="AL120" s="109">
        <v>0</v>
      </c>
      <c r="AM120" s="114">
        <v>0</v>
      </c>
      <c r="AN120" s="115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73" t="str">
        <f t="shared" si="8"/>
        <v/>
      </c>
      <c r="BE120" s="164"/>
      <c r="BF120" s="107"/>
      <c r="BG120" s="108"/>
      <c r="BH120" s="108"/>
      <c r="BI120" s="108"/>
      <c r="BJ120" s="108"/>
      <c r="BK120" s="108"/>
      <c r="BL120" s="108"/>
      <c r="BM120" s="108"/>
      <c r="BN120" s="5">
        <f t="shared" si="9"/>
        <v>0</v>
      </c>
      <c r="BO120" s="5">
        <f t="shared" si="10"/>
        <v>0</v>
      </c>
    </row>
    <row r="121" spans="2:67">
      <c r="B121" s="128" t="str">
        <f ca="1">IF(C121="","",MAX($B$12:INDIRECT("R[-1]C",FALSE))+1)</f>
        <v/>
      </c>
      <c r="C121" s="109"/>
      <c r="D121" s="129" t="str">
        <f t="shared" si="6"/>
        <v/>
      </c>
      <c r="E121" s="42" t="str">
        <f t="shared" si="7"/>
        <v/>
      </c>
      <c r="F121" s="110"/>
      <c r="G121" s="42" t="str">
        <f ca="1">IF(C121="","",IF(F121="","0x03FF",IF(ISERROR(VLOOKUP(F121,C$12:INDIRECT("R[-1]C[-2]",FALSE),3,FALSE)),"ERROR",VLOOKUP(F121,C$12:INDIRECT("R[-1]C[-2]",FALSE),3,FALSE))))</f>
        <v/>
      </c>
      <c r="H121" s="110">
        <v>0</v>
      </c>
      <c r="I121" s="109">
        <v>0</v>
      </c>
      <c r="J121" s="109">
        <v>0</v>
      </c>
      <c r="K121" s="109">
        <v>0</v>
      </c>
      <c r="L121" s="109">
        <v>0</v>
      </c>
      <c r="M121" s="109">
        <v>0</v>
      </c>
      <c r="N121" s="109">
        <v>0</v>
      </c>
      <c r="O121" s="109">
        <v>0</v>
      </c>
      <c r="P121" s="109">
        <v>0</v>
      </c>
      <c r="Q121" s="109">
        <v>0</v>
      </c>
      <c r="R121" s="109">
        <v>0</v>
      </c>
      <c r="S121" s="109">
        <v>0</v>
      </c>
      <c r="T121" s="109">
        <v>0</v>
      </c>
      <c r="U121" s="109">
        <v>0</v>
      </c>
      <c r="V121" s="109">
        <v>0</v>
      </c>
      <c r="W121" s="109">
        <v>0</v>
      </c>
      <c r="X121" s="109">
        <v>0</v>
      </c>
      <c r="Y121" s="109">
        <v>0</v>
      </c>
      <c r="Z121" s="109">
        <v>0</v>
      </c>
      <c r="AA121" s="109">
        <v>0</v>
      </c>
      <c r="AB121" s="109">
        <v>0</v>
      </c>
      <c r="AC121" s="109">
        <v>0</v>
      </c>
      <c r="AD121" s="109">
        <v>0</v>
      </c>
      <c r="AE121" s="109">
        <v>0</v>
      </c>
      <c r="AF121" s="109">
        <v>0</v>
      </c>
      <c r="AG121" s="109">
        <v>0</v>
      </c>
      <c r="AH121" s="109">
        <v>0</v>
      </c>
      <c r="AI121" s="109">
        <v>0</v>
      </c>
      <c r="AJ121" s="109">
        <v>0</v>
      </c>
      <c r="AK121" s="109">
        <v>0</v>
      </c>
      <c r="AL121" s="109">
        <v>0</v>
      </c>
      <c r="AM121" s="114">
        <v>0</v>
      </c>
      <c r="AN121" s="115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73" t="str">
        <f t="shared" si="8"/>
        <v/>
      </c>
      <c r="BE121" s="164"/>
      <c r="BF121" s="107"/>
      <c r="BG121" s="108"/>
      <c r="BH121" s="108"/>
      <c r="BI121" s="108"/>
      <c r="BJ121" s="108"/>
      <c r="BK121" s="108"/>
      <c r="BL121" s="108"/>
      <c r="BM121" s="108"/>
      <c r="BN121" s="5">
        <f t="shared" si="9"/>
        <v>0</v>
      </c>
      <c r="BO121" s="5">
        <f t="shared" si="10"/>
        <v>0</v>
      </c>
    </row>
    <row r="122" spans="2:67">
      <c r="B122" s="128" t="str">
        <f ca="1">IF(C122="","",MAX($B$12:INDIRECT("R[-1]C",FALSE))+1)</f>
        <v/>
      </c>
      <c r="C122" s="109"/>
      <c r="D122" s="129" t="str">
        <f t="shared" si="6"/>
        <v/>
      </c>
      <c r="E122" s="42" t="str">
        <f t="shared" si="7"/>
        <v/>
      </c>
      <c r="F122" s="110"/>
      <c r="G122" s="42" t="str">
        <f ca="1">IF(C122="","",IF(F122="","0x03FF",IF(ISERROR(VLOOKUP(F122,C$12:INDIRECT("R[-1]C[-2]",FALSE),3,FALSE)),"ERROR",VLOOKUP(F122,C$12:INDIRECT("R[-1]C[-2]",FALSE),3,FALSE))))</f>
        <v/>
      </c>
      <c r="H122" s="110">
        <v>0</v>
      </c>
      <c r="I122" s="109">
        <v>0</v>
      </c>
      <c r="J122" s="109">
        <v>0</v>
      </c>
      <c r="K122" s="109">
        <v>0</v>
      </c>
      <c r="L122" s="109">
        <v>0</v>
      </c>
      <c r="M122" s="109">
        <v>0</v>
      </c>
      <c r="N122" s="109">
        <v>0</v>
      </c>
      <c r="O122" s="109">
        <v>0</v>
      </c>
      <c r="P122" s="109">
        <v>0</v>
      </c>
      <c r="Q122" s="109">
        <v>0</v>
      </c>
      <c r="R122" s="109">
        <v>0</v>
      </c>
      <c r="S122" s="109">
        <v>0</v>
      </c>
      <c r="T122" s="109">
        <v>0</v>
      </c>
      <c r="U122" s="109">
        <v>0</v>
      </c>
      <c r="V122" s="109">
        <v>0</v>
      </c>
      <c r="W122" s="109">
        <v>0</v>
      </c>
      <c r="X122" s="109">
        <v>0</v>
      </c>
      <c r="Y122" s="109">
        <v>0</v>
      </c>
      <c r="Z122" s="109">
        <v>0</v>
      </c>
      <c r="AA122" s="109">
        <v>0</v>
      </c>
      <c r="AB122" s="109">
        <v>0</v>
      </c>
      <c r="AC122" s="109">
        <v>0</v>
      </c>
      <c r="AD122" s="109">
        <v>0</v>
      </c>
      <c r="AE122" s="109">
        <v>0</v>
      </c>
      <c r="AF122" s="109">
        <v>0</v>
      </c>
      <c r="AG122" s="109">
        <v>0</v>
      </c>
      <c r="AH122" s="109">
        <v>0</v>
      </c>
      <c r="AI122" s="109">
        <v>0</v>
      </c>
      <c r="AJ122" s="109">
        <v>0</v>
      </c>
      <c r="AK122" s="109">
        <v>0</v>
      </c>
      <c r="AL122" s="109">
        <v>0</v>
      </c>
      <c r="AM122" s="114">
        <v>0</v>
      </c>
      <c r="AN122" s="115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73" t="str">
        <f t="shared" si="8"/>
        <v/>
      </c>
      <c r="BE122" s="164"/>
      <c r="BF122" s="107"/>
      <c r="BG122" s="108"/>
      <c r="BH122" s="108"/>
      <c r="BI122" s="108"/>
      <c r="BJ122" s="108"/>
      <c r="BK122" s="108"/>
      <c r="BL122" s="108"/>
      <c r="BM122" s="108"/>
      <c r="BN122" s="5">
        <f t="shared" si="9"/>
        <v>0</v>
      </c>
      <c r="BO122" s="5">
        <f t="shared" si="10"/>
        <v>0</v>
      </c>
    </row>
    <row r="123" spans="2:67">
      <c r="B123" s="128" t="str">
        <f ca="1">IF(C123="","",MAX($B$12:INDIRECT("R[-1]C",FALSE))+1)</f>
        <v/>
      </c>
      <c r="C123" s="109"/>
      <c r="D123" s="129" t="str">
        <f t="shared" si="6"/>
        <v/>
      </c>
      <c r="E123" s="42" t="str">
        <f t="shared" si="7"/>
        <v/>
      </c>
      <c r="F123" s="110"/>
      <c r="G123" s="42" t="str">
        <f ca="1">IF(C123="","",IF(F123="","0x03FF",IF(ISERROR(VLOOKUP(F123,C$12:INDIRECT("R[-1]C[-2]",FALSE),3,FALSE)),"ERROR",VLOOKUP(F123,C$12:INDIRECT("R[-1]C[-2]",FALSE),3,FALSE))))</f>
        <v/>
      </c>
      <c r="H123" s="110">
        <v>0</v>
      </c>
      <c r="I123" s="109">
        <v>0</v>
      </c>
      <c r="J123" s="109">
        <v>0</v>
      </c>
      <c r="K123" s="109">
        <v>0</v>
      </c>
      <c r="L123" s="109">
        <v>0</v>
      </c>
      <c r="M123" s="109">
        <v>0</v>
      </c>
      <c r="N123" s="109">
        <v>0</v>
      </c>
      <c r="O123" s="109">
        <v>0</v>
      </c>
      <c r="P123" s="109">
        <v>0</v>
      </c>
      <c r="Q123" s="109">
        <v>0</v>
      </c>
      <c r="R123" s="109">
        <v>0</v>
      </c>
      <c r="S123" s="109">
        <v>0</v>
      </c>
      <c r="T123" s="109">
        <v>0</v>
      </c>
      <c r="U123" s="109">
        <v>0</v>
      </c>
      <c r="V123" s="109">
        <v>0</v>
      </c>
      <c r="W123" s="109">
        <v>0</v>
      </c>
      <c r="X123" s="109">
        <v>0</v>
      </c>
      <c r="Y123" s="109">
        <v>0</v>
      </c>
      <c r="Z123" s="109">
        <v>0</v>
      </c>
      <c r="AA123" s="109">
        <v>0</v>
      </c>
      <c r="AB123" s="109">
        <v>0</v>
      </c>
      <c r="AC123" s="109">
        <v>0</v>
      </c>
      <c r="AD123" s="109">
        <v>0</v>
      </c>
      <c r="AE123" s="109">
        <v>0</v>
      </c>
      <c r="AF123" s="109">
        <v>0</v>
      </c>
      <c r="AG123" s="109">
        <v>0</v>
      </c>
      <c r="AH123" s="109">
        <v>0</v>
      </c>
      <c r="AI123" s="109">
        <v>0</v>
      </c>
      <c r="AJ123" s="109">
        <v>0</v>
      </c>
      <c r="AK123" s="109">
        <v>0</v>
      </c>
      <c r="AL123" s="109">
        <v>0</v>
      </c>
      <c r="AM123" s="114">
        <v>0</v>
      </c>
      <c r="AN123" s="115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73" t="str">
        <f t="shared" si="8"/>
        <v/>
      </c>
      <c r="BE123" s="164"/>
      <c r="BF123" s="107"/>
      <c r="BG123" s="108"/>
      <c r="BH123" s="108"/>
      <c r="BI123" s="108"/>
      <c r="BJ123" s="108"/>
      <c r="BK123" s="108"/>
      <c r="BL123" s="108"/>
      <c r="BM123" s="108"/>
      <c r="BN123" s="5">
        <f t="shared" si="9"/>
        <v>0</v>
      </c>
      <c r="BO123" s="5">
        <f t="shared" si="10"/>
        <v>0</v>
      </c>
    </row>
    <row r="124" spans="2:67">
      <c r="B124" s="128" t="str">
        <f ca="1">IF(C124="","",MAX($B$12:INDIRECT("R[-1]C",FALSE))+1)</f>
        <v/>
      </c>
      <c r="C124" s="109"/>
      <c r="D124" s="129" t="str">
        <f t="shared" si="6"/>
        <v/>
      </c>
      <c r="E124" s="42" t="str">
        <f t="shared" si="7"/>
        <v/>
      </c>
      <c r="F124" s="110"/>
      <c r="G124" s="42" t="str">
        <f ca="1">IF(C124="","",IF(F124="","0x03FF",IF(ISERROR(VLOOKUP(F124,C$12:INDIRECT("R[-1]C[-2]",FALSE),3,FALSE)),"ERROR",VLOOKUP(F124,C$12:INDIRECT("R[-1]C[-2]",FALSE),3,FALSE))))</f>
        <v/>
      </c>
      <c r="H124" s="110">
        <v>0</v>
      </c>
      <c r="I124" s="109">
        <v>0</v>
      </c>
      <c r="J124" s="109">
        <v>0</v>
      </c>
      <c r="K124" s="109">
        <v>0</v>
      </c>
      <c r="L124" s="109">
        <v>0</v>
      </c>
      <c r="M124" s="109">
        <v>0</v>
      </c>
      <c r="N124" s="109">
        <v>0</v>
      </c>
      <c r="O124" s="109">
        <v>0</v>
      </c>
      <c r="P124" s="109">
        <v>0</v>
      </c>
      <c r="Q124" s="109">
        <v>0</v>
      </c>
      <c r="R124" s="109">
        <v>0</v>
      </c>
      <c r="S124" s="109">
        <v>0</v>
      </c>
      <c r="T124" s="109">
        <v>0</v>
      </c>
      <c r="U124" s="109">
        <v>0</v>
      </c>
      <c r="V124" s="109">
        <v>0</v>
      </c>
      <c r="W124" s="109">
        <v>0</v>
      </c>
      <c r="X124" s="109">
        <v>0</v>
      </c>
      <c r="Y124" s="109">
        <v>0</v>
      </c>
      <c r="Z124" s="109">
        <v>0</v>
      </c>
      <c r="AA124" s="109">
        <v>0</v>
      </c>
      <c r="AB124" s="109">
        <v>0</v>
      </c>
      <c r="AC124" s="109">
        <v>0</v>
      </c>
      <c r="AD124" s="109">
        <v>0</v>
      </c>
      <c r="AE124" s="109">
        <v>0</v>
      </c>
      <c r="AF124" s="109">
        <v>0</v>
      </c>
      <c r="AG124" s="109">
        <v>0</v>
      </c>
      <c r="AH124" s="109">
        <v>0</v>
      </c>
      <c r="AI124" s="109">
        <v>0</v>
      </c>
      <c r="AJ124" s="109">
        <v>0</v>
      </c>
      <c r="AK124" s="109">
        <v>0</v>
      </c>
      <c r="AL124" s="109">
        <v>0</v>
      </c>
      <c r="AM124" s="114">
        <v>0</v>
      </c>
      <c r="AN124" s="115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73" t="str">
        <f t="shared" si="8"/>
        <v/>
      </c>
      <c r="BE124" s="164"/>
      <c r="BF124" s="107"/>
      <c r="BG124" s="108"/>
      <c r="BH124" s="108"/>
      <c r="BI124" s="108"/>
      <c r="BJ124" s="108"/>
      <c r="BK124" s="108"/>
      <c r="BL124" s="108"/>
      <c r="BM124" s="108"/>
      <c r="BN124" s="5">
        <f t="shared" si="9"/>
        <v>0</v>
      </c>
      <c r="BO124" s="5">
        <f t="shared" si="10"/>
        <v>0</v>
      </c>
    </row>
    <row r="125" spans="2:67">
      <c r="B125" s="128" t="str">
        <f ca="1">IF(C125="","",MAX($B$12:INDIRECT("R[-1]C",FALSE))+1)</f>
        <v/>
      </c>
      <c r="C125" s="109"/>
      <c r="D125" s="129" t="str">
        <f t="shared" si="6"/>
        <v/>
      </c>
      <c r="E125" s="42" t="str">
        <f t="shared" si="7"/>
        <v/>
      </c>
      <c r="F125" s="110"/>
      <c r="G125" s="42" t="str">
        <f ca="1">IF(C125="","",IF(F125="","0x03FF",IF(ISERROR(VLOOKUP(F125,C$12:INDIRECT("R[-1]C[-2]",FALSE),3,FALSE)),"ERROR",VLOOKUP(F125,C$12:INDIRECT("R[-1]C[-2]",FALSE),3,FALSE))))</f>
        <v/>
      </c>
      <c r="H125" s="110">
        <v>0</v>
      </c>
      <c r="I125" s="109">
        <v>0</v>
      </c>
      <c r="J125" s="109">
        <v>0</v>
      </c>
      <c r="K125" s="109">
        <v>0</v>
      </c>
      <c r="L125" s="109">
        <v>0</v>
      </c>
      <c r="M125" s="109">
        <v>0</v>
      </c>
      <c r="N125" s="109">
        <v>0</v>
      </c>
      <c r="O125" s="109">
        <v>0</v>
      </c>
      <c r="P125" s="109">
        <v>0</v>
      </c>
      <c r="Q125" s="109">
        <v>0</v>
      </c>
      <c r="R125" s="109">
        <v>0</v>
      </c>
      <c r="S125" s="109">
        <v>0</v>
      </c>
      <c r="T125" s="109">
        <v>0</v>
      </c>
      <c r="U125" s="109">
        <v>0</v>
      </c>
      <c r="V125" s="109">
        <v>0</v>
      </c>
      <c r="W125" s="109">
        <v>0</v>
      </c>
      <c r="X125" s="109">
        <v>0</v>
      </c>
      <c r="Y125" s="109">
        <v>0</v>
      </c>
      <c r="Z125" s="109">
        <v>0</v>
      </c>
      <c r="AA125" s="109">
        <v>0</v>
      </c>
      <c r="AB125" s="109">
        <v>0</v>
      </c>
      <c r="AC125" s="109">
        <v>0</v>
      </c>
      <c r="AD125" s="109">
        <v>0</v>
      </c>
      <c r="AE125" s="109">
        <v>0</v>
      </c>
      <c r="AF125" s="109">
        <v>0</v>
      </c>
      <c r="AG125" s="109">
        <v>0</v>
      </c>
      <c r="AH125" s="109">
        <v>0</v>
      </c>
      <c r="AI125" s="109">
        <v>0</v>
      </c>
      <c r="AJ125" s="109">
        <v>0</v>
      </c>
      <c r="AK125" s="109">
        <v>0</v>
      </c>
      <c r="AL125" s="109">
        <v>0</v>
      </c>
      <c r="AM125" s="114">
        <v>0</v>
      </c>
      <c r="AN125" s="115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73" t="str">
        <f t="shared" si="8"/>
        <v/>
      </c>
      <c r="BE125" s="164"/>
      <c r="BF125" s="107"/>
      <c r="BG125" s="108"/>
      <c r="BH125" s="108"/>
      <c r="BI125" s="108"/>
      <c r="BJ125" s="108"/>
      <c r="BK125" s="108"/>
      <c r="BL125" s="108"/>
      <c r="BM125" s="108"/>
      <c r="BN125" s="5">
        <f t="shared" si="9"/>
        <v>0</v>
      </c>
      <c r="BO125" s="5">
        <f t="shared" si="10"/>
        <v>0</v>
      </c>
    </row>
    <row r="126" spans="2:67">
      <c r="B126" s="128" t="str">
        <f ca="1">IF(C126="","",MAX($B$12:INDIRECT("R[-1]C",FALSE))+1)</f>
        <v/>
      </c>
      <c r="C126" s="109"/>
      <c r="D126" s="129" t="str">
        <f t="shared" si="6"/>
        <v/>
      </c>
      <c r="E126" s="42" t="str">
        <f t="shared" si="7"/>
        <v/>
      </c>
      <c r="F126" s="110"/>
      <c r="G126" s="42" t="str">
        <f ca="1">IF(C126="","",IF(F126="","0x03FF",IF(ISERROR(VLOOKUP(F126,C$12:INDIRECT("R[-1]C[-2]",FALSE),3,FALSE)),"ERROR",VLOOKUP(F126,C$12:INDIRECT("R[-1]C[-2]",FALSE),3,FALSE))))</f>
        <v/>
      </c>
      <c r="H126" s="110">
        <v>0</v>
      </c>
      <c r="I126" s="109">
        <v>0</v>
      </c>
      <c r="J126" s="109">
        <v>0</v>
      </c>
      <c r="K126" s="109">
        <v>0</v>
      </c>
      <c r="L126" s="109">
        <v>0</v>
      </c>
      <c r="M126" s="109">
        <v>0</v>
      </c>
      <c r="N126" s="109">
        <v>0</v>
      </c>
      <c r="O126" s="109">
        <v>0</v>
      </c>
      <c r="P126" s="109">
        <v>0</v>
      </c>
      <c r="Q126" s="109">
        <v>0</v>
      </c>
      <c r="R126" s="109">
        <v>0</v>
      </c>
      <c r="S126" s="109">
        <v>0</v>
      </c>
      <c r="T126" s="109">
        <v>0</v>
      </c>
      <c r="U126" s="109">
        <v>0</v>
      </c>
      <c r="V126" s="109">
        <v>0</v>
      </c>
      <c r="W126" s="109">
        <v>0</v>
      </c>
      <c r="X126" s="109">
        <v>0</v>
      </c>
      <c r="Y126" s="109">
        <v>0</v>
      </c>
      <c r="Z126" s="109">
        <v>0</v>
      </c>
      <c r="AA126" s="109">
        <v>0</v>
      </c>
      <c r="AB126" s="109">
        <v>0</v>
      </c>
      <c r="AC126" s="109">
        <v>0</v>
      </c>
      <c r="AD126" s="109">
        <v>0</v>
      </c>
      <c r="AE126" s="109">
        <v>0</v>
      </c>
      <c r="AF126" s="109">
        <v>0</v>
      </c>
      <c r="AG126" s="109">
        <v>0</v>
      </c>
      <c r="AH126" s="109">
        <v>0</v>
      </c>
      <c r="AI126" s="109">
        <v>0</v>
      </c>
      <c r="AJ126" s="109">
        <v>0</v>
      </c>
      <c r="AK126" s="109">
        <v>0</v>
      </c>
      <c r="AL126" s="109">
        <v>0</v>
      </c>
      <c r="AM126" s="114">
        <v>0</v>
      </c>
      <c r="AN126" s="115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73" t="str">
        <f t="shared" si="8"/>
        <v/>
      </c>
      <c r="BE126" s="164"/>
      <c r="BF126" s="107"/>
      <c r="BG126" s="108"/>
      <c r="BH126" s="108"/>
      <c r="BI126" s="108"/>
      <c r="BJ126" s="108"/>
      <c r="BK126" s="108"/>
      <c r="BL126" s="108"/>
      <c r="BM126" s="108"/>
      <c r="BN126" s="5">
        <f t="shared" si="9"/>
        <v>0</v>
      </c>
      <c r="BO126" s="5">
        <f t="shared" si="10"/>
        <v>0</v>
      </c>
    </row>
    <row r="127" spans="2:67">
      <c r="B127" s="128" t="str">
        <f ca="1">IF(C127="","",MAX($B$12:INDIRECT("R[-1]C",FALSE))+1)</f>
        <v/>
      </c>
      <c r="C127" s="109"/>
      <c r="D127" s="129" t="str">
        <f t="shared" ref="D127:D190" si="11">IF(C127="","",D$8&amp;UPPER(SUBSTITUTE(C127," ","_")))</f>
        <v/>
      </c>
      <c r="E127" s="42" t="str">
        <f t="shared" si="7"/>
        <v/>
      </c>
      <c r="F127" s="110"/>
      <c r="G127" s="42" t="str">
        <f ca="1">IF(C127="","",IF(F127="","0x03FF",IF(ISERROR(VLOOKUP(F127,C$12:INDIRECT("R[-1]C[-2]",FALSE),3,FALSE)),"ERROR",VLOOKUP(F127,C$12:INDIRECT("R[-1]C[-2]",FALSE),3,FALSE))))</f>
        <v/>
      </c>
      <c r="H127" s="110">
        <v>0</v>
      </c>
      <c r="I127" s="109">
        <v>0</v>
      </c>
      <c r="J127" s="109">
        <v>0</v>
      </c>
      <c r="K127" s="109">
        <v>0</v>
      </c>
      <c r="L127" s="109">
        <v>0</v>
      </c>
      <c r="M127" s="109">
        <v>0</v>
      </c>
      <c r="N127" s="109">
        <v>0</v>
      </c>
      <c r="O127" s="109">
        <v>0</v>
      </c>
      <c r="P127" s="109">
        <v>0</v>
      </c>
      <c r="Q127" s="109">
        <v>0</v>
      </c>
      <c r="R127" s="109">
        <v>0</v>
      </c>
      <c r="S127" s="109">
        <v>0</v>
      </c>
      <c r="T127" s="109">
        <v>0</v>
      </c>
      <c r="U127" s="109">
        <v>0</v>
      </c>
      <c r="V127" s="109">
        <v>0</v>
      </c>
      <c r="W127" s="109">
        <v>0</v>
      </c>
      <c r="X127" s="109">
        <v>0</v>
      </c>
      <c r="Y127" s="109">
        <v>0</v>
      </c>
      <c r="Z127" s="109">
        <v>0</v>
      </c>
      <c r="AA127" s="109">
        <v>0</v>
      </c>
      <c r="AB127" s="109">
        <v>0</v>
      </c>
      <c r="AC127" s="109">
        <v>0</v>
      </c>
      <c r="AD127" s="109">
        <v>0</v>
      </c>
      <c r="AE127" s="109">
        <v>0</v>
      </c>
      <c r="AF127" s="109">
        <v>0</v>
      </c>
      <c r="AG127" s="109">
        <v>0</v>
      </c>
      <c r="AH127" s="109">
        <v>0</v>
      </c>
      <c r="AI127" s="109">
        <v>0</v>
      </c>
      <c r="AJ127" s="109">
        <v>0</v>
      </c>
      <c r="AK127" s="109">
        <v>0</v>
      </c>
      <c r="AL127" s="109">
        <v>0</v>
      </c>
      <c r="AM127" s="114">
        <v>0</v>
      </c>
      <c r="AN127" s="115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73" t="str">
        <f t="shared" si="8"/>
        <v/>
      </c>
      <c r="BE127" s="164"/>
      <c r="BF127" s="107"/>
      <c r="BG127" s="108"/>
      <c r="BH127" s="108"/>
      <c r="BI127" s="108"/>
      <c r="BJ127" s="108"/>
      <c r="BK127" s="108"/>
      <c r="BL127" s="108"/>
      <c r="BM127" s="108"/>
      <c r="BN127" s="5">
        <f t="shared" ref="BN127:BN190" si="12">COUNTA(BF127:BM127)</f>
        <v>0</v>
      </c>
      <c r="BO127" s="5">
        <f t="shared" ref="BO127:BO190" si="13">LEN(D127)</f>
        <v>0</v>
      </c>
    </row>
    <row r="128" spans="2:67">
      <c r="B128" s="128" t="str">
        <f ca="1">IF(C128="","",MAX($B$12:INDIRECT("R[-1]C",FALSE))+1)</f>
        <v/>
      </c>
      <c r="C128" s="109"/>
      <c r="D128" s="129" t="str">
        <f t="shared" si="11"/>
        <v/>
      </c>
      <c r="E128" s="42" t="str">
        <f t="shared" si="7"/>
        <v/>
      </c>
      <c r="F128" s="110"/>
      <c r="G128" s="42" t="str">
        <f ca="1">IF(C128="","",IF(F128="","0x03FF",IF(ISERROR(VLOOKUP(F128,C$12:INDIRECT("R[-1]C[-2]",FALSE),3,FALSE)),"ERROR",VLOOKUP(F128,C$12:INDIRECT("R[-1]C[-2]",FALSE),3,FALSE))))</f>
        <v/>
      </c>
      <c r="H128" s="110">
        <v>0</v>
      </c>
      <c r="I128" s="109">
        <v>0</v>
      </c>
      <c r="J128" s="109">
        <v>0</v>
      </c>
      <c r="K128" s="109">
        <v>0</v>
      </c>
      <c r="L128" s="109">
        <v>0</v>
      </c>
      <c r="M128" s="109">
        <v>0</v>
      </c>
      <c r="N128" s="109">
        <v>0</v>
      </c>
      <c r="O128" s="109">
        <v>0</v>
      </c>
      <c r="P128" s="109">
        <v>0</v>
      </c>
      <c r="Q128" s="109">
        <v>0</v>
      </c>
      <c r="R128" s="109">
        <v>0</v>
      </c>
      <c r="S128" s="109">
        <v>0</v>
      </c>
      <c r="T128" s="109">
        <v>0</v>
      </c>
      <c r="U128" s="109">
        <v>0</v>
      </c>
      <c r="V128" s="109">
        <v>0</v>
      </c>
      <c r="W128" s="109">
        <v>0</v>
      </c>
      <c r="X128" s="109">
        <v>0</v>
      </c>
      <c r="Y128" s="109">
        <v>0</v>
      </c>
      <c r="Z128" s="109">
        <v>0</v>
      </c>
      <c r="AA128" s="109">
        <v>0</v>
      </c>
      <c r="AB128" s="109">
        <v>0</v>
      </c>
      <c r="AC128" s="109">
        <v>0</v>
      </c>
      <c r="AD128" s="109">
        <v>0</v>
      </c>
      <c r="AE128" s="109">
        <v>0</v>
      </c>
      <c r="AF128" s="109">
        <v>0</v>
      </c>
      <c r="AG128" s="109">
        <v>0</v>
      </c>
      <c r="AH128" s="109">
        <v>0</v>
      </c>
      <c r="AI128" s="109">
        <v>0</v>
      </c>
      <c r="AJ128" s="109">
        <v>0</v>
      </c>
      <c r="AK128" s="109">
        <v>0</v>
      </c>
      <c r="AL128" s="109">
        <v>0</v>
      </c>
      <c r="AM128" s="114">
        <v>0</v>
      </c>
      <c r="AN128" s="115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73" t="str">
        <f t="shared" si="8"/>
        <v/>
      </c>
      <c r="BE128" s="164"/>
      <c r="BF128" s="107"/>
      <c r="BG128" s="108"/>
      <c r="BH128" s="108"/>
      <c r="BI128" s="108"/>
      <c r="BJ128" s="108"/>
      <c r="BK128" s="108"/>
      <c r="BL128" s="108"/>
      <c r="BM128" s="108"/>
      <c r="BN128" s="5">
        <f t="shared" si="12"/>
        <v>0</v>
      </c>
      <c r="BO128" s="5">
        <f t="shared" si="13"/>
        <v>0</v>
      </c>
    </row>
    <row r="129" spans="2:67">
      <c r="B129" s="128" t="str">
        <f ca="1">IF(C129="","",MAX($B$12:INDIRECT("R[-1]C",FALSE))+1)</f>
        <v/>
      </c>
      <c r="C129" s="109"/>
      <c r="D129" s="129" t="str">
        <f t="shared" si="11"/>
        <v/>
      </c>
      <c r="E129" s="42" t="str">
        <f t="shared" si="7"/>
        <v/>
      </c>
      <c r="F129" s="110"/>
      <c r="G129" s="42" t="str">
        <f ca="1">IF(C129="","",IF(F129="","0x03FF",IF(ISERROR(VLOOKUP(F129,C$12:INDIRECT("R[-1]C[-2]",FALSE),3,FALSE)),"ERROR",VLOOKUP(F129,C$12:INDIRECT("R[-1]C[-2]",FALSE),3,FALSE))))</f>
        <v/>
      </c>
      <c r="H129" s="110">
        <v>0</v>
      </c>
      <c r="I129" s="109">
        <v>0</v>
      </c>
      <c r="J129" s="109">
        <v>0</v>
      </c>
      <c r="K129" s="109">
        <v>0</v>
      </c>
      <c r="L129" s="109">
        <v>0</v>
      </c>
      <c r="M129" s="109">
        <v>0</v>
      </c>
      <c r="N129" s="109">
        <v>0</v>
      </c>
      <c r="O129" s="109">
        <v>0</v>
      </c>
      <c r="P129" s="109">
        <v>0</v>
      </c>
      <c r="Q129" s="109">
        <v>0</v>
      </c>
      <c r="R129" s="109">
        <v>0</v>
      </c>
      <c r="S129" s="109">
        <v>0</v>
      </c>
      <c r="T129" s="109">
        <v>0</v>
      </c>
      <c r="U129" s="109">
        <v>0</v>
      </c>
      <c r="V129" s="109">
        <v>0</v>
      </c>
      <c r="W129" s="109">
        <v>0</v>
      </c>
      <c r="X129" s="109">
        <v>0</v>
      </c>
      <c r="Y129" s="109">
        <v>0</v>
      </c>
      <c r="Z129" s="109">
        <v>0</v>
      </c>
      <c r="AA129" s="109">
        <v>0</v>
      </c>
      <c r="AB129" s="109">
        <v>0</v>
      </c>
      <c r="AC129" s="109">
        <v>0</v>
      </c>
      <c r="AD129" s="109">
        <v>0</v>
      </c>
      <c r="AE129" s="109">
        <v>0</v>
      </c>
      <c r="AF129" s="109">
        <v>0</v>
      </c>
      <c r="AG129" s="109">
        <v>0</v>
      </c>
      <c r="AH129" s="109">
        <v>0</v>
      </c>
      <c r="AI129" s="109">
        <v>0</v>
      </c>
      <c r="AJ129" s="109">
        <v>0</v>
      </c>
      <c r="AK129" s="109">
        <v>0</v>
      </c>
      <c r="AL129" s="109">
        <v>0</v>
      </c>
      <c r="AM129" s="114">
        <v>0</v>
      </c>
      <c r="AN129" s="115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73" t="str">
        <f t="shared" si="8"/>
        <v/>
      </c>
      <c r="BE129" s="164"/>
      <c r="BF129" s="107"/>
      <c r="BG129" s="108"/>
      <c r="BH129" s="108"/>
      <c r="BI129" s="108"/>
      <c r="BJ129" s="108"/>
      <c r="BK129" s="108"/>
      <c r="BL129" s="108"/>
      <c r="BM129" s="108"/>
      <c r="BN129" s="5">
        <f t="shared" si="12"/>
        <v>0</v>
      </c>
      <c r="BO129" s="5">
        <f t="shared" si="13"/>
        <v>0</v>
      </c>
    </row>
    <row r="130" spans="2:67">
      <c r="B130" s="128" t="str">
        <f ca="1">IF(C130="","",MAX($B$12:INDIRECT("R[-1]C",FALSE))+1)</f>
        <v/>
      </c>
      <c r="C130" s="109"/>
      <c r="D130" s="129" t="str">
        <f t="shared" si="11"/>
        <v/>
      </c>
      <c r="E130" s="42" t="str">
        <f t="shared" si="7"/>
        <v/>
      </c>
      <c r="F130" s="110"/>
      <c r="G130" s="42" t="str">
        <f ca="1">IF(C130="","",IF(F130="","0x03FF",IF(ISERROR(VLOOKUP(F130,C$12:INDIRECT("R[-1]C[-2]",FALSE),3,FALSE)),"ERROR",VLOOKUP(F130,C$12:INDIRECT("R[-1]C[-2]",FALSE),3,FALSE))))</f>
        <v/>
      </c>
      <c r="H130" s="110">
        <v>0</v>
      </c>
      <c r="I130" s="109">
        <v>0</v>
      </c>
      <c r="J130" s="109">
        <v>0</v>
      </c>
      <c r="K130" s="109">
        <v>0</v>
      </c>
      <c r="L130" s="109">
        <v>0</v>
      </c>
      <c r="M130" s="109">
        <v>0</v>
      </c>
      <c r="N130" s="109">
        <v>0</v>
      </c>
      <c r="O130" s="109">
        <v>0</v>
      </c>
      <c r="P130" s="109">
        <v>0</v>
      </c>
      <c r="Q130" s="109">
        <v>0</v>
      </c>
      <c r="R130" s="109">
        <v>0</v>
      </c>
      <c r="S130" s="109">
        <v>0</v>
      </c>
      <c r="T130" s="109">
        <v>0</v>
      </c>
      <c r="U130" s="109">
        <v>0</v>
      </c>
      <c r="V130" s="109">
        <v>0</v>
      </c>
      <c r="W130" s="109">
        <v>0</v>
      </c>
      <c r="X130" s="109">
        <v>0</v>
      </c>
      <c r="Y130" s="109">
        <v>0</v>
      </c>
      <c r="Z130" s="109">
        <v>0</v>
      </c>
      <c r="AA130" s="109">
        <v>0</v>
      </c>
      <c r="AB130" s="109">
        <v>0</v>
      </c>
      <c r="AC130" s="109">
        <v>0</v>
      </c>
      <c r="AD130" s="109">
        <v>0</v>
      </c>
      <c r="AE130" s="109">
        <v>0</v>
      </c>
      <c r="AF130" s="109">
        <v>0</v>
      </c>
      <c r="AG130" s="109">
        <v>0</v>
      </c>
      <c r="AH130" s="109">
        <v>0</v>
      </c>
      <c r="AI130" s="109">
        <v>0</v>
      </c>
      <c r="AJ130" s="109">
        <v>0</v>
      </c>
      <c r="AK130" s="109">
        <v>0</v>
      </c>
      <c r="AL130" s="109">
        <v>0</v>
      </c>
      <c r="AM130" s="114">
        <v>0</v>
      </c>
      <c r="AN130" s="115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73" t="str">
        <f t="shared" si="8"/>
        <v/>
      </c>
      <c r="BE130" s="164"/>
      <c r="BF130" s="107"/>
      <c r="BG130" s="108"/>
      <c r="BH130" s="108"/>
      <c r="BI130" s="108"/>
      <c r="BJ130" s="108"/>
      <c r="BK130" s="108"/>
      <c r="BL130" s="108"/>
      <c r="BM130" s="108"/>
      <c r="BN130" s="5">
        <f t="shared" si="12"/>
        <v>0</v>
      </c>
      <c r="BO130" s="5">
        <f t="shared" si="13"/>
        <v>0</v>
      </c>
    </row>
    <row r="131" spans="2:67">
      <c r="B131" s="128" t="str">
        <f ca="1">IF(C131="","",MAX($B$12:INDIRECT("R[-1]C",FALSE))+1)</f>
        <v/>
      </c>
      <c r="C131" s="109"/>
      <c r="D131" s="129" t="str">
        <f t="shared" si="11"/>
        <v/>
      </c>
      <c r="E131" s="42" t="str">
        <f t="shared" si="7"/>
        <v/>
      </c>
      <c r="F131" s="110"/>
      <c r="G131" s="42" t="str">
        <f ca="1">IF(C131="","",IF(F131="","0x03FF",IF(ISERROR(VLOOKUP(F131,C$12:INDIRECT("R[-1]C[-2]",FALSE),3,FALSE)),"ERROR",VLOOKUP(F131,C$12:INDIRECT("R[-1]C[-2]",FALSE),3,FALSE))))</f>
        <v/>
      </c>
      <c r="H131" s="110">
        <v>0</v>
      </c>
      <c r="I131" s="109">
        <v>0</v>
      </c>
      <c r="J131" s="109">
        <v>0</v>
      </c>
      <c r="K131" s="109">
        <v>0</v>
      </c>
      <c r="L131" s="109">
        <v>0</v>
      </c>
      <c r="M131" s="109">
        <v>0</v>
      </c>
      <c r="N131" s="109">
        <v>0</v>
      </c>
      <c r="O131" s="109">
        <v>0</v>
      </c>
      <c r="P131" s="109">
        <v>0</v>
      </c>
      <c r="Q131" s="109">
        <v>0</v>
      </c>
      <c r="R131" s="109">
        <v>0</v>
      </c>
      <c r="S131" s="109">
        <v>0</v>
      </c>
      <c r="T131" s="109">
        <v>0</v>
      </c>
      <c r="U131" s="109">
        <v>0</v>
      </c>
      <c r="V131" s="109">
        <v>0</v>
      </c>
      <c r="W131" s="109">
        <v>0</v>
      </c>
      <c r="X131" s="109">
        <v>0</v>
      </c>
      <c r="Y131" s="109">
        <v>0</v>
      </c>
      <c r="Z131" s="109">
        <v>0</v>
      </c>
      <c r="AA131" s="109">
        <v>0</v>
      </c>
      <c r="AB131" s="109">
        <v>0</v>
      </c>
      <c r="AC131" s="109">
        <v>0</v>
      </c>
      <c r="AD131" s="109">
        <v>0</v>
      </c>
      <c r="AE131" s="109">
        <v>0</v>
      </c>
      <c r="AF131" s="109">
        <v>0</v>
      </c>
      <c r="AG131" s="109">
        <v>0</v>
      </c>
      <c r="AH131" s="109">
        <v>0</v>
      </c>
      <c r="AI131" s="109">
        <v>0</v>
      </c>
      <c r="AJ131" s="109">
        <v>0</v>
      </c>
      <c r="AK131" s="109">
        <v>0</v>
      </c>
      <c r="AL131" s="109">
        <v>0</v>
      </c>
      <c r="AM131" s="114">
        <v>0</v>
      </c>
      <c r="AN131" s="115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73" t="str">
        <f t="shared" si="8"/>
        <v/>
      </c>
      <c r="BE131" s="164"/>
      <c r="BF131" s="107"/>
      <c r="BG131" s="108"/>
      <c r="BH131" s="108"/>
      <c r="BI131" s="108"/>
      <c r="BJ131" s="108"/>
      <c r="BK131" s="108"/>
      <c r="BL131" s="108"/>
      <c r="BM131" s="108"/>
      <c r="BN131" s="5">
        <f t="shared" si="12"/>
        <v>0</v>
      </c>
      <c r="BO131" s="5">
        <f t="shared" si="13"/>
        <v>0</v>
      </c>
    </row>
    <row r="132" spans="2:67">
      <c r="B132" s="128" t="str">
        <f ca="1">IF(C132="","",MAX($B$12:INDIRECT("R[-1]C",FALSE))+1)</f>
        <v/>
      </c>
      <c r="C132" s="109"/>
      <c r="D132" s="129" t="str">
        <f t="shared" si="11"/>
        <v/>
      </c>
      <c r="E132" s="42" t="str">
        <f t="shared" si="7"/>
        <v/>
      </c>
      <c r="F132" s="110"/>
      <c r="G132" s="42" t="str">
        <f ca="1">IF(C132="","",IF(F132="","0x03FF",IF(ISERROR(VLOOKUP(F132,C$12:INDIRECT("R[-1]C[-2]",FALSE),3,FALSE)),"ERROR",VLOOKUP(F132,C$12:INDIRECT("R[-1]C[-2]",FALSE),3,FALSE))))</f>
        <v/>
      </c>
      <c r="H132" s="110">
        <v>0</v>
      </c>
      <c r="I132" s="109">
        <v>0</v>
      </c>
      <c r="J132" s="109">
        <v>0</v>
      </c>
      <c r="K132" s="109">
        <v>0</v>
      </c>
      <c r="L132" s="109">
        <v>0</v>
      </c>
      <c r="M132" s="109">
        <v>0</v>
      </c>
      <c r="N132" s="109">
        <v>0</v>
      </c>
      <c r="O132" s="109">
        <v>0</v>
      </c>
      <c r="P132" s="109">
        <v>0</v>
      </c>
      <c r="Q132" s="109">
        <v>0</v>
      </c>
      <c r="R132" s="109">
        <v>0</v>
      </c>
      <c r="S132" s="109">
        <v>0</v>
      </c>
      <c r="T132" s="109">
        <v>0</v>
      </c>
      <c r="U132" s="109">
        <v>0</v>
      </c>
      <c r="V132" s="109">
        <v>0</v>
      </c>
      <c r="W132" s="109">
        <v>0</v>
      </c>
      <c r="X132" s="109">
        <v>0</v>
      </c>
      <c r="Y132" s="109">
        <v>0</v>
      </c>
      <c r="Z132" s="109">
        <v>0</v>
      </c>
      <c r="AA132" s="109">
        <v>0</v>
      </c>
      <c r="AB132" s="109">
        <v>0</v>
      </c>
      <c r="AC132" s="109">
        <v>0</v>
      </c>
      <c r="AD132" s="109">
        <v>0</v>
      </c>
      <c r="AE132" s="109">
        <v>0</v>
      </c>
      <c r="AF132" s="109">
        <v>0</v>
      </c>
      <c r="AG132" s="109">
        <v>0</v>
      </c>
      <c r="AH132" s="109">
        <v>0</v>
      </c>
      <c r="AI132" s="109">
        <v>0</v>
      </c>
      <c r="AJ132" s="109">
        <v>0</v>
      </c>
      <c r="AK132" s="109">
        <v>0</v>
      </c>
      <c r="AL132" s="109">
        <v>0</v>
      </c>
      <c r="AM132" s="114">
        <v>0</v>
      </c>
      <c r="AN132" s="115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73" t="str">
        <f t="shared" si="8"/>
        <v/>
      </c>
      <c r="BE132" s="164"/>
      <c r="BF132" s="107"/>
      <c r="BG132" s="108"/>
      <c r="BH132" s="108"/>
      <c r="BI132" s="108"/>
      <c r="BJ132" s="108"/>
      <c r="BK132" s="108"/>
      <c r="BL132" s="108"/>
      <c r="BM132" s="108"/>
      <c r="BN132" s="5">
        <f t="shared" si="12"/>
        <v>0</v>
      </c>
      <c r="BO132" s="5">
        <f t="shared" si="13"/>
        <v>0</v>
      </c>
    </row>
    <row r="133" spans="2:67">
      <c r="B133" s="128" t="str">
        <f ca="1">IF(C133="","",MAX($B$12:INDIRECT("R[-1]C",FALSE))+1)</f>
        <v/>
      </c>
      <c r="C133" s="109"/>
      <c r="D133" s="129" t="str">
        <f t="shared" si="11"/>
        <v/>
      </c>
      <c r="E133" s="42" t="str">
        <f t="shared" si="7"/>
        <v/>
      </c>
      <c r="F133" s="110"/>
      <c r="G133" s="42" t="str">
        <f ca="1">IF(C133="","",IF(F133="","0x03FF",IF(ISERROR(VLOOKUP(F133,C$12:INDIRECT("R[-1]C[-2]",FALSE),3,FALSE)),"ERROR",VLOOKUP(F133,C$12:INDIRECT("R[-1]C[-2]",FALSE),3,FALSE))))</f>
        <v/>
      </c>
      <c r="H133" s="110">
        <v>0</v>
      </c>
      <c r="I133" s="109">
        <v>0</v>
      </c>
      <c r="J133" s="109">
        <v>0</v>
      </c>
      <c r="K133" s="109">
        <v>0</v>
      </c>
      <c r="L133" s="109">
        <v>0</v>
      </c>
      <c r="M133" s="109">
        <v>0</v>
      </c>
      <c r="N133" s="109">
        <v>0</v>
      </c>
      <c r="O133" s="109">
        <v>0</v>
      </c>
      <c r="P133" s="109">
        <v>0</v>
      </c>
      <c r="Q133" s="109">
        <v>0</v>
      </c>
      <c r="R133" s="109">
        <v>0</v>
      </c>
      <c r="S133" s="109">
        <v>0</v>
      </c>
      <c r="T133" s="109">
        <v>0</v>
      </c>
      <c r="U133" s="109">
        <v>0</v>
      </c>
      <c r="V133" s="109">
        <v>0</v>
      </c>
      <c r="W133" s="109">
        <v>0</v>
      </c>
      <c r="X133" s="109">
        <v>0</v>
      </c>
      <c r="Y133" s="109">
        <v>0</v>
      </c>
      <c r="Z133" s="109">
        <v>0</v>
      </c>
      <c r="AA133" s="109">
        <v>0</v>
      </c>
      <c r="AB133" s="109">
        <v>0</v>
      </c>
      <c r="AC133" s="109">
        <v>0</v>
      </c>
      <c r="AD133" s="109">
        <v>0</v>
      </c>
      <c r="AE133" s="109">
        <v>0</v>
      </c>
      <c r="AF133" s="109">
        <v>0</v>
      </c>
      <c r="AG133" s="109">
        <v>0</v>
      </c>
      <c r="AH133" s="109">
        <v>0</v>
      </c>
      <c r="AI133" s="109">
        <v>0</v>
      </c>
      <c r="AJ133" s="109">
        <v>0</v>
      </c>
      <c r="AK133" s="109">
        <v>0</v>
      </c>
      <c r="AL133" s="109">
        <v>0</v>
      </c>
      <c r="AM133" s="114">
        <v>0</v>
      </c>
      <c r="AN133" s="115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73" t="str">
        <f t="shared" si="8"/>
        <v/>
      </c>
      <c r="BE133" s="164"/>
      <c r="BF133" s="107"/>
      <c r="BG133" s="108"/>
      <c r="BH133" s="108"/>
      <c r="BI133" s="108"/>
      <c r="BJ133" s="108"/>
      <c r="BK133" s="108"/>
      <c r="BL133" s="108"/>
      <c r="BM133" s="108"/>
      <c r="BN133" s="5">
        <f t="shared" si="12"/>
        <v>0</v>
      </c>
      <c r="BO133" s="5">
        <f t="shared" si="13"/>
        <v>0</v>
      </c>
    </row>
    <row r="134" spans="2:67">
      <c r="B134" s="128" t="str">
        <f ca="1">IF(C134="","",MAX($B$12:INDIRECT("R[-1]C",FALSE))+1)</f>
        <v/>
      </c>
      <c r="C134" s="109"/>
      <c r="D134" s="129" t="str">
        <f t="shared" si="11"/>
        <v/>
      </c>
      <c r="E134" s="42" t="str">
        <f t="shared" si="7"/>
        <v/>
      </c>
      <c r="F134" s="110"/>
      <c r="G134" s="42" t="str">
        <f ca="1">IF(C134="","",IF(F134="","0x03FF",IF(ISERROR(VLOOKUP(F134,C$12:INDIRECT("R[-1]C[-2]",FALSE),3,FALSE)),"ERROR",VLOOKUP(F134,C$12:INDIRECT("R[-1]C[-2]",FALSE),3,FALSE))))</f>
        <v/>
      </c>
      <c r="H134" s="110">
        <v>0</v>
      </c>
      <c r="I134" s="109">
        <v>0</v>
      </c>
      <c r="J134" s="109">
        <v>0</v>
      </c>
      <c r="K134" s="109">
        <v>0</v>
      </c>
      <c r="L134" s="109">
        <v>0</v>
      </c>
      <c r="M134" s="109">
        <v>0</v>
      </c>
      <c r="N134" s="109">
        <v>0</v>
      </c>
      <c r="O134" s="109">
        <v>0</v>
      </c>
      <c r="P134" s="109">
        <v>0</v>
      </c>
      <c r="Q134" s="109">
        <v>0</v>
      </c>
      <c r="R134" s="109">
        <v>0</v>
      </c>
      <c r="S134" s="109">
        <v>0</v>
      </c>
      <c r="T134" s="109">
        <v>0</v>
      </c>
      <c r="U134" s="109">
        <v>0</v>
      </c>
      <c r="V134" s="109">
        <v>0</v>
      </c>
      <c r="W134" s="109">
        <v>0</v>
      </c>
      <c r="X134" s="109">
        <v>0</v>
      </c>
      <c r="Y134" s="109">
        <v>0</v>
      </c>
      <c r="Z134" s="109">
        <v>0</v>
      </c>
      <c r="AA134" s="109">
        <v>0</v>
      </c>
      <c r="AB134" s="109">
        <v>0</v>
      </c>
      <c r="AC134" s="109">
        <v>0</v>
      </c>
      <c r="AD134" s="109">
        <v>0</v>
      </c>
      <c r="AE134" s="109">
        <v>0</v>
      </c>
      <c r="AF134" s="109">
        <v>0</v>
      </c>
      <c r="AG134" s="109">
        <v>0</v>
      </c>
      <c r="AH134" s="109">
        <v>0</v>
      </c>
      <c r="AI134" s="109">
        <v>0</v>
      </c>
      <c r="AJ134" s="109">
        <v>0</v>
      </c>
      <c r="AK134" s="109">
        <v>0</v>
      </c>
      <c r="AL134" s="109">
        <v>0</v>
      </c>
      <c r="AM134" s="114">
        <v>0</v>
      </c>
      <c r="AN134" s="115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73" t="str">
        <f t="shared" si="8"/>
        <v/>
      </c>
      <c r="BE134" s="164"/>
      <c r="BF134" s="107"/>
      <c r="BG134" s="108"/>
      <c r="BH134" s="108"/>
      <c r="BI134" s="108"/>
      <c r="BJ134" s="108"/>
      <c r="BK134" s="108"/>
      <c r="BL134" s="108"/>
      <c r="BM134" s="108"/>
      <c r="BN134" s="5">
        <f t="shared" si="12"/>
        <v>0</v>
      </c>
      <c r="BO134" s="5">
        <f t="shared" si="13"/>
        <v>0</v>
      </c>
    </row>
    <row r="135" spans="2:67">
      <c r="B135" s="128" t="str">
        <f ca="1">IF(C135="","",MAX($B$12:INDIRECT("R[-1]C",FALSE))+1)</f>
        <v/>
      </c>
      <c r="C135" s="109"/>
      <c r="D135" s="129" t="str">
        <f t="shared" si="11"/>
        <v/>
      </c>
      <c r="E135" s="42" t="str">
        <f t="shared" si="7"/>
        <v/>
      </c>
      <c r="F135" s="110"/>
      <c r="G135" s="42" t="str">
        <f ca="1">IF(C135="","",IF(F135="","0x03FF",IF(ISERROR(VLOOKUP(F135,C$12:INDIRECT("R[-1]C[-2]",FALSE),3,FALSE)),"ERROR",VLOOKUP(F135,C$12:INDIRECT("R[-1]C[-2]",FALSE),3,FALSE))))</f>
        <v/>
      </c>
      <c r="H135" s="110">
        <v>0</v>
      </c>
      <c r="I135" s="109">
        <v>0</v>
      </c>
      <c r="J135" s="109">
        <v>0</v>
      </c>
      <c r="K135" s="109">
        <v>0</v>
      </c>
      <c r="L135" s="109">
        <v>0</v>
      </c>
      <c r="M135" s="109">
        <v>0</v>
      </c>
      <c r="N135" s="109">
        <v>0</v>
      </c>
      <c r="O135" s="109">
        <v>0</v>
      </c>
      <c r="P135" s="109">
        <v>0</v>
      </c>
      <c r="Q135" s="109">
        <v>0</v>
      </c>
      <c r="R135" s="109">
        <v>0</v>
      </c>
      <c r="S135" s="109">
        <v>0</v>
      </c>
      <c r="T135" s="109">
        <v>0</v>
      </c>
      <c r="U135" s="109">
        <v>0</v>
      </c>
      <c r="V135" s="109">
        <v>0</v>
      </c>
      <c r="W135" s="109">
        <v>0</v>
      </c>
      <c r="X135" s="109">
        <v>0</v>
      </c>
      <c r="Y135" s="109">
        <v>0</v>
      </c>
      <c r="Z135" s="109">
        <v>0</v>
      </c>
      <c r="AA135" s="109">
        <v>0</v>
      </c>
      <c r="AB135" s="109">
        <v>0</v>
      </c>
      <c r="AC135" s="109">
        <v>0</v>
      </c>
      <c r="AD135" s="109">
        <v>0</v>
      </c>
      <c r="AE135" s="109">
        <v>0</v>
      </c>
      <c r="AF135" s="109">
        <v>0</v>
      </c>
      <c r="AG135" s="109">
        <v>0</v>
      </c>
      <c r="AH135" s="109">
        <v>0</v>
      </c>
      <c r="AI135" s="109">
        <v>0</v>
      </c>
      <c r="AJ135" s="109">
        <v>0</v>
      </c>
      <c r="AK135" s="109">
        <v>0</v>
      </c>
      <c r="AL135" s="109">
        <v>0</v>
      </c>
      <c r="AM135" s="114">
        <v>0</v>
      </c>
      <c r="AN135" s="115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  <c r="BA135" s="109"/>
      <c r="BB135" s="109"/>
      <c r="BC135" s="109"/>
      <c r="BD135" s="73" t="str">
        <f t="shared" si="8"/>
        <v/>
      </c>
      <c r="BE135" s="164"/>
      <c r="BF135" s="107"/>
      <c r="BG135" s="108"/>
      <c r="BH135" s="108"/>
      <c r="BI135" s="108"/>
      <c r="BJ135" s="108"/>
      <c r="BK135" s="108"/>
      <c r="BL135" s="108"/>
      <c r="BM135" s="108"/>
      <c r="BN135" s="5">
        <f t="shared" si="12"/>
        <v>0</v>
      </c>
      <c r="BO135" s="5">
        <f t="shared" si="13"/>
        <v>0</v>
      </c>
    </row>
    <row r="136" spans="2:67">
      <c r="B136" s="128" t="str">
        <f ca="1">IF(C136="","",MAX($B$12:INDIRECT("R[-1]C",FALSE))+1)</f>
        <v/>
      </c>
      <c r="C136" s="109"/>
      <c r="D136" s="129" t="str">
        <f t="shared" si="11"/>
        <v/>
      </c>
      <c r="E136" s="42" t="str">
        <f t="shared" si="7"/>
        <v/>
      </c>
      <c r="F136" s="110"/>
      <c r="G136" s="42" t="str">
        <f ca="1">IF(C136="","",IF(F136="","0x03FF",IF(ISERROR(VLOOKUP(F136,C$12:INDIRECT("R[-1]C[-2]",FALSE),3,FALSE)),"ERROR",VLOOKUP(F136,C$12:INDIRECT("R[-1]C[-2]",FALSE),3,FALSE))))</f>
        <v/>
      </c>
      <c r="H136" s="110">
        <v>0</v>
      </c>
      <c r="I136" s="109">
        <v>0</v>
      </c>
      <c r="J136" s="109">
        <v>0</v>
      </c>
      <c r="K136" s="109">
        <v>0</v>
      </c>
      <c r="L136" s="109">
        <v>0</v>
      </c>
      <c r="M136" s="109">
        <v>0</v>
      </c>
      <c r="N136" s="109">
        <v>0</v>
      </c>
      <c r="O136" s="109">
        <v>0</v>
      </c>
      <c r="P136" s="109">
        <v>0</v>
      </c>
      <c r="Q136" s="109">
        <v>0</v>
      </c>
      <c r="R136" s="109">
        <v>0</v>
      </c>
      <c r="S136" s="109">
        <v>0</v>
      </c>
      <c r="T136" s="109">
        <v>0</v>
      </c>
      <c r="U136" s="109">
        <v>0</v>
      </c>
      <c r="V136" s="109">
        <v>0</v>
      </c>
      <c r="W136" s="109">
        <v>0</v>
      </c>
      <c r="X136" s="109">
        <v>0</v>
      </c>
      <c r="Y136" s="109">
        <v>0</v>
      </c>
      <c r="Z136" s="109">
        <v>0</v>
      </c>
      <c r="AA136" s="109">
        <v>0</v>
      </c>
      <c r="AB136" s="109">
        <v>0</v>
      </c>
      <c r="AC136" s="109">
        <v>0</v>
      </c>
      <c r="AD136" s="109">
        <v>0</v>
      </c>
      <c r="AE136" s="109">
        <v>0</v>
      </c>
      <c r="AF136" s="109">
        <v>0</v>
      </c>
      <c r="AG136" s="109">
        <v>0</v>
      </c>
      <c r="AH136" s="109">
        <v>0</v>
      </c>
      <c r="AI136" s="109">
        <v>0</v>
      </c>
      <c r="AJ136" s="109">
        <v>0</v>
      </c>
      <c r="AK136" s="109">
        <v>0</v>
      </c>
      <c r="AL136" s="109">
        <v>0</v>
      </c>
      <c r="AM136" s="114">
        <v>0</v>
      </c>
      <c r="AN136" s="115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73" t="str">
        <f t="shared" si="8"/>
        <v/>
      </c>
      <c r="BE136" s="164"/>
      <c r="BF136" s="107"/>
      <c r="BG136" s="108"/>
      <c r="BH136" s="108"/>
      <c r="BI136" s="108"/>
      <c r="BJ136" s="108"/>
      <c r="BK136" s="108"/>
      <c r="BL136" s="108"/>
      <c r="BM136" s="108"/>
      <c r="BN136" s="5">
        <f t="shared" si="12"/>
        <v>0</v>
      </c>
      <c r="BO136" s="5">
        <f t="shared" si="13"/>
        <v>0</v>
      </c>
    </row>
    <row r="137" spans="2:67">
      <c r="B137" s="128" t="str">
        <f ca="1">IF(C137="","",MAX($B$12:INDIRECT("R[-1]C",FALSE))+1)</f>
        <v/>
      </c>
      <c r="C137" s="109"/>
      <c r="D137" s="129" t="str">
        <f t="shared" si="11"/>
        <v/>
      </c>
      <c r="E137" s="42" t="str">
        <f t="shared" si="7"/>
        <v/>
      </c>
      <c r="F137" s="110"/>
      <c r="G137" s="42" t="str">
        <f ca="1">IF(C137="","",IF(F137="","0x03FF",IF(ISERROR(VLOOKUP(F137,C$12:INDIRECT("R[-1]C[-2]",FALSE),3,FALSE)),"ERROR",VLOOKUP(F137,C$12:INDIRECT("R[-1]C[-2]",FALSE),3,FALSE))))</f>
        <v/>
      </c>
      <c r="H137" s="110">
        <v>0</v>
      </c>
      <c r="I137" s="109">
        <v>0</v>
      </c>
      <c r="J137" s="109">
        <v>0</v>
      </c>
      <c r="K137" s="109">
        <v>0</v>
      </c>
      <c r="L137" s="109">
        <v>0</v>
      </c>
      <c r="M137" s="109">
        <v>0</v>
      </c>
      <c r="N137" s="109">
        <v>0</v>
      </c>
      <c r="O137" s="109">
        <v>0</v>
      </c>
      <c r="P137" s="109">
        <v>0</v>
      </c>
      <c r="Q137" s="109">
        <v>0</v>
      </c>
      <c r="R137" s="109">
        <v>0</v>
      </c>
      <c r="S137" s="109">
        <v>0</v>
      </c>
      <c r="T137" s="109">
        <v>0</v>
      </c>
      <c r="U137" s="109">
        <v>0</v>
      </c>
      <c r="V137" s="109">
        <v>0</v>
      </c>
      <c r="W137" s="109">
        <v>0</v>
      </c>
      <c r="X137" s="109">
        <v>0</v>
      </c>
      <c r="Y137" s="109">
        <v>0</v>
      </c>
      <c r="Z137" s="109">
        <v>0</v>
      </c>
      <c r="AA137" s="109">
        <v>0</v>
      </c>
      <c r="AB137" s="109">
        <v>0</v>
      </c>
      <c r="AC137" s="109">
        <v>0</v>
      </c>
      <c r="AD137" s="109">
        <v>0</v>
      </c>
      <c r="AE137" s="109">
        <v>0</v>
      </c>
      <c r="AF137" s="109">
        <v>0</v>
      </c>
      <c r="AG137" s="109">
        <v>0</v>
      </c>
      <c r="AH137" s="109">
        <v>0</v>
      </c>
      <c r="AI137" s="109">
        <v>0</v>
      </c>
      <c r="AJ137" s="109">
        <v>0</v>
      </c>
      <c r="AK137" s="109">
        <v>0</v>
      </c>
      <c r="AL137" s="109">
        <v>0</v>
      </c>
      <c r="AM137" s="114">
        <v>0</v>
      </c>
      <c r="AN137" s="115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73" t="str">
        <f t="shared" si="8"/>
        <v/>
      </c>
      <c r="BE137" s="164"/>
      <c r="BF137" s="107"/>
      <c r="BG137" s="108"/>
      <c r="BH137" s="108"/>
      <c r="BI137" s="108"/>
      <c r="BJ137" s="108"/>
      <c r="BK137" s="108"/>
      <c r="BL137" s="108"/>
      <c r="BM137" s="108"/>
      <c r="BN137" s="5">
        <f t="shared" si="12"/>
        <v>0</v>
      </c>
      <c r="BO137" s="5">
        <f t="shared" si="13"/>
        <v>0</v>
      </c>
    </row>
    <row r="138" spans="2:67">
      <c r="B138" s="128" t="str">
        <f ca="1">IF(C138="","",MAX($B$12:INDIRECT("R[-1]C",FALSE))+1)</f>
        <v/>
      </c>
      <c r="C138" s="109"/>
      <c r="D138" s="129" t="str">
        <f t="shared" si="11"/>
        <v/>
      </c>
      <c r="E138" s="42" t="str">
        <f t="shared" si="7"/>
        <v/>
      </c>
      <c r="F138" s="110"/>
      <c r="G138" s="42" t="str">
        <f ca="1">IF(C138="","",IF(F138="","0x03FF",IF(ISERROR(VLOOKUP(F138,C$12:INDIRECT("R[-1]C[-2]",FALSE),3,FALSE)),"ERROR",VLOOKUP(F138,C$12:INDIRECT("R[-1]C[-2]",FALSE),3,FALSE))))</f>
        <v/>
      </c>
      <c r="H138" s="110">
        <v>0</v>
      </c>
      <c r="I138" s="109">
        <v>0</v>
      </c>
      <c r="J138" s="109">
        <v>0</v>
      </c>
      <c r="K138" s="109">
        <v>0</v>
      </c>
      <c r="L138" s="109">
        <v>0</v>
      </c>
      <c r="M138" s="109">
        <v>0</v>
      </c>
      <c r="N138" s="109">
        <v>0</v>
      </c>
      <c r="O138" s="109">
        <v>0</v>
      </c>
      <c r="P138" s="109">
        <v>0</v>
      </c>
      <c r="Q138" s="109">
        <v>0</v>
      </c>
      <c r="R138" s="109">
        <v>0</v>
      </c>
      <c r="S138" s="109">
        <v>0</v>
      </c>
      <c r="T138" s="109">
        <v>0</v>
      </c>
      <c r="U138" s="109">
        <v>0</v>
      </c>
      <c r="V138" s="109">
        <v>0</v>
      </c>
      <c r="W138" s="109">
        <v>0</v>
      </c>
      <c r="X138" s="109">
        <v>0</v>
      </c>
      <c r="Y138" s="109">
        <v>0</v>
      </c>
      <c r="Z138" s="109">
        <v>0</v>
      </c>
      <c r="AA138" s="109">
        <v>0</v>
      </c>
      <c r="AB138" s="109">
        <v>0</v>
      </c>
      <c r="AC138" s="109">
        <v>0</v>
      </c>
      <c r="AD138" s="109">
        <v>0</v>
      </c>
      <c r="AE138" s="109">
        <v>0</v>
      </c>
      <c r="AF138" s="109">
        <v>0</v>
      </c>
      <c r="AG138" s="109">
        <v>0</v>
      </c>
      <c r="AH138" s="109">
        <v>0</v>
      </c>
      <c r="AI138" s="109">
        <v>0</v>
      </c>
      <c r="AJ138" s="109">
        <v>0</v>
      </c>
      <c r="AK138" s="109">
        <v>0</v>
      </c>
      <c r="AL138" s="109">
        <v>0</v>
      </c>
      <c r="AM138" s="114">
        <v>0</v>
      </c>
      <c r="AN138" s="115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73" t="str">
        <f t="shared" si="8"/>
        <v/>
      </c>
      <c r="BE138" s="164"/>
      <c r="BF138" s="107"/>
      <c r="BG138" s="108"/>
      <c r="BH138" s="108"/>
      <c r="BI138" s="108"/>
      <c r="BJ138" s="108"/>
      <c r="BK138" s="108"/>
      <c r="BL138" s="108"/>
      <c r="BM138" s="108"/>
      <c r="BN138" s="5">
        <f t="shared" si="12"/>
        <v>0</v>
      </c>
      <c r="BO138" s="5">
        <f t="shared" si="13"/>
        <v>0</v>
      </c>
    </row>
    <row r="139" spans="2:67">
      <c r="B139" s="128" t="str">
        <f ca="1">IF(C139="","",MAX($B$12:INDIRECT("R[-1]C",FALSE))+1)</f>
        <v/>
      </c>
      <c r="C139" s="109"/>
      <c r="D139" s="129" t="str">
        <f t="shared" si="11"/>
        <v/>
      </c>
      <c r="E139" s="42" t="str">
        <f t="shared" si="7"/>
        <v/>
      </c>
      <c r="F139" s="110"/>
      <c r="G139" s="42" t="str">
        <f ca="1">IF(C139="","",IF(F139="","0x03FF",IF(ISERROR(VLOOKUP(F139,C$12:INDIRECT("R[-1]C[-2]",FALSE),3,FALSE)),"ERROR",VLOOKUP(F139,C$12:INDIRECT("R[-1]C[-2]",FALSE),3,FALSE))))</f>
        <v/>
      </c>
      <c r="H139" s="110">
        <v>0</v>
      </c>
      <c r="I139" s="109">
        <v>0</v>
      </c>
      <c r="J139" s="109">
        <v>0</v>
      </c>
      <c r="K139" s="109">
        <v>0</v>
      </c>
      <c r="L139" s="109">
        <v>0</v>
      </c>
      <c r="M139" s="109">
        <v>0</v>
      </c>
      <c r="N139" s="109">
        <v>0</v>
      </c>
      <c r="O139" s="109">
        <v>0</v>
      </c>
      <c r="P139" s="109">
        <v>0</v>
      </c>
      <c r="Q139" s="109">
        <v>0</v>
      </c>
      <c r="R139" s="109">
        <v>0</v>
      </c>
      <c r="S139" s="109">
        <v>0</v>
      </c>
      <c r="T139" s="109">
        <v>0</v>
      </c>
      <c r="U139" s="109">
        <v>0</v>
      </c>
      <c r="V139" s="109">
        <v>0</v>
      </c>
      <c r="W139" s="109">
        <v>0</v>
      </c>
      <c r="X139" s="109">
        <v>0</v>
      </c>
      <c r="Y139" s="109">
        <v>0</v>
      </c>
      <c r="Z139" s="109">
        <v>0</v>
      </c>
      <c r="AA139" s="109">
        <v>0</v>
      </c>
      <c r="AB139" s="109">
        <v>0</v>
      </c>
      <c r="AC139" s="109">
        <v>0</v>
      </c>
      <c r="AD139" s="109">
        <v>0</v>
      </c>
      <c r="AE139" s="109">
        <v>0</v>
      </c>
      <c r="AF139" s="109">
        <v>0</v>
      </c>
      <c r="AG139" s="109">
        <v>0</v>
      </c>
      <c r="AH139" s="109">
        <v>0</v>
      </c>
      <c r="AI139" s="109">
        <v>0</v>
      </c>
      <c r="AJ139" s="109">
        <v>0</v>
      </c>
      <c r="AK139" s="109">
        <v>0</v>
      </c>
      <c r="AL139" s="109">
        <v>0</v>
      </c>
      <c r="AM139" s="114">
        <v>0</v>
      </c>
      <c r="AN139" s="115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73" t="str">
        <f t="shared" si="8"/>
        <v/>
      </c>
      <c r="BE139" s="164"/>
      <c r="BF139" s="107"/>
      <c r="BG139" s="108"/>
      <c r="BH139" s="108"/>
      <c r="BI139" s="108"/>
      <c r="BJ139" s="108"/>
      <c r="BK139" s="108"/>
      <c r="BL139" s="108"/>
      <c r="BM139" s="108"/>
      <c r="BN139" s="5">
        <f t="shared" si="12"/>
        <v>0</v>
      </c>
      <c r="BO139" s="5">
        <f t="shared" si="13"/>
        <v>0</v>
      </c>
    </row>
    <row r="140" spans="2:67">
      <c r="B140" s="128" t="str">
        <f ca="1">IF(C140="","",MAX($B$12:INDIRECT("R[-1]C",FALSE))+1)</f>
        <v/>
      </c>
      <c r="C140" s="109"/>
      <c r="D140" s="129" t="str">
        <f t="shared" si="11"/>
        <v/>
      </c>
      <c r="E140" s="42" t="str">
        <f t="shared" si="7"/>
        <v/>
      </c>
      <c r="F140" s="110"/>
      <c r="G140" s="42" t="str">
        <f ca="1">IF(C140="","",IF(F140="","0x03FF",IF(ISERROR(VLOOKUP(F140,C$12:INDIRECT("R[-1]C[-2]",FALSE),3,FALSE)),"ERROR",VLOOKUP(F140,C$12:INDIRECT("R[-1]C[-2]",FALSE),3,FALSE))))</f>
        <v/>
      </c>
      <c r="H140" s="110">
        <v>0</v>
      </c>
      <c r="I140" s="109">
        <v>0</v>
      </c>
      <c r="J140" s="109">
        <v>0</v>
      </c>
      <c r="K140" s="109">
        <v>0</v>
      </c>
      <c r="L140" s="109">
        <v>0</v>
      </c>
      <c r="M140" s="109">
        <v>0</v>
      </c>
      <c r="N140" s="109">
        <v>0</v>
      </c>
      <c r="O140" s="109">
        <v>0</v>
      </c>
      <c r="P140" s="109">
        <v>0</v>
      </c>
      <c r="Q140" s="109">
        <v>0</v>
      </c>
      <c r="R140" s="109">
        <v>0</v>
      </c>
      <c r="S140" s="109">
        <v>0</v>
      </c>
      <c r="T140" s="109">
        <v>0</v>
      </c>
      <c r="U140" s="109">
        <v>0</v>
      </c>
      <c r="V140" s="109">
        <v>0</v>
      </c>
      <c r="W140" s="109">
        <v>0</v>
      </c>
      <c r="X140" s="109">
        <v>0</v>
      </c>
      <c r="Y140" s="109">
        <v>0</v>
      </c>
      <c r="Z140" s="109">
        <v>0</v>
      </c>
      <c r="AA140" s="109">
        <v>0</v>
      </c>
      <c r="AB140" s="109">
        <v>0</v>
      </c>
      <c r="AC140" s="109">
        <v>0</v>
      </c>
      <c r="AD140" s="109">
        <v>0</v>
      </c>
      <c r="AE140" s="109">
        <v>0</v>
      </c>
      <c r="AF140" s="109">
        <v>0</v>
      </c>
      <c r="AG140" s="109">
        <v>0</v>
      </c>
      <c r="AH140" s="109">
        <v>0</v>
      </c>
      <c r="AI140" s="109">
        <v>0</v>
      </c>
      <c r="AJ140" s="109">
        <v>0</v>
      </c>
      <c r="AK140" s="109">
        <v>0</v>
      </c>
      <c r="AL140" s="109">
        <v>0</v>
      </c>
      <c r="AM140" s="114">
        <v>0</v>
      </c>
      <c r="AN140" s="115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73" t="str">
        <f t="shared" si="8"/>
        <v/>
      </c>
      <c r="BE140" s="164"/>
      <c r="BF140" s="107"/>
      <c r="BG140" s="108"/>
      <c r="BH140" s="108"/>
      <c r="BI140" s="108"/>
      <c r="BJ140" s="108"/>
      <c r="BK140" s="108"/>
      <c r="BL140" s="108"/>
      <c r="BM140" s="108"/>
      <c r="BN140" s="5">
        <f t="shared" si="12"/>
        <v>0</v>
      </c>
      <c r="BO140" s="5">
        <f t="shared" si="13"/>
        <v>0</v>
      </c>
    </row>
    <row r="141" spans="2:67">
      <c r="B141" s="128" t="str">
        <f ca="1">IF(C141="","",MAX($B$12:INDIRECT("R[-1]C",FALSE))+1)</f>
        <v/>
      </c>
      <c r="C141" s="109"/>
      <c r="D141" s="129" t="str">
        <f t="shared" si="11"/>
        <v/>
      </c>
      <c r="E141" s="42" t="str">
        <f t="shared" ref="E141:E204" si="14">IF(C141="","","0x"&amp;DEC2HEX(F$2*2^10+B141,4))</f>
        <v/>
      </c>
      <c r="F141" s="110"/>
      <c r="G141" s="42" t="str">
        <f ca="1">IF(C141="","",IF(F141="","0x03FF",IF(ISERROR(VLOOKUP(F141,C$12:INDIRECT("R[-1]C[-2]",FALSE),3,FALSE)),"ERROR",VLOOKUP(F141,C$12:INDIRECT("R[-1]C[-2]",FALSE),3,FALSE))))</f>
        <v/>
      </c>
      <c r="H141" s="110">
        <v>0</v>
      </c>
      <c r="I141" s="109">
        <v>0</v>
      </c>
      <c r="J141" s="109">
        <v>0</v>
      </c>
      <c r="K141" s="109">
        <v>0</v>
      </c>
      <c r="L141" s="109">
        <v>0</v>
      </c>
      <c r="M141" s="109">
        <v>0</v>
      </c>
      <c r="N141" s="109">
        <v>0</v>
      </c>
      <c r="O141" s="109">
        <v>0</v>
      </c>
      <c r="P141" s="109">
        <v>0</v>
      </c>
      <c r="Q141" s="109">
        <v>0</v>
      </c>
      <c r="R141" s="109">
        <v>0</v>
      </c>
      <c r="S141" s="109">
        <v>0</v>
      </c>
      <c r="T141" s="109">
        <v>0</v>
      </c>
      <c r="U141" s="109">
        <v>0</v>
      </c>
      <c r="V141" s="109">
        <v>0</v>
      </c>
      <c r="W141" s="109">
        <v>0</v>
      </c>
      <c r="X141" s="109">
        <v>0</v>
      </c>
      <c r="Y141" s="109">
        <v>0</v>
      </c>
      <c r="Z141" s="109">
        <v>0</v>
      </c>
      <c r="AA141" s="109">
        <v>0</v>
      </c>
      <c r="AB141" s="109">
        <v>0</v>
      </c>
      <c r="AC141" s="109">
        <v>0</v>
      </c>
      <c r="AD141" s="109">
        <v>0</v>
      </c>
      <c r="AE141" s="109">
        <v>0</v>
      </c>
      <c r="AF141" s="109">
        <v>0</v>
      </c>
      <c r="AG141" s="109">
        <v>0</v>
      </c>
      <c r="AH141" s="109">
        <v>0</v>
      </c>
      <c r="AI141" s="109">
        <v>0</v>
      </c>
      <c r="AJ141" s="109">
        <v>0</v>
      </c>
      <c r="AK141" s="109">
        <v>0</v>
      </c>
      <c r="AL141" s="109">
        <v>0</v>
      </c>
      <c r="AM141" s="114">
        <v>0</v>
      </c>
      <c r="AN141" s="115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73" t="str">
        <f t="shared" ref="BD141:BD204" si="15">IF(C141="","","0x"&amp;DEC2HEX(H$12*H141+I$12*I141+J$12*J141+K$12*K141+L$12*L141+M$12*M141+N$12*N141+O$12*O141+P$12*P141+Q$12*Q141+R$12*R141+S$12*S141+T$12*T141+U$12*U141+V$12*V141+W$12*W141+X$12*X141+Y$12*Y141+Z$12*Z141+AA$12*AA141+AB$12*AB141+AC$12*AC141+AD$12*AD141+AE$12*AE141+AF$12*AF141+AG$12*AG141+AH$12*AH141+AI$12*AI141+AJ$12*AJ141+AK$12*AK141+AL$12*AL141+AM$12*AM141,8))</f>
        <v/>
      </c>
      <c r="BE141" s="164"/>
      <c r="BF141" s="107"/>
      <c r="BG141" s="108"/>
      <c r="BH141" s="108"/>
      <c r="BI141" s="108"/>
      <c r="BJ141" s="108"/>
      <c r="BK141" s="108"/>
      <c r="BL141" s="108"/>
      <c r="BM141" s="108"/>
      <c r="BN141" s="5">
        <f t="shared" si="12"/>
        <v>0</v>
      </c>
      <c r="BO141" s="5">
        <f t="shared" si="13"/>
        <v>0</v>
      </c>
    </row>
    <row r="142" spans="2:67">
      <c r="B142" s="128" t="str">
        <f ca="1">IF(C142="","",MAX($B$12:INDIRECT("R[-1]C",FALSE))+1)</f>
        <v/>
      </c>
      <c r="C142" s="109"/>
      <c r="D142" s="129" t="str">
        <f t="shared" si="11"/>
        <v/>
      </c>
      <c r="E142" s="42" t="str">
        <f t="shared" si="14"/>
        <v/>
      </c>
      <c r="F142" s="110"/>
      <c r="G142" s="42" t="str">
        <f ca="1">IF(C142="","",IF(F142="","0x03FF",IF(ISERROR(VLOOKUP(F142,C$12:INDIRECT("R[-1]C[-2]",FALSE),3,FALSE)),"ERROR",VLOOKUP(F142,C$12:INDIRECT("R[-1]C[-2]",FALSE),3,FALSE))))</f>
        <v/>
      </c>
      <c r="H142" s="110">
        <v>0</v>
      </c>
      <c r="I142" s="109">
        <v>0</v>
      </c>
      <c r="J142" s="109">
        <v>0</v>
      </c>
      <c r="K142" s="109">
        <v>0</v>
      </c>
      <c r="L142" s="109">
        <v>0</v>
      </c>
      <c r="M142" s="109">
        <v>0</v>
      </c>
      <c r="N142" s="109">
        <v>0</v>
      </c>
      <c r="O142" s="109">
        <v>0</v>
      </c>
      <c r="P142" s="109">
        <v>0</v>
      </c>
      <c r="Q142" s="109">
        <v>0</v>
      </c>
      <c r="R142" s="109">
        <v>0</v>
      </c>
      <c r="S142" s="109">
        <v>0</v>
      </c>
      <c r="T142" s="109">
        <v>0</v>
      </c>
      <c r="U142" s="109">
        <v>0</v>
      </c>
      <c r="V142" s="109">
        <v>0</v>
      </c>
      <c r="W142" s="109">
        <v>0</v>
      </c>
      <c r="X142" s="109">
        <v>0</v>
      </c>
      <c r="Y142" s="109">
        <v>0</v>
      </c>
      <c r="Z142" s="109">
        <v>0</v>
      </c>
      <c r="AA142" s="109">
        <v>0</v>
      </c>
      <c r="AB142" s="109">
        <v>0</v>
      </c>
      <c r="AC142" s="109">
        <v>0</v>
      </c>
      <c r="AD142" s="109">
        <v>0</v>
      </c>
      <c r="AE142" s="109">
        <v>0</v>
      </c>
      <c r="AF142" s="109">
        <v>0</v>
      </c>
      <c r="AG142" s="109">
        <v>0</v>
      </c>
      <c r="AH142" s="109">
        <v>0</v>
      </c>
      <c r="AI142" s="109">
        <v>0</v>
      </c>
      <c r="AJ142" s="109">
        <v>0</v>
      </c>
      <c r="AK142" s="109">
        <v>0</v>
      </c>
      <c r="AL142" s="109">
        <v>0</v>
      </c>
      <c r="AM142" s="114">
        <v>0</v>
      </c>
      <c r="AN142" s="115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73" t="str">
        <f t="shared" si="15"/>
        <v/>
      </c>
      <c r="BE142" s="164"/>
      <c r="BF142" s="107"/>
      <c r="BG142" s="108"/>
      <c r="BH142" s="108"/>
      <c r="BI142" s="108"/>
      <c r="BJ142" s="108"/>
      <c r="BK142" s="108"/>
      <c r="BL142" s="108"/>
      <c r="BM142" s="108"/>
      <c r="BN142" s="5">
        <f t="shared" si="12"/>
        <v>0</v>
      </c>
      <c r="BO142" s="5">
        <f t="shared" si="13"/>
        <v>0</v>
      </c>
    </row>
    <row r="143" spans="2:67">
      <c r="B143" s="128" t="str">
        <f ca="1">IF(C143="","",MAX($B$12:INDIRECT("R[-1]C",FALSE))+1)</f>
        <v/>
      </c>
      <c r="C143" s="109"/>
      <c r="D143" s="129" t="str">
        <f t="shared" si="11"/>
        <v/>
      </c>
      <c r="E143" s="42" t="str">
        <f t="shared" si="14"/>
        <v/>
      </c>
      <c r="F143" s="110"/>
      <c r="G143" s="42" t="str">
        <f ca="1">IF(C143="","",IF(F143="","0x03FF",IF(ISERROR(VLOOKUP(F143,C$12:INDIRECT("R[-1]C[-2]",FALSE),3,FALSE)),"ERROR",VLOOKUP(F143,C$12:INDIRECT("R[-1]C[-2]",FALSE),3,FALSE))))</f>
        <v/>
      </c>
      <c r="H143" s="110">
        <v>0</v>
      </c>
      <c r="I143" s="109">
        <v>0</v>
      </c>
      <c r="J143" s="109">
        <v>0</v>
      </c>
      <c r="K143" s="109">
        <v>0</v>
      </c>
      <c r="L143" s="109">
        <v>0</v>
      </c>
      <c r="M143" s="109">
        <v>0</v>
      </c>
      <c r="N143" s="109">
        <v>0</v>
      </c>
      <c r="O143" s="109">
        <v>0</v>
      </c>
      <c r="P143" s="109">
        <v>0</v>
      </c>
      <c r="Q143" s="109">
        <v>0</v>
      </c>
      <c r="R143" s="109">
        <v>0</v>
      </c>
      <c r="S143" s="109">
        <v>0</v>
      </c>
      <c r="T143" s="109">
        <v>0</v>
      </c>
      <c r="U143" s="109">
        <v>0</v>
      </c>
      <c r="V143" s="109">
        <v>0</v>
      </c>
      <c r="W143" s="109">
        <v>0</v>
      </c>
      <c r="X143" s="109">
        <v>0</v>
      </c>
      <c r="Y143" s="109">
        <v>0</v>
      </c>
      <c r="Z143" s="109">
        <v>0</v>
      </c>
      <c r="AA143" s="109">
        <v>0</v>
      </c>
      <c r="AB143" s="109">
        <v>0</v>
      </c>
      <c r="AC143" s="109">
        <v>0</v>
      </c>
      <c r="AD143" s="109">
        <v>0</v>
      </c>
      <c r="AE143" s="109">
        <v>0</v>
      </c>
      <c r="AF143" s="109">
        <v>0</v>
      </c>
      <c r="AG143" s="109">
        <v>0</v>
      </c>
      <c r="AH143" s="109">
        <v>0</v>
      </c>
      <c r="AI143" s="109">
        <v>0</v>
      </c>
      <c r="AJ143" s="109">
        <v>0</v>
      </c>
      <c r="AK143" s="109">
        <v>0</v>
      </c>
      <c r="AL143" s="109">
        <v>0</v>
      </c>
      <c r="AM143" s="114">
        <v>0</v>
      </c>
      <c r="AN143" s="115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73" t="str">
        <f t="shared" si="15"/>
        <v/>
      </c>
      <c r="BE143" s="164"/>
      <c r="BF143" s="107"/>
      <c r="BG143" s="108"/>
      <c r="BH143" s="108"/>
      <c r="BI143" s="108"/>
      <c r="BJ143" s="108"/>
      <c r="BK143" s="108"/>
      <c r="BL143" s="108"/>
      <c r="BM143" s="108"/>
      <c r="BN143" s="5">
        <f t="shared" si="12"/>
        <v>0</v>
      </c>
      <c r="BO143" s="5">
        <f t="shared" si="13"/>
        <v>0</v>
      </c>
    </row>
    <row r="144" spans="2:67">
      <c r="B144" s="128" t="str">
        <f ca="1">IF(C144="","",MAX($B$12:INDIRECT("R[-1]C",FALSE))+1)</f>
        <v/>
      </c>
      <c r="C144" s="109"/>
      <c r="D144" s="129" t="str">
        <f t="shared" si="11"/>
        <v/>
      </c>
      <c r="E144" s="42" t="str">
        <f t="shared" si="14"/>
        <v/>
      </c>
      <c r="F144" s="110"/>
      <c r="G144" s="42" t="str">
        <f ca="1">IF(C144="","",IF(F144="","0x03FF",IF(ISERROR(VLOOKUP(F144,C$12:INDIRECT("R[-1]C[-2]",FALSE),3,FALSE)),"ERROR",VLOOKUP(F144,C$12:INDIRECT("R[-1]C[-2]",FALSE),3,FALSE))))</f>
        <v/>
      </c>
      <c r="H144" s="110">
        <v>0</v>
      </c>
      <c r="I144" s="109">
        <v>0</v>
      </c>
      <c r="J144" s="109">
        <v>0</v>
      </c>
      <c r="K144" s="109">
        <v>0</v>
      </c>
      <c r="L144" s="109">
        <v>0</v>
      </c>
      <c r="M144" s="109">
        <v>0</v>
      </c>
      <c r="N144" s="109">
        <v>0</v>
      </c>
      <c r="O144" s="109">
        <v>0</v>
      </c>
      <c r="P144" s="109">
        <v>0</v>
      </c>
      <c r="Q144" s="109">
        <v>0</v>
      </c>
      <c r="R144" s="109">
        <v>0</v>
      </c>
      <c r="S144" s="109">
        <v>0</v>
      </c>
      <c r="T144" s="109">
        <v>0</v>
      </c>
      <c r="U144" s="109">
        <v>0</v>
      </c>
      <c r="V144" s="109">
        <v>0</v>
      </c>
      <c r="W144" s="109">
        <v>0</v>
      </c>
      <c r="X144" s="109">
        <v>0</v>
      </c>
      <c r="Y144" s="109">
        <v>0</v>
      </c>
      <c r="Z144" s="109">
        <v>0</v>
      </c>
      <c r="AA144" s="109">
        <v>0</v>
      </c>
      <c r="AB144" s="109">
        <v>0</v>
      </c>
      <c r="AC144" s="109">
        <v>0</v>
      </c>
      <c r="AD144" s="109">
        <v>0</v>
      </c>
      <c r="AE144" s="109">
        <v>0</v>
      </c>
      <c r="AF144" s="109">
        <v>0</v>
      </c>
      <c r="AG144" s="109">
        <v>0</v>
      </c>
      <c r="AH144" s="109">
        <v>0</v>
      </c>
      <c r="AI144" s="109">
        <v>0</v>
      </c>
      <c r="AJ144" s="109">
        <v>0</v>
      </c>
      <c r="AK144" s="109">
        <v>0</v>
      </c>
      <c r="AL144" s="109">
        <v>0</v>
      </c>
      <c r="AM144" s="114">
        <v>0</v>
      </c>
      <c r="AN144" s="115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73" t="str">
        <f t="shared" si="15"/>
        <v/>
      </c>
      <c r="BE144" s="164"/>
      <c r="BF144" s="107"/>
      <c r="BG144" s="108"/>
      <c r="BH144" s="108"/>
      <c r="BI144" s="108"/>
      <c r="BJ144" s="108"/>
      <c r="BK144" s="108"/>
      <c r="BL144" s="108"/>
      <c r="BM144" s="108"/>
      <c r="BN144" s="5">
        <f t="shared" si="12"/>
        <v>0</v>
      </c>
      <c r="BO144" s="5">
        <f t="shared" si="13"/>
        <v>0</v>
      </c>
    </row>
    <row r="145" spans="2:67">
      <c r="B145" s="128" t="str">
        <f ca="1">IF(C145="","",MAX($B$12:INDIRECT("R[-1]C",FALSE))+1)</f>
        <v/>
      </c>
      <c r="C145" s="109"/>
      <c r="D145" s="129" t="str">
        <f t="shared" si="11"/>
        <v/>
      </c>
      <c r="E145" s="42" t="str">
        <f t="shared" si="14"/>
        <v/>
      </c>
      <c r="F145" s="110"/>
      <c r="G145" s="42" t="str">
        <f ca="1">IF(C145="","",IF(F145="","0x03FF",IF(ISERROR(VLOOKUP(F145,C$12:INDIRECT("R[-1]C[-2]",FALSE),3,FALSE)),"ERROR",VLOOKUP(F145,C$12:INDIRECT("R[-1]C[-2]",FALSE),3,FALSE))))</f>
        <v/>
      </c>
      <c r="H145" s="110">
        <v>0</v>
      </c>
      <c r="I145" s="109">
        <v>0</v>
      </c>
      <c r="J145" s="109">
        <v>0</v>
      </c>
      <c r="K145" s="109">
        <v>0</v>
      </c>
      <c r="L145" s="109">
        <v>0</v>
      </c>
      <c r="M145" s="109">
        <v>0</v>
      </c>
      <c r="N145" s="109">
        <v>0</v>
      </c>
      <c r="O145" s="109">
        <v>0</v>
      </c>
      <c r="P145" s="109">
        <v>0</v>
      </c>
      <c r="Q145" s="109">
        <v>0</v>
      </c>
      <c r="R145" s="109">
        <v>0</v>
      </c>
      <c r="S145" s="109">
        <v>0</v>
      </c>
      <c r="T145" s="109">
        <v>0</v>
      </c>
      <c r="U145" s="109">
        <v>0</v>
      </c>
      <c r="V145" s="109">
        <v>0</v>
      </c>
      <c r="W145" s="109">
        <v>0</v>
      </c>
      <c r="X145" s="109">
        <v>0</v>
      </c>
      <c r="Y145" s="109">
        <v>0</v>
      </c>
      <c r="Z145" s="109">
        <v>0</v>
      </c>
      <c r="AA145" s="109">
        <v>0</v>
      </c>
      <c r="AB145" s="109">
        <v>0</v>
      </c>
      <c r="AC145" s="109">
        <v>0</v>
      </c>
      <c r="AD145" s="109">
        <v>0</v>
      </c>
      <c r="AE145" s="109">
        <v>0</v>
      </c>
      <c r="AF145" s="109">
        <v>0</v>
      </c>
      <c r="AG145" s="109">
        <v>0</v>
      </c>
      <c r="AH145" s="109">
        <v>0</v>
      </c>
      <c r="AI145" s="109">
        <v>0</v>
      </c>
      <c r="AJ145" s="109">
        <v>0</v>
      </c>
      <c r="AK145" s="109">
        <v>0</v>
      </c>
      <c r="AL145" s="109">
        <v>0</v>
      </c>
      <c r="AM145" s="114">
        <v>0</v>
      </c>
      <c r="AN145" s="115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/>
      <c r="BC145" s="109"/>
      <c r="BD145" s="73" t="str">
        <f t="shared" si="15"/>
        <v/>
      </c>
      <c r="BE145" s="164"/>
      <c r="BF145" s="107"/>
      <c r="BG145" s="108"/>
      <c r="BH145" s="108"/>
      <c r="BI145" s="108"/>
      <c r="BJ145" s="108"/>
      <c r="BK145" s="108"/>
      <c r="BL145" s="108"/>
      <c r="BM145" s="108"/>
      <c r="BN145" s="5">
        <f t="shared" si="12"/>
        <v>0</v>
      </c>
      <c r="BO145" s="5">
        <f t="shared" si="13"/>
        <v>0</v>
      </c>
    </row>
    <row r="146" spans="2:67">
      <c r="B146" s="128" t="str">
        <f ca="1">IF(C146="","",MAX($B$12:INDIRECT("R[-1]C",FALSE))+1)</f>
        <v/>
      </c>
      <c r="C146" s="109"/>
      <c r="D146" s="129" t="str">
        <f t="shared" si="11"/>
        <v/>
      </c>
      <c r="E146" s="42" t="str">
        <f t="shared" si="14"/>
        <v/>
      </c>
      <c r="F146" s="110"/>
      <c r="G146" s="42" t="str">
        <f ca="1">IF(C146="","",IF(F146="","0x03FF",IF(ISERROR(VLOOKUP(F146,C$12:INDIRECT("R[-1]C[-2]",FALSE),3,FALSE)),"ERROR",VLOOKUP(F146,C$12:INDIRECT("R[-1]C[-2]",FALSE),3,FALSE))))</f>
        <v/>
      </c>
      <c r="H146" s="110">
        <v>0</v>
      </c>
      <c r="I146" s="109">
        <v>0</v>
      </c>
      <c r="J146" s="109">
        <v>0</v>
      </c>
      <c r="K146" s="109">
        <v>0</v>
      </c>
      <c r="L146" s="109">
        <v>0</v>
      </c>
      <c r="M146" s="109">
        <v>0</v>
      </c>
      <c r="N146" s="109">
        <v>0</v>
      </c>
      <c r="O146" s="109">
        <v>0</v>
      </c>
      <c r="P146" s="109">
        <v>0</v>
      </c>
      <c r="Q146" s="109">
        <v>0</v>
      </c>
      <c r="R146" s="109">
        <v>0</v>
      </c>
      <c r="S146" s="109">
        <v>0</v>
      </c>
      <c r="T146" s="109">
        <v>0</v>
      </c>
      <c r="U146" s="109">
        <v>0</v>
      </c>
      <c r="V146" s="109">
        <v>0</v>
      </c>
      <c r="W146" s="109">
        <v>0</v>
      </c>
      <c r="X146" s="109">
        <v>0</v>
      </c>
      <c r="Y146" s="109">
        <v>0</v>
      </c>
      <c r="Z146" s="109">
        <v>0</v>
      </c>
      <c r="AA146" s="109">
        <v>0</v>
      </c>
      <c r="AB146" s="109">
        <v>0</v>
      </c>
      <c r="AC146" s="109">
        <v>0</v>
      </c>
      <c r="AD146" s="109">
        <v>0</v>
      </c>
      <c r="AE146" s="109">
        <v>0</v>
      </c>
      <c r="AF146" s="109">
        <v>0</v>
      </c>
      <c r="AG146" s="109">
        <v>0</v>
      </c>
      <c r="AH146" s="109">
        <v>0</v>
      </c>
      <c r="AI146" s="109">
        <v>0</v>
      </c>
      <c r="AJ146" s="109">
        <v>0</v>
      </c>
      <c r="AK146" s="109">
        <v>0</v>
      </c>
      <c r="AL146" s="109">
        <v>0</v>
      </c>
      <c r="AM146" s="114">
        <v>0</v>
      </c>
      <c r="AN146" s="115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73" t="str">
        <f t="shared" si="15"/>
        <v/>
      </c>
      <c r="BE146" s="164"/>
      <c r="BF146" s="107"/>
      <c r="BG146" s="108"/>
      <c r="BH146" s="108"/>
      <c r="BI146" s="108"/>
      <c r="BJ146" s="108"/>
      <c r="BK146" s="108"/>
      <c r="BL146" s="108"/>
      <c r="BM146" s="108"/>
      <c r="BN146" s="5">
        <f t="shared" si="12"/>
        <v>0</v>
      </c>
      <c r="BO146" s="5">
        <f t="shared" si="13"/>
        <v>0</v>
      </c>
    </row>
    <row r="147" spans="2:67">
      <c r="B147" s="128" t="str">
        <f ca="1">IF(C147="","",MAX($B$12:INDIRECT("R[-1]C",FALSE))+1)</f>
        <v/>
      </c>
      <c r="C147" s="109"/>
      <c r="D147" s="129" t="str">
        <f t="shared" si="11"/>
        <v/>
      </c>
      <c r="E147" s="42" t="str">
        <f t="shared" si="14"/>
        <v/>
      </c>
      <c r="F147" s="110"/>
      <c r="G147" s="42" t="str">
        <f ca="1">IF(C147="","",IF(F147="","0x03FF",IF(ISERROR(VLOOKUP(F147,C$12:INDIRECT("R[-1]C[-2]",FALSE),3,FALSE)),"ERROR",VLOOKUP(F147,C$12:INDIRECT("R[-1]C[-2]",FALSE),3,FALSE))))</f>
        <v/>
      </c>
      <c r="H147" s="110">
        <v>0</v>
      </c>
      <c r="I147" s="109">
        <v>0</v>
      </c>
      <c r="J147" s="109">
        <v>0</v>
      </c>
      <c r="K147" s="109">
        <v>0</v>
      </c>
      <c r="L147" s="109">
        <v>0</v>
      </c>
      <c r="M147" s="109">
        <v>0</v>
      </c>
      <c r="N147" s="109">
        <v>0</v>
      </c>
      <c r="O147" s="109">
        <v>0</v>
      </c>
      <c r="P147" s="109">
        <v>0</v>
      </c>
      <c r="Q147" s="109">
        <v>0</v>
      </c>
      <c r="R147" s="109">
        <v>0</v>
      </c>
      <c r="S147" s="109">
        <v>0</v>
      </c>
      <c r="T147" s="109">
        <v>0</v>
      </c>
      <c r="U147" s="109">
        <v>0</v>
      </c>
      <c r="V147" s="109">
        <v>0</v>
      </c>
      <c r="W147" s="109">
        <v>0</v>
      </c>
      <c r="X147" s="109">
        <v>0</v>
      </c>
      <c r="Y147" s="109">
        <v>0</v>
      </c>
      <c r="Z147" s="109">
        <v>0</v>
      </c>
      <c r="AA147" s="109">
        <v>0</v>
      </c>
      <c r="AB147" s="109">
        <v>0</v>
      </c>
      <c r="AC147" s="109">
        <v>0</v>
      </c>
      <c r="AD147" s="109">
        <v>0</v>
      </c>
      <c r="AE147" s="109">
        <v>0</v>
      </c>
      <c r="AF147" s="109">
        <v>0</v>
      </c>
      <c r="AG147" s="109">
        <v>0</v>
      </c>
      <c r="AH147" s="109">
        <v>0</v>
      </c>
      <c r="AI147" s="109">
        <v>0</v>
      </c>
      <c r="AJ147" s="109">
        <v>0</v>
      </c>
      <c r="AK147" s="109">
        <v>0</v>
      </c>
      <c r="AL147" s="109">
        <v>0</v>
      </c>
      <c r="AM147" s="114">
        <v>0</v>
      </c>
      <c r="AN147" s="115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73" t="str">
        <f t="shared" si="15"/>
        <v/>
      </c>
      <c r="BE147" s="164"/>
      <c r="BF147" s="107"/>
      <c r="BG147" s="108"/>
      <c r="BH147" s="108"/>
      <c r="BI147" s="108"/>
      <c r="BJ147" s="108"/>
      <c r="BK147" s="108"/>
      <c r="BL147" s="108"/>
      <c r="BM147" s="108"/>
      <c r="BN147" s="5">
        <f t="shared" si="12"/>
        <v>0</v>
      </c>
      <c r="BO147" s="5">
        <f t="shared" si="13"/>
        <v>0</v>
      </c>
    </row>
    <row r="148" spans="2:67">
      <c r="B148" s="128" t="str">
        <f ca="1">IF(C148="","",MAX($B$12:INDIRECT("R[-1]C",FALSE))+1)</f>
        <v/>
      </c>
      <c r="C148" s="109"/>
      <c r="D148" s="129" t="str">
        <f t="shared" si="11"/>
        <v/>
      </c>
      <c r="E148" s="42" t="str">
        <f t="shared" si="14"/>
        <v/>
      </c>
      <c r="F148" s="110"/>
      <c r="G148" s="42" t="str">
        <f ca="1">IF(C148="","",IF(F148="","0x03FF",IF(ISERROR(VLOOKUP(F148,C$12:INDIRECT("R[-1]C[-2]",FALSE),3,FALSE)),"ERROR",VLOOKUP(F148,C$12:INDIRECT("R[-1]C[-2]",FALSE),3,FALSE))))</f>
        <v/>
      </c>
      <c r="H148" s="110">
        <v>0</v>
      </c>
      <c r="I148" s="109">
        <v>0</v>
      </c>
      <c r="J148" s="109">
        <v>0</v>
      </c>
      <c r="K148" s="109">
        <v>0</v>
      </c>
      <c r="L148" s="109">
        <v>0</v>
      </c>
      <c r="M148" s="109">
        <v>0</v>
      </c>
      <c r="N148" s="109">
        <v>0</v>
      </c>
      <c r="O148" s="109">
        <v>0</v>
      </c>
      <c r="P148" s="109">
        <v>0</v>
      </c>
      <c r="Q148" s="109">
        <v>0</v>
      </c>
      <c r="R148" s="109">
        <v>0</v>
      </c>
      <c r="S148" s="109">
        <v>0</v>
      </c>
      <c r="T148" s="109">
        <v>0</v>
      </c>
      <c r="U148" s="109">
        <v>0</v>
      </c>
      <c r="V148" s="109">
        <v>0</v>
      </c>
      <c r="W148" s="109">
        <v>0</v>
      </c>
      <c r="X148" s="109">
        <v>0</v>
      </c>
      <c r="Y148" s="109">
        <v>0</v>
      </c>
      <c r="Z148" s="109">
        <v>0</v>
      </c>
      <c r="AA148" s="109">
        <v>0</v>
      </c>
      <c r="AB148" s="109">
        <v>0</v>
      </c>
      <c r="AC148" s="109">
        <v>0</v>
      </c>
      <c r="AD148" s="109">
        <v>0</v>
      </c>
      <c r="AE148" s="109">
        <v>0</v>
      </c>
      <c r="AF148" s="109">
        <v>0</v>
      </c>
      <c r="AG148" s="109">
        <v>0</v>
      </c>
      <c r="AH148" s="109">
        <v>0</v>
      </c>
      <c r="AI148" s="109">
        <v>0</v>
      </c>
      <c r="AJ148" s="109">
        <v>0</v>
      </c>
      <c r="AK148" s="109">
        <v>0</v>
      </c>
      <c r="AL148" s="109">
        <v>0</v>
      </c>
      <c r="AM148" s="114">
        <v>0</v>
      </c>
      <c r="AN148" s="115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73" t="str">
        <f t="shared" si="15"/>
        <v/>
      </c>
      <c r="BE148" s="164"/>
      <c r="BF148" s="107"/>
      <c r="BG148" s="108"/>
      <c r="BH148" s="108"/>
      <c r="BI148" s="108"/>
      <c r="BJ148" s="108"/>
      <c r="BK148" s="108"/>
      <c r="BL148" s="108"/>
      <c r="BM148" s="108"/>
      <c r="BN148" s="5">
        <f t="shared" si="12"/>
        <v>0</v>
      </c>
      <c r="BO148" s="5">
        <f t="shared" si="13"/>
        <v>0</v>
      </c>
    </row>
    <row r="149" spans="2:67">
      <c r="B149" s="128" t="str">
        <f ca="1">IF(C149="","",MAX($B$12:INDIRECT("R[-1]C",FALSE))+1)</f>
        <v/>
      </c>
      <c r="C149" s="109"/>
      <c r="D149" s="129" t="str">
        <f t="shared" si="11"/>
        <v/>
      </c>
      <c r="E149" s="42" t="str">
        <f t="shared" si="14"/>
        <v/>
      </c>
      <c r="F149" s="110"/>
      <c r="G149" s="42" t="str">
        <f ca="1">IF(C149="","",IF(F149="","0x03FF",IF(ISERROR(VLOOKUP(F149,C$12:INDIRECT("R[-1]C[-2]",FALSE),3,FALSE)),"ERROR",VLOOKUP(F149,C$12:INDIRECT("R[-1]C[-2]",FALSE),3,FALSE))))</f>
        <v/>
      </c>
      <c r="H149" s="110">
        <v>0</v>
      </c>
      <c r="I149" s="109">
        <v>0</v>
      </c>
      <c r="J149" s="109">
        <v>0</v>
      </c>
      <c r="K149" s="109">
        <v>0</v>
      </c>
      <c r="L149" s="109">
        <v>0</v>
      </c>
      <c r="M149" s="109">
        <v>0</v>
      </c>
      <c r="N149" s="109">
        <v>0</v>
      </c>
      <c r="O149" s="109">
        <v>0</v>
      </c>
      <c r="P149" s="109">
        <v>0</v>
      </c>
      <c r="Q149" s="109">
        <v>0</v>
      </c>
      <c r="R149" s="109">
        <v>0</v>
      </c>
      <c r="S149" s="109">
        <v>0</v>
      </c>
      <c r="T149" s="109">
        <v>0</v>
      </c>
      <c r="U149" s="109">
        <v>0</v>
      </c>
      <c r="V149" s="109">
        <v>0</v>
      </c>
      <c r="W149" s="109">
        <v>0</v>
      </c>
      <c r="X149" s="109">
        <v>0</v>
      </c>
      <c r="Y149" s="109">
        <v>0</v>
      </c>
      <c r="Z149" s="109">
        <v>0</v>
      </c>
      <c r="AA149" s="109">
        <v>0</v>
      </c>
      <c r="AB149" s="109">
        <v>0</v>
      </c>
      <c r="AC149" s="109">
        <v>0</v>
      </c>
      <c r="AD149" s="109">
        <v>0</v>
      </c>
      <c r="AE149" s="109">
        <v>0</v>
      </c>
      <c r="AF149" s="109">
        <v>0</v>
      </c>
      <c r="AG149" s="109">
        <v>0</v>
      </c>
      <c r="AH149" s="109">
        <v>0</v>
      </c>
      <c r="AI149" s="109">
        <v>0</v>
      </c>
      <c r="AJ149" s="109">
        <v>0</v>
      </c>
      <c r="AK149" s="109">
        <v>0</v>
      </c>
      <c r="AL149" s="109">
        <v>0</v>
      </c>
      <c r="AM149" s="114">
        <v>0</v>
      </c>
      <c r="AN149" s="115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73" t="str">
        <f t="shared" si="15"/>
        <v/>
      </c>
      <c r="BE149" s="164"/>
      <c r="BF149" s="107"/>
      <c r="BG149" s="108"/>
      <c r="BH149" s="108"/>
      <c r="BI149" s="108"/>
      <c r="BJ149" s="108"/>
      <c r="BK149" s="108"/>
      <c r="BL149" s="108"/>
      <c r="BM149" s="108"/>
      <c r="BN149" s="5">
        <f t="shared" si="12"/>
        <v>0</v>
      </c>
      <c r="BO149" s="5">
        <f t="shared" si="13"/>
        <v>0</v>
      </c>
    </row>
    <row r="150" spans="2:67">
      <c r="B150" s="128" t="str">
        <f ca="1">IF(C150="","",MAX($B$12:INDIRECT("R[-1]C",FALSE))+1)</f>
        <v/>
      </c>
      <c r="C150" s="109"/>
      <c r="D150" s="129" t="str">
        <f t="shared" si="11"/>
        <v/>
      </c>
      <c r="E150" s="42" t="str">
        <f t="shared" si="14"/>
        <v/>
      </c>
      <c r="F150" s="110"/>
      <c r="G150" s="42" t="str">
        <f ca="1">IF(C150="","",IF(F150="","0x03FF",IF(ISERROR(VLOOKUP(F150,C$12:INDIRECT("R[-1]C[-2]",FALSE),3,FALSE)),"ERROR",VLOOKUP(F150,C$12:INDIRECT("R[-1]C[-2]",FALSE),3,FALSE))))</f>
        <v/>
      </c>
      <c r="H150" s="110">
        <v>0</v>
      </c>
      <c r="I150" s="109">
        <v>0</v>
      </c>
      <c r="J150" s="109">
        <v>0</v>
      </c>
      <c r="K150" s="109">
        <v>0</v>
      </c>
      <c r="L150" s="109">
        <v>0</v>
      </c>
      <c r="M150" s="109">
        <v>0</v>
      </c>
      <c r="N150" s="109">
        <v>0</v>
      </c>
      <c r="O150" s="109">
        <v>0</v>
      </c>
      <c r="P150" s="109">
        <v>0</v>
      </c>
      <c r="Q150" s="109">
        <v>0</v>
      </c>
      <c r="R150" s="109">
        <v>0</v>
      </c>
      <c r="S150" s="109">
        <v>0</v>
      </c>
      <c r="T150" s="109">
        <v>0</v>
      </c>
      <c r="U150" s="109">
        <v>0</v>
      </c>
      <c r="V150" s="109">
        <v>0</v>
      </c>
      <c r="W150" s="109">
        <v>0</v>
      </c>
      <c r="X150" s="109">
        <v>0</v>
      </c>
      <c r="Y150" s="109">
        <v>0</v>
      </c>
      <c r="Z150" s="109">
        <v>0</v>
      </c>
      <c r="AA150" s="109">
        <v>0</v>
      </c>
      <c r="AB150" s="109">
        <v>0</v>
      </c>
      <c r="AC150" s="109">
        <v>0</v>
      </c>
      <c r="AD150" s="109">
        <v>0</v>
      </c>
      <c r="AE150" s="109">
        <v>0</v>
      </c>
      <c r="AF150" s="109">
        <v>0</v>
      </c>
      <c r="AG150" s="109">
        <v>0</v>
      </c>
      <c r="AH150" s="109">
        <v>0</v>
      </c>
      <c r="AI150" s="109">
        <v>0</v>
      </c>
      <c r="AJ150" s="109">
        <v>0</v>
      </c>
      <c r="AK150" s="109">
        <v>0</v>
      </c>
      <c r="AL150" s="109">
        <v>0</v>
      </c>
      <c r="AM150" s="114">
        <v>0</v>
      </c>
      <c r="AN150" s="115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73" t="str">
        <f t="shared" si="15"/>
        <v/>
      </c>
      <c r="BE150" s="164"/>
      <c r="BF150" s="107"/>
      <c r="BG150" s="108"/>
      <c r="BH150" s="108"/>
      <c r="BI150" s="108"/>
      <c r="BJ150" s="108"/>
      <c r="BK150" s="108"/>
      <c r="BL150" s="108"/>
      <c r="BM150" s="108"/>
      <c r="BN150" s="5">
        <f t="shared" si="12"/>
        <v>0</v>
      </c>
      <c r="BO150" s="5">
        <f t="shared" si="13"/>
        <v>0</v>
      </c>
    </row>
    <row r="151" spans="2:67">
      <c r="B151" s="128" t="str">
        <f ca="1">IF(C151="","",MAX($B$12:INDIRECT("R[-1]C",FALSE))+1)</f>
        <v/>
      </c>
      <c r="C151" s="109"/>
      <c r="D151" s="129" t="str">
        <f t="shared" si="11"/>
        <v/>
      </c>
      <c r="E151" s="42" t="str">
        <f t="shared" si="14"/>
        <v/>
      </c>
      <c r="F151" s="110"/>
      <c r="G151" s="42" t="str">
        <f ca="1">IF(C151="","",IF(F151="","0x03FF",IF(ISERROR(VLOOKUP(F151,C$12:INDIRECT("R[-1]C[-2]",FALSE),3,FALSE)),"ERROR",VLOOKUP(F151,C$12:INDIRECT("R[-1]C[-2]",FALSE),3,FALSE))))</f>
        <v/>
      </c>
      <c r="H151" s="110">
        <v>0</v>
      </c>
      <c r="I151" s="109">
        <v>0</v>
      </c>
      <c r="J151" s="109">
        <v>0</v>
      </c>
      <c r="K151" s="109">
        <v>0</v>
      </c>
      <c r="L151" s="109">
        <v>0</v>
      </c>
      <c r="M151" s="109">
        <v>0</v>
      </c>
      <c r="N151" s="109">
        <v>0</v>
      </c>
      <c r="O151" s="109">
        <v>0</v>
      </c>
      <c r="P151" s="109">
        <v>0</v>
      </c>
      <c r="Q151" s="109">
        <v>0</v>
      </c>
      <c r="R151" s="109">
        <v>0</v>
      </c>
      <c r="S151" s="109">
        <v>0</v>
      </c>
      <c r="T151" s="109">
        <v>0</v>
      </c>
      <c r="U151" s="109">
        <v>0</v>
      </c>
      <c r="V151" s="109">
        <v>0</v>
      </c>
      <c r="W151" s="109">
        <v>0</v>
      </c>
      <c r="X151" s="109">
        <v>0</v>
      </c>
      <c r="Y151" s="109">
        <v>0</v>
      </c>
      <c r="Z151" s="109">
        <v>0</v>
      </c>
      <c r="AA151" s="109">
        <v>0</v>
      </c>
      <c r="AB151" s="109">
        <v>0</v>
      </c>
      <c r="AC151" s="109">
        <v>0</v>
      </c>
      <c r="AD151" s="109">
        <v>0</v>
      </c>
      <c r="AE151" s="109">
        <v>0</v>
      </c>
      <c r="AF151" s="109">
        <v>0</v>
      </c>
      <c r="AG151" s="109">
        <v>0</v>
      </c>
      <c r="AH151" s="109">
        <v>0</v>
      </c>
      <c r="AI151" s="109">
        <v>0</v>
      </c>
      <c r="AJ151" s="109">
        <v>0</v>
      </c>
      <c r="AK151" s="109">
        <v>0</v>
      </c>
      <c r="AL151" s="109">
        <v>0</v>
      </c>
      <c r="AM151" s="114">
        <v>0</v>
      </c>
      <c r="AN151" s="115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73" t="str">
        <f t="shared" si="15"/>
        <v/>
      </c>
      <c r="BE151" s="164"/>
      <c r="BF151" s="107"/>
      <c r="BG151" s="108"/>
      <c r="BH151" s="108"/>
      <c r="BI151" s="108"/>
      <c r="BJ151" s="108"/>
      <c r="BK151" s="108"/>
      <c r="BL151" s="108"/>
      <c r="BM151" s="108"/>
      <c r="BN151" s="5">
        <f t="shared" si="12"/>
        <v>0</v>
      </c>
      <c r="BO151" s="5">
        <f t="shared" si="13"/>
        <v>0</v>
      </c>
    </row>
    <row r="152" spans="2:67">
      <c r="B152" s="128" t="str">
        <f ca="1">IF(C152="","",MAX($B$12:INDIRECT("R[-1]C",FALSE))+1)</f>
        <v/>
      </c>
      <c r="C152" s="109"/>
      <c r="D152" s="129" t="str">
        <f t="shared" si="11"/>
        <v/>
      </c>
      <c r="E152" s="42" t="str">
        <f t="shared" si="14"/>
        <v/>
      </c>
      <c r="F152" s="110"/>
      <c r="G152" s="42" t="str">
        <f ca="1">IF(C152="","",IF(F152="","0x03FF",IF(ISERROR(VLOOKUP(F152,C$12:INDIRECT("R[-1]C[-2]",FALSE),3,FALSE)),"ERROR",VLOOKUP(F152,C$12:INDIRECT("R[-1]C[-2]",FALSE),3,FALSE))))</f>
        <v/>
      </c>
      <c r="H152" s="110">
        <v>0</v>
      </c>
      <c r="I152" s="109">
        <v>0</v>
      </c>
      <c r="J152" s="109">
        <v>0</v>
      </c>
      <c r="K152" s="109">
        <v>0</v>
      </c>
      <c r="L152" s="109">
        <v>0</v>
      </c>
      <c r="M152" s="109">
        <v>0</v>
      </c>
      <c r="N152" s="109">
        <v>0</v>
      </c>
      <c r="O152" s="109">
        <v>0</v>
      </c>
      <c r="P152" s="109">
        <v>0</v>
      </c>
      <c r="Q152" s="109">
        <v>0</v>
      </c>
      <c r="R152" s="109">
        <v>0</v>
      </c>
      <c r="S152" s="109">
        <v>0</v>
      </c>
      <c r="T152" s="109">
        <v>0</v>
      </c>
      <c r="U152" s="109">
        <v>0</v>
      </c>
      <c r="V152" s="109">
        <v>0</v>
      </c>
      <c r="W152" s="109">
        <v>0</v>
      </c>
      <c r="X152" s="109">
        <v>0</v>
      </c>
      <c r="Y152" s="109">
        <v>0</v>
      </c>
      <c r="Z152" s="109">
        <v>0</v>
      </c>
      <c r="AA152" s="109">
        <v>0</v>
      </c>
      <c r="AB152" s="109">
        <v>0</v>
      </c>
      <c r="AC152" s="109">
        <v>0</v>
      </c>
      <c r="AD152" s="109">
        <v>0</v>
      </c>
      <c r="AE152" s="109">
        <v>0</v>
      </c>
      <c r="AF152" s="109">
        <v>0</v>
      </c>
      <c r="AG152" s="109">
        <v>0</v>
      </c>
      <c r="AH152" s="109">
        <v>0</v>
      </c>
      <c r="AI152" s="109">
        <v>0</v>
      </c>
      <c r="AJ152" s="109">
        <v>0</v>
      </c>
      <c r="AK152" s="109">
        <v>0</v>
      </c>
      <c r="AL152" s="109">
        <v>0</v>
      </c>
      <c r="AM152" s="114">
        <v>0</v>
      </c>
      <c r="AN152" s="115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73" t="str">
        <f t="shared" si="15"/>
        <v/>
      </c>
      <c r="BE152" s="164"/>
      <c r="BF152" s="107"/>
      <c r="BG152" s="108"/>
      <c r="BH152" s="108"/>
      <c r="BI152" s="108"/>
      <c r="BJ152" s="108"/>
      <c r="BK152" s="108"/>
      <c r="BL152" s="108"/>
      <c r="BM152" s="108"/>
      <c r="BN152" s="5">
        <f t="shared" si="12"/>
        <v>0</v>
      </c>
      <c r="BO152" s="5">
        <f t="shared" si="13"/>
        <v>0</v>
      </c>
    </row>
    <row r="153" spans="2:67">
      <c r="B153" s="128" t="str">
        <f ca="1">IF(C153="","",MAX($B$12:INDIRECT("R[-1]C",FALSE))+1)</f>
        <v/>
      </c>
      <c r="C153" s="109"/>
      <c r="D153" s="129" t="str">
        <f t="shared" si="11"/>
        <v/>
      </c>
      <c r="E153" s="42" t="str">
        <f t="shared" si="14"/>
        <v/>
      </c>
      <c r="F153" s="110"/>
      <c r="G153" s="42" t="str">
        <f ca="1">IF(C153="","",IF(F153="","0x03FF",IF(ISERROR(VLOOKUP(F153,C$12:INDIRECT("R[-1]C[-2]",FALSE),3,FALSE)),"ERROR",VLOOKUP(F153,C$12:INDIRECT("R[-1]C[-2]",FALSE),3,FALSE))))</f>
        <v/>
      </c>
      <c r="H153" s="110">
        <v>0</v>
      </c>
      <c r="I153" s="109">
        <v>0</v>
      </c>
      <c r="J153" s="109">
        <v>0</v>
      </c>
      <c r="K153" s="109">
        <v>0</v>
      </c>
      <c r="L153" s="109">
        <v>0</v>
      </c>
      <c r="M153" s="109">
        <v>0</v>
      </c>
      <c r="N153" s="109">
        <v>0</v>
      </c>
      <c r="O153" s="109">
        <v>0</v>
      </c>
      <c r="P153" s="109">
        <v>0</v>
      </c>
      <c r="Q153" s="109">
        <v>0</v>
      </c>
      <c r="R153" s="109">
        <v>0</v>
      </c>
      <c r="S153" s="109">
        <v>0</v>
      </c>
      <c r="T153" s="109">
        <v>0</v>
      </c>
      <c r="U153" s="109">
        <v>0</v>
      </c>
      <c r="V153" s="109">
        <v>0</v>
      </c>
      <c r="W153" s="109">
        <v>0</v>
      </c>
      <c r="X153" s="109">
        <v>0</v>
      </c>
      <c r="Y153" s="109">
        <v>0</v>
      </c>
      <c r="Z153" s="109">
        <v>0</v>
      </c>
      <c r="AA153" s="109">
        <v>0</v>
      </c>
      <c r="AB153" s="109">
        <v>0</v>
      </c>
      <c r="AC153" s="109">
        <v>0</v>
      </c>
      <c r="AD153" s="109">
        <v>0</v>
      </c>
      <c r="AE153" s="109">
        <v>0</v>
      </c>
      <c r="AF153" s="109">
        <v>0</v>
      </c>
      <c r="AG153" s="109">
        <v>0</v>
      </c>
      <c r="AH153" s="109">
        <v>0</v>
      </c>
      <c r="AI153" s="109">
        <v>0</v>
      </c>
      <c r="AJ153" s="109">
        <v>0</v>
      </c>
      <c r="AK153" s="109">
        <v>0</v>
      </c>
      <c r="AL153" s="109">
        <v>0</v>
      </c>
      <c r="AM153" s="114">
        <v>0</v>
      </c>
      <c r="AN153" s="115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73" t="str">
        <f t="shared" si="15"/>
        <v/>
      </c>
      <c r="BE153" s="164"/>
      <c r="BF153" s="107"/>
      <c r="BG153" s="108"/>
      <c r="BH153" s="108"/>
      <c r="BI153" s="108"/>
      <c r="BJ153" s="108"/>
      <c r="BK153" s="108"/>
      <c r="BL153" s="108"/>
      <c r="BM153" s="108"/>
      <c r="BN153" s="5">
        <f t="shared" si="12"/>
        <v>0</v>
      </c>
      <c r="BO153" s="5">
        <f t="shared" si="13"/>
        <v>0</v>
      </c>
    </row>
    <row r="154" spans="2:67">
      <c r="B154" s="128" t="str">
        <f ca="1">IF(C154="","",MAX($B$12:INDIRECT("R[-1]C",FALSE))+1)</f>
        <v/>
      </c>
      <c r="C154" s="109"/>
      <c r="D154" s="129" t="str">
        <f t="shared" si="11"/>
        <v/>
      </c>
      <c r="E154" s="42" t="str">
        <f t="shared" si="14"/>
        <v/>
      </c>
      <c r="F154" s="110"/>
      <c r="G154" s="42" t="str">
        <f ca="1">IF(C154="","",IF(F154="","0x03FF",IF(ISERROR(VLOOKUP(F154,C$12:INDIRECT("R[-1]C[-2]",FALSE),3,FALSE)),"ERROR",VLOOKUP(F154,C$12:INDIRECT("R[-1]C[-2]",FALSE),3,FALSE))))</f>
        <v/>
      </c>
      <c r="H154" s="110">
        <v>0</v>
      </c>
      <c r="I154" s="109">
        <v>0</v>
      </c>
      <c r="J154" s="109">
        <v>0</v>
      </c>
      <c r="K154" s="109">
        <v>0</v>
      </c>
      <c r="L154" s="109">
        <v>0</v>
      </c>
      <c r="M154" s="109">
        <v>0</v>
      </c>
      <c r="N154" s="109">
        <v>0</v>
      </c>
      <c r="O154" s="109">
        <v>0</v>
      </c>
      <c r="P154" s="109">
        <v>0</v>
      </c>
      <c r="Q154" s="109">
        <v>0</v>
      </c>
      <c r="R154" s="109">
        <v>0</v>
      </c>
      <c r="S154" s="109">
        <v>0</v>
      </c>
      <c r="T154" s="109">
        <v>0</v>
      </c>
      <c r="U154" s="109">
        <v>0</v>
      </c>
      <c r="V154" s="109">
        <v>0</v>
      </c>
      <c r="W154" s="109">
        <v>0</v>
      </c>
      <c r="X154" s="109">
        <v>0</v>
      </c>
      <c r="Y154" s="109">
        <v>0</v>
      </c>
      <c r="Z154" s="109">
        <v>0</v>
      </c>
      <c r="AA154" s="109">
        <v>0</v>
      </c>
      <c r="AB154" s="109">
        <v>0</v>
      </c>
      <c r="AC154" s="109">
        <v>0</v>
      </c>
      <c r="AD154" s="109">
        <v>0</v>
      </c>
      <c r="AE154" s="109">
        <v>0</v>
      </c>
      <c r="AF154" s="109">
        <v>0</v>
      </c>
      <c r="AG154" s="109">
        <v>0</v>
      </c>
      <c r="AH154" s="109">
        <v>0</v>
      </c>
      <c r="AI154" s="109">
        <v>0</v>
      </c>
      <c r="AJ154" s="109">
        <v>0</v>
      </c>
      <c r="AK154" s="109">
        <v>0</v>
      </c>
      <c r="AL154" s="109">
        <v>0</v>
      </c>
      <c r="AM154" s="114">
        <v>0</v>
      </c>
      <c r="AN154" s="115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73" t="str">
        <f t="shared" si="15"/>
        <v/>
      </c>
      <c r="BE154" s="164"/>
      <c r="BF154" s="107"/>
      <c r="BG154" s="108"/>
      <c r="BH154" s="108"/>
      <c r="BI154" s="108"/>
      <c r="BJ154" s="108"/>
      <c r="BK154" s="108"/>
      <c r="BL154" s="108"/>
      <c r="BM154" s="108"/>
      <c r="BN154" s="5">
        <f t="shared" si="12"/>
        <v>0</v>
      </c>
      <c r="BO154" s="5">
        <f t="shared" si="13"/>
        <v>0</v>
      </c>
    </row>
    <row r="155" spans="2:67">
      <c r="B155" s="128" t="str">
        <f ca="1">IF(C155="","",MAX($B$12:INDIRECT("R[-1]C",FALSE))+1)</f>
        <v/>
      </c>
      <c r="C155" s="109"/>
      <c r="D155" s="129" t="str">
        <f t="shared" si="11"/>
        <v/>
      </c>
      <c r="E155" s="42" t="str">
        <f t="shared" si="14"/>
        <v/>
      </c>
      <c r="F155" s="110"/>
      <c r="G155" s="42" t="str">
        <f ca="1">IF(C155="","",IF(F155="","0x03FF",IF(ISERROR(VLOOKUP(F155,C$12:INDIRECT("R[-1]C[-2]",FALSE),3,FALSE)),"ERROR",VLOOKUP(F155,C$12:INDIRECT("R[-1]C[-2]",FALSE),3,FALSE))))</f>
        <v/>
      </c>
      <c r="H155" s="110">
        <v>0</v>
      </c>
      <c r="I155" s="109">
        <v>0</v>
      </c>
      <c r="J155" s="109">
        <v>0</v>
      </c>
      <c r="K155" s="109">
        <v>0</v>
      </c>
      <c r="L155" s="109">
        <v>0</v>
      </c>
      <c r="M155" s="109">
        <v>0</v>
      </c>
      <c r="N155" s="109">
        <v>0</v>
      </c>
      <c r="O155" s="109">
        <v>0</v>
      </c>
      <c r="P155" s="109">
        <v>0</v>
      </c>
      <c r="Q155" s="109">
        <v>0</v>
      </c>
      <c r="R155" s="109">
        <v>0</v>
      </c>
      <c r="S155" s="109">
        <v>0</v>
      </c>
      <c r="T155" s="109">
        <v>0</v>
      </c>
      <c r="U155" s="109">
        <v>0</v>
      </c>
      <c r="V155" s="109">
        <v>0</v>
      </c>
      <c r="W155" s="109">
        <v>0</v>
      </c>
      <c r="X155" s="109">
        <v>0</v>
      </c>
      <c r="Y155" s="109">
        <v>0</v>
      </c>
      <c r="Z155" s="109">
        <v>0</v>
      </c>
      <c r="AA155" s="109">
        <v>0</v>
      </c>
      <c r="AB155" s="109">
        <v>0</v>
      </c>
      <c r="AC155" s="109">
        <v>0</v>
      </c>
      <c r="AD155" s="109">
        <v>0</v>
      </c>
      <c r="AE155" s="109">
        <v>0</v>
      </c>
      <c r="AF155" s="109">
        <v>0</v>
      </c>
      <c r="AG155" s="109">
        <v>0</v>
      </c>
      <c r="AH155" s="109">
        <v>0</v>
      </c>
      <c r="AI155" s="109">
        <v>0</v>
      </c>
      <c r="AJ155" s="109">
        <v>0</v>
      </c>
      <c r="AK155" s="109">
        <v>0</v>
      </c>
      <c r="AL155" s="109">
        <v>0</v>
      </c>
      <c r="AM155" s="114">
        <v>0</v>
      </c>
      <c r="AN155" s="115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73" t="str">
        <f t="shared" si="15"/>
        <v/>
      </c>
      <c r="BE155" s="164"/>
      <c r="BF155" s="107"/>
      <c r="BG155" s="108"/>
      <c r="BH155" s="108"/>
      <c r="BI155" s="108"/>
      <c r="BJ155" s="108"/>
      <c r="BK155" s="108"/>
      <c r="BL155" s="108"/>
      <c r="BM155" s="108"/>
      <c r="BN155" s="5">
        <f t="shared" si="12"/>
        <v>0</v>
      </c>
      <c r="BO155" s="5">
        <f t="shared" si="13"/>
        <v>0</v>
      </c>
    </row>
    <row r="156" spans="2:67">
      <c r="B156" s="128" t="str">
        <f ca="1">IF(C156="","",MAX($B$12:INDIRECT("R[-1]C",FALSE))+1)</f>
        <v/>
      </c>
      <c r="C156" s="109"/>
      <c r="D156" s="129" t="str">
        <f t="shared" si="11"/>
        <v/>
      </c>
      <c r="E156" s="42" t="str">
        <f t="shared" si="14"/>
        <v/>
      </c>
      <c r="F156" s="110"/>
      <c r="G156" s="42" t="str">
        <f ca="1">IF(C156="","",IF(F156="","0x03FF",IF(ISERROR(VLOOKUP(F156,C$12:INDIRECT("R[-1]C[-2]",FALSE),3,FALSE)),"ERROR",VLOOKUP(F156,C$12:INDIRECT("R[-1]C[-2]",FALSE),3,FALSE))))</f>
        <v/>
      </c>
      <c r="H156" s="110">
        <v>0</v>
      </c>
      <c r="I156" s="109">
        <v>0</v>
      </c>
      <c r="J156" s="109">
        <v>0</v>
      </c>
      <c r="K156" s="109">
        <v>0</v>
      </c>
      <c r="L156" s="109">
        <v>0</v>
      </c>
      <c r="M156" s="109">
        <v>0</v>
      </c>
      <c r="N156" s="109">
        <v>0</v>
      </c>
      <c r="O156" s="109">
        <v>0</v>
      </c>
      <c r="P156" s="109">
        <v>0</v>
      </c>
      <c r="Q156" s="109">
        <v>0</v>
      </c>
      <c r="R156" s="109">
        <v>0</v>
      </c>
      <c r="S156" s="109">
        <v>0</v>
      </c>
      <c r="T156" s="109">
        <v>0</v>
      </c>
      <c r="U156" s="109">
        <v>0</v>
      </c>
      <c r="V156" s="109">
        <v>0</v>
      </c>
      <c r="W156" s="109">
        <v>0</v>
      </c>
      <c r="X156" s="109">
        <v>0</v>
      </c>
      <c r="Y156" s="109">
        <v>0</v>
      </c>
      <c r="Z156" s="109">
        <v>0</v>
      </c>
      <c r="AA156" s="109">
        <v>0</v>
      </c>
      <c r="AB156" s="109">
        <v>0</v>
      </c>
      <c r="AC156" s="109">
        <v>0</v>
      </c>
      <c r="AD156" s="109">
        <v>0</v>
      </c>
      <c r="AE156" s="109">
        <v>0</v>
      </c>
      <c r="AF156" s="109">
        <v>0</v>
      </c>
      <c r="AG156" s="109">
        <v>0</v>
      </c>
      <c r="AH156" s="109">
        <v>0</v>
      </c>
      <c r="AI156" s="109">
        <v>0</v>
      </c>
      <c r="AJ156" s="109">
        <v>0</v>
      </c>
      <c r="AK156" s="109">
        <v>0</v>
      </c>
      <c r="AL156" s="109">
        <v>0</v>
      </c>
      <c r="AM156" s="114">
        <v>0</v>
      </c>
      <c r="AN156" s="115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73" t="str">
        <f t="shared" si="15"/>
        <v/>
      </c>
      <c r="BE156" s="164"/>
      <c r="BF156" s="107"/>
      <c r="BG156" s="108"/>
      <c r="BH156" s="108"/>
      <c r="BI156" s="108"/>
      <c r="BJ156" s="108"/>
      <c r="BK156" s="108"/>
      <c r="BL156" s="108"/>
      <c r="BM156" s="108"/>
      <c r="BN156" s="5">
        <f t="shared" si="12"/>
        <v>0</v>
      </c>
      <c r="BO156" s="5">
        <f t="shared" si="13"/>
        <v>0</v>
      </c>
    </row>
    <row r="157" spans="2:67">
      <c r="B157" s="128" t="str">
        <f ca="1">IF(C157="","",MAX($B$12:INDIRECT("R[-1]C",FALSE))+1)</f>
        <v/>
      </c>
      <c r="C157" s="109"/>
      <c r="D157" s="129" t="str">
        <f t="shared" si="11"/>
        <v/>
      </c>
      <c r="E157" s="42" t="str">
        <f t="shared" si="14"/>
        <v/>
      </c>
      <c r="F157" s="110"/>
      <c r="G157" s="42" t="str">
        <f ca="1">IF(C157="","",IF(F157="","0x03FF",IF(ISERROR(VLOOKUP(F157,C$12:INDIRECT("R[-1]C[-2]",FALSE),3,FALSE)),"ERROR",VLOOKUP(F157,C$12:INDIRECT("R[-1]C[-2]",FALSE),3,FALSE))))</f>
        <v/>
      </c>
      <c r="H157" s="110">
        <v>0</v>
      </c>
      <c r="I157" s="109">
        <v>0</v>
      </c>
      <c r="J157" s="109">
        <v>0</v>
      </c>
      <c r="K157" s="109">
        <v>0</v>
      </c>
      <c r="L157" s="109">
        <v>0</v>
      </c>
      <c r="M157" s="109">
        <v>0</v>
      </c>
      <c r="N157" s="109">
        <v>0</v>
      </c>
      <c r="O157" s="109">
        <v>0</v>
      </c>
      <c r="P157" s="109">
        <v>0</v>
      </c>
      <c r="Q157" s="109">
        <v>0</v>
      </c>
      <c r="R157" s="109">
        <v>0</v>
      </c>
      <c r="S157" s="109">
        <v>0</v>
      </c>
      <c r="T157" s="109">
        <v>0</v>
      </c>
      <c r="U157" s="109">
        <v>0</v>
      </c>
      <c r="V157" s="109">
        <v>0</v>
      </c>
      <c r="W157" s="109">
        <v>0</v>
      </c>
      <c r="X157" s="109">
        <v>0</v>
      </c>
      <c r="Y157" s="109">
        <v>0</v>
      </c>
      <c r="Z157" s="109">
        <v>0</v>
      </c>
      <c r="AA157" s="109">
        <v>0</v>
      </c>
      <c r="AB157" s="109">
        <v>0</v>
      </c>
      <c r="AC157" s="109">
        <v>0</v>
      </c>
      <c r="AD157" s="109">
        <v>0</v>
      </c>
      <c r="AE157" s="109">
        <v>0</v>
      </c>
      <c r="AF157" s="109">
        <v>0</v>
      </c>
      <c r="AG157" s="109">
        <v>0</v>
      </c>
      <c r="AH157" s="109">
        <v>0</v>
      </c>
      <c r="AI157" s="109">
        <v>0</v>
      </c>
      <c r="AJ157" s="109">
        <v>0</v>
      </c>
      <c r="AK157" s="109">
        <v>0</v>
      </c>
      <c r="AL157" s="109">
        <v>0</v>
      </c>
      <c r="AM157" s="114">
        <v>0</v>
      </c>
      <c r="AN157" s="115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73" t="str">
        <f t="shared" si="15"/>
        <v/>
      </c>
      <c r="BE157" s="164"/>
      <c r="BF157" s="107"/>
      <c r="BG157" s="108"/>
      <c r="BH157" s="108"/>
      <c r="BI157" s="108"/>
      <c r="BJ157" s="108"/>
      <c r="BK157" s="108"/>
      <c r="BL157" s="108"/>
      <c r="BM157" s="108"/>
      <c r="BN157" s="5">
        <f t="shared" si="12"/>
        <v>0</v>
      </c>
      <c r="BO157" s="5">
        <f t="shared" si="13"/>
        <v>0</v>
      </c>
    </row>
    <row r="158" spans="2:67">
      <c r="B158" s="128" t="str">
        <f ca="1">IF(C158="","",MAX($B$12:INDIRECT("R[-1]C",FALSE))+1)</f>
        <v/>
      </c>
      <c r="C158" s="109"/>
      <c r="D158" s="129" t="str">
        <f t="shared" si="11"/>
        <v/>
      </c>
      <c r="E158" s="42" t="str">
        <f t="shared" si="14"/>
        <v/>
      </c>
      <c r="F158" s="110"/>
      <c r="G158" s="42" t="str">
        <f ca="1">IF(C158="","",IF(F158="","0x03FF",IF(ISERROR(VLOOKUP(F158,C$12:INDIRECT("R[-1]C[-2]",FALSE),3,FALSE)),"ERROR",VLOOKUP(F158,C$12:INDIRECT("R[-1]C[-2]",FALSE),3,FALSE))))</f>
        <v/>
      </c>
      <c r="H158" s="110">
        <v>0</v>
      </c>
      <c r="I158" s="109">
        <v>0</v>
      </c>
      <c r="J158" s="109">
        <v>0</v>
      </c>
      <c r="K158" s="109">
        <v>0</v>
      </c>
      <c r="L158" s="109">
        <v>0</v>
      </c>
      <c r="M158" s="109">
        <v>0</v>
      </c>
      <c r="N158" s="109">
        <v>0</v>
      </c>
      <c r="O158" s="109">
        <v>0</v>
      </c>
      <c r="P158" s="109">
        <v>0</v>
      </c>
      <c r="Q158" s="109">
        <v>0</v>
      </c>
      <c r="R158" s="109">
        <v>0</v>
      </c>
      <c r="S158" s="109">
        <v>0</v>
      </c>
      <c r="T158" s="109">
        <v>0</v>
      </c>
      <c r="U158" s="109">
        <v>0</v>
      </c>
      <c r="V158" s="109">
        <v>0</v>
      </c>
      <c r="W158" s="109">
        <v>0</v>
      </c>
      <c r="X158" s="109">
        <v>0</v>
      </c>
      <c r="Y158" s="109">
        <v>0</v>
      </c>
      <c r="Z158" s="109">
        <v>0</v>
      </c>
      <c r="AA158" s="109">
        <v>0</v>
      </c>
      <c r="AB158" s="109">
        <v>0</v>
      </c>
      <c r="AC158" s="109">
        <v>0</v>
      </c>
      <c r="AD158" s="109">
        <v>0</v>
      </c>
      <c r="AE158" s="109">
        <v>0</v>
      </c>
      <c r="AF158" s="109">
        <v>0</v>
      </c>
      <c r="AG158" s="109">
        <v>0</v>
      </c>
      <c r="AH158" s="109">
        <v>0</v>
      </c>
      <c r="AI158" s="109">
        <v>0</v>
      </c>
      <c r="AJ158" s="109">
        <v>0</v>
      </c>
      <c r="AK158" s="109">
        <v>0</v>
      </c>
      <c r="AL158" s="109">
        <v>0</v>
      </c>
      <c r="AM158" s="114">
        <v>0</v>
      </c>
      <c r="AN158" s="115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73" t="str">
        <f t="shared" si="15"/>
        <v/>
      </c>
      <c r="BE158" s="164"/>
      <c r="BF158" s="107"/>
      <c r="BG158" s="108"/>
      <c r="BH158" s="108"/>
      <c r="BI158" s="108"/>
      <c r="BJ158" s="108"/>
      <c r="BK158" s="108"/>
      <c r="BL158" s="108"/>
      <c r="BM158" s="108"/>
      <c r="BN158" s="5">
        <f t="shared" si="12"/>
        <v>0</v>
      </c>
      <c r="BO158" s="5">
        <f t="shared" si="13"/>
        <v>0</v>
      </c>
    </row>
    <row r="159" spans="2:67">
      <c r="B159" s="128" t="str">
        <f ca="1">IF(C159="","",MAX($B$12:INDIRECT("R[-1]C",FALSE))+1)</f>
        <v/>
      </c>
      <c r="C159" s="109"/>
      <c r="D159" s="129" t="str">
        <f t="shared" si="11"/>
        <v/>
      </c>
      <c r="E159" s="42" t="str">
        <f t="shared" si="14"/>
        <v/>
      </c>
      <c r="F159" s="110"/>
      <c r="G159" s="42" t="str">
        <f ca="1">IF(C159="","",IF(F159="","0x03FF",IF(ISERROR(VLOOKUP(F159,C$12:INDIRECT("R[-1]C[-2]",FALSE),3,FALSE)),"ERROR",VLOOKUP(F159,C$12:INDIRECT("R[-1]C[-2]",FALSE),3,FALSE))))</f>
        <v/>
      </c>
      <c r="H159" s="110">
        <v>0</v>
      </c>
      <c r="I159" s="109">
        <v>0</v>
      </c>
      <c r="J159" s="109">
        <v>0</v>
      </c>
      <c r="K159" s="109">
        <v>0</v>
      </c>
      <c r="L159" s="109">
        <v>0</v>
      </c>
      <c r="M159" s="109">
        <v>0</v>
      </c>
      <c r="N159" s="109">
        <v>0</v>
      </c>
      <c r="O159" s="109">
        <v>0</v>
      </c>
      <c r="P159" s="109">
        <v>0</v>
      </c>
      <c r="Q159" s="109">
        <v>0</v>
      </c>
      <c r="R159" s="109">
        <v>0</v>
      </c>
      <c r="S159" s="109">
        <v>0</v>
      </c>
      <c r="T159" s="109">
        <v>0</v>
      </c>
      <c r="U159" s="109">
        <v>0</v>
      </c>
      <c r="V159" s="109">
        <v>0</v>
      </c>
      <c r="W159" s="109">
        <v>0</v>
      </c>
      <c r="X159" s="109">
        <v>0</v>
      </c>
      <c r="Y159" s="109">
        <v>0</v>
      </c>
      <c r="Z159" s="109">
        <v>0</v>
      </c>
      <c r="AA159" s="109">
        <v>0</v>
      </c>
      <c r="AB159" s="109">
        <v>0</v>
      </c>
      <c r="AC159" s="109">
        <v>0</v>
      </c>
      <c r="AD159" s="109">
        <v>0</v>
      </c>
      <c r="AE159" s="109">
        <v>0</v>
      </c>
      <c r="AF159" s="109">
        <v>0</v>
      </c>
      <c r="AG159" s="109">
        <v>0</v>
      </c>
      <c r="AH159" s="109">
        <v>0</v>
      </c>
      <c r="AI159" s="109">
        <v>0</v>
      </c>
      <c r="AJ159" s="109">
        <v>0</v>
      </c>
      <c r="AK159" s="109">
        <v>0</v>
      </c>
      <c r="AL159" s="109">
        <v>0</v>
      </c>
      <c r="AM159" s="114">
        <v>0</v>
      </c>
      <c r="AN159" s="115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73" t="str">
        <f t="shared" si="15"/>
        <v/>
      </c>
      <c r="BE159" s="164"/>
      <c r="BF159" s="107"/>
      <c r="BG159" s="108"/>
      <c r="BH159" s="108"/>
      <c r="BI159" s="108"/>
      <c r="BJ159" s="108"/>
      <c r="BK159" s="108"/>
      <c r="BL159" s="108"/>
      <c r="BM159" s="108"/>
      <c r="BN159" s="5">
        <f t="shared" si="12"/>
        <v>0</v>
      </c>
      <c r="BO159" s="5">
        <f t="shared" si="13"/>
        <v>0</v>
      </c>
    </row>
    <row r="160" spans="2:67">
      <c r="B160" s="128" t="str">
        <f ca="1">IF(C160="","",MAX($B$12:INDIRECT("R[-1]C",FALSE))+1)</f>
        <v/>
      </c>
      <c r="C160" s="109"/>
      <c r="D160" s="129" t="str">
        <f t="shared" si="11"/>
        <v/>
      </c>
      <c r="E160" s="42" t="str">
        <f t="shared" si="14"/>
        <v/>
      </c>
      <c r="F160" s="110"/>
      <c r="G160" s="42" t="str">
        <f ca="1">IF(C160="","",IF(F160="","0x03FF",IF(ISERROR(VLOOKUP(F160,C$12:INDIRECT("R[-1]C[-2]",FALSE),3,FALSE)),"ERROR",VLOOKUP(F160,C$12:INDIRECT("R[-1]C[-2]",FALSE),3,FALSE))))</f>
        <v/>
      </c>
      <c r="H160" s="110">
        <v>0</v>
      </c>
      <c r="I160" s="109">
        <v>0</v>
      </c>
      <c r="J160" s="109">
        <v>0</v>
      </c>
      <c r="K160" s="109">
        <v>0</v>
      </c>
      <c r="L160" s="109">
        <v>0</v>
      </c>
      <c r="M160" s="109">
        <v>0</v>
      </c>
      <c r="N160" s="109">
        <v>0</v>
      </c>
      <c r="O160" s="109">
        <v>0</v>
      </c>
      <c r="P160" s="109">
        <v>0</v>
      </c>
      <c r="Q160" s="109">
        <v>0</v>
      </c>
      <c r="R160" s="109">
        <v>0</v>
      </c>
      <c r="S160" s="109">
        <v>0</v>
      </c>
      <c r="T160" s="109">
        <v>0</v>
      </c>
      <c r="U160" s="109">
        <v>0</v>
      </c>
      <c r="V160" s="109">
        <v>0</v>
      </c>
      <c r="W160" s="109">
        <v>0</v>
      </c>
      <c r="X160" s="109">
        <v>0</v>
      </c>
      <c r="Y160" s="109">
        <v>0</v>
      </c>
      <c r="Z160" s="109">
        <v>0</v>
      </c>
      <c r="AA160" s="109">
        <v>0</v>
      </c>
      <c r="AB160" s="109">
        <v>0</v>
      </c>
      <c r="AC160" s="109">
        <v>0</v>
      </c>
      <c r="AD160" s="109">
        <v>0</v>
      </c>
      <c r="AE160" s="109">
        <v>0</v>
      </c>
      <c r="AF160" s="109">
        <v>0</v>
      </c>
      <c r="AG160" s="109">
        <v>0</v>
      </c>
      <c r="AH160" s="109">
        <v>0</v>
      </c>
      <c r="AI160" s="109">
        <v>0</v>
      </c>
      <c r="AJ160" s="109">
        <v>0</v>
      </c>
      <c r="AK160" s="109">
        <v>0</v>
      </c>
      <c r="AL160" s="109">
        <v>0</v>
      </c>
      <c r="AM160" s="114">
        <v>0</v>
      </c>
      <c r="AN160" s="115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73" t="str">
        <f t="shared" si="15"/>
        <v/>
      </c>
      <c r="BE160" s="164"/>
      <c r="BF160" s="107"/>
      <c r="BG160" s="108"/>
      <c r="BH160" s="108"/>
      <c r="BI160" s="108"/>
      <c r="BJ160" s="108"/>
      <c r="BK160" s="108"/>
      <c r="BL160" s="108"/>
      <c r="BM160" s="108"/>
      <c r="BN160" s="5">
        <f t="shared" si="12"/>
        <v>0</v>
      </c>
      <c r="BO160" s="5">
        <f t="shared" si="13"/>
        <v>0</v>
      </c>
    </row>
    <row r="161" spans="2:67">
      <c r="B161" s="128" t="str">
        <f ca="1">IF(C161="","",MAX($B$12:INDIRECT("R[-1]C",FALSE))+1)</f>
        <v/>
      </c>
      <c r="C161" s="109"/>
      <c r="D161" s="129" t="str">
        <f t="shared" si="11"/>
        <v/>
      </c>
      <c r="E161" s="42" t="str">
        <f t="shared" si="14"/>
        <v/>
      </c>
      <c r="F161" s="110"/>
      <c r="G161" s="42" t="str">
        <f ca="1">IF(C161="","",IF(F161="","0x03FF",IF(ISERROR(VLOOKUP(F161,C$12:INDIRECT("R[-1]C[-2]",FALSE),3,FALSE)),"ERROR",VLOOKUP(F161,C$12:INDIRECT("R[-1]C[-2]",FALSE),3,FALSE))))</f>
        <v/>
      </c>
      <c r="H161" s="110">
        <v>0</v>
      </c>
      <c r="I161" s="109">
        <v>0</v>
      </c>
      <c r="J161" s="109">
        <v>0</v>
      </c>
      <c r="K161" s="109">
        <v>0</v>
      </c>
      <c r="L161" s="109">
        <v>0</v>
      </c>
      <c r="M161" s="109">
        <v>0</v>
      </c>
      <c r="N161" s="109">
        <v>0</v>
      </c>
      <c r="O161" s="109">
        <v>0</v>
      </c>
      <c r="P161" s="109">
        <v>0</v>
      </c>
      <c r="Q161" s="109">
        <v>0</v>
      </c>
      <c r="R161" s="109">
        <v>0</v>
      </c>
      <c r="S161" s="109">
        <v>0</v>
      </c>
      <c r="T161" s="109">
        <v>0</v>
      </c>
      <c r="U161" s="109">
        <v>0</v>
      </c>
      <c r="V161" s="109">
        <v>0</v>
      </c>
      <c r="W161" s="109">
        <v>0</v>
      </c>
      <c r="X161" s="109">
        <v>0</v>
      </c>
      <c r="Y161" s="109">
        <v>0</v>
      </c>
      <c r="Z161" s="109">
        <v>0</v>
      </c>
      <c r="AA161" s="109">
        <v>0</v>
      </c>
      <c r="AB161" s="109">
        <v>0</v>
      </c>
      <c r="AC161" s="109">
        <v>0</v>
      </c>
      <c r="AD161" s="109">
        <v>0</v>
      </c>
      <c r="AE161" s="109">
        <v>0</v>
      </c>
      <c r="AF161" s="109">
        <v>0</v>
      </c>
      <c r="AG161" s="109">
        <v>0</v>
      </c>
      <c r="AH161" s="109">
        <v>0</v>
      </c>
      <c r="AI161" s="109">
        <v>0</v>
      </c>
      <c r="AJ161" s="109">
        <v>0</v>
      </c>
      <c r="AK161" s="109">
        <v>0</v>
      </c>
      <c r="AL161" s="109">
        <v>0</v>
      </c>
      <c r="AM161" s="114">
        <v>0</v>
      </c>
      <c r="AN161" s="115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73" t="str">
        <f t="shared" si="15"/>
        <v/>
      </c>
      <c r="BE161" s="164"/>
      <c r="BF161" s="107"/>
      <c r="BG161" s="108"/>
      <c r="BH161" s="108"/>
      <c r="BI161" s="108"/>
      <c r="BJ161" s="108"/>
      <c r="BK161" s="108"/>
      <c r="BL161" s="108"/>
      <c r="BM161" s="108"/>
      <c r="BN161" s="5">
        <f t="shared" si="12"/>
        <v>0</v>
      </c>
      <c r="BO161" s="5">
        <f t="shared" si="13"/>
        <v>0</v>
      </c>
    </row>
    <row r="162" spans="2:67">
      <c r="B162" s="128" t="str">
        <f ca="1">IF(C162="","",MAX($B$12:INDIRECT("R[-1]C",FALSE))+1)</f>
        <v/>
      </c>
      <c r="C162" s="109"/>
      <c r="D162" s="129" t="str">
        <f t="shared" si="11"/>
        <v/>
      </c>
      <c r="E162" s="42" t="str">
        <f t="shared" si="14"/>
        <v/>
      </c>
      <c r="F162" s="110"/>
      <c r="G162" s="42" t="str">
        <f ca="1">IF(C162="","",IF(F162="","0x03FF",IF(ISERROR(VLOOKUP(F162,C$12:INDIRECT("R[-1]C[-2]",FALSE),3,FALSE)),"ERROR",VLOOKUP(F162,C$12:INDIRECT("R[-1]C[-2]",FALSE),3,FALSE))))</f>
        <v/>
      </c>
      <c r="H162" s="110">
        <v>0</v>
      </c>
      <c r="I162" s="109">
        <v>0</v>
      </c>
      <c r="J162" s="109">
        <v>0</v>
      </c>
      <c r="K162" s="109">
        <v>0</v>
      </c>
      <c r="L162" s="109">
        <v>0</v>
      </c>
      <c r="M162" s="109">
        <v>0</v>
      </c>
      <c r="N162" s="109">
        <v>0</v>
      </c>
      <c r="O162" s="109">
        <v>0</v>
      </c>
      <c r="P162" s="109">
        <v>0</v>
      </c>
      <c r="Q162" s="109">
        <v>0</v>
      </c>
      <c r="R162" s="109">
        <v>0</v>
      </c>
      <c r="S162" s="109">
        <v>0</v>
      </c>
      <c r="T162" s="109">
        <v>0</v>
      </c>
      <c r="U162" s="109">
        <v>0</v>
      </c>
      <c r="V162" s="109">
        <v>0</v>
      </c>
      <c r="W162" s="109">
        <v>0</v>
      </c>
      <c r="X162" s="109">
        <v>0</v>
      </c>
      <c r="Y162" s="109">
        <v>0</v>
      </c>
      <c r="Z162" s="109">
        <v>0</v>
      </c>
      <c r="AA162" s="109">
        <v>0</v>
      </c>
      <c r="AB162" s="109">
        <v>0</v>
      </c>
      <c r="AC162" s="109">
        <v>0</v>
      </c>
      <c r="AD162" s="109">
        <v>0</v>
      </c>
      <c r="AE162" s="109">
        <v>0</v>
      </c>
      <c r="AF162" s="109">
        <v>0</v>
      </c>
      <c r="AG162" s="109">
        <v>0</v>
      </c>
      <c r="AH162" s="109">
        <v>0</v>
      </c>
      <c r="AI162" s="109">
        <v>0</v>
      </c>
      <c r="AJ162" s="109">
        <v>0</v>
      </c>
      <c r="AK162" s="109">
        <v>0</v>
      </c>
      <c r="AL162" s="109">
        <v>0</v>
      </c>
      <c r="AM162" s="114">
        <v>0</v>
      </c>
      <c r="AN162" s="115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73" t="str">
        <f t="shared" si="15"/>
        <v/>
      </c>
      <c r="BE162" s="164"/>
      <c r="BF162" s="107"/>
      <c r="BG162" s="108"/>
      <c r="BH162" s="108"/>
      <c r="BI162" s="108"/>
      <c r="BJ162" s="108"/>
      <c r="BK162" s="108"/>
      <c r="BL162" s="108"/>
      <c r="BM162" s="108"/>
      <c r="BN162" s="5">
        <f t="shared" si="12"/>
        <v>0</v>
      </c>
      <c r="BO162" s="5">
        <f t="shared" si="13"/>
        <v>0</v>
      </c>
    </row>
    <row r="163" spans="2:67">
      <c r="B163" s="128" t="str">
        <f ca="1">IF(C163="","",MAX($B$12:INDIRECT("R[-1]C",FALSE))+1)</f>
        <v/>
      </c>
      <c r="C163" s="109"/>
      <c r="D163" s="129" t="str">
        <f t="shared" si="11"/>
        <v/>
      </c>
      <c r="E163" s="42" t="str">
        <f t="shared" si="14"/>
        <v/>
      </c>
      <c r="F163" s="110"/>
      <c r="G163" s="42" t="str">
        <f ca="1">IF(C163="","",IF(F163="","0x03FF",IF(ISERROR(VLOOKUP(F163,C$12:INDIRECT("R[-1]C[-2]",FALSE),3,FALSE)),"ERROR",VLOOKUP(F163,C$12:INDIRECT("R[-1]C[-2]",FALSE),3,FALSE))))</f>
        <v/>
      </c>
      <c r="H163" s="110">
        <v>0</v>
      </c>
      <c r="I163" s="109">
        <v>0</v>
      </c>
      <c r="J163" s="109">
        <v>0</v>
      </c>
      <c r="K163" s="109">
        <v>0</v>
      </c>
      <c r="L163" s="109">
        <v>0</v>
      </c>
      <c r="M163" s="109">
        <v>0</v>
      </c>
      <c r="N163" s="109">
        <v>0</v>
      </c>
      <c r="O163" s="109">
        <v>0</v>
      </c>
      <c r="P163" s="109">
        <v>0</v>
      </c>
      <c r="Q163" s="109">
        <v>0</v>
      </c>
      <c r="R163" s="109">
        <v>0</v>
      </c>
      <c r="S163" s="109">
        <v>0</v>
      </c>
      <c r="T163" s="109">
        <v>0</v>
      </c>
      <c r="U163" s="109">
        <v>0</v>
      </c>
      <c r="V163" s="109">
        <v>0</v>
      </c>
      <c r="W163" s="109">
        <v>0</v>
      </c>
      <c r="X163" s="109">
        <v>0</v>
      </c>
      <c r="Y163" s="109">
        <v>0</v>
      </c>
      <c r="Z163" s="109">
        <v>0</v>
      </c>
      <c r="AA163" s="109">
        <v>0</v>
      </c>
      <c r="AB163" s="109">
        <v>0</v>
      </c>
      <c r="AC163" s="109">
        <v>0</v>
      </c>
      <c r="AD163" s="109">
        <v>0</v>
      </c>
      <c r="AE163" s="109">
        <v>0</v>
      </c>
      <c r="AF163" s="109">
        <v>0</v>
      </c>
      <c r="AG163" s="109">
        <v>0</v>
      </c>
      <c r="AH163" s="109">
        <v>0</v>
      </c>
      <c r="AI163" s="109">
        <v>0</v>
      </c>
      <c r="AJ163" s="109">
        <v>0</v>
      </c>
      <c r="AK163" s="109">
        <v>0</v>
      </c>
      <c r="AL163" s="109">
        <v>0</v>
      </c>
      <c r="AM163" s="114">
        <v>0</v>
      </c>
      <c r="AN163" s="115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73" t="str">
        <f t="shared" si="15"/>
        <v/>
      </c>
      <c r="BE163" s="164"/>
      <c r="BF163" s="107"/>
      <c r="BG163" s="108"/>
      <c r="BH163" s="108"/>
      <c r="BI163" s="108"/>
      <c r="BJ163" s="108"/>
      <c r="BK163" s="108"/>
      <c r="BL163" s="108"/>
      <c r="BM163" s="108"/>
      <c r="BN163" s="5">
        <f t="shared" si="12"/>
        <v>0</v>
      </c>
      <c r="BO163" s="5">
        <f t="shared" si="13"/>
        <v>0</v>
      </c>
    </row>
    <row r="164" spans="2:67">
      <c r="B164" s="128" t="str">
        <f ca="1">IF(C164="","",MAX($B$12:INDIRECT("R[-1]C",FALSE))+1)</f>
        <v/>
      </c>
      <c r="C164" s="109"/>
      <c r="D164" s="129" t="str">
        <f t="shared" si="11"/>
        <v/>
      </c>
      <c r="E164" s="42" t="str">
        <f t="shared" si="14"/>
        <v/>
      </c>
      <c r="F164" s="110"/>
      <c r="G164" s="42" t="str">
        <f ca="1">IF(C164="","",IF(F164="","0x03FF",IF(ISERROR(VLOOKUP(F164,C$12:INDIRECT("R[-1]C[-2]",FALSE),3,FALSE)),"ERROR",VLOOKUP(F164,C$12:INDIRECT("R[-1]C[-2]",FALSE),3,FALSE))))</f>
        <v/>
      </c>
      <c r="H164" s="110">
        <v>0</v>
      </c>
      <c r="I164" s="109">
        <v>0</v>
      </c>
      <c r="J164" s="109">
        <v>0</v>
      </c>
      <c r="K164" s="109">
        <v>0</v>
      </c>
      <c r="L164" s="109">
        <v>0</v>
      </c>
      <c r="M164" s="109">
        <v>0</v>
      </c>
      <c r="N164" s="109">
        <v>0</v>
      </c>
      <c r="O164" s="109">
        <v>0</v>
      </c>
      <c r="P164" s="109">
        <v>0</v>
      </c>
      <c r="Q164" s="109">
        <v>0</v>
      </c>
      <c r="R164" s="109">
        <v>0</v>
      </c>
      <c r="S164" s="109">
        <v>0</v>
      </c>
      <c r="T164" s="109">
        <v>0</v>
      </c>
      <c r="U164" s="109">
        <v>0</v>
      </c>
      <c r="V164" s="109">
        <v>0</v>
      </c>
      <c r="W164" s="109">
        <v>0</v>
      </c>
      <c r="X164" s="109">
        <v>0</v>
      </c>
      <c r="Y164" s="109">
        <v>0</v>
      </c>
      <c r="Z164" s="109">
        <v>0</v>
      </c>
      <c r="AA164" s="109">
        <v>0</v>
      </c>
      <c r="AB164" s="109">
        <v>0</v>
      </c>
      <c r="AC164" s="109">
        <v>0</v>
      </c>
      <c r="AD164" s="109">
        <v>0</v>
      </c>
      <c r="AE164" s="109">
        <v>0</v>
      </c>
      <c r="AF164" s="109">
        <v>0</v>
      </c>
      <c r="AG164" s="109">
        <v>0</v>
      </c>
      <c r="AH164" s="109">
        <v>0</v>
      </c>
      <c r="AI164" s="109">
        <v>0</v>
      </c>
      <c r="AJ164" s="109">
        <v>0</v>
      </c>
      <c r="AK164" s="109">
        <v>0</v>
      </c>
      <c r="AL164" s="109">
        <v>0</v>
      </c>
      <c r="AM164" s="114">
        <v>0</v>
      </c>
      <c r="AN164" s="115"/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73" t="str">
        <f t="shared" si="15"/>
        <v/>
      </c>
      <c r="BE164" s="164"/>
      <c r="BF164" s="107"/>
      <c r="BG164" s="108"/>
      <c r="BH164" s="108"/>
      <c r="BI164" s="108"/>
      <c r="BJ164" s="108"/>
      <c r="BK164" s="108"/>
      <c r="BL164" s="108"/>
      <c r="BM164" s="108"/>
      <c r="BN164" s="5">
        <f t="shared" si="12"/>
        <v>0</v>
      </c>
      <c r="BO164" s="5">
        <f t="shared" si="13"/>
        <v>0</v>
      </c>
    </row>
    <row r="165" spans="2:67">
      <c r="B165" s="128" t="str">
        <f ca="1">IF(C165="","",MAX($B$12:INDIRECT("R[-1]C",FALSE))+1)</f>
        <v/>
      </c>
      <c r="C165" s="109"/>
      <c r="D165" s="129" t="str">
        <f t="shared" si="11"/>
        <v/>
      </c>
      <c r="E165" s="42" t="str">
        <f t="shared" si="14"/>
        <v/>
      </c>
      <c r="F165" s="110"/>
      <c r="G165" s="42" t="str">
        <f ca="1">IF(C165="","",IF(F165="","0x03FF",IF(ISERROR(VLOOKUP(F165,C$12:INDIRECT("R[-1]C[-2]",FALSE),3,FALSE)),"ERROR",VLOOKUP(F165,C$12:INDIRECT("R[-1]C[-2]",FALSE),3,FALSE))))</f>
        <v/>
      </c>
      <c r="H165" s="110">
        <v>0</v>
      </c>
      <c r="I165" s="109">
        <v>0</v>
      </c>
      <c r="J165" s="109">
        <v>0</v>
      </c>
      <c r="K165" s="109">
        <v>0</v>
      </c>
      <c r="L165" s="109">
        <v>0</v>
      </c>
      <c r="M165" s="109">
        <v>0</v>
      </c>
      <c r="N165" s="109">
        <v>0</v>
      </c>
      <c r="O165" s="109">
        <v>0</v>
      </c>
      <c r="P165" s="109">
        <v>0</v>
      </c>
      <c r="Q165" s="109">
        <v>0</v>
      </c>
      <c r="R165" s="109">
        <v>0</v>
      </c>
      <c r="S165" s="109">
        <v>0</v>
      </c>
      <c r="T165" s="109">
        <v>0</v>
      </c>
      <c r="U165" s="109">
        <v>0</v>
      </c>
      <c r="V165" s="109">
        <v>0</v>
      </c>
      <c r="W165" s="109">
        <v>0</v>
      </c>
      <c r="X165" s="109">
        <v>0</v>
      </c>
      <c r="Y165" s="109">
        <v>0</v>
      </c>
      <c r="Z165" s="109">
        <v>0</v>
      </c>
      <c r="AA165" s="109">
        <v>0</v>
      </c>
      <c r="AB165" s="109">
        <v>0</v>
      </c>
      <c r="AC165" s="109">
        <v>0</v>
      </c>
      <c r="AD165" s="109">
        <v>0</v>
      </c>
      <c r="AE165" s="109">
        <v>0</v>
      </c>
      <c r="AF165" s="109">
        <v>0</v>
      </c>
      <c r="AG165" s="109">
        <v>0</v>
      </c>
      <c r="AH165" s="109">
        <v>0</v>
      </c>
      <c r="AI165" s="109">
        <v>0</v>
      </c>
      <c r="AJ165" s="109">
        <v>0</v>
      </c>
      <c r="AK165" s="109">
        <v>0</v>
      </c>
      <c r="AL165" s="109">
        <v>0</v>
      </c>
      <c r="AM165" s="114">
        <v>0</v>
      </c>
      <c r="AN165" s="115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73" t="str">
        <f t="shared" si="15"/>
        <v/>
      </c>
      <c r="BE165" s="164"/>
      <c r="BF165" s="107"/>
      <c r="BG165" s="108"/>
      <c r="BH165" s="108"/>
      <c r="BI165" s="108"/>
      <c r="BJ165" s="108"/>
      <c r="BK165" s="108"/>
      <c r="BL165" s="108"/>
      <c r="BM165" s="108"/>
      <c r="BN165" s="5">
        <f t="shared" si="12"/>
        <v>0</v>
      </c>
      <c r="BO165" s="5">
        <f t="shared" si="13"/>
        <v>0</v>
      </c>
    </row>
    <row r="166" spans="2:67">
      <c r="B166" s="128" t="str">
        <f ca="1">IF(C166="","",MAX($B$12:INDIRECT("R[-1]C",FALSE))+1)</f>
        <v/>
      </c>
      <c r="C166" s="109"/>
      <c r="D166" s="129" t="str">
        <f t="shared" si="11"/>
        <v/>
      </c>
      <c r="E166" s="42" t="str">
        <f t="shared" si="14"/>
        <v/>
      </c>
      <c r="F166" s="110"/>
      <c r="G166" s="42" t="str">
        <f ca="1">IF(C166="","",IF(F166="","0x03FF",IF(ISERROR(VLOOKUP(F166,C$12:INDIRECT("R[-1]C[-2]",FALSE),3,FALSE)),"ERROR",VLOOKUP(F166,C$12:INDIRECT("R[-1]C[-2]",FALSE),3,FALSE))))</f>
        <v/>
      </c>
      <c r="H166" s="110">
        <v>0</v>
      </c>
      <c r="I166" s="109">
        <v>0</v>
      </c>
      <c r="J166" s="109">
        <v>0</v>
      </c>
      <c r="K166" s="109">
        <v>0</v>
      </c>
      <c r="L166" s="109">
        <v>0</v>
      </c>
      <c r="M166" s="109">
        <v>0</v>
      </c>
      <c r="N166" s="109">
        <v>0</v>
      </c>
      <c r="O166" s="109">
        <v>0</v>
      </c>
      <c r="P166" s="109">
        <v>0</v>
      </c>
      <c r="Q166" s="109">
        <v>0</v>
      </c>
      <c r="R166" s="109">
        <v>0</v>
      </c>
      <c r="S166" s="109">
        <v>0</v>
      </c>
      <c r="T166" s="109">
        <v>0</v>
      </c>
      <c r="U166" s="109">
        <v>0</v>
      </c>
      <c r="V166" s="109">
        <v>0</v>
      </c>
      <c r="W166" s="109">
        <v>0</v>
      </c>
      <c r="X166" s="109">
        <v>0</v>
      </c>
      <c r="Y166" s="109">
        <v>0</v>
      </c>
      <c r="Z166" s="109">
        <v>0</v>
      </c>
      <c r="AA166" s="109">
        <v>0</v>
      </c>
      <c r="AB166" s="109">
        <v>0</v>
      </c>
      <c r="AC166" s="109">
        <v>0</v>
      </c>
      <c r="AD166" s="109">
        <v>0</v>
      </c>
      <c r="AE166" s="109">
        <v>0</v>
      </c>
      <c r="AF166" s="109">
        <v>0</v>
      </c>
      <c r="AG166" s="109">
        <v>0</v>
      </c>
      <c r="AH166" s="109">
        <v>0</v>
      </c>
      <c r="AI166" s="109">
        <v>0</v>
      </c>
      <c r="AJ166" s="109">
        <v>0</v>
      </c>
      <c r="AK166" s="109">
        <v>0</v>
      </c>
      <c r="AL166" s="109">
        <v>0</v>
      </c>
      <c r="AM166" s="114">
        <v>0</v>
      </c>
      <c r="AN166" s="115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73" t="str">
        <f t="shared" si="15"/>
        <v/>
      </c>
      <c r="BE166" s="164"/>
      <c r="BF166" s="107"/>
      <c r="BG166" s="108"/>
      <c r="BH166" s="108"/>
      <c r="BI166" s="108"/>
      <c r="BJ166" s="108"/>
      <c r="BK166" s="108"/>
      <c r="BL166" s="108"/>
      <c r="BM166" s="108"/>
      <c r="BN166" s="5">
        <f t="shared" si="12"/>
        <v>0</v>
      </c>
      <c r="BO166" s="5">
        <f t="shared" si="13"/>
        <v>0</v>
      </c>
    </row>
    <row r="167" spans="2:67">
      <c r="B167" s="128" t="str">
        <f ca="1">IF(C167="","",MAX($B$12:INDIRECT("R[-1]C",FALSE))+1)</f>
        <v/>
      </c>
      <c r="C167" s="109"/>
      <c r="D167" s="129" t="str">
        <f t="shared" si="11"/>
        <v/>
      </c>
      <c r="E167" s="42" t="str">
        <f t="shared" si="14"/>
        <v/>
      </c>
      <c r="F167" s="110"/>
      <c r="G167" s="42" t="str">
        <f ca="1">IF(C167="","",IF(F167="","0x03FF",IF(ISERROR(VLOOKUP(F167,C$12:INDIRECT("R[-1]C[-2]",FALSE),3,FALSE)),"ERROR",VLOOKUP(F167,C$12:INDIRECT("R[-1]C[-2]",FALSE),3,FALSE))))</f>
        <v/>
      </c>
      <c r="H167" s="110">
        <v>0</v>
      </c>
      <c r="I167" s="109">
        <v>0</v>
      </c>
      <c r="J167" s="109">
        <v>0</v>
      </c>
      <c r="K167" s="109">
        <v>0</v>
      </c>
      <c r="L167" s="109">
        <v>0</v>
      </c>
      <c r="M167" s="109">
        <v>0</v>
      </c>
      <c r="N167" s="109">
        <v>0</v>
      </c>
      <c r="O167" s="109">
        <v>0</v>
      </c>
      <c r="P167" s="109">
        <v>0</v>
      </c>
      <c r="Q167" s="109">
        <v>0</v>
      </c>
      <c r="R167" s="109">
        <v>0</v>
      </c>
      <c r="S167" s="109">
        <v>0</v>
      </c>
      <c r="T167" s="109">
        <v>0</v>
      </c>
      <c r="U167" s="109">
        <v>0</v>
      </c>
      <c r="V167" s="109">
        <v>0</v>
      </c>
      <c r="W167" s="109">
        <v>0</v>
      </c>
      <c r="X167" s="109">
        <v>0</v>
      </c>
      <c r="Y167" s="109">
        <v>0</v>
      </c>
      <c r="Z167" s="109">
        <v>0</v>
      </c>
      <c r="AA167" s="109">
        <v>0</v>
      </c>
      <c r="AB167" s="109">
        <v>0</v>
      </c>
      <c r="AC167" s="109">
        <v>0</v>
      </c>
      <c r="AD167" s="109">
        <v>0</v>
      </c>
      <c r="AE167" s="109">
        <v>0</v>
      </c>
      <c r="AF167" s="109">
        <v>0</v>
      </c>
      <c r="AG167" s="109">
        <v>0</v>
      </c>
      <c r="AH167" s="109">
        <v>0</v>
      </c>
      <c r="AI167" s="109">
        <v>0</v>
      </c>
      <c r="AJ167" s="109">
        <v>0</v>
      </c>
      <c r="AK167" s="109">
        <v>0</v>
      </c>
      <c r="AL167" s="109">
        <v>0</v>
      </c>
      <c r="AM167" s="114">
        <v>0</v>
      </c>
      <c r="AN167" s="115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73" t="str">
        <f t="shared" si="15"/>
        <v/>
      </c>
      <c r="BE167" s="164"/>
      <c r="BF167" s="107"/>
      <c r="BG167" s="108"/>
      <c r="BH167" s="108"/>
      <c r="BI167" s="108"/>
      <c r="BJ167" s="108"/>
      <c r="BK167" s="108"/>
      <c r="BL167" s="108"/>
      <c r="BM167" s="108"/>
      <c r="BN167" s="5">
        <f t="shared" si="12"/>
        <v>0</v>
      </c>
      <c r="BO167" s="5">
        <f t="shared" si="13"/>
        <v>0</v>
      </c>
    </row>
    <row r="168" spans="2:67">
      <c r="B168" s="128" t="str">
        <f ca="1">IF(C168="","",MAX($B$12:INDIRECT("R[-1]C",FALSE))+1)</f>
        <v/>
      </c>
      <c r="C168" s="109"/>
      <c r="D168" s="129" t="str">
        <f t="shared" si="11"/>
        <v/>
      </c>
      <c r="E168" s="42" t="str">
        <f t="shared" si="14"/>
        <v/>
      </c>
      <c r="F168" s="110"/>
      <c r="G168" s="42" t="str">
        <f ca="1">IF(C168="","",IF(F168="","0x03FF",IF(ISERROR(VLOOKUP(F168,C$12:INDIRECT("R[-1]C[-2]",FALSE),3,FALSE)),"ERROR",VLOOKUP(F168,C$12:INDIRECT("R[-1]C[-2]",FALSE),3,FALSE))))</f>
        <v/>
      </c>
      <c r="H168" s="110">
        <v>0</v>
      </c>
      <c r="I168" s="109">
        <v>0</v>
      </c>
      <c r="J168" s="109">
        <v>0</v>
      </c>
      <c r="K168" s="109">
        <v>0</v>
      </c>
      <c r="L168" s="109">
        <v>0</v>
      </c>
      <c r="M168" s="109">
        <v>0</v>
      </c>
      <c r="N168" s="109">
        <v>0</v>
      </c>
      <c r="O168" s="109">
        <v>0</v>
      </c>
      <c r="P168" s="109">
        <v>0</v>
      </c>
      <c r="Q168" s="109">
        <v>0</v>
      </c>
      <c r="R168" s="109">
        <v>0</v>
      </c>
      <c r="S168" s="109">
        <v>0</v>
      </c>
      <c r="T168" s="109">
        <v>0</v>
      </c>
      <c r="U168" s="109">
        <v>0</v>
      </c>
      <c r="V168" s="109">
        <v>0</v>
      </c>
      <c r="W168" s="109">
        <v>0</v>
      </c>
      <c r="X168" s="109">
        <v>0</v>
      </c>
      <c r="Y168" s="109">
        <v>0</v>
      </c>
      <c r="Z168" s="109">
        <v>0</v>
      </c>
      <c r="AA168" s="109">
        <v>0</v>
      </c>
      <c r="AB168" s="109">
        <v>0</v>
      </c>
      <c r="AC168" s="109">
        <v>0</v>
      </c>
      <c r="AD168" s="109">
        <v>0</v>
      </c>
      <c r="AE168" s="109">
        <v>0</v>
      </c>
      <c r="AF168" s="109">
        <v>0</v>
      </c>
      <c r="AG168" s="109">
        <v>0</v>
      </c>
      <c r="AH168" s="109">
        <v>0</v>
      </c>
      <c r="AI168" s="109">
        <v>0</v>
      </c>
      <c r="AJ168" s="109">
        <v>0</v>
      </c>
      <c r="AK168" s="109">
        <v>0</v>
      </c>
      <c r="AL168" s="109">
        <v>0</v>
      </c>
      <c r="AM168" s="114">
        <v>0</v>
      </c>
      <c r="AN168" s="115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73" t="str">
        <f t="shared" si="15"/>
        <v/>
      </c>
      <c r="BE168" s="164"/>
      <c r="BF168" s="107"/>
      <c r="BG168" s="108"/>
      <c r="BH168" s="108"/>
      <c r="BI168" s="108"/>
      <c r="BJ168" s="108"/>
      <c r="BK168" s="108"/>
      <c r="BL168" s="108"/>
      <c r="BM168" s="108"/>
      <c r="BN168" s="5">
        <f t="shared" si="12"/>
        <v>0</v>
      </c>
      <c r="BO168" s="5">
        <f t="shared" si="13"/>
        <v>0</v>
      </c>
    </row>
    <row r="169" spans="2:67">
      <c r="B169" s="128" t="str">
        <f ca="1">IF(C169="","",MAX($B$12:INDIRECT("R[-1]C",FALSE))+1)</f>
        <v/>
      </c>
      <c r="C169" s="109"/>
      <c r="D169" s="129" t="str">
        <f t="shared" si="11"/>
        <v/>
      </c>
      <c r="E169" s="42" t="str">
        <f t="shared" si="14"/>
        <v/>
      </c>
      <c r="F169" s="110"/>
      <c r="G169" s="42" t="str">
        <f ca="1">IF(C169="","",IF(F169="","0x03FF",IF(ISERROR(VLOOKUP(F169,C$12:INDIRECT("R[-1]C[-2]",FALSE),3,FALSE)),"ERROR",VLOOKUP(F169,C$12:INDIRECT("R[-1]C[-2]",FALSE),3,FALSE))))</f>
        <v/>
      </c>
      <c r="H169" s="110">
        <v>0</v>
      </c>
      <c r="I169" s="109">
        <v>0</v>
      </c>
      <c r="J169" s="109">
        <v>0</v>
      </c>
      <c r="K169" s="109">
        <v>0</v>
      </c>
      <c r="L169" s="109">
        <v>0</v>
      </c>
      <c r="M169" s="109">
        <v>0</v>
      </c>
      <c r="N169" s="109">
        <v>0</v>
      </c>
      <c r="O169" s="109">
        <v>0</v>
      </c>
      <c r="P169" s="109">
        <v>0</v>
      </c>
      <c r="Q169" s="109">
        <v>0</v>
      </c>
      <c r="R169" s="109">
        <v>0</v>
      </c>
      <c r="S169" s="109">
        <v>0</v>
      </c>
      <c r="T169" s="109">
        <v>0</v>
      </c>
      <c r="U169" s="109">
        <v>0</v>
      </c>
      <c r="V169" s="109">
        <v>0</v>
      </c>
      <c r="W169" s="109">
        <v>0</v>
      </c>
      <c r="X169" s="109">
        <v>0</v>
      </c>
      <c r="Y169" s="109">
        <v>0</v>
      </c>
      <c r="Z169" s="109">
        <v>0</v>
      </c>
      <c r="AA169" s="109">
        <v>0</v>
      </c>
      <c r="AB169" s="109">
        <v>0</v>
      </c>
      <c r="AC169" s="109">
        <v>0</v>
      </c>
      <c r="AD169" s="109">
        <v>0</v>
      </c>
      <c r="AE169" s="109">
        <v>0</v>
      </c>
      <c r="AF169" s="109">
        <v>0</v>
      </c>
      <c r="AG169" s="109">
        <v>0</v>
      </c>
      <c r="AH169" s="109">
        <v>0</v>
      </c>
      <c r="AI169" s="109">
        <v>0</v>
      </c>
      <c r="AJ169" s="109">
        <v>0</v>
      </c>
      <c r="AK169" s="109">
        <v>0</v>
      </c>
      <c r="AL169" s="109">
        <v>0</v>
      </c>
      <c r="AM169" s="114">
        <v>0</v>
      </c>
      <c r="AN169" s="115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73" t="str">
        <f t="shared" si="15"/>
        <v/>
      </c>
      <c r="BE169" s="164"/>
      <c r="BF169" s="107"/>
      <c r="BG169" s="108"/>
      <c r="BH169" s="108"/>
      <c r="BI169" s="108"/>
      <c r="BJ169" s="108"/>
      <c r="BK169" s="108"/>
      <c r="BL169" s="108"/>
      <c r="BM169" s="108"/>
      <c r="BN169" s="5">
        <f t="shared" si="12"/>
        <v>0</v>
      </c>
      <c r="BO169" s="5">
        <f t="shared" si="13"/>
        <v>0</v>
      </c>
    </row>
    <row r="170" spans="2:67">
      <c r="B170" s="128" t="str">
        <f ca="1">IF(C170="","",MAX($B$12:INDIRECT("R[-1]C",FALSE))+1)</f>
        <v/>
      </c>
      <c r="C170" s="109"/>
      <c r="D170" s="129" t="str">
        <f t="shared" si="11"/>
        <v/>
      </c>
      <c r="E170" s="42" t="str">
        <f t="shared" si="14"/>
        <v/>
      </c>
      <c r="F170" s="110"/>
      <c r="G170" s="42" t="str">
        <f ca="1">IF(C170="","",IF(F170="","0x03FF",IF(ISERROR(VLOOKUP(F170,C$12:INDIRECT("R[-1]C[-2]",FALSE),3,FALSE)),"ERROR",VLOOKUP(F170,C$12:INDIRECT("R[-1]C[-2]",FALSE),3,FALSE))))</f>
        <v/>
      </c>
      <c r="H170" s="110">
        <v>0</v>
      </c>
      <c r="I170" s="109">
        <v>0</v>
      </c>
      <c r="J170" s="109">
        <v>0</v>
      </c>
      <c r="K170" s="109">
        <v>0</v>
      </c>
      <c r="L170" s="109">
        <v>0</v>
      </c>
      <c r="M170" s="109">
        <v>0</v>
      </c>
      <c r="N170" s="109">
        <v>0</v>
      </c>
      <c r="O170" s="109">
        <v>0</v>
      </c>
      <c r="P170" s="109">
        <v>0</v>
      </c>
      <c r="Q170" s="109">
        <v>0</v>
      </c>
      <c r="R170" s="109">
        <v>0</v>
      </c>
      <c r="S170" s="109">
        <v>0</v>
      </c>
      <c r="T170" s="109">
        <v>0</v>
      </c>
      <c r="U170" s="109">
        <v>0</v>
      </c>
      <c r="V170" s="109">
        <v>0</v>
      </c>
      <c r="W170" s="109">
        <v>0</v>
      </c>
      <c r="X170" s="109">
        <v>0</v>
      </c>
      <c r="Y170" s="109">
        <v>0</v>
      </c>
      <c r="Z170" s="109">
        <v>0</v>
      </c>
      <c r="AA170" s="109">
        <v>0</v>
      </c>
      <c r="AB170" s="109">
        <v>0</v>
      </c>
      <c r="AC170" s="109">
        <v>0</v>
      </c>
      <c r="AD170" s="109">
        <v>0</v>
      </c>
      <c r="AE170" s="109">
        <v>0</v>
      </c>
      <c r="AF170" s="109">
        <v>0</v>
      </c>
      <c r="AG170" s="109">
        <v>0</v>
      </c>
      <c r="AH170" s="109">
        <v>0</v>
      </c>
      <c r="AI170" s="109">
        <v>0</v>
      </c>
      <c r="AJ170" s="109">
        <v>0</v>
      </c>
      <c r="AK170" s="109">
        <v>0</v>
      </c>
      <c r="AL170" s="109">
        <v>0</v>
      </c>
      <c r="AM170" s="114">
        <v>0</v>
      </c>
      <c r="AN170" s="115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73" t="str">
        <f t="shared" si="15"/>
        <v/>
      </c>
      <c r="BE170" s="164"/>
      <c r="BF170" s="107"/>
      <c r="BG170" s="108"/>
      <c r="BH170" s="108"/>
      <c r="BI170" s="108"/>
      <c r="BJ170" s="108"/>
      <c r="BK170" s="108"/>
      <c r="BL170" s="108"/>
      <c r="BM170" s="108"/>
      <c r="BN170" s="5">
        <f t="shared" si="12"/>
        <v>0</v>
      </c>
      <c r="BO170" s="5">
        <f t="shared" si="13"/>
        <v>0</v>
      </c>
    </row>
    <row r="171" spans="2:67">
      <c r="B171" s="128" t="str">
        <f ca="1">IF(C171="","",MAX($B$12:INDIRECT("R[-1]C",FALSE))+1)</f>
        <v/>
      </c>
      <c r="C171" s="109"/>
      <c r="D171" s="129" t="str">
        <f t="shared" si="11"/>
        <v/>
      </c>
      <c r="E171" s="42" t="str">
        <f t="shared" si="14"/>
        <v/>
      </c>
      <c r="F171" s="110"/>
      <c r="G171" s="42" t="str">
        <f ca="1">IF(C171="","",IF(F171="","0x03FF",IF(ISERROR(VLOOKUP(F171,C$12:INDIRECT("R[-1]C[-2]",FALSE),3,FALSE)),"ERROR",VLOOKUP(F171,C$12:INDIRECT("R[-1]C[-2]",FALSE),3,FALSE))))</f>
        <v/>
      </c>
      <c r="H171" s="110">
        <v>0</v>
      </c>
      <c r="I171" s="109">
        <v>0</v>
      </c>
      <c r="J171" s="109">
        <v>0</v>
      </c>
      <c r="K171" s="109">
        <v>0</v>
      </c>
      <c r="L171" s="109">
        <v>0</v>
      </c>
      <c r="M171" s="109">
        <v>0</v>
      </c>
      <c r="N171" s="109">
        <v>0</v>
      </c>
      <c r="O171" s="109">
        <v>0</v>
      </c>
      <c r="P171" s="109">
        <v>0</v>
      </c>
      <c r="Q171" s="109">
        <v>0</v>
      </c>
      <c r="R171" s="109">
        <v>0</v>
      </c>
      <c r="S171" s="109">
        <v>0</v>
      </c>
      <c r="T171" s="109">
        <v>0</v>
      </c>
      <c r="U171" s="109">
        <v>0</v>
      </c>
      <c r="V171" s="109">
        <v>0</v>
      </c>
      <c r="W171" s="109">
        <v>0</v>
      </c>
      <c r="X171" s="109">
        <v>0</v>
      </c>
      <c r="Y171" s="109">
        <v>0</v>
      </c>
      <c r="Z171" s="109">
        <v>0</v>
      </c>
      <c r="AA171" s="109">
        <v>0</v>
      </c>
      <c r="AB171" s="109">
        <v>0</v>
      </c>
      <c r="AC171" s="109">
        <v>0</v>
      </c>
      <c r="AD171" s="109">
        <v>0</v>
      </c>
      <c r="AE171" s="109">
        <v>0</v>
      </c>
      <c r="AF171" s="109">
        <v>0</v>
      </c>
      <c r="AG171" s="109">
        <v>0</v>
      </c>
      <c r="AH171" s="109">
        <v>0</v>
      </c>
      <c r="AI171" s="109">
        <v>0</v>
      </c>
      <c r="AJ171" s="109">
        <v>0</v>
      </c>
      <c r="AK171" s="109">
        <v>0</v>
      </c>
      <c r="AL171" s="109">
        <v>0</v>
      </c>
      <c r="AM171" s="114">
        <v>0</v>
      </c>
      <c r="AN171" s="115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73" t="str">
        <f t="shared" si="15"/>
        <v/>
      </c>
      <c r="BE171" s="164"/>
      <c r="BF171" s="107"/>
      <c r="BG171" s="108"/>
      <c r="BH171" s="108"/>
      <c r="BI171" s="108"/>
      <c r="BJ171" s="108"/>
      <c r="BK171" s="108"/>
      <c r="BL171" s="108"/>
      <c r="BM171" s="108"/>
      <c r="BN171" s="5">
        <f t="shared" si="12"/>
        <v>0</v>
      </c>
      <c r="BO171" s="5">
        <f t="shared" si="13"/>
        <v>0</v>
      </c>
    </row>
    <row r="172" spans="2:67">
      <c r="B172" s="128" t="str">
        <f ca="1">IF(C172="","",MAX($B$12:INDIRECT("R[-1]C",FALSE))+1)</f>
        <v/>
      </c>
      <c r="C172" s="109"/>
      <c r="D172" s="129" t="str">
        <f t="shared" si="11"/>
        <v/>
      </c>
      <c r="E172" s="42" t="str">
        <f t="shared" si="14"/>
        <v/>
      </c>
      <c r="F172" s="110"/>
      <c r="G172" s="42" t="str">
        <f ca="1">IF(C172="","",IF(F172="","0x03FF",IF(ISERROR(VLOOKUP(F172,C$12:INDIRECT("R[-1]C[-2]",FALSE),3,FALSE)),"ERROR",VLOOKUP(F172,C$12:INDIRECT("R[-1]C[-2]",FALSE),3,FALSE))))</f>
        <v/>
      </c>
      <c r="H172" s="110">
        <v>0</v>
      </c>
      <c r="I172" s="109">
        <v>0</v>
      </c>
      <c r="J172" s="109">
        <v>0</v>
      </c>
      <c r="K172" s="109">
        <v>0</v>
      </c>
      <c r="L172" s="109">
        <v>0</v>
      </c>
      <c r="M172" s="109">
        <v>0</v>
      </c>
      <c r="N172" s="109">
        <v>0</v>
      </c>
      <c r="O172" s="109">
        <v>0</v>
      </c>
      <c r="P172" s="109">
        <v>0</v>
      </c>
      <c r="Q172" s="109">
        <v>0</v>
      </c>
      <c r="R172" s="109">
        <v>0</v>
      </c>
      <c r="S172" s="109">
        <v>0</v>
      </c>
      <c r="T172" s="109">
        <v>0</v>
      </c>
      <c r="U172" s="109">
        <v>0</v>
      </c>
      <c r="V172" s="109">
        <v>0</v>
      </c>
      <c r="W172" s="109">
        <v>0</v>
      </c>
      <c r="X172" s="109">
        <v>0</v>
      </c>
      <c r="Y172" s="109">
        <v>0</v>
      </c>
      <c r="Z172" s="109">
        <v>0</v>
      </c>
      <c r="AA172" s="109">
        <v>0</v>
      </c>
      <c r="AB172" s="109">
        <v>0</v>
      </c>
      <c r="AC172" s="109">
        <v>0</v>
      </c>
      <c r="AD172" s="109">
        <v>0</v>
      </c>
      <c r="AE172" s="109">
        <v>0</v>
      </c>
      <c r="AF172" s="109">
        <v>0</v>
      </c>
      <c r="AG172" s="109">
        <v>0</v>
      </c>
      <c r="AH172" s="109">
        <v>0</v>
      </c>
      <c r="AI172" s="109">
        <v>0</v>
      </c>
      <c r="AJ172" s="109">
        <v>0</v>
      </c>
      <c r="AK172" s="109">
        <v>0</v>
      </c>
      <c r="AL172" s="109">
        <v>0</v>
      </c>
      <c r="AM172" s="114">
        <v>0</v>
      </c>
      <c r="AN172" s="115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73" t="str">
        <f t="shared" si="15"/>
        <v/>
      </c>
      <c r="BE172" s="164"/>
      <c r="BF172" s="107"/>
      <c r="BG172" s="108"/>
      <c r="BH172" s="108"/>
      <c r="BI172" s="108"/>
      <c r="BJ172" s="108"/>
      <c r="BK172" s="108"/>
      <c r="BL172" s="108"/>
      <c r="BM172" s="108"/>
      <c r="BN172" s="5">
        <f t="shared" si="12"/>
        <v>0</v>
      </c>
      <c r="BO172" s="5">
        <f t="shared" si="13"/>
        <v>0</v>
      </c>
    </row>
    <row r="173" spans="2:67">
      <c r="B173" s="128" t="str">
        <f ca="1">IF(C173="","",MAX($B$12:INDIRECT("R[-1]C",FALSE))+1)</f>
        <v/>
      </c>
      <c r="C173" s="109"/>
      <c r="D173" s="129" t="str">
        <f t="shared" si="11"/>
        <v/>
      </c>
      <c r="E173" s="42" t="str">
        <f t="shared" si="14"/>
        <v/>
      </c>
      <c r="F173" s="110"/>
      <c r="G173" s="42" t="str">
        <f ca="1">IF(C173="","",IF(F173="","0x03FF",IF(ISERROR(VLOOKUP(F173,C$12:INDIRECT("R[-1]C[-2]",FALSE),3,FALSE)),"ERROR",VLOOKUP(F173,C$12:INDIRECT("R[-1]C[-2]",FALSE),3,FALSE))))</f>
        <v/>
      </c>
      <c r="H173" s="110">
        <v>0</v>
      </c>
      <c r="I173" s="109">
        <v>0</v>
      </c>
      <c r="J173" s="109">
        <v>0</v>
      </c>
      <c r="K173" s="109">
        <v>0</v>
      </c>
      <c r="L173" s="109">
        <v>0</v>
      </c>
      <c r="M173" s="109">
        <v>0</v>
      </c>
      <c r="N173" s="109">
        <v>0</v>
      </c>
      <c r="O173" s="109">
        <v>0</v>
      </c>
      <c r="P173" s="109">
        <v>0</v>
      </c>
      <c r="Q173" s="109">
        <v>0</v>
      </c>
      <c r="R173" s="109">
        <v>0</v>
      </c>
      <c r="S173" s="109">
        <v>0</v>
      </c>
      <c r="T173" s="109">
        <v>0</v>
      </c>
      <c r="U173" s="109">
        <v>0</v>
      </c>
      <c r="V173" s="109">
        <v>0</v>
      </c>
      <c r="W173" s="109">
        <v>0</v>
      </c>
      <c r="X173" s="109">
        <v>0</v>
      </c>
      <c r="Y173" s="109">
        <v>0</v>
      </c>
      <c r="Z173" s="109">
        <v>0</v>
      </c>
      <c r="AA173" s="109">
        <v>0</v>
      </c>
      <c r="AB173" s="109">
        <v>0</v>
      </c>
      <c r="AC173" s="109">
        <v>0</v>
      </c>
      <c r="AD173" s="109">
        <v>0</v>
      </c>
      <c r="AE173" s="109">
        <v>0</v>
      </c>
      <c r="AF173" s="109">
        <v>0</v>
      </c>
      <c r="AG173" s="109">
        <v>0</v>
      </c>
      <c r="AH173" s="109">
        <v>0</v>
      </c>
      <c r="AI173" s="109">
        <v>0</v>
      </c>
      <c r="AJ173" s="109">
        <v>0</v>
      </c>
      <c r="AK173" s="109">
        <v>0</v>
      </c>
      <c r="AL173" s="109">
        <v>0</v>
      </c>
      <c r="AM173" s="114">
        <v>0</v>
      </c>
      <c r="AN173" s="115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73" t="str">
        <f t="shared" si="15"/>
        <v/>
      </c>
      <c r="BE173" s="164"/>
      <c r="BF173" s="107"/>
      <c r="BG173" s="108"/>
      <c r="BH173" s="108"/>
      <c r="BI173" s="108"/>
      <c r="BJ173" s="108"/>
      <c r="BK173" s="108"/>
      <c r="BL173" s="108"/>
      <c r="BM173" s="108"/>
      <c r="BN173" s="5">
        <f t="shared" si="12"/>
        <v>0</v>
      </c>
      <c r="BO173" s="5">
        <f t="shared" si="13"/>
        <v>0</v>
      </c>
    </row>
    <row r="174" spans="2:67">
      <c r="B174" s="128" t="str">
        <f ca="1">IF(C174="","",MAX($B$12:INDIRECT("R[-1]C",FALSE))+1)</f>
        <v/>
      </c>
      <c r="C174" s="109"/>
      <c r="D174" s="129" t="str">
        <f t="shared" si="11"/>
        <v/>
      </c>
      <c r="E174" s="42" t="str">
        <f t="shared" si="14"/>
        <v/>
      </c>
      <c r="F174" s="110"/>
      <c r="G174" s="42" t="str">
        <f ca="1">IF(C174="","",IF(F174="","0x03FF",IF(ISERROR(VLOOKUP(F174,C$12:INDIRECT("R[-1]C[-2]",FALSE),3,FALSE)),"ERROR",VLOOKUP(F174,C$12:INDIRECT("R[-1]C[-2]",FALSE),3,FALSE))))</f>
        <v/>
      </c>
      <c r="H174" s="110">
        <v>0</v>
      </c>
      <c r="I174" s="109">
        <v>0</v>
      </c>
      <c r="J174" s="109">
        <v>0</v>
      </c>
      <c r="K174" s="109">
        <v>0</v>
      </c>
      <c r="L174" s="109">
        <v>0</v>
      </c>
      <c r="M174" s="109">
        <v>0</v>
      </c>
      <c r="N174" s="109">
        <v>0</v>
      </c>
      <c r="O174" s="109">
        <v>0</v>
      </c>
      <c r="P174" s="109">
        <v>0</v>
      </c>
      <c r="Q174" s="109">
        <v>0</v>
      </c>
      <c r="R174" s="109">
        <v>0</v>
      </c>
      <c r="S174" s="109">
        <v>0</v>
      </c>
      <c r="T174" s="109">
        <v>0</v>
      </c>
      <c r="U174" s="109">
        <v>0</v>
      </c>
      <c r="V174" s="109">
        <v>0</v>
      </c>
      <c r="W174" s="109">
        <v>0</v>
      </c>
      <c r="X174" s="109">
        <v>0</v>
      </c>
      <c r="Y174" s="109">
        <v>0</v>
      </c>
      <c r="Z174" s="109">
        <v>0</v>
      </c>
      <c r="AA174" s="109">
        <v>0</v>
      </c>
      <c r="AB174" s="109">
        <v>0</v>
      </c>
      <c r="AC174" s="109">
        <v>0</v>
      </c>
      <c r="AD174" s="109">
        <v>0</v>
      </c>
      <c r="AE174" s="109">
        <v>0</v>
      </c>
      <c r="AF174" s="109">
        <v>0</v>
      </c>
      <c r="AG174" s="109">
        <v>0</v>
      </c>
      <c r="AH174" s="109">
        <v>0</v>
      </c>
      <c r="AI174" s="109">
        <v>0</v>
      </c>
      <c r="AJ174" s="109">
        <v>0</v>
      </c>
      <c r="AK174" s="109">
        <v>0</v>
      </c>
      <c r="AL174" s="109">
        <v>0</v>
      </c>
      <c r="AM174" s="114">
        <v>0</v>
      </c>
      <c r="AN174" s="115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73" t="str">
        <f t="shared" si="15"/>
        <v/>
      </c>
      <c r="BE174" s="164"/>
      <c r="BF174" s="107"/>
      <c r="BG174" s="108"/>
      <c r="BH174" s="108"/>
      <c r="BI174" s="108"/>
      <c r="BJ174" s="108"/>
      <c r="BK174" s="108"/>
      <c r="BL174" s="108"/>
      <c r="BM174" s="108"/>
      <c r="BN174" s="5">
        <f t="shared" si="12"/>
        <v>0</v>
      </c>
      <c r="BO174" s="5">
        <f t="shared" si="13"/>
        <v>0</v>
      </c>
    </row>
    <row r="175" spans="2:67">
      <c r="B175" s="128" t="str">
        <f ca="1">IF(C175="","",MAX($B$12:INDIRECT("R[-1]C",FALSE))+1)</f>
        <v/>
      </c>
      <c r="C175" s="109"/>
      <c r="D175" s="129" t="str">
        <f t="shared" si="11"/>
        <v/>
      </c>
      <c r="E175" s="42" t="str">
        <f t="shared" si="14"/>
        <v/>
      </c>
      <c r="F175" s="110"/>
      <c r="G175" s="42" t="str">
        <f ca="1">IF(C175="","",IF(F175="","0x03FF",IF(ISERROR(VLOOKUP(F175,C$12:INDIRECT("R[-1]C[-2]",FALSE),3,FALSE)),"ERROR",VLOOKUP(F175,C$12:INDIRECT("R[-1]C[-2]",FALSE),3,FALSE))))</f>
        <v/>
      </c>
      <c r="H175" s="110">
        <v>0</v>
      </c>
      <c r="I175" s="109">
        <v>0</v>
      </c>
      <c r="J175" s="109">
        <v>0</v>
      </c>
      <c r="K175" s="109">
        <v>0</v>
      </c>
      <c r="L175" s="109">
        <v>0</v>
      </c>
      <c r="M175" s="109">
        <v>0</v>
      </c>
      <c r="N175" s="109">
        <v>0</v>
      </c>
      <c r="O175" s="109">
        <v>0</v>
      </c>
      <c r="P175" s="109">
        <v>0</v>
      </c>
      <c r="Q175" s="109">
        <v>0</v>
      </c>
      <c r="R175" s="109">
        <v>0</v>
      </c>
      <c r="S175" s="109">
        <v>0</v>
      </c>
      <c r="T175" s="109">
        <v>0</v>
      </c>
      <c r="U175" s="109">
        <v>0</v>
      </c>
      <c r="V175" s="109">
        <v>0</v>
      </c>
      <c r="W175" s="109">
        <v>0</v>
      </c>
      <c r="X175" s="109">
        <v>0</v>
      </c>
      <c r="Y175" s="109">
        <v>0</v>
      </c>
      <c r="Z175" s="109">
        <v>0</v>
      </c>
      <c r="AA175" s="109">
        <v>0</v>
      </c>
      <c r="AB175" s="109">
        <v>0</v>
      </c>
      <c r="AC175" s="109">
        <v>0</v>
      </c>
      <c r="AD175" s="109">
        <v>0</v>
      </c>
      <c r="AE175" s="109">
        <v>0</v>
      </c>
      <c r="AF175" s="109">
        <v>0</v>
      </c>
      <c r="AG175" s="109">
        <v>0</v>
      </c>
      <c r="AH175" s="109">
        <v>0</v>
      </c>
      <c r="AI175" s="109">
        <v>0</v>
      </c>
      <c r="AJ175" s="109">
        <v>0</v>
      </c>
      <c r="AK175" s="109">
        <v>0</v>
      </c>
      <c r="AL175" s="109">
        <v>0</v>
      </c>
      <c r="AM175" s="114">
        <v>0</v>
      </c>
      <c r="AN175" s="115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73" t="str">
        <f t="shared" si="15"/>
        <v/>
      </c>
      <c r="BE175" s="164"/>
      <c r="BF175" s="107"/>
      <c r="BG175" s="108"/>
      <c r="BH175" s="108"/>
      <c r="BI175" s="108"/>
      <c r="BJ175" s="108"/>
      <c r="BK175" s="108"/>
      <c r="BL175" s="108"/>
      <c r="BM175" s="108"/>
      <c r="BN175" s="5">
        <f t="shared" si="12"/>
        <v>0</v>
      </c>
      <c r="BO175" s="5">
        <f t="shared" si="13"/>
        <v>0</v>
      </c>
    </row>
    <row r="176" spans="2:67">
      <c r="B176" s="128" t="str">
        <f ca="1">IF(C176="","",MAX($B$12:INDIRECT("R[-1]C",FALSE))+1)</f>
        <v/>
      </c>
      <c r="C176" s="109"/>
      <c r="D176" s="129" t="str">
        <f t="shared" si="11"/>
        <v/>
      </c>
      <c r="E176" s="42" t="str">
        <f t="shared" si="14"/>
        <v/>
      </c>
      <c r="F176" s="110"/>
      <c r="G176" s="42" t="str">
        <f ca="1">IF(C176="","",IF(F176="","0x03FF",IF(ISERROR(VLOOKUP(F176,C$12:INDIRECT("R[-1]C[-2]",FALSE),3,FALSE)),"ERROR",VLOOKUP(F176,C$12:INDIRECT("R[-1]C[-2]",FALSE),3,FALSE))))</f>
        <v/>
      </c>
      <c r="H176" s="110">
        <v>0</v>
      </c>
      <c r="I176" s="109">
        <v>0</v>
      </c>
      <c r="J176" s="109">
        <v>0</v>
      </c>
      <c r="K176" s="109">
        <v>0</v>
      </c>
      <c r="L176" s="109">
        <v>0</v>
      </c>
      <c r="M176" s="109">
        <v>0</v>
      </c>
      <c r="N176" s="109">
        <v>0</v>
      </c>
      <c r="O176" s="109">
        <v>0</v>
      </c>
      <c r="P176" s="109">
        <v>0</v>
      </c>
      <c r="Q176" s="109">
        <v>0</v>
      </c>
      <c r="R176" s="109">
        <v>0</v>
      </c>
      <c r="S176" s="109">
        <v>0</v>
      </c>
      <c r="T176" s="109">
        <v>0</v>
      </c>
      <c r="U176" s="109">
        <v>0</v>
      </c>
      <c r="V176" s="109">
        <v>0</v>
      </c>
      <c r="W176" s="109">
        <v>0</v>
      </c>
      <c r="X176" s="109">
        <v>0</v>
      </c>
      <c r="Y176" s="109">
        <v>0</v>
      </c>
      <c r="Z176" s="109">
        <v>0</v>
      </c>
      <c r="AA176" s="109">
        <v>0</v>
      </c>
      <c r="AB176" s="109">
        <v>0</v>
      </c>
      <c r="AC176" s="109">
        <v>0</v>
      </c>
      <c r="AD176" s="109">
        <v>0</v>
      </c>
      <c r="AE176" s="109">
        <v>0</v>
      </c>
      <c r="AF176" s="109">
        <v>0</v>
      </c>
      <c r="AG176" s="109">
        <v>0</v>
      </c>
      <c r="AH176" s="109">
        <v>0</v>
      </c>
      <c r="AI176" s="109">
        <v>0</v>
      </c>
      <c r="AJ176" s="109">
        <v>0</v>
      </c>
      <c r="AK176" s="109">
        <v>0</v>
      </c>
      <c r="AL176" s="109">
        <v>0</v>
      </c>
      <c r="AM176" s="114">
        <v>0</v>
      </c>
      <c r="AN176" s="115"/>
      <c r="AO176" s="109"/>
      <c r="AP176" s="109"/>
      <c r="AQ176" s="109"/>
      <c r="AR176" s="109"/>
      <c r="AS176" s="109"/>
      <c r="AT176" s="109"/>
      <c r="AU176" s="109"/>
      <c r="AV176" s="109"/>
      <c r="AW176" s="109"/>
      <c r="AX176" s="109"/>
      <c r="AY176" s="109"/>
      <c r="AZ176" s="109"/>
      <c r="BA176" s="109"/>
      <c r="BB176" s="109"/>
      <c r="BC176" s="109"/>
      <c r="BD176" s="73" t="str">
        <f t="shared" si="15"/>
        <v/>
      </c>
      <c r="BE176" s="164"/>
      <c r="BF176" s="107"/>
      <c r="BG176" s="108"/>
      <c r="BH176" s="108"/>
      <c r="BI176" s="108"/>
      <c r="BJ176" s="108"/>
      <c r="BK176" s="108"/>
      <c r="BL176" s="108"/>
      <c r="BM176" s="108"/>
      <c r="BN176" s="5">
        <f t="shared" si="12"/>
        <v>0</v>
      </c>
      <c r="BO176" s="5">
        <f t="shared" si="13"/>
        <v>0</v>
      </c>
    </row>
    <row r="177" spans="2:67">
      <c r="B177" s="128" t="str">
        <f ca="1">IF(C177="","",MAX($B$12:INDIRECT("R[-1]C",FALSE))+1)</f>
        <v/>
      </c>
      <c r="C177" s="109"/>
      <c r="D177" s="129" t="str">
        <f t="shared" si="11"/>
        <v/>
      </c>
      <c r="E177" s="42" t="str">
        <f t="shared" si="14"/>
        <v/>
      </c>
      <c r="F177" s="110"/>
      <c r="G177" s="42" t="str">
        <f ca="1">IF(C177="","",IF(F177="","0x03FF",IF(ISERROR(VLOOKUP(F177,C$12:INDIRECT("R[-1]C[-2]",FALSE),3,FALSE)),"ERROR",VLOOKUP(F177,C$12:INDIRECT("R[-1]C[-2]",FALSE),3,FALSE))))</f>
        <v/>
      </c>
      <c r="H177" s="110">
        <v>0</v>
      </c>
      <c r="I177" s="109">
        <v>0</v>
      </c>
      <c r="J177" s="109">
        <v>0</v>
      </c>
      <c r="K177" s="109">
        <v>0</v>
      </c>
      <c r="L177" s="109">
        <v>0</v>
      </c>
      <c r="M177" s="109">
        <v>0</v>
      </c>
      <c r="N177" s="109">
        <v>0</v>
      </c>
      <c r="O177" s="109">
        <v>0</v>
      </c>
      <c r="P177" s="109">
        <v>0</v>
      </c>
      <c r="Q177" s="109">
        <v>0</v>
      </c>
      <c r="R177" s="109">
        <v>0</v>
      </c>
      <c r="S177" s="109">
        <v>0</v>
      </c>
      <c r="T177" s="109">
        <v>0</v>
      </c>
      <c r="U177" s="109">
        <v>0</v>
      </c>
      <c r="V177" s="109">
        <v>0</v>
      </c>
      <c r="W177" s="109">
        <v>0</v>
      </c>
      <c r="X177" s="109">
        <v>0</v>
      </c>
      <c r="Y177" s="109">
        <v>0</v>
      </c>
      <c r="Z177" s="109">
        <v>0</v>
      </c>
      <c r="AA177" s="109">
        <v>0</v>
      </c>
      <c r="AB177" s="109">
        <v>0</v>
      </c>
      <c r="AC177" s="109">
        <v>0</v>
      </c>
      <c r="AD177" s="109">
        <v>0</v>
      </c>
      <c r="AE177" s="109">
        <v>0</v>
      </c>
      <c r="AF177" s="109">
        <v>0</v>
      </c>
      <c r="AG177" s="109">
        <v>0</v>
      </c>
      <c r="AH177" s="109">
        <v>0</v>
      </c>
      <c r="AI177" s="109">
        <v>0</v>
      </c>
      <c r="AJ177" s="109">
        <v>0</v>
      </c>
      <c r="AK177" s="109">
        <v>0</v>
      </c>
      <c r="AL177" s="109">
        <v>0</v>
      </c>
      <c r="AM177" s="114">
        <v>0</v>
      </c>
      <c r="AN177" s="115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73" t="str">
        <f t="shared" si="15"/>
        <v/>
      </c>
      <c r="BE177" s="164"/>
      <c r="BF177" s="107"/>
      <c r="BG177" s="108"/>
      <c r="BH177" s="108"/>
      <c r="BI177" s="108"/>
      <c r="BJ177" s="108"/>
      <c r="BK177" s="108"/>
      <c r="BL177" s="108"/>
      <c r="BM177" s="108"/>
      <c r="BN177" s="5">
        <f t="shared" si="12"/>
        <v>0</v>
      </c>
      <c r="BO177" s="5">
        <f t="shared" si="13"/>
        <v>0</v>
      </c>
    </row>
    <row r="178" spans="2:67">
      <c r="B178" s="128" t="str">
        <f ca="1">IF(C178="","",MAX($B$12:INDIRECT("R[-1]C",FALSE))+1)</f>
        <v/>
      </c>
      <c r="C178" s="109"/>
      <c r="D178" s="129" t="str">
        <f t="shared" si="11"/>
        <v/>
      </c>
      <c r="E178" s="42" t="str">
        <f t="shared" si="14"/>
        <v/>
      </c>
      <c r="F178" s="110"/>
      <c r="G178" s="42" t="str">
        <f ca="1">IF(C178="","",IF(F178="","0x03FF",IF(ISERROR(VLOOKUP(F178,C$12:INDIRECT("R[-1]C[-2]",FALSE),3,FALSE)),"ERROR",VLOOKUP(F178,C$12:INDIRECT("R[-1]C[-2]",FALSE),3,FALSE))))</f>
        <v/>
      </c>
      <c r="H178" s="110">
        <v>0</v>
      </c>
      <c r="I178" s="109">
        <v>0</v>
      </c>
      <c r="J178" s="109">
        <v>0</v>
      </c>
      <c r="K178" s="109">
        <v>0</v>
      </c>
      <c r="L178" s="109">
        <v>0</v>
      </c>
      <c r="M178" s="109">
        <v>0</v>
      </c>
      <c r="N178" s="109">
        <v>0</v>
      </c>
      <c r="O178" s="109">
        <v>0</v>
      </c>
      <c r="P178" s="109">
        <v>0</v>
      </c>
      <c r="Q178" s="109">
        <v>0</v>
      </c>
      <c r="R178" s="109">
        <v>0</v>
      </c>
      <c r="S178" s="109">
        <v>0</v>
      </c>
      <c r="T178" s="109">
        <v>0</v>
      </c>
      <c r="U178" s="109">
        <v>0</v>
      </c>
      <c r="V178" s="109">
        <v>0</v>
      </c>
      <c r="W178" s="109">
        <v>0</v>
      </c>
      <c r="X178" s="109">
        <v>0</v>
      </c>
      <c r="Y178" s="109">
        <v>0</v>
      </c>
      <c r="Z178" s="109">
        <v>0</v>
      </c>
      <c r="AA178" s="109">
        <v>0</v>
      </c>
      <c r="AB178" s="109">
        <v>0</v>
      </c>
      <c r="AC178" s="109">
        <v>0</v>
      </c>
      <c r="AD178" s="109">
        <v>0</v>
      </c>
      <c r="AE178" s="109">
        <v>0</v>
      </c>
      <c r="AF178" s="109">
        <v>0</v>
      </c>
      <c r="AG178" s="109">
        <v>0</v>
      </c>
      <c r="AH178" s="109">
        <v>0</v>
      </c>
      <c r="AI178" s="109">
        <v>0</v>
      </c>
      <c r="AJ178" s="109">
        <v>0</v>
      </c>
      <c r="AK178" s="109">
        <v>0</v>
      </c>
      <c r="AL178" s="109">
        <v>0</v>
      </c>
      <c r="AM178" s="114">
        <v>0</v>
      </c>
      <c r="AN178" s="115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73" t="str">
        <f t="shared" si="15"/>
        <v/>
      </c>
      <c r="BE178" s="164"/>
      <c r="BF178" s="107"/>
      <c r="BG178" s="108"/>
      <c r="BH178" s="108"/>
      <c r="BI178" s="108"/>
      <c r="BJ178" s="108"/>
      <c r="BK178" s="108"/>
      <c r="BL178" s="108"/>
      <c r="BM178" s="108"/>
      <c r="BN178" s="5">
        <f t="shared" si="12"/>
        <v>0</v>
      </c>
      <c r="BO178" s="5">
        <f t="shared" si="13"/>
        <v>0</v>
      </c>
    </row>
    <row r="179" spans="2:67">
      <c r="B179" s="128" t="str">
        <f ca="1">IF(C179="","",MAX($B$12:INDIRECT("R[-1]C",FALSE))+1)</f>
        <v/>
      </c>
      <c r="C179" s="109"/>
      <c r="D179" s="129" t="str">
        <f t="shared" si="11"/>
        <v/>
      </c>
      <c r="E179" s="42" t="str">
        <f t="shared" si="14"/>
        <v/>
      </c>
      <c r="F179" s="110"/>
      <c r="G179" s="42" t="str">
        <f ca="1">IF(C179="","",IF(F179="","0x03FF",IF(ISERROR(VLOOKUP(F179,C$12:INDIRECT("R[-1]C[-2]",FALSE),3,FALSE)),"ERROR",VLOOKUP(F179,C$12:INDIRECT("R[-1]C[-2]",FALSE),3,FALSE))))</f>
        <v/>
      </c>
      <c r="H179" s="110">
        <v>0</v>
      </c>
      <c r="I179" s="109">
        <v>0</v>
      </c>
      <c r="J179" s="109">
        <v>0</v>
      </c>
      <c r="K179" s="109">
        <v>0</v>
      </c>
      <c r="L179" s="109">
        <v>0</v>
      </c>
      <c r="M179" s="109">
        <v>0</v>
      </c>
      <c r="N179" s="109">
        <v>0</v>
      </c>
      <c r="O179" s="109">
        <v>0</v>
      </c>
      <c r="P179" s="109">
        <v>0</v>
      </c>
      <c r="Q179" s="109">
        <v>0</v>
      </c>
      <c r="R179" s="109">
        <v>0</v>
      </c>
      <c r="S179" s="109">
        <v>0</v>
      </c>
      <c r="T179" s="109">
        <v>0</v>
      </c>
      <c r="U179" s="109">
        <v>0</v>
      </c>
      <c r="V179" s="109">
        <v>0</v>
      </c>
      <c r="W179" s="109">
        <v>0</v>
      </c>
      <c r="X179" s="109">
        <v>0</v>
      </c>
      <c r="Y179" s="109">
        <v>0</v>
      </c>
      <c r="Z179" s="109">
        <v>0</v>
      </c>
      <c r="AA179" s="109">
        <v>0</v>
      </c>
      <c r="AB179" s="109">
        <v>0</v>
      </c>
      <c r="AC179" s="109">
        <v>0</v>
      </c>
      <c r="AD179" s="109">
        <v>0</v>
      </c>
      <c r="AE179" s="109">
        <v>0</v>
      </c>
      <c r="AF179" s="109">
        <v>0</v>
      </c>
      <c r="AG179" s="109">
        <v>0</v>
      </c>
      <c r="AH179" s="109">
        <v>0</v>
      </c>
      <c r="AI179" s="109">
        <v>0</v>
      </c>
      <c r="AJ179" s="109">
        <v>0</v>
      </c>
      <c r="AK179" s="109">
        <v>0</v>
      </c>
      <c r="AL179" s="109">
        <v>0</v>
      </c>
      <c r="AM179" s="114">
        <v>0</v>
      </c>
      <c r="AN179" s="115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73" t="str">
        <f t="shared" si="15"/>
        <v/>
      </c>
      <c r="BE179" s="164"/>
      <c r="BF179" s="107"/>
      <c r="BG179" s="108"/>
      <c r="BH179" s="108"/>
      <c r="BI179" s="108"/>
      <c r="BJ179" s="108"/>
      <c r="BK179" s="108"/>
      <c r="BL179" s="108"/>
      <c r="BM179" s="108"/>
      <c r="BN179" s="5">
        <f t="shared" si="12"/>
        <v>0</v>
      </c>
      <c r="BO179" s="5">
        <f t="shared" si="13"/>
        <v>0</v>
      </c>
    </row>
    <row r="180" spans="2:67">
      <c r="B180" s="128" t="str">
        <f ca="1">IF(C180="","",MAX($B$12:INDIRECT("R[-1]C",FALSE))+1)</f>
        <v/>
      </c>
      <c r="C180" s="109"/>
      <c r="D180" s="129" t="str">
        <f t="shared" si="11"/>
        <v/>
      </c>
      <c r="E180" s="42" t="str">
        <f t="shared" si="14"/>
        <v/>
      </c>
      <c r="F180" s="110"/>
      <c r="G180" s="42" t="str">
        <f ca="1">IF(C180="","",IF(F180="","0x03FF",IF(ISERROR(VLOOKUP(F180,C$12:INDIRECT("R[-1]C[-2]",FALSE),3,FALSE)),"ERROR",VLOOKUP(F180,C$12:INDIRECT("R[-1]C[-2]",FALSE),3,FALSE))))</f>
        <v/>
      </c>
      <c r="H180" s="110">
        <v>0</v>
      </c>
      <c r="I180" s="109">
        <v>0</v>
      </c>
      <c r="J180" s="109">
        <v>0</v>
      </c>
      <c r="K180" s="109">
        <v>0</v>
      </c>
      <c r="L180" s="109">
        <v>0</v>
      </c>
      <c r="M180" s="109">
        <v>0</v>
      </c>
      <c r="N180" s="109">
        <v>0</v>
      </c>
      <c r="O180" s="109">
        <v>0</v>
      </c>
      <c r="P180" s="109">
        <v>0</v>
      </c>
      <c r="Q180" s="109">
        <v>0</v>
      </c>
      <c r="R180" s="109">
        <v>0</v>
      </c>
      <c r="S180" s="109">
        <v>0</v>
      </c>
      <c r="T180" s="109">
        <v>0</v>
      </c>
      <c r="U180" s="109">
        <v>0</v>
      </c>
      <c r="V180" s="109">
        <v>0</v>
      </c>
      <c r="W180" s="109">
        <v>0</v>
      </c>
      <c r="X180" s="109">
        <v>0</v>
      </c>
      <c r="Y180" s="109">
        <v>0</v>
      </c>
      <c r="Z180" s="109">
        <v>0</v>
      </c>
      <c r="AA180" s="109">
        <v>0</v>
      </c>
      <c r="AB180" s="109">
        <v>0</v>
      </c>
      <c r="AC180" s="109">
        <v>0</v>
      </c>
      <c r="AD180" s="109">
        <v>0</v>
      </c>
      <c r="AE180" s="109">
        <v>0</v>
      </c>
      <c r="AF180" s="109">
        <v>0</v>
      </c>
      <c r="AG180" s="109">
        <v>0</v>
      </c>
      <c r="AH180" s="109">
        <v>0</v>
      </c>
      <c r="AI180" s="109">
        <v>0</v>
      </c>
      <c r="AJ180" s="109">
        <v>0</v>
      </c>
      <c r="AK180" s="109">
        <v>0</v>
      </c>
      <c r="AL180" s="109">
        <v>0</v>
      </c>
      <c r="AM180" s="114">
        <v>0</v>
      </c>
      <c r="AN180" s="115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73" t="str">
        <f t="shared" si="15"/>
        <v/>
      </c>
      <c r="BE180" s="164"/>
      <c r="BF180" s="107"/>
      <c r="BG180" s="108"/>
      <c r="BH180" s="108"/>
      <c r="BI180" s="108"/>
      <c r="BJ180" s="108"/>
      <c r="BK180" s="108"/>
      <c r="BL180" s="108"/>
      <c r="BM180" s="108"/>
      <c r="BN180" s="5">
        <f t="shared" si="12"/>
        <v>0</v>
      </c>
      <c r="BO180" s="5">
        <f t="shared" si="13"/>
        <v>0</v>
      </c>
    </row>
    <row r="181" spans="2:67">
      <c r="B181" s="128" t="str">
        <f ca="1">IF(C181="","",MAX($B$12:INDIRECT("R[-1]C",FALSE))+1)</f>
        <v/>
      </c>
      <c r="C181" s="109"/>
      <c r="D181" s="129" t="str">
        <f t="shared" si="11"/>
        <v/>
      </c>
      <c r="E181" s="42" t="str">
        <f t="shared" si="14"/>
        <v/>
      </c>
      <c r="F181" s="110"/>
      <c r="G181" s="42" t="str">
        <f ca="1">IF(C181="","",IF(F181="","0x03FF",IF(ISERROR(VLOOKUP(F181,C$12:INDIRECT("R[-1]C[-2]",FALSE),3,FALSE)),"ERROR",VLOOKUP(F181,C$12:INDIRECT("R[-1]C[-2]",FALSE),3,FALSE))))</f>
        <v/>
      </c>
      <c r="H181" s="110">
        <v>0</v>
      </c>
      <c r="I181" s="109">
        <v>0</v>
      </c>
      <c r="J181" s="109">
        <v>0</v>
      </c>
      <c r="K181" s="109">
        <v>0</v>
      </c>
      <c r="L181" s="109">
        <v>0</v>
      </c>
      <c r="M181" s="109">
        <v>0</v>
      </c>
      <c r="N181" s="109">
        <v>0</v>
      </c>
      <c r="O181" s="109">
        <v>0</v>
      </c>
      <c r="P181" s="109">
        <v>0</v>
      </c>
      <c r="Q181" s="109">
        <v>0</v>
      </c>
      <c r="R181" s="109">
        <v>0</v>
      </c>
      <c r="S181" s="109">
        <v>0</v>
      </c>
      <c r="T181" s="109">
        <v>0</v>
      </c>
      <c r="U181" s="109">
        <v>0</v>
      </c>
      <c r="V181" s="109">
        <v>0</v>
      </c>
      <c r="W181" s="109">
        <v>0</v>
      </c>
      <c r="X181" s="109">
        <v>0</v>
      </c>
      <c r="Y181" s="109">
        <v>0</v>
      </c>
      <c r="Z181" s="109">
        <v>0</v>
      </c>
      <c r="AA181" s="109">
        <v>0</v>
      </c>
      <c r="AB181" s="109">
        <v>0</v>
      </c>
      <c r="AC181" s="109">
        <v>0</v>
      </c>
      <c r="AD181" s="109">
        <v>0</v>
      </c>
      <c r="AE181" s="109">
        <v>0</v>
      </c>
      <c r="AF181" s="109">
        <v>0</v>
      </c>
      <c r="AG181" s="109">
        <v>0</v>
      </c>
      <c r="AH181" s="109">
        <v>0</v>
      </c>
      <c r="AI181" s="109">
        <v>0</v>
      </c>
      <c r="AJ181" s="109">
        <v>0</v>
      </c>
      <c r="AK181" s="109">
        <v>0</v>
      </c>
      <c r="AL181" s="109">
        <v>0</v>
      </c>
      <c r="AM181" s="114">
        <v>0</v>
      </c>
      <c r="AN181" s="115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73" t="str">
        <f t="shared" si="15"/>
        <v/>
      </c>
      <c r="BE181" s="164"/>
      <c r="BF181" s="107"/>
      <c r="BG181" s="108"/>
      <c r="BH181" s="108"/>
      <c r="BI181" s="108"/>
      <c r="BJ181" s="108"/>
      <c r="BK181" s="108"/>
      <c r="BL181" s="108"/>
      <c r="BM181" s="108"/>
      <c r="BN181" s="5">
        <f t="shared" si="12"/>
        <v>0</v>
      </c>
      <c r="BO181" s="5">
        <f t="shared" si="13"/>
        <v>0</v>
      </c>
    </row>
    <row r="182" spans="2:67">
      <c r="B182" s="128" t="str">
        <f ca="1">IF(C182="","",MAX($B$12:INDIRECT("R[-1]C",FALSE))+1)</f>
        <v/>
      </c>
      <c r="C182" s="109"/>
      <c r="D182" s="129" t="str">
        <f t="shared" si="11"/>
        <v/>
      </c>
      <c r="E182" s="42" t="str">
        <f t="shared" si="14"/>
        <v/>
      </c>
      <c r="F182" s="110"/>
      <c r="G182" s="42" t="str">
        <f ca="1">IF(C182="","",IF(F182="","0x03FF",IF(ISERROR(VLOOKUP(F182,C$12:INDIRECT("R[-1]C[-2]",FALSE),3,FALSE)),"ERROR",VLOOKUP(F182,C$12:INDIRECT("R[-1]C[-2]",FALSE),3,FALSE))))</f>
        <v/>
      </c>
      <c r="H182" s="110">
        <v>0</v>
      </c>
      <c r="I182" s="109">
        <v>0</v>
      </c>
      <c r="J182" s="109">
        <v>0</v>
      </c>
      <c r="K182" s="109">
        <v>0</v>
      </c>
      <c r="L182" s="109">
        <v>0</v>
      </c>
      <c r="M182" s="109">
        <v>0</v>
      </c>
      <c r="N182" s="109">
        <v>0</v>
      </c>
      <c r="O182" s="109">
        <v>0</v>
      </c>
      <c r="P182" s="109">
        <v>0</v>
      </c>
      <c r="Q182" s="109">
        <v>0</v>
      </c>
      <c r="R182" s="109">
        <v>0</v>
      </c>
      <c r="S182" s="109">
        <v>0</v>
      </c>
      <c r="T182" s="109">
        <v>0</v>
      </c>
      <c r="U182" s="109">
        <v>0</v>
      </c>
      <c r="V182" s="109">
        <v>0</v>
      </c>
      <c r="W182" s="109">
        <v>0</v>
      </c>
      <c r="X182" s="109">
        <v>0</v>
      </c>
      <c r="Y182" s="109">
        <v>0</v>
      </c>
      <c r="Z182" s="109">
        <v>0</v>
      </c>
      <c r="AA182" s="109">
        <v>0</v>
      </c>
      <c r="AB182" s="109">
        <v>0</v>
      </c>
      <c r="AC182" s="109">
        <v>0</v>
      </c>
      <c r="AD182" s="109">
        <v>0</v>
      </c>
      <c r="AE182" s="109">
        <v>0</v>
      </c>
      <c r="AF182" s="109">
        <v>0</v>
      </c>
      <c r="AG182" s="109">
        <v>0</v>
      </c>
      <c r="AH182" s="109">
        <v>0</v>
      </c>
      <c r="AI182" s="109">
        <v>0</v>
      </c>
      <c r="AJ182" s="109">
        <v>0</v>
      </c>
      <c r="AK182" s="109">
        <v>0</v>
      </c>
      <c r="AL182" s="109">
        <v>0</v>
      </c>
      <c r="AM182" s="114">
        <v>0</v>
      </c>
      <c r="AN182" s="115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73" t="str">
        <f t="shared" si="15"/>
        <v/>
      </c>
      <c r="BE182" s="164"/>
      <c r="BF182" s="107"/>
      <c r="BG182" s="108"/>
      <c r="BH182" s="108"/>
      <c r="BI182" s="108"/>
      <c r="BJ182" s="108"/>
      <c r="BK182" s="108"/>
      <c r="BL182" s="108"/>
      <c r="BM182" s="108"/>
      <c r="BN182" s="5">
        <f t="shared" si="12"/>
        <v>0</v>
      </c>
      <c r="BO182" s="5">
        <f t="shared" si="13"/>
        <v>0</v>
      </c>
    </row>
    <row r="183" spans="2:67">
      <c r="B183" s="128" t="str">
        <f ca="1">IF(C183="","",MAX($B$12:INDIRECT("R[-1]C",FALSE))+1)</f>
        <v/>
      </c>
      <c r="C183" s="109"/>
      <c r="D183" s="129" t="str">
        <f t="shared" si="11"/>
        <v/>
      </c>
      <c r="E183" s="42" t="str">
        <f t="shared" si="14"/>
        <v/>
      </c>
      <c r="F183" s="110"/>
      <c r="G183" s="42" t="str">
        <f ca="1">IF(C183="","",IF(F183="","0x03FF",IF(ISERROR(VLOOKUP(F183,C$12:INDIRECT("R[-1]C[-2]",FALSE),3,FALSE)),"ERROR",VLOOKUP(F183,C$12:INDIRECT("R[-1]C[-2]",FALSE),3,FALSE))))</f>
        <v/>
      </c>
      <c r="H183" s="110">
        <v>0</v>
      </c>
      <c r="I183" s="109">
        <v>0</v>
      </c>
      <c r="J183" s="109">
        <v>0</v>
      </c>
      <c r="K183" s="109">
        <v>0</v>
      </c>
      <c r="L183" s="109">
        <v>0</v>
      </c>
      <c r="M183" s="109">
        <v>0</v>
      </c>
      <c r="N183" s="109">
        <v>0</v>
      </c>
      <c r="O183" s="109">
        <v>0</v>
      </c>
      <c r="P183" s="109">
        <v>0</v>
      </c>
      <c r="Q183" s="109">
        <v>0</v>
      </c>
      <c r="R183" s="109">
        <v>0</v>
      </c>
      <c r="S183" s="109">
        <v>0</v>
      </c>
      <c r="T183" s="109">
        <v>0</v>
      </c>
      <c r="U183" s="109">
        <v>0</v>
      </c>
      <c r="V183" s="109">
        <v>0</v>
      </c>
      <c r="W183" s="109">
        <v>0</v>
      </c>
      <c r="X183" s="109">
        <v>0</v>
      </c>
      <c r="Y183" s="109">
        <v>0</v>
      </c>
      <c r="Z183" s="109">
        <v>0</v>
      </c>
      <c r="AA183" s="109">
        <v>0</v>
      </c>
      <c r="AB183" s="109">
        <v>0</v>
      </c>
      <c r="AC183" s="109">
        <v>0</v>
      </c>
      <c r="AD183" s="109">
        <v>0</v>
      </c>
      <c r="AE183" s="109">
        <v>0</v>
      </c>
      <c r="AF183" s="109">
        <v>0</v>
      </c>
      <c r="AG183" s="109">
        <v>0</v>
      </c>
      <c r="AH183" s="109">
        <v>0</v>
      </c>
      <c r="AI183" s="109">
        <v>0</v>
      </c>
      <c r="AJ183" s="109">
        <v>0</v>
      </c>
      <c r="AK183" s="109">
        <v>0</v>
      </c>
      <c r="AL183" s="109">
        <v>0</v>
      </c>
      <c r="AM183" s="114">
        <v>0</v>
      </c>
      <c r="AN183" s="115"/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73" t="str">
        <f t="shared" si="15"/>
        <v/>
      </c>
      <c r="BE183" s="164"/>
      <c r="BF183" s="107"/>
      <c r="BG183" s="108"/>
      <c r="BH183" s="108"/>
      <c r="BI183" s="108"/>
      <c r="BJ183" s="108"/>
      <c r="BK183" s="108"/>
      <c r="BL183" s="108"/>
      <c r="BM183" s="108"/>
      <c r="BN183" s="5">
        <f t="shared" si="12"/>
        <v>0</v>
      </c>
      <c r="BO183" s="5">
        <f t="shared" si="13"/>
        <v>0</v>
      </c>
    </row>
    <row r="184" spans="2:67">
      <c r="B184" s="128" t="str">
        <f ca="1">IF(C184="","",MAX($B$12:INDIRECT("R[-1]C",FALSE))+1)</f>
        <v/>
      </c>
      <c r="C184" s="109"/>
      <c r="D184" s="129" t="str">
        <f t="shared" si="11"/>
        <v/>
      </c>
      <c r="E184" s="42" t="str">
        <f t="shared" si="14"/>
        <v/>
      </c>
      <c r="F184" s="110"/>
      <c r="G184" s="42" t="str">
        <f ca="1">IF(C184="","",IF(F184="","0x03FF",IF(ISERROR(VLOOKUP(F184,C$12:INDIRECT("R[-1]C[-2]",FALSE),3,FALSE)),"ERROR",VLOOKUP(F184,C$12:INDIRECT("R[-1]C[-2]",FALSE),3,FALSE))))</f>
        <v/>
      </c>
      <c r="H184" s="110">
        <v>0</v>
      </c>
      <c r="I184" s="109">
        <v>0</v>
      </c>
      <c r="J184" s="109">
        <v>0</v>
      </c>
      <c r="K184" s="109">
        <v>0</v>
      </c>
      <c r="L184" s="109">
        <v>0</v>
      </c>
      <c r="M184" s="109">
        <v>0</v>
      </c>
      <c r="N184" s="109">
        <v>0</v>
      </c>
      <c r="O184" s="109">
        <v>0</v>
      </c>
      <c r="P184" s="109">
        <v>0</v>
      </c>
      <c r="Q184" s="109">
        <v>0</v>
      </c>
      <c r="R184" s="109">
        <v>0</v>
      </c>
      <c r="S184" s="109">
        <v>0</v>
      </c>
      <c r="T184" s="109">
        <v>0</v>
      </c>
      <c r="U184" s="109">
        <v>0</v>
      </c>
      <c r="V184" s="109">
        <v>0</v>
      </c>
      <c r="W184" s="109">
        <v>0</v>
      </c>
      <c r="X184" s="109">
        <v>0</v>
      </c>
      <c r="Y184" s="109">
        <v>0</v>
      </c>
      <c r="Z184" s="109">
        <v>0</v>
      </c>
      <c r="AA184" s="109">
        <v>0</v>
      </c>
      <c r="AB184" s="109">
        <v>0</v>
      </c>
      <c r="AC184" s="109">
        <v>0</v>
      </c>
      <c r="AD184" s="109">
        <v>0</v>
      </c>
      <c r="AE184" s="109">
        <v>0</v>
      </c>
      <c r="AF184" s="109">
        <v>0</v>
      </c>
      <c r="AG184" s="109">
        <v>0</v>
      </c>
      <c r="AH184" s="109">
        <v>0</v>
      </c>
      <c r="AI184" s="109">
        <v>0</v>
      </c>
      <c r="AJ184" s="109">
        <v>0</v>
      </c>
      <c r="AK184" s="109">
        <v>0</v>
      </c>
      <c r="AL184" s="109">
        <v>0</v>
      </c>
      <c r="AM184" s="114">
        <v>0</v>
      </c>
      <c r="AN184" s="115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73" t="str">
        <f t="shared" si="15"/>
        <v/>
      </c>
      <c r="BE184" s="164"/>
      <c r="BF184" s="107"/>
      <c r="BG184" s="108"/>
      <c r="BH184" s="108"/>
      <c r="BI184" s="108"/>
      <c r="BJ184" s="108"/>
      <c r="BK184" s="108"/>
      <c r="BL184" s="108"/>
      <c r="BM184" s="108"/>
      <c r="BN184" s="5">
        <f t="shared" si="12"/>
        <v>0</v>
      </c>
      <c r="BO184" s="5">
        <f t="shared" si="13"/>
        <v>0</v>
      </c>
    </row>
    <row r="185" spans="2:67">
      <c r="B185" s="128" t="str">
        <f ca="1">IF(C185="","",MAX($B$12:INDIRECT("R[-1]C",FALSE))+1)</f>
        <v/>
      </c>
      <c r="C185" s="109"/>
      <c r="D185" s="129" t="str">
        <f t="shared" si="11"/>
        <v/>
      </c>
      <c r="E185" s="42" t="str">
        <f t="shared" si="14"/>
        <v/>
      </c>
      <c r="F185" s="110"/>
      <c r="G185" s="42" t="str">
        <f ca="1">IF(C185="","",IF(F185="","0x03FF",IF(ISERROR(VLOOKUP(F185,C$12:INDIRECT("R[-1]C[-2]",FALSE),3,FALSE)),"ERROR",VLOOKUP(F185,C$12:INDIRECT("R[-1]C[-2]",FALSE),3,FALSE))))</f>
        <v/>
      </c>
      <c r="H185" s="110">
        <v>0</v>
      </c>
      <c r="I185" s="109">
        <v>0</v>
      </c>
      <c r="J185" s="109">
        <v>0</v>
      </c>
      <c r="K185" s="109">
        <v>0</v>
      </c>
      <c r="L185" s="109">
        <v>0</v>
      </c>
      <c r="M185" s="109">
        <v>0</v>
      </c>
      <c r="N185" s="109">
        <v>0</v>
      </c>
      <c r="O185" s="109">
        <v>0</v>
      </c>
      <c r="P185" s="109">
        <v>0</v>
      </c>
      <c r="Q185" s="109">
        <v>0</v>
      </c>
      <c r="R185" s="109">
        <v>0</v>
      </c>
      <c r="S185" s="109">
        <v>0</v>
      </c>
      <c r="T185" s="109">
        <v>0</v>
      </c>
      <c r="U185" s="109">
        <v>0</v>
      </c>
      <c r="V185" s="109">
        <v>0</v>
      </c>
      <c r="W185" s="109">
        <v>0</v>
      </c>
      <c r="X185" s="109">
        <v>0</v>
      </c>
      <c r="Y185" s="109">
        <v>0</v>
      </c>
      <c r="Z185" s="109">
        <v>0</v>
      </c>
      <c r="AA185" s="109">
        <v>0</v>
      </c>
      <c r="AB185" s="109">
        <v>0</v>
      </c>
      <c r="AC185" s="109">
        <v>0</v>
      </c>
      <c r="AD185" s="109">
        <v>0</v>
      </c>
      <c r="AE185" s="109">
        <v>0</v>
      </c>
      <c r="AF185" s="109">
        <v>0</v>
      </c>
      <c r="AG185" s="109">
        <v>0</v>
      </c>
      <c r="AH185" s="109">
        <v>0</v>
      </c>
      <c r="AI185" s="109">
        <v>0</v>
      </c>
      <c r="AJ185" s="109">
        <v>0</v>
      </c>
      <c r="AK185" s="109">
        <v>0</v>
      </c>
      <c r="AL185" s="109">
        <v>0</v>
      </c>
      <c r="AM185" s="114">
        <v>0</v>
      </c>
      <c r="AN185" s="115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73" t="str">
        <f t="shared" si="15"/>
        <v/>
      </c>
      <c r="BE185" s="164"/>
      <c r="BF185" s="107"/>
      <c r="BG185" s="108"/>
      <c r="BH185" s="108"/>
      <c r="BI185" s="108"/>
      <c r="BJ185" s="108"/>
      <c r="BK185" s="108"/>
      <c r="BL185" s="108"/>
      <c r="BM185" s="108"/>
      <c r="BN185" s="5">
        <f t="shared" si="12"/>
        <v>0</v>
      </c>
      <c r="BO185" s="5">
        <f t="shared" si="13"/>
        <v>0</v>
      </c>
    </row>
    <row r="186" spans="2:67">
      <c r="B186" s="128" t="str">
        <f ca="1">IF(C186="","",MAX($B$12:INDIRECT("R[-1]C",FALSE))+1)</f>
        <v/>
      </c>
      <c r="C186" s="109"/>
      <c r="D186" s="129" t="str">
        <f t="shared" si="11"/>
        <v/>
      </c>
      <c r="E186" s="42" t="str">
        <f t="shared" si="14"/>
        <v/>
      </c>
      <c r="F186" s="110"/>
      <c r="G186" s="42" t="str">
        <f ca="1">IF(C186="","",IF(F186="","0x03FF",IF(ISERROR(VLOOKUP(F186,C$12:INDIRECT("R[-1]C[-2]",FALSE),3,FALSE)),"ERROR",VLOOKUP(F186,C$12:INDIRECT("R[-1]C[-2]",FALSE),3,FALSE))))</f>
        <v/>
      </c>
      <c r="H186" s="110">
        <v>0</v>
      </c>
      <c r="I186" s="109">
        <v>0</v>
      </c>
      <c r="J186" s="109">
        <v>0</v>
      </c>
      <c r="K186" s="109">
        <v>0</v>
      </c>
      <c r="L186" s="109">
        <v>0</v>
      </c>
      <c r="M186" s="109">
        <v>0</v>
      </c>
      <c r="N186" s="109">
        <v>0</v>
      </c>
      <c r="O186" s="109">
        <v>0</v>
      </c>
      <c r="P186" s="109">
        <v>0</v>
      </c>
      <c r="Q186" s="109">
        <v>0</v>
      </c>
      <c r="R186" s="109">
        <v>0</v>
      </c>
      <c r="S186" s="109">
        <v>0</v>
      </c>
      <c r="T186" s="109">
        <v>0</v>
      </c>
      <c r="U186" s="109">
        <v>0</v>
      </c>
      <c r="V186" s="109">
        <v>0</v>
      </c>
      <c r="W186" s="109">
        <v>0</v>
      </c>
      <c r="X186" s="109">
        <v>0</v>
      </c>
      <c r="Y186" s="109">
        <v>0</v>
      </c>
      <c r="Z186" s="109">
        <v>0</v>
      </c>
      <c r="AA186" s="109">
        <v>0</v>
      </c>
      <c r="AB186" s="109">
        <v>0</v>
      </c>
      <c r="AC186" s="109">
        <v>0</v>
      </c>
      <c r="AD186" s="109">
        <v>0</v>
      </c>
      <c r="AE186" s="109">
        <v>0</v>
      </c>
      <c r="AF186" s="109">
        <v>0</v>
      </c>
      <c r="AG186" s="109">
        <v>0</v>
      </c>
      <c r="AH186" s="109">
        <v>0</v>
      </c>
      <c r="AI186" s="109">
        <v>0</v>
      </c>
      <c r="AJ186" s="109">
        <v>0</v>
      </c>
      <c r="AK186" s="109">
        <v>0</v>
      </c>
      <c r="AL186" s="109">
        <v>0</v>
      </c>
      <c r="AM186" s="114">
        <v>0</v>
      </c>
      <c r="AN186" s="115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73" t="str">
        <f t="shared" si="15"/>
        <v/>
      </c>
      <c r="BE186" s="164"/>
      <c r="BF186" s="107"/>
      <c r="BG186" s="108"/>
      <c r="BH186" s="108"/>
      <c r="BI186" s="108"/>
      <c r="BJ186" s="108"/>
      <c r="BK186" s="108"/>
      <c r="BL186" s="108"/>
      <c r="BM186" s="108"/>
      <c r="BN186" s="5">
        <f t="shared" si="12"/>
        <v>0</v>
      </c>
      <c r="BO186" s="5">
        <f t="shared" si="13"/>
        <v>0</v>
      </c>
    </row>
    <row r="187" spans="2:67">
      <c r="B187" s="128" t="str">
        <f ca="1">IF(C187="","",MAX($B$12:INDIRECT("R[-1]C",FALSE))+1)</f>
        <v/>
      </c>
      <c r="C187" s="109"/>
      <c r="D187" s="129" t="str">
        <f t="shared" si="11"/>
        <v/>
      </c>
      <c r="E187" s="42" t="str">
        <f t="shared" si="14"/>
        <v/>
      </c>
      <c r="F187" s="110"/>
      <c r="G187" s="42" t="str">
        <f ca="1">IF(C187="","",IF(F187="","0x03FF",IF(ISERROR(VLOOKUP(F187,C$12:INDIRECT("R[-1]C[-2]",FALSE),3,FALSE)),"ERROR",VLOOKUP(F187,C$12:INDIRECT("R[-1]C[-2]",FALSE),3,FALSE))))</f>
        <v/>
      </c>
      <c r="H187" s="110">
        <v>0</v>
      </c>
      <c r="I187" s="109">
        <v>0</v>
      </c>
      <c r="J187" s="109">
        <v>0</v>
      </c>
      <c r="K187" s="109">
        <v>0</v>
      </c>
      <c r="L187" s="109">
        <v>0</v>
      </c>
      <c r="M187" s="109">
        <v>0</v>
      </c>
      <c r="N187" s="109">
        <v>0</v>
      </c>
      <c r="O187" s="109">
        <v>0</v>
      </c>
      <c r="P187" s="109">
        <v>0</v>
      </c>
      <c r="Q187" s="109">
        <v>0</v>
      </c>
      <c r="R187" s="109">
        <v>0</v>
      </c>
      <c r="S187" s="109">
        <v>0</v>
      </c>
      <c r="T187" s="109">
        <v>0</v>
      </c>
      <c r="U187" s="109">
        <v>0</v>
      </c>
      <c r="V187" s="109">
        <v>0</v>
      </c>
      <c r="W187" s="109">
        <v>0</v>
      </c>
      <c r="X187" s="109">
        <v>0</v>
      </c>
      <c r="Y187" s="109">
        <v>0</v>
      </c>
      <c r="Z187" s="109">
        <v>0</v>
      </c>
      <c r="AA187" s="109">
        <v>0</v>
      </c>
      <c r="AB187" s="109">
        <v>0</v>
      </c>
      <c r="AC187" s="109">
        <v>0</v>
      </c>
      <c r="AD187" s="109">
        <v>0</v>
      </c>
      <c r="AE187" s="109">
        <v>0</v>
      </c>
      <c r="AF187" s="109">
        <v>0</v>
      </c>
      <c r="AG187" s="109">
        <v>0</v>
      </c>
      <c r="AH187" s="109">
        <v>0</v>
      </c>
      <c r="AI187" s="109">
        <v>0</v>
      </c>
      <c r="AJ187" s="109">
        <v>0</v>
      </c>
      <c r="AK187" s="109">
        <v>0</v>
      </c>
      <c r="AL187" s="109">
        <v>0</v>
      </c>
      <c r="AM187" s="114">
        <v>0</v>
      </c>
      <c r="AN187" s="115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73" t="str">
        <f t="shared" si="15"/>
        <v/>
      </c>
      <c r="BE187" s="164"/>
      <c r="BF187" s="107"/>
      <c r="BG187" s="108"/>
      <c r="BH187" s="108"/>
      <c r="BI187" s="108"/>
      <c r="BJ187" s="108"/>
      <c r="BK187" s="108"/>
      <c r="BL187" s="108"/>
      <c r="BM187" s="108"/>
      <c r="BN187" s="5">
        <f t="shared" si="12"/>
        <v>0</v>
      </c>
      <c r="BO187" s="5">
        <f t="shared" si="13"/>
        <v>0</v>
      </c>
    </row>
    <row r="188" spans="2:67">
      <c r="B188" s="128" t="str">
        <f ca="1">IF(C188="","",MAX($B$12:INDIRECT("R[-1]C",FALSE))+1)</f>
        <v/>
      </c>
      <c r="C188" s="109"/>
      <c r="D188" s="129" t="str">
        <f t="shared" si="11"/>
        <v/>
      </c>
      <c r="E188" s="42" t="str">
        <f t="shared" si="14"/>
        <v/>
      </c>
      <c r="F188" s="110"/>
      <c r="G188" s="42" t="str">
        <f ca="1">IF(C188="","",IF(F188="","0x03FF",IF(ISERROR(VLOOKUP(F188,C$12:INDIRECT("R[-1]C[-2]",FALSE),3,FALSE)),"ERROR",VLOOKUP(F188,C$12:INDIRECT("R[-1]C[-2]",FALSE),3,FALSE))))</f>
        <v/>
      </c>
      <c r="H188" s="110">
        <v>0</v>
      </c>
      <c r="I188" s="109">
        <v>0</v>
      </c>
      <c r="J188" s="109">
        <v>0</v>
      </c>
      <c r="K188" s="109">
        <v>0</v>
      </c>
      <c r="L188" s="109">
        <v>0</v>
      </c>
      <c r="M188" s="109">
        <v>0</v>
      </c>
      <c r="N188" s="109">
        <v>0</v>
      </c>
      <c r="O188" s="109">
        <v>0</v>
      </c>
      <c r="P188" s="109">
        <v>0</v>
      </c>
      <c r="Q188" s="109">
        <v>0</v>
      </c>
      <c r="R188" s="109">
        <v>0</v>
      </c>
      <c r="S188" s="109">
        <v>0</v>
      </c>
      <c r="T188" s="109">
        <v>0</v>
      </c>
      <c r="U188" s="109">
        <v>0</v>
      </c>
      <c r="V188" s="109">
        <v>0</v>
      </c>
      <c r="W188" s="109">
        <v>0</v>
      </c>
      <c r="X188" s="109">
        <v>0</v>
      </c>
      <c r="Y188" s="109">
        <v>0</v>
      </c>
      <c r="Z188" s="109">
        <v>0</v>
      </c>
      <c r="AA188" s="109">
        <v>0</v>
      </c>
      <c r="AB188" s="109">
        <v>0</v>
      </c>
      <c r="AC188" s="109">
        <v>0</v>
      </c>
      <c r="AD188" s="109">
        <v>0</v>
      </c>
      <c r="AE188" s="109">
        <v>0</v>
      </c>
      <c r="AF188" s="109">
        <v>0</v>
      </c>
      <c r="AG188" s="109">
        <v>0</v>
      </c>
      <c r="AH188" s="109">
        <v>0</v>
      </c>
      <c r="AI188" s="109">
        <v>0</v>
      </c>
      <c r="AJ188" s="109">
        <v>0</v>
      </c>
      <c r="AK188" s="109">
        <v>0</v>
      </c>
      <c r="AL188" s="109">
        <v>0</v>
      </c>
      <c r="AM188" s="114">
        <v>0</v>
      </c>
      <c r="AN188" s="115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73" t="str">
        <f t="shared" si="15"/>
        <v/>
      </c>
      <c r="BE188" s="164"/>
      <c r="BF188" s="107"/>
      <c r="BG188" s="108"/>
      <c r="BH188" s="108"/>
      <c r="BI188" s="108"/>
      <c r="BJ188" s="108"/>
      <c r="BK188" s="108"/>
      <c r="BL188" s="108"/>
      <c r="BM188" s="108"/>
      <c r="BN188" s="5">
        <f t="shared" si="12"/>
        <v>0</v>
      </c>
      <c r="BO188" s="5">
        <f t="shared" si="13"/>
        <v>0</v>
      </c>
    </row>
    <row r="189" spans="2:67">
      <c r="B189" s="128" t="str">
        <f ca="1">IF(C189="","",MAX($B$12:INDIRECT("R[-1]C",FALSE))+1)</f>
        <v/>
      </c>
      <c r="C189" s="109"/>
      <c r="D189" s="129" t="str">
        <f t="shared" si="11"/>
        <v/>
      </c>
      <c r="E189" s="42" t="str">
        <f t="shared" si="14"/>
        <v/>
      </c>
      <c r="F189" s="110"/>
      <c r="G189" s="42" t="str">
        <f ca="1">IF(C189="","",IF(F189="","0x03FF",IF(ISERROR(VLOOKUP(F189,C$12:INDIRECT("R[-1]C[-2]",FALSE),3,FALSE)),"ERROR",VLOOKUP(F189,C$12:INDIRECT("R[-1]C[-2]",FALSE),3,FALSE))))</f>
        <v/>
      </c>
      <c r="H189" s="110">
        <v>0</v>
      </c>
      <c r="I189" s="109">
        <v>0</v>
      </c>
      <c r="J189" s="109">
        <v>0</v>
      </c>
      <c r="K189" s="109">
        <v>0</v>
      </c>
      <c r="L189" s="109">
        <v>0</v>
      </c>
      <c r="M189" s="109">
        <v>0</v>
      </c>
      <c r="N189" s="109">
        <v>0</v>
      </c>
      <c r="O189" s="109">
        <v>0</v>
      </c>
      <c r="P189" s="109">
        <v>0</v>
      </c>
      <c r="Q189" s="109">
        <v>0</v>
      </c>
      <c r="R189" s="109">
        <v>0</v>
      </c>
      <c r="S189" s="109">
        <v>0</v>
      </c>
      <c r="T189" s="109">
        <v>0</v>
      </c>
      <c r="U189" s="109">
        <v>0</v>
      </c>
      <c r="V189" s="109">
        <v>0</v>
      </c>
      <c r="W189" s="109">
        <v>0</v>
      </c>
      <c r="X189" s="109">
        <v>0</v>
      </c>
      <c r="Y189" s="109">
        <v>0</v>
      </c>
      <c r="Z189" s="109">
        <v>0</v>
      </c>
      <c r="AA189" s="109">
        <v>0</v>
      </c>
      <c r="AB189" s="109">
        <v>0</v>
      </c>
      <c r="AC189" s="109">
        <v>0</v>
      </c>
      <c r="AD189" s="109">
        <v>0</v>
      </c>
      <c r="AE189" s="109">
        <v>0</v>
      </c>
      <c r="AF189" s="109">
        <v>0</v>
      </c>
      <c r="AG189" s="109">
        <v>0</v>
      </c>
      <c r="AH189" s="109">
        <v>0</v>
      </c>
      <c r="AI189" s="109">
        <v>0</v>
      </c>
      <c r="AJ189" s="109">
        <v>0</v>
      </c>
      <c r="AK189" s="109">
        <v>0</v>
      </c>
      <c r="AL189" s="109">
        <v>0</v>
      </c>
      <c r="AM189" s="114">
        <v>0</v>
      </c>
      <c r="AN189" s="115"/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73" t="str">
        <f t="shared" si="15"/>
        <v/>
      </c>
      <c r="BE189" s="164"/>
      <c r="BF189" s="107"/>
      <c r="BG189" s="108"/>
      <c r="BH189" s="108"/>
      <c r="BI189" s="108"/>
      <c r="BJ189" s="108"/>
      <c r="BK189" s="108"/>
      <c r="BL189" s="108"/>
      <c r="BM189" s="108"/>
      <c r="BN189" s="5">
        <f t="shared" si="12"/>
        <v>0</v>
      </c>
      <c r="BO189" s="5">
        <f t="shared" si="13"/>
        <v>0</v>
      </c>
    </row>
    <row r="190" spans="2:67">
      <c r="B190" s="128" t="str">
        <f ca="1">IF(C190="","",MAX($B$12:INDIRECT("R[-1]C",FALSE))+1)</f>
        <v/>
      </c>
      <c r="C190" s="109"/>
      <c r="D190" s="129" t="str">
        <f t="shared" si="11"/>
        <v/>
      </c>
      <c r="E190" s="42" t="str">
        <f t="shared" si="14"/>
        <v/>
      </c>
      <c r="F190" s="110"/>
      <c r="G190" s="42" t="str">
        <f ca="1">IF(C190="","",IF(F190="","0x03FF",IF(ISERROR(VLOOKUP(F190,C$12:INDIRECT("R[-1]C[-2]",FALSE),3,FALSE)),"ERROR",VLOOKUP(F190,C$12:INDIRECT("R[-1]C[-2]",FALSE),3,FALSE))))</f>
        <v/>
      </c>
      <c r="H190" s="110">
        <v>0</v>
      </c>
      <c r="I190" s="109">
        <v>0</v>
      </c>
      <c r="J190" s="109">
        <v>0</v>
      </c>
      <c r="K190" s="109">
        <v>0</v>
      </c>
      <c r="L190" s="109">
        <v>0</v>
      </c>
      <c r="M190" s="109">
        <v>0</v>
      </c>
      <c r="N190" s="109">
        <v>0</v>
      </c>
      <c r="O190" s="109">
        <v>0</v>
      </c>
      <c r="P190" s="109">
        <v>0</v>
      </c>
      <c r="Q190" s="109">
        <v>0</v>
      </c>
      <c r="R190" s="109">
        <v>0</v>
      </c>
      <c r="S190" s="109">
        <v>0</v>
      </c>
      <c r="T190" s="109">
        <v>0</v>
      </c>
      <c r="U190" s="109">
        <v>0</v>
      </c>
      <c r="V190" s="109">
        <v>0</v>
      </c>
      <c r="W190" s="109">
        <v>0</v>
      </c>
      <c r="X190" s="109">
        <v>0</v>
      </c>
      <c r="Y190" s="109">
        <v>0</v>
      </c>
      <c r="Z190" s="109">
        <v>0</v>
      </c>
      <c r="AA190" s="109">
        <v>0</v>
      </c>
      <c r="AB190" s="109">
        <v>0</v>
      </c>
      <c r="AC190" s="109">
        <v>0</v>
      </c>
      <c r="AD190" s="109">
        <v>0</v>
      </c>
      <c r="AE190" s="109">
        <v>0</v>
      </c>
      <c r="AF190" s="109">
        <v>0</v>
      </c>
      <c r="AG190" s="109">
        <v>0</v>
      </c>
      <c r="AH190" s="109">
        <v>0</v>
      </c>
      <c r="AI190" s="109">
        <v>0</v>
      </c>
      <c r="AJ190" s="109">
        <v>0</v>
      </c>
      <c r="AK190" s="109">
        <v>0</v>
      </c>
      <c r="AL190" s="109">
        <v>0</v>
      </c>
      <c r="AM190" s="114">
        <v>0</v>
      </c>
      <c r="AN190" s="115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73" t="str">
        <f t="shared" si="15"/>
        <v/>
      </c>
      <c r="BE190" s="164"/>
      <c r="BF190" s="107"/>
      <c r="BG190" s="108"/>
      <c r="BH190" s="108"/>
      <c r="BI190" s="108"/>
      <c r="BJ190" s="108"/>
      <c r="BK190" s="108"/>
      <c r="BL190" s="108"/>
      <c r="BM190" s="108"/>
      <c r="BN190" s="5">
        <f t="shared" si="12"/>
        <v>0</v>
      </c>
      <c r="BO190" s="5">
        <f t="shared" si="13"/>
        <v>0</v>
      </c>
    </row>
    <row r="191" spans="2:67">
      <c r="B191" s="128" t="str">
        <f ca="1">IF(C191="","",MAX($B$12:INDIRECT("R[-1]C",FALSE))+1)</f>
        <v/>
      </c>
      <c r="C191" s="109"/>
      <c r="D191" s="129" t="str">
        <f t="shared" ref="D191:D253" si="16">IF(C191="","",D$8&amp;UPPER(SUBSTITUTE(C191," ","_")))</f>
        <v/>
      </c>
      <c r="E191" s="42" t="str">
        <f t="shared" si="14"/>
        <v/>
      </c>
      <c r="F191" s="110"/>
      <c r="G191" s="42" t="str">
        <f ca="1">IF(C191="","",IF(F191="","0x03FF",IF(ISERROR(VLOOKUP(F191,C$12:INDIRECT("R[-1]C[-2]",FALSE),3,FALSE)),"ERROR",VLOOKUP(F191,C$12:INDIRECT("R[-1]C[-2]",FALSE),3,FALSE))))</f>
        <v/>
      </c>
      <c r="H191" s="110">
        <v>0</v>
      </c>
      <c r="I191" s="109">
        <v>0</v>
      </c>
      <c r="J191" s="109">
        <v>0</v>
      </c>
      <c r="K191" s="109">
        <v>0</v>
      </c>
      <c r="L191" s="109">
        <v>0</v>
      </c>
      <c r="M191" s="109">
        <v>0</v>
      </c>
      <c r="N191" s="109">
        <v>0</v>
      </c>
      <c r="O191" s="109">
        <v>0</v>
      </c>
      <c r="P191" s="109">
        <v>0</v>
      </c>
      <c r="Q191" s="109">
        <v>0</v>
      </c>
      <c r="R191" s="109">
        <v>0</v>
      </c>
      <c r="S191" s="109">
        <v>0</v>
      </c>
      <c r="T191" s="109">
        <v>0</v>
      </c>
      <c r="U191" s="109">
        <v>0</v>
      </c>
      <c r="V191" s="109">
        <v>0</v>
      </c>
      <c r="W191" s="109">
        <v>0</v>
      </c>
      <c r="X191" s="109">
        <v>0</v>
      </c>
      <c r="Y191" s="109">
        <v>0</v>
      </c>
      <c r="Z191" s="109">
        <v>0</v>
      </c>
      <c r="AA191" s="109">
        <v>0</v>
      </c>
      <c r="AB191" s="109">
        <v>0</v>
      </c>
      <c r="AC191" s="109">
        <v>0</v>
      </c>
      <c r="AD191" s="109">
        <v>0</v>
      </c>
      <c r="AE191" s="109">
        <v>0</v>
      </c>
      <c r="AF191" s="109">
        <v>0</v>
      </c>
      <c r="AG191" s="109">
        <v>0</v>
      </c>
      <c r="AH191" s="109">
        <v>0</v>
      </c>
      <c r="AI191" s="109">
        <v>0</v>
      </c>
      <c r="AJ191" s="109">
        <v>0</v>
      </c>
      <c r="AK191" s="109">
        <v>0</v>
      </c>
      <c r="AL191" s="109">
        <v>0</v>
      </c>
      <c r="AM191" s="114">
        <v>0</v>
      </c>
      <c r="AN191" s="115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73" t="str">
        <f t="shared" si="15"/>
        <v/>
      </c>
      <c r="BE191" s="164"/>
      <c r="BF191" s="107"/>
      <c r="BG191" s="108"/>
      <c r="BH191" s="108"/>
      <c r="BI191" s="108"/>
      <c r="BJ191" s="108"/>
      <c r="BK191" s="108"/>
      <c r="BL191" s="108"/>
      <c r="BM191" s="108"/>
      <c r="BN191" s="5">
        <f t="shared" ref="BN191:BN253" si="17">COUNTA(BF191:BM191)</f>
        <v>0</v>
      </c>
      <c r="BO191" s="5">
        <f t="shared" ref="BO191:BO253" si="18">LEN(D191)</f>
        <v>0</v>
      </c>
    </row>
    <row r="192" spans="2:67">
      <c r="B192" s="128" t="str">
        <f ca="1">IF(C192="","",MAX($B$12:INDIRECT("R[-1]C",FALSE))+1)</f>
        <v/>
      </c>
      <c r="C192" s="109"/>
      <c r="D192" s="129" t="str">
        <f t="shared" si="16"/>
        <v/>
      </c>
      <c r="E192" s="42" t="str">
        <f t="shared" si="14"/>
        <v/>
      </c>
      <c r="F192" s="110"/>
      <c r="G192" s="42" t="str">
        <f ca="1">IF(C192="","",IF(F192="","0x03FF",IF(ISERROR(VLOOKUP(F192,C$12:INDIRECT("R[-1]C[-2]",FALSE),3,FALSE)),"ERROR",VLOOKUP(F192,C$12:INDIRECT("R[-1]C[-2]",FALSE),3,FALSE))))</f>
        <v/>
      </c>
      <c r="H192" s="110">
        <v>0</v>
      </c>
      <c r="I192" s="109">
        <v>0</v>
      </c>
      <c r="J192" s="109">
        <v>0</v>
      </c>
      <c r="K192" s="109">
        <v>0</v>
      </c>
      <c r="L192" s="109">
        <v>0</v>
      </c>
      <c r="M192" s="109">
        <v>0</v>
      </c>
      <c r="N192" s="109">
        <v>0</v>
      </c>
      <c r="O192" s="109">
        <v>0</v>
      </c>
      <c r="P192" s="109">
        <v>0</v>
      </c>
      <c r="Q192" s="109">
        <v>0</v>
      </c>
      <c r="R192" s="109">
        <v>0</v>
      </c>
      <c r="S192" s="109">
        <v>0</v>
      </c>
      <c r="T192" s="109">
        <v>0</v>
      </c>
      <c r="U192" s="109">
        <v>0</v>
      </c>
      <c r="V192" s="109">
        <v>0</v>
      </c>
      <c r="W192" s="109">
        <v>0</v>
      </c>
      <c r="X192" s="109">
        <v>0</v>
      </c>
      <c r="Y192" s="109">
        <v>0</v>
      </c>
      <c r="Z192" s="109">
        <v>0</v>
      </c>
      <c r="AA192" s="109">
        <v>0</v>
      </c>
      <c r="AB192" s="109">
        <v>0</v>
      </c>
      <c r="AC192" s="109">
        <v>0</v>
      </c>
      <c r="AD192" s="109">
        <v>0</v>
      </c>
      <c r="AE192" s="109">
        <v>0</v>
      </c>
      <c r="AF192" s="109">
        <v>0</v>
      </c>
      <c r="AG192" s="109">
        <v>0</v>
      </c>
      <c r="AH192" s="109">
        <v>0</v>
      </c>
      <c r="AI192" s="109">
        <v>0</v>
      </c>
      <c r="AJ192" s="109">
        <v>0</v>
      </c>
      <c r="AK192" s="109">
        <v>0</v>
      </c>
      <c r="AL192" s="109">
        <v>0</v>
      </c>
      <c r="AM192" s="114">
        <v>0</v>
      </c>
      <c r="AN192" s="115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73" t="str">
        <f t="shared" si="15"/>
        <v/>
      </c>
      <c r="BE192" s="164"/>
      <c r="BF192" s="107"/>
      <c r="BG192" s="108"/>
      <c r="BH192" s="108"/>
      <c r="BI192" s="108"/>
      <c r="BJ192" s="108"/>
      <c r="BK192" s="108"/>
      <c r="BL192" s="108"/>
      <c r="BM192" s="108"/>
      <c r="BN192" s="5">
        <f t="shared" si="17"/>
        <v>0</v>
      </c>
      <c r="BO192" s="5">
        <f t="shared" si="18"/>
        <v>0</v>
      </c>
    </row>
    <row r="193" spans="2:67">
      <c r="B193" s="128" t="str">
        <f ca="1">IF(C193="","",MAX($B$12:INDIRECT("R[-1]C",FALSE))+1)</f>
        <v/>
      </c>
      <c r="C193" s="109"/>
      <c r="D193" s="129" t="str">
        <f t="shared" si="16"/>
        <v/>
      </c>
      <c r="E193" s="42" t="str">
        <f t="shared" si="14"/>
        <v/>
      </c>
      <c r="F193" s="110"/>
      <c r="G193" s="42" t="str">
        <f ca="1">IF(C193="","",IF(F193="","0x03FF",IF(ISERROR(VLOOKUP(F193,C$12:INDIRECT("R[-1]C[-2]",FALSE),3,FALSE)),"ERROR",VLOOKUP(F193,C$12:INDIRECT("R[-1]C[-2]",FALSE),3,FALSE))))</f>
        <v/>
      </c>
      <c r="H193" s="110">
        <v>0</v>
      </c>
      <c r="I193" s="109">
        <v>0</v>
      </c>
      <c r="J193" s="109">
        <v>0</v>
      </c>
      <c r="K193" s="109">
        <v>0</v>
      </c>
      <c r="L193" s="109">
        <v>0</v>
      </c>
      <c r="M193" s="109">
        <v>0</v>
      </c>
      <c r="N193" s="109">
        <v>0</v>
      </c>
      <c r="O193" s="109">
        <v>0</v>
      </c>
      <c r="P193" s="109">
        <v>0</v>
      </c>
      <c r="Q193" s="109">
        <v>0</v>
      </c>
      <c r="R193" s="109">
        <v>0</v>
      </c>
      <c r="S193" s="109">
        <v>0</v>
      </c>
      <c r="T193" s="109">
        <v>0</v>
      </c>
      <c r="U193" s="109">
        <v>0</v>
      </c>
      <c r="V193" s="109">
        <v>0</v>
      </c>
      <c r="W193" s="109">
        <v>0</v>
      </c>
      <c r="X193" s="109">
        <v>0</v>
      </c>
      <c r="Y193" s="109">
        <v>0</v>
      </c>
      <c r="Z193" s="109">
        <v>0</v>
      </c>
      <c r="AA193" s="109">
        <v>0</v>
      </c>
      <c r="AB193" s="109">
        <v>0</v>
      </c>
      <c r="AC193" s="109">
        <v>0</v>
      </c>
      <c r="AD193" s="109">
        <v>0</v>
      </c>
      <c r="AE193" s="109">
        <v>0</v>
      </c>
      <c r="AF193" s="109">
        <v>0</v>
      </c>
      <c r="AG193" s="109">
        <v>0</v>
      </c>
      <c r="AH193" s="109">
        <v>0</v>
      </c>
      <c r="AI193" s="109">
        <v>0</v>
      </c>
      <c r="AJ193" s="109">
        <v>0</v>
      </c>
      <c r="AK193" s="109">
        <v>0</v>
      </c>
      <c r="AL193" s="109">
        <v>0</v>
      </c>
      <c r="AM193" s="114">
        <v>0</v>
      </c>
      <c r="AN193" s="115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73" t="str">
        <f t="shared" si="15"/>
        <v/>
      </c>
      <c r="BE193" s="164"/>
      <c r="BF193" s="107"/>
      <c r="BG193" s="108"/>
      <c r="BH193" s="108"/>
      <c r="BI193" s="108"/>
      <c r="BJ193" s="108"/>
      <c r="BK193" s="108"/>
      <c r="BL193" s="108"/>
      <c r="BM193" s="108"/>
      <c r="BN193" s="5">
        <f t="shared" si="17"/>
        <v>0</v>
      </c>
      <c r="BO193" s="5">
        <f t="shared" si="18"/>
        <v>0</v>
      </c>
    </row>
    <row r="194" spans="2:67">
      <c r="B194" s="128" t="str">
        <f ca="1">IF(C194="","",MAX($B$12:INDIRECT("R[-1]C",FALSE))+1)</f>
        <v/>
      </c>
      <c r="C194" s="109"/>
      <c r="D194" s="129" t="str">
        <f t="shared" si="16"/>
        <v/>
      </c>
      <c r="E194" s="42" t="str">
        <f t="shared" si="14"/>
        <v/>
      </c>
      <c r="F194" s="110"/>
      <c r="G194" s="42" t="str">
        <f ca="1">IF(C194="","",IF(F194="","0x03FF",IF(ISERROR(VLOOKUP(F194,C$12:INDIRECT("R[-1]C[-2]",FALSE),3,FALSE)),"ERROR",VLOOKUP(F194,C$12:INDIRECT("R[-1]C[-2]",FALSE),3,FALSE))))</f>
        <v/>
      </c>
      <c r="H194" s="110">
        <v>0</v>
      </c>
      <c r="I194" s="109">
        <v>0</v>
      </c>
      <c r="J194" s="109">
        <v>0</v>
      </c>
      <c r="K194" s="109">
        <v>0</v>
      </c>
      <c r="L194" s="109">
        <v>0</v>
      </c>
      <c r="M194" s="109">
        <v>0</v>
      </c>
      <c r="N194" s="109">
        <v>0</v>
      </c>
      <c r="O194" s="109">
        <v>0</v>
      </c>
      <c r="P194" s="109">
        <v>0</v>
      </c>
      <c r="Q194" s="109">
        <v>0</v>
      </c>
      <c r="R194" s="109">
        <v>0</v>
      </c>
      <c r="S194" s="109">
        <v>0</v>
      </c>
      <c r="T194" s="109">
        <v>0</v>
      </c>
      <c r="U194" s="109">
        <v>0</v>
      </c>
      <c r="V194" s="109">
        <v>0</v>
      </c>
      <c r="W194" s="109">
        <v>0</v>
      </c>
      <c r="X194" s="109">
        <v>0</v>
      </c>
      <c r="Y194" s="109">
        <v>0</v>
      </c>
      <c r="Z194" s="109">
        <v>0</v>
      </c>
      <c r="AA194" s="109">
        <v>0</v>
      </c>
      <c r="AB194" s="109">
        <v>0</v>
      </c>
      <c r="AC194" s="109">
        <v>0</v>
      </c>
      <c r="AD194" s="109">
        <v>0</v>
      </c>
      <c r="AE194" s="109">
        <v>0</v>
      </c>
      <c r="AF194" s="109">
        <v>0</v>
      </c>
      <c r="AG194" s="109">
        <v>0</v>
      </c>
      <c r="AH194" s="109">
        <v>0</v>
      </c>
      <c r="AI194" s="109">
        <v>0</v>
      </c>
      <c r="AJ194" s="109">
        <v>0</v>
      </c>
      <c r="AK194" s="109">
        <v>0</v>
      </c>
      <c r="AL194" s="109">
        <v>0</v>
      </c>
      <c r="AM194" s="114">
        <v>0</v>
      </c>
      <c r="AN194" s="115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73" t="str">
        <f t="shared" si="15"/>
        <v/>
      </c>
      <c r="BE194" s="164"/>
      <c r="BF194" s="107"/>
      <c r="BG194" s="108"/>
      <c r="BH194" s="108"/>
      <c r="BI194" s="108"/>
      <c r="BJ194" s="108"/>
      <c r="BK194" s="108"/>
      <c r="BL194" s="108"/>
      <c r="BM194" s="108"/>
      <c r="BN194" s="5">
        <f t="shared" si="17"/>
        <v>0</v>
      </c>
      <c r="BO194" s="5">
        <f t="shared" si="18"/>
        <v>0</v>
      </c>
    </row>
    <row r="195" spans="2:67">
      <c r="B195" s="128" t="str">
        <f ca="1">IF(C195="","",MAX($B$12:INDIRECT("R[-1]C",FALSE))+1)</f>
        <v/>
      </c>
      <c r="C195" s="109"/>
      <c r="D195" s="129" t="str">
        <f t="shared" si="16"/>
        <v/>
      </c>
      <c r="E195" s="42" t="str">
        <f t="shared" si="14"/>
        <v/>
      </c>
      <c r="F195" s="110"/>
      <c r="G195" s="42" t="str">
        <f ca="1">IF(C195="","",IF(F195="","0x03FF",IF(ISERROR(VLOOKUP(F195,C$12:INDIRECT("R[-1]C[-2]",FALSE),3,FALSE)),"ERROR",VLOOKUP(F195,C$12:INDIRECT("R[-1]C[-2]",FALSE),3,FALSE))))</f>
        <v/>
      </c>
      <c r="H195" s="110">
        <v>0</v>
      </c>
      <c r="I195" s="109">
        <v>0</v>
      </c>
      <c r="J195" s="109">
        <v>0</v>
      </c>
      <c r="K195" s="109">
        <v>0</v>
      </c>
      <c r="L195" s="109">
        <v>0</v>
      </c>
      <c r="M195" s="109">
        <v>0</v>
      </c>
      <c r="N195" s="109">
        <v>0</v>
      </c>
      <c r="O195" s="109">
        <v>0</v>
      </c>
      <c r="P195" s="109">
        <v>0</v>
      </c>
      <c r="Q195" s="109">
        <v>0</v>
      </c>
      <c r="R195" s="109">
        <v>0</v>
      </c>
      <c r="S195" s="109">
        <v>0</v>
      </c>
      <c r="T195" s="109">
        <v>0</v>
      </c>
      <c r="U195" s="109">
        <v>0</v>
      </c>
      <c r="V195" s="109">
        <v>0</v>
      </c>
      <c r="W195" s="109">
        <v>0</v>
      </c>
      <c r="X195" s="109">
        <v>0</v>
      </c>
      <c r="Y195" s="109">
        <v>0</v>
      </c>
      <c r="Z195" s="109">
        <v>0</v>
      </c>
      <c r="AA195" s="109">
        <v>0</v>
      </c>
      <c r="AB195" s="109">
        <v>0</v>
      </c>
      <c r="AC195" s="109">
        <v>0</v>
      </c>
      <c r="AD195" s="109">
        <v>0</v>
      </c>
      <c r="AE195" s="109">
        <v>0</v>
      </c>
      <c r="AF195" s="109">
        <v>0</v>
      </c>
      <c r="AG195" s="109">
        <v>0</v>
      </c>
      <c r="AH195" s="109">
        <v>0</v>
      </c>
      <c r="AI195" s="109">
        <v>0</v>
      </c>
      <c r="AJ195" s="109">
        <v>0</v>
      </c>
      <c r="AK195" s="109">
        <v>0</v>
      </c>
      <c r="AL195" s="109">
        <v>0</v>
      </c>
      <c r="AM195" s="114">
        <v>0</v>
      </c>
      <c r="AN195" s="115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73" t="str">
        <f t="shared" si="15"/>
        <v/>
      </c>
      <c r="BE195" s="164"/>
      <c r="BF195" s="107"/>
      <c r="BG195" s="108"/>
      <c r="BH195" s="108"/>
      <c r="BI195" s="108"/>
      <c r="BJ195" s="108"/>
      <c r="BK195" s="108"/>
      <c r="BL195" s="108"/>
      <c r="BM195" s="108"/>
      <c r="BN195" s="5">
        <f t="shared" si="17"/>
        <v>0</v>
      </c>
      <c r="BO195" s="5">
        <f t="shared" si="18"/>
        <v>0</v>
      </c>
    </row>
    <row r="196" spans="2:67">
      <c r="B196" s="128" t="str">
        <f ca="1">IF(C196="","",MAX($B$12:INDIRECT("R[-1]C",FALSE))+1)</f>
        <v/>
      </c>
      <c r="C196" s="109"/>
      <c r="D196" s="129" t="str">
        <f t="shared" si="16"/>
        <v/>
      </c>
      <c r="E196" s="42" t="str">
        <f t="shared" si="14"/>
        <v/>
      </c>
      <c r="F196" s="110"/>
      <c r="G196" s="42" t="str">
        <f ca="1">IF(C196="","",IF(F196="","0x03FF",IF(ISERROR(VLOOKUP(F196,C$12:INDIRECT("R[-1]C[-2]",FALSE),3,FALSE)),"ERROR",VLOOKUP(F196,C$12:INDIRECT("R[-1]C[-2]",FALSE),3,FALSE))))</f>
        <v/>
      </c>
      <c r="H196" s="110">
        <v>0</v>
      </c>
      <c r="I196" s="109">
        <v>0</v>
      </c>
      <c r="J196" s="109">
        <v>0</v>
      </c>
      <c r="K196" s="109">
        <v>0</v>
      </c>
      <c r="L196" s="109">
        <v>0</v>
      </c>
      <c r="M196" s="109">
        <v>0</v>
      </c>
      <c r="N196" s="109">
        <v>0</v>
      </c>
      <c r="O196" s="109">
        <v>0</v>
      </c>
      <c r="P196" s="109">
        <v>0</v>
      </c>
      <c r="Q196" s="109">
        <v>0</v>
      </c>
      <c r="R196" s="109">
        <v>0</v>
      </c>
      <c r="S196" s="109">
        <v>0</v>
      </c>
      <c r="T196" s="109">
        <v>0</v>
      </c>
      <c r="U196" s="109">
        <v>0</v>
      </c>
      <c r="V196" s="109">
        <v>0</v>
      </c>
      <c r="W196" s="109">
        <v>0</v>
      </c>
      <c r="X196" s="109">
        <v>0</v>
      </c>
      <c r="Y196" s="109">
        <v>0</v>
      </c>
      <c r="Z196" s="109">
        <v>0</v>
      </c>
      <c r="AA196" s="109">
        <v>0</v>
      </c>
      <c r="AB196" s="109">
        <v>0</v>
      </c>
      <c r="AC196" s="109">
        <v>0</v>
      </c>
      <c r="AD196" s="109">
        <v>0</v>
      </c>
      <c r="AE196" s="109">
        <v>0</v>
      </c>
      <c r="AF196" s="109">
        <v>0</v>
      </c>
      <c r="AG196" s="109">
        <v>0</v>
      </c>
      <c r="AH196" s="109">
        <v>0</v>
      </c>
      <c r="AI196" s="109">
        <v>0</v>
      </c>
      <c r="AJ196" s="109">
        <v>0</v>
      </c>
      <c r="AK196" s="109">
        <v>0</v>
      </c>
      <c r="AL196" s="109">
        <v>0</v>
      </c>
      <c r="AM196" s="114">
        <v>0</v>
      </c>
      <c r="AN196" s="115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73" t="str">
        <f t="shared" si="15"/>
        <v/>
      </c>
      <c r="BE196" s="164"/>
      <c r="BF196" s="107"/>
      <c r="BG196" s="108"/>
      <c r="BH196" s="108"/>
      <c r="BI196" s="108"/>
      <c r="BJ196" s="108"/>
      <c r="BK196" s="108"/>
      <c r="BL196" s="108"/>
      <c r="BM196" s="108"/>
      <c r="BN196" s="5">
        <f t="shared" si="17"/>
        <v>0</v>
      </c>
      <c r="BO196" s="5">
        <f t="shared" si="18"/>
        <v>0</v>
      </c>
    </row>
    <row r="197" spans="2:67">
      <c r="B197" s="128" t="str">
        <f ca="1">IF(C197="","",MAX($B$12:INDIRECT("R[-1]C",FALSE))+1)</f>
        <v/>
      </c>
      <c r="C197" s="109"/>
      <c r="D197" s="129" t="str">
        <f t="shared" si="16"/>
        <v/>
      </c>
      <c r="E197" s="42" t="str">
        <f t="shared" si="14"/>
        <v/>
      </c>
      <c r="F197" s="110"/>
      <c r="G197" s="42" t="str">
        <f ca="1">IF(C197="","",IF(F197="","0x03FF",IF(ISERROR(VLOOKUP(F197,C$12:INDIRECT("R[-1]C[-2]",FALSE),3,FALSE)),"ERROR",VLOOKUP(F197,C$12:INDIRECT("R[-1]C[-2]",FALSE),3,FALSE))))</f>
        <v/>
      </c>
      <c r="H197" s="110">
        <v>0</v>
      </c>
      <c r="I197" s="109">
        <v>0</v>
      </c>
      <c r="J197" s="109">
        <v>0</v>
      </c>
      <c r="K197" s="109">
        <v>0</v>
      </c>
      <c r="L197" s="109">
        <v>0</v>
      </c>
      <c r="M197" s="109">
        <v>0</v>
      </c>
      <c r="N197" s="109">
        <v>0</v>
      </c>
      <c r="O197" s="109">
        <v>0</v>
      </c>
      <c r="P197" s="109">
        <v>0</v>
      </c>
      <c r="Q197" s="109">
        <v>0</v>
      </c>
      <c r="R197" s="109">
        <v>0</v>
      </c>
      <c r="S197" s="109">
        <v>0</v>
      </c>
      <c r="T197" s="109">
        <v>0</v>
      </c>
      <c r="U197" s="109">
        <v>0</v>
      </c>
      <c r="V197" s="109">
        <v>0</v>
      </c>
      <c r="W197" s="109">
        <v>0</v>
      </c>
      <c r="X197" s="109">
        <v>0</v>
      </c>
      <c r="Y197" s="109">
        <v>0</v>
      </c>
      <c r="Z197" s="109">
        <v>0</v>
      </c>
      <c r="AA197" s="109">
        <v>0</v>
      </c>
      <c r="AB197" s="109">
        <v>0</v>
      </c>
      <c r="AC197" s="109">
        <v>0</v>
      </c>
      <c r="AD197" s="109">
        <v>0</v>
      </c>
      <c r="AE197" s="109">
        <v>0</v>
      </c>
      <c r="AF197" s="109">
        <v>0</v>
      </c>
      <c r="AG197" s="109">
        <v>0</v>
      </c>
      <c r="AH197" s="109">
        <v>0</v>
      </c>
      <c r="AI197" s="109">
        <v>0</v>
      </c>
      <c r="AJ197" s="109">
        <v>0</v>
      </c>
      <c r="AK197" s="109">
        <v>0</v>
      </c>
      <c r="AL197" s="109">
        <v>0</v>
      </c>
      <c r="AM197" s="114">
        <v>0</v>
      </c>
      <c r="AN197" s="115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73" t="str">
        <f t="shared" si="15"/>
        <v/>
      </c>
      <c r="BE197" s="164"/>
      <c r="BF197" s="107"/>
      <c r="BG197" s="108"/>
      <c r="BH197" s="108"/>
      <c r="BI197" s="108"/>
      <c r="BJ197" s="108"/>
      <c r="BK197" s="108"/>
      <c r="BL197" s="108"/>
      <c r="BM197" s="108"/>
      <c r="BN197" s="5">
        <f t="shared" si="17"/>
        <v>0</v>
      </c>
      <c r="BO197" s="5">
        <f t="shared" si="18"/>
        <v>0</v>
      </c>
    </row>
    <row r="198" spans="2:67">
      <c r="B198" s="128" t="str">
        <f ca="1">IF(C198="","",MAX($B$12:INDIRECT("R[-1]C",FALSE))+1)</f>
        <v/>
      </c>
      <c r="C198" s="109"/>
      <c r="D198" s="129" t="str">
        <f t="shared" si="16"/>
        <v/>
      </c>
      <c r="E198" s="42" t="str">
        <f t="shared" si="14"/>
        <v/>
      </c>
      <c r="F198" s="110"/>
      <c r="G198" s="42" t="str">
        <f ca="1">IF(C198="","",IF(F198="","0x03FF",IF(ISERROR(VLOOKUP(F198,C$12:INDIRECT("R[-1]C[-2]",FALSE),3,FALSE)),"ERROR",VLOOKUP(F198,C$12:INDIRECT("R[-1]C[-2]",FALSE),3,FALSE))))</f>
        <v/>
      </c>
      <c r="H198" s="110">
        <v>0</v>
      </c>
      <c r="I198" s="109">
        <v>0</v>
      </c>
      <c r="J198" s="109">
        <v>0</v>
      </c>
      <c r="K198" s="109">
        <v>0</v>
      </c>
      <c r="L198" s="109">
        <v>0</v>
      </c>
      <c r="M198" s="109">
        <v>0</v>
      </c>
      <c r="N198" s="109">
        <v>0</v>
      </c>
      <c r="O198" s="109">
        <v>0</v>
      </c>
      <c r="P198" s="109">
        <v>0</v>
      </c>
      <c r="Q198" s="109">
        <v>0</v>
      </c>
      <c r="R198" s="109">
        <v>0</v>
      </c>
      <c r="S198" s="109">
        <v>0</v>
      </c>
      <c r="T198" s="109">
        <v>0</v>
      </c>
      <c r="U198" s="109">
        <v>0</v>
      </c>
      <c r="V198" s="109">
        <v>0</v>
      </c>
      <c r="W198" s="109">
        <v>0</v>
      </c>
      <c r="X198" s="109">
        <v>0</v>
      </c>
      <c r="Y198" s="109">
        <v>0</v>
      </c>
      <c r="Z198" s="109">
        <v>0</v>
      </c>
      <c r="AA198" s="109">
        <v>0</v>
      </c>
      <c r="AB198" s="109">
        <v>0</v>
      </c>
      <c r="AC198" s="109">
        <v>0</v>
      </c>
      <c r="AD198" s="109">
        <v>0</v>
      </c>
      <c r="AE198" s="109">
        <v>0</v>
      </c>
      <c r="AF198" s="109">
        <v>0</v>
      </c>
      <c r="AG198" s="109">
        <v>0</v>
      </c>
      <c r="AH198" s="109">
        <v>0</v>
      </c>
      <c r="AI198" s="109">
        <v>0</v>
      </c>
      <c r="AJ198" s="109">
        <v>0</v>
      </c>
      <c r="AK198" s="109">
        <v>0</v>
      </c>
      <c r="AL198" s="109">
        <v>0</v>
      </c>
      <c r="AM198" s="114">
        <v>0</v>
      </c>
      <c r="AN198" s="115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73" t="str">
        <f t="shared" si="15"/>
        <v/>
      </c>
      <c r="BE198" s="164"/>
      <c r="BF198" s="107"/>
      <c r="BG198" s="108"/>
      <c r="BH198" s="108"/>
      <c r="BI198" s="108"/>
      <c r="BJ198" s="108"/>
      <c r="BK198" s="108"/>
      <c r="BL198" s="108"/>
      <c r="BM198" s="108"/>
      <c r="BN198" s="5">
        <f t="shared" si="17"/>
        <v>0</v>
      </c>
      <c r="BO198" s="5">
        <f t="shared" si="18"/>
        <v>0</v>
      </c>
    </row>
    <row r="199" spans="2:67">
      <c r="B199" s="128" t="str">
        <f ca="1">IF(C199="","",MAX($B$12:INDIRECT("R[-1]C",FALSE))+1)</f>
        <v/>
      </c>
      <c r="C199" s="109"/>
      <c r="D199" s="129" t="str">
        <f t="shared" si="16"/>
        <v/>
      </c>
      <c r="E199" s="42" t="str">
        <f t="shared" si="14"/>
        <v/>
      </c>
      <c r="F199" s="110"/>
      <c r="G199" s="42" t="str">
        <f ca="1">IF(C199="","",IF(F199="","0x03FF",IF(ISERROR(VLOOKUP(F199,C$12:INDIRECT("R[-1]C[-2]",FALSE),3,FALSE)),"ERROR",VLOOKUP(F199,C$12:INDIRECT("R[-1]C[-2]",FALSE),3,FALSE))))</f>
        <v/>
      </c>
      <c r="H199" s="110">
        <v>0</v>
      </c>
      <c r="I199" s="109">
        <v>0</v>
      </c>
      <c r="J199" s="109">
        <v>0</v>
      </c>
      <c r="K199" s="109">
        <v>0</v>
      </c>
      <c r="L199" s="109">
        <v>0</v>
      </c>
      <c r="M199" s="109">
        <v>0</v>
      </c>
      <c r="N199" s="109">
        <v>0</v>
      </c>
      <c r="O199" s="109">
        <v>0</v>
      </c>
      <c r="P199" s="109">
        <v>0</v>
      </c>
      <c r="Q199" s="109">
        <v>0</v>
      </c>
      <c r="R199" s="109">
        <v>0</v>
      </c>
      <c r="S199" s="109">
        <v>0</v>
      </c>
      <c r="T199" s="109">
        <v>0</v>
      </c>
      <c r="U199" s="109">
        <v>0</v>
      </c>
      <c r="V199" s="109">
        <v>0</v>
      </c>
      <c r="W199" s="109">
        <v>0</v>
      </c>
      <c r="X199" s="109">
        <v>0</v>
      </c>
      <c r="Y199" s="109">
        <v>0</v>
      </c>
      <c r="Z199" s="109">
        <v>0</v>
      </c>
      <c r="AA199" s="109">
        <v>0</v>
      </c>
      <c r="AB199" s="109">
        <v>0</v>
      </c>
      <c r="AC199" s="109">
        <v>0</v>
      </c>
      <c r="AD199" s="109">
        <v>0</v>
      </c>
      <c r="AE199" s="109">
        <v>0</v>
      </c>
      <c r="AF199" s="109">
        <v>0</v>
      </c>
      <c r="AG199" s="109">
        <v>0</v>
      </c>
      <c r="AH199" s="109">
        <v>0</v>
      </c>
      <c r="AI199" s="109">
        <v>0</v>
      </c>
      <c r="AJ199" s="109">
        <v>0</v>
      </c>
      <c r="AK199" s="109">
        <v>0</v>
      </c>
      <c r="AL199" s="109">
        <v>0</v>
      </c>
      <c r="AM199" s="114">
        <v>0</v>
      </c>
      <c r="AN199" s="115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73" t="str">
        <f t="shared" si="15"/>
        <v/>
      </c>
      <c r="BE199" s="164"/>
      <c r="BF199" s="107"/>
      <c r="BG199" s="108"/>
      <c r="BH199" s="108"/>
      <c r="BI199" s="108"/>
      <c r="BJ199" s="108"/>
      <c r="BK199" s="108"/>
      <c r="BL199" s="108"/>
      <c r="BM199" s="108"/>
      <c r="BN199" s="5">
        <f t="shared" si="17"/>
        <v>0</v>
      </c>
      <c r="BO199" s="5">
        <f t="shared" si="18"/>
        <v>0</v>
      </c>
    </row>
    <row r="200" spans="2:67">
      <c r="B200" s="128" t="str">
        <f ca="1">IF(C200="","",MAX($B$12:INDIRECT("R[-1]C",FALSE))+1)</f>
        <v/>
      </c>
      <c r="C200" s="109"/>
      <c r="D200" s="129" t="str">
        <f t="shared" si="16"/>
        <v/>
      </c>
      <c r="E200" s="42" t="str">
        <f t="shared" si="14"/>
        <v/>
      </c>
      <c r="F200" s="110"/>
      <c r="G200" s="42" t="str">
        <f ca="1">IF(C200="","",IF(F200="","0x03FF",IF(ISERROR(VLOOKUP(F200,C$12:INDIRECT("R[-1]C[-2]",FALSE),3,FALSE)),"ERROR",VLOOKUP(F200,C$12:INDIRECT("R[-1]C[-2]",FALSE),3,FALSE))))</f>
        <v/>
      </c>
      <c r="H200" s="110">
        <v>0</v>
      </c>
      <c r="I200" s="109">
        <v>0</v>
      </c>
      <c r="J200" s="109">
        <v>0</v>
      </c>
      <c r="K200" s="109">
        <v>0</v>
      </c>
      <c r="L200" s="109">
        <v>0</v>
      </c>
      <c r="M200" s="109">
        <v>0</v>
      </c>
      <c r="N200" s="109">
        <v>0</v>
      </c>
      <c r="O200" s="109">
        <v>0</v>
      </c>
      <c r="P200" s="109">
        <v>0</v>
      </c>
      <c r="Q200" s="109">
        <v>0</v>
      </c>
      <c r="R200" s="109">
        <v>0</v>
      </c>
      <c r="S200" s="109">
        <v>0</v>
      </c>
      <c r="T200" s="109">
        <v>0</v>
      </c>
      <c r="U200" s="109">
        <v>0</v>
      </c>
      <c r="V200" s="109">
        <v>0</v>
      </c>
      <c r="W200" s="109">
        <v>0</v>
      </c>
      <c r="X200" s="109">
        <v>0</v>
      </c>
      <c r="Y200" s="109">
        <v>0</v>
      </c>
      <c r="Z200" s="109">
        <v>0</v>
      </c>
      <c r="AA200" s="109">
        <v>0</v>
      </c>
      <c r="AB200" s="109">
        <v>0</v>
      </c>
      <c r="AC200" s="109">
        <v>0</v>
      </c>
      <c r="AD200" s="109">
        <v>0</v>
      </c>
      <c r="AE200" s="109">
        <v>0</v>
      </c>
      <c r="AF200" s="109">
        <v>0</v>
      </c>
      <c r="AG200" s="109">
        <v>0</v>
      </c>
      <c r="AH200" s="109">
        <v>0</v>
      </c>
      <c r="AI200" s="109">
        <v>0</v>
      </c>
      <c r="AJ200" s="109">
        <v>0</v>
      </c>
      <c r="AK200" s="109">
        <v>0</v>
      </c>
      <c r="AL200" s="109">
        <v>0</v>
      </c>
      <c r="AM200" s="114">
        <v>0</v>
      </c>
      <c r="AN200" s="115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73" t="str">
        <f t="shared" si="15"/>
        <v/>
      </c>
      <c r="BE200" s="164"/>
      <c r="BF200" s="107"/>
      <c r="BG200" s="108"/>
      <c r="BH200" s="108"/>
      <c r="BI200" s="108"/>
      <c r="BJ200" s="108"/>
      <c r="BK200" s="108"/>
      <c r="BL200" s="108"/>
      <c r="BM200" s="108"/>
      <c r="BN200" s="5">
        <f t="shared" si="17"/>
        <v>0</v>
      </c>
      <c r="BO200" s="5">
        <f t="shared" si="18"/>
        <v>0</v>
      </c>
    </row>
    <row r="201" spans="2:67">
      <c r="B201" s="128" t="str">
        <f ca="1">IF(C201="","",MAX($B$12:INDIRECT("R[-1]C",FALSE))+1)</f>
        <v/>
      </c>
      <c r="C201" s="109"/>
      <c r="D201" s="129" t="str">
        <f t="shared" si="16"/>
        <v/>
      </c>
      <c r="E201" s="42" t="str">
        <f t="shared" si="14"/>
        <v/>
      </c>
      <c r="F201" s="110"/>
      <c r="G201" s="42" t="str">
        <f ca="1">IF(C201="","",IF(F201="","0x03FF",IF(ISERROR(VLOOKUP(F201,C$12:INDIRECT("R[-1]C[-2]",FALSE),3,FALSE)),"ERROR",VLOOKUP(F201,C$12:INDIRECT("R[-1]C[-2]",FALSE),3,FALSE))))</f>
        <v/>
      </c>
      <c r="H201" s="110">
        <v>0</v>
      </c>
      <c r="I201" s="109">
        <v>0</v>
      </c>
      <c r="J201" s="109">
        <v>0</v>
      </c>
      <c r="K201" s="109">
        <v>0</v>
      </c>
      <c r="L201" s="109">
        <v>0</v>
      </c>
      <c r="M201" s="109">
        <v>0</v>
      </c>
      <c r="N201" s="109">
        <v>0</v>
      </c>
      <c r="O201" s="109">
        <v>0</v>
      </c>
      <c r="P201" s="109">
        <v>0</v>
      </c>
      <c r="Q201" s="109">
        <v>0</v>
      </c>
      <c r="R201" s="109">
        <v>0</v>
      </c>
      <c r="S201" s="109">
        <v>0</v>
      </c>
      <c r="T201" s="109">
        <v>0</v>
      </c>
      <c r="U201" s="109">
        <v>0</v>
      </c>
      <c r="V201" s="109">
        <v>0</v>
      </c>
      <c r="W201" s="109">
        <v>0</v>
      </c>
      <c r="X201" s="109">
        <v>0</v>
      </c>
      <c r="Y201" s="109">
        <v>0</v>
      </c>
      <c r="Z201" s="109">
        <v>0</v>
      </c>
      <c r="AA201" s="109">
        <v>0</v>
      </c>
      <c r="AB201" s="109">
        <v>0</v>
      </c>
      <c r="AC201" s="109">
        <v>0</v>
      </c>
      <c r="AD201" s="109">
        <v>0</v>
      </c>
      <c r="AE201" s="109">
        <v>0</v>
      </c>
      <c r="AF201" s="109">
        <v>0</v>
      </c>
      <c r="AG201" s="109">
        <v>0</v>
      </c>
      <c r="AH201" s="109">
        <v>0</v>
      </c>
      <c r="AI201" s="109">
        <v>0</v>
      </c>
      <c r="AJ201" s="109">
        <v>0</v>
      </c>
      <c r="AK201" s="109">
        <v>0</v>
      </c>
      <c r="AL201" s="109">
        <v>0</v>
      </c>
      <c r="AM201" s="114">
        <v>0</v>
      </c>
      <c r="AN201" s="115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73" t="str">
        <f t="shared" si="15"/>
        <v/>
      </c>
      <c r="BE201" s="164"/>
      <c r="BF201" s="107"/>
      <c r="BG201" s="108"/>
      <c r="BH201" s="108"/>
      <c r="BI201" s="108"/>
      <c r="BJ201" s="108"/>
      <c r="BK201" s="108"/>
      <c r="BL201" s="108"/>
      <c r="BM201" s="108"/>
      <c r="BN201" s="5">
        <f t="shared" si="17"/>
        <v>0</v>
      </c>
      <c r="BO201" s="5">
        <f t="shared" si="18"/>
        <v>0</v>
      </c>
    </row>
    <row r="202" spans="2:67">
      <c r="B202" s="128" t="str">
        <f ca="1">IF(C202="","",MAX($B$12:INDIRECT("R[-1]C",FALSE))+1)</f>
        <v/>
      </c>
      <c r="C202" s="109"/>
      <c r="D202" s="129" t="str">
        <f t="shared" si="16"/>
        <v/>
      </c>
      <c r="E202" s="42" t="str">
        <f t="shared" si="14"/>
        <v/>
      </c>
      <c r="F202" s="110"/>
      <c r="G202" s="42" t="str">
        <f ca="1">IF(C202="","",IF(F202="","0x03FF",IF(ISERROR(VLOOKUP(F202,C$12:INDIRECT("R[-1]C[-2]",FALSE),3,FALSE)),"ERROR",VLOOKUP(F202,C$12:INDIRECT("R[-1]C[-2]",FALSE),3,FALSE))))</f>
        <v/>
      </c>
      <c r="H202" s="110">
        <v>0</v>
      </c>
      <c r="I202" s="109">
        <v>0</v>
      </c>
      <c r="J202" s="109">
        <v>0</v>
      </c>
      <c r="K202" s="109">
        <v>0</v>
      </c>
      <c r="L202" s="109">
        <v>0</v>
      </c>
      <c r="M202" s="109">
        <v>0</v>
      </c>
      <c r="N202" s="109">
        <v>0</v>
      </c>
      <c r="O202" s="109">
        <v>0</v>
      </c>
      <c r="P202" s="109">
        <v>0</v>
      </c>
      <c r="Q202" s="109">
        <v>0</v>
      </c>
      <c r="R202" s="109">
        <v>0</v>
      </c>
      <c r="S202" s="109">
        <v>0</v>
      </c>
      <c r="T202" s="109">
        <v>0</v>
      </c>
      <c r="U202" s="109">
        <v>0</v>
      </c>
      <c r="V202" s="109">
        <v>0</v>
      </c>
      <c r="W202" s="109">
        <v>0</v>
      </c>
      <c r="X202" s="109">
        <v>0</v>
      </c>
      <c r="Y202" s="109">
        <v>0</v>
      </c>
      <c r="Z202" s="109">
        <v>0</v>
      </c>
      <c r="AA202" s="109">
        <v>0</v>
      </c>
      <c r="AB202" s="109">
        <v>0</v>
      </c>
      <c r="AC202" s="109">
        <v>0</v>
      </c>
      <c r="AD202" s="109">
        <v>0</v>
      </c>
      <c r="AE202" s="109">
        <v>0</v>
      </c>
      <c r="AF202" s="109">
        <v>0</v>
      </c>
      <c r="AG202" s="109">
        <v>0</v>
      </c>
      <c r="AH202" s="109">
        <v>0</v>
      </c>
      <c r="AI202" s="109">
        <v>0</v>
      </c>
      <c r="AJ202" s="109">
        <v>0</v>
      </c>
      <c r="AK202" s="109">
        <v>0</v>
      </c>
      <c r="AL202" s="109">
        <v>0</v>
      </c>
      <c r="AM202" s="114">
        <v>0</v>
      </c>
      <c r="AN202" s="115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73" t="str">
        <f t="shared" si="15"/>
        <v/>
      </c>
      <c r="BE202" s="164"/>
      <c r="BF202" s="107"/>
      <c r="BG202" s="108"/>
      <c r="BH202" s="108"/>
      <c r="BI202" s="108"/>
      <c r="BJ202" s="108"/>
      <c r="BK202" s="108"/>
      <c r="BL202" s="108"/>
      <c r="BM202" s="108"/>
      <c r="BN202" s="5">
        <f t="shared" si="17"/>
        <v>0</v>
      </c>
      <c r="BO202" s="5">
        <f t="shared" si="18"/>
        <v>0</v>
      </c>
    </row>
    <row r="203" spans="2:67">
      <c r="B203" s="128" t="str">
        <f ca="1">IF(C203="","",MAX($B$12:INDIRECT("R[-1]C",FALSE))+1)</f>
        <v/>
      </c>
      <c r="C203" s="109"/>
      <c r="D203" s="129" t="str">
        <f t="shared" si="16"/>
        <v/>
      </c>
      <c r="E203" s="42" t="str">
        <f t="shared" si="14"/>
        <v/>
      </c>
      <c r="F203" s="110"/>
      <c r="G203" s="42" t="str">
        <f ca="1">IF(C203="","",IF(F203="","0x03FF",IF(ISERROR(VLOOKUP(F203,C$12:INDIRECT("R[-1]C[-2]",FALSE),3,FALSE)),"ERROR",VLOOKUP(F203,C$12:INDIRECT("R[-1]C[-2]",FALSE),3,FALSE))))</f>
        <v/>
      </c>
      <c r="H203" s="110">
        <v>0</v>
      </c>
      <c r="I203" s="109">
        <v>0</v>
      </c>
      <c r="J203" s="109">
        <v>0</v>
      </c>
      <c r="K203" s="109">
        <v>0</v>
      </c>
      <c r="L203" s="109">
        <v>0</v>
      </c>
      <c r="M203" s="109">
        <v>0</v>
      </c>
      <c r="N203" s="109">
        <v>0</v>
      </c>
      <c r="O203" s="109">
        <v>0</v>
      </c>
      <c r="P203" s="109">
        <v>0</v>
      </c>
      <c r="Q203" s="109">
        <v>0</v>
      </c>
      <c r="R203" s="109">
        <v>0</v>
      </c>
      <c r="S203" s="109">
        <v>0</v>
      </c>
      <c r="T203" s="109">
        <v>0</v>
      </c>
      <c r="U203" s="109">
        <v>0</v>
      </c>
      <c r="V203" s="109">
        <v>0</v>
      </c>
      <c r="W203" s="109">
        <v>0</v>
      </c>
      <c r="X203" s="109">
        <v>0</v>
      </c>
      <c r="Y203" s="109">
        <v>0</v>
      </c>
      <c r="Z203" s="109">
        <v>0</v>
      </c>
      <c r="AA203" s="109">
        <v>0</v>
      </c>
      <c r="AB203" s="109">
        <v>0</v>
      </c>
      <c r="AC203" s="109">
        <v>0</v>
      </c>
      <c r="AD203" s="109">
        <v>0</v>
      </c>
      <c r="AE203" s="109">
        <v>0</v>
      </c>
      <c r="AF203" s="109">
        <v>0</v>
      </c>
      <c r="AG203" s="109">
        <v>0</v>
      </c>
      <c r="AH203" s="109">
        <v>0</v>
      </c>
      <c r="AI203" s="109">
        <v>0</v>
      </c>
      <c r="AJ203" s="109">
        <v>0</v>
      </c>
      <c r="AK203" s="109">
        <v>0</v>
      </c>
      <c r="AL203" s="109">
        <v>0</v>
      </c>
      <c r="AM203" s="114">
        <v>0</v>
      </c>
      <c r="AN203" s="115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73" t="str">
        <f t="shared" si="15"/>
        <v/>
      </c>
      <c r="BE203" s="164"/>
      <c r="BF203" s="107"/>
      <c r="BG203" s="108"/>
      <c r="BH203" s="108"/>
      <c r="BI203" s="108"/>
      <c r="BJ203" s="108"/>
      <c r="BK203" s="108"/>
      <c r="BL203" s="108"/>
      <c r="BM203" s="108"/>
      <c r="BN203" s="5">
        <f t="shared" si="17"/>
        <v>0</v>
      </c>
      <c r="BO203" s="5">
        <f t="shared" si="18"/>
        <v>0</v>
      </c>
    </row>
    <row r="204" spans="2:67">
      <c r="B204" s="128" t="str">
        <f ca="1">IF(C204="","",MAX($B$12:INDIRECT("R[-1]C",FALSE))+1)</f>
        <v/>
      </c>
      <c r="C204" s="109"/>
      <c r="D204" s="129" t="str">
        <f t="shared" si="16"/>
        <v/>
      </c>
      <c r="E204" s="42" t="str">
        <f t="shared" si="14"/>
        <v/>
      </c>
      <c r="F204" s="110"/>
      <c r="G204" s="42" t="str">
        <f ca="1">IF(C204="","",IF(F204="","0x03FF",IF(ISERROR(VLOOKUP(F204,C$12:INDIRECT("R[-1]C[-2]",FALSE),3,FALSE)),"ERROR",VLOOKUP(F204,C$12:INDIRECT("R[-1]C[-2]",FALSE),3,FALSE))))</f>
        <v/>
      </c>
      <c r="H204" s="110">
        <v>0</v>
      </c>
      <c r="I204" s="109">
        <v>0</v>
      </c>
      <c r="J204" s="109">
        <v>0</v>
      </c>
      <c r="K204" s="109">
        <v>0</v>
      </c>
      <c r="L204" s="109">
        <v>0</v>
      </c>
      <c r="M204" s="109">
        <v>0</v>
      </c>
      <c r="N204" s="109">
        <v>0</v>
      </c>
      <c r="O204" s="109">
        <v>0</v>
      </c>
      <c r="P204" s="109">
        <v>0</v>
      </c>
      <c r="Q204" s="109">
        <v>0</v>
      </c>
      <c r="R204" s="109">
        <v>0</v>
      </c>
      <c r="S204" s="109">
        <v>0</v>
      </c>
      <c r="T204" s="109">
        <v>0</v>
      </c>
      <c r="U204" s="109">
        <v>0</v>
      </c>
      <c r="V204" s="109">
        <v>0</v>
      </c>
      <c r="W204" s="109">
        <v>0</v>
      </c>
      <c r="X204" s="109">
        <v>0</v>
      </c>
      <c r="Y204" s="109">
        <v>0</v>
      </c>
      <c r="Z204" s="109">
        <v>0</v>
      </c>
      <c r="AA204" s="109">
        <v>0</v>
      </c>
      <c r="AB204" s="109">
        <v>0</v>
      </c>
      <c r="AC204" s="109">
        <v>0</v>
      </c>
      <c r="AD204" s="109">
        <v>0</v>
      </c>
      <c r="AE204" s="109">
        <v>0</v>
      </c>
      <c r="AF204" s="109">
        <v>0</v>
      </c>
      <c r="AG204" s="109">
        <v>0</v>
      </c>
      <c r="AH204" s="109">
        <v>0</v>
      </c>
      <c r="AI204" s="109">
        <v>0</v>
      </c>
      <c r="AJ204" s="109">
        <v>0</v>
      </c>
      <c r="AK204" s="109">
        <v>0</v>
      </c>
      <c r="AL204" s="109">
        <v>0</v>
      </c>
      <c r="AM204" s="114">
        <v>0</v>
      </c>
      <c r="AN204" s="115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73" t="str">
        <f t="shared" si="15"/>
        <v/>
      </c>
      <c r="BE204" s="164"/>
      <c r="BF204" s="107"/>
      <c r="BG204" s="108"/>
      <c r="BH204" s="108"/>
      <c r="BI204" s="108"/>
      <c r="BJ204" s="108"/>
      <c r="BK204" s="108"/>
      <c r="BL204" s="108"/>
      <c r="BM204" s="108"/>
      <c r="BN204" s="5">
        <f t="shared" si="17"/>
        <v>0</v>
      </c>
      <c r="BO204" s="5">
        <f t="shared" si="18"/>
        <v>0</v>
      </c>
    </row>
    <row r="205" spans="2:67">
      <c r="B205" s="128" t="str">
        <f ca="1">IF(C205="","",MAX($B$12:INDIRECT("R[-1]C",FALSE))+1)</f>
        <v/>
      </c>
      <c r="C205" s="109"/>
      <c r="D205" s="129" t="str">
        <f t="shared" si="16"/>
        <v/>
      </c>
      <c r="E205" s="42" t="str">
        <f t="shared" ref="E205:E253" si="19">IF(C205="","","0x"&amp;DEC2HEX(F$2*2^10+B205,4))</f>
        <v/>
      </c>
      <c r="F205" s="110"/>
      <c r="G205" s="42" t="str">
        <f ca="1">IF(C205="","",IF(F205="","0x03FF",IF(ISERROR(VLOOKUP(F205,C$12:INDIRECT("R[-1]C[-2]",FALSE),3,FALSE)),"ERROR",VLOOKUP(F205,C$12:INDIRECT("R[-1]C[-2]",FALSE),3,FALSE))))</f>
        <v/>
      </c>
      <c r="H205" s="110">
        <v>0</v>
      </c>
      <c r="I205" s="109">
        <v>0</v>
      </c>
      <c r="J205" s="109">
        <v>0</v>
      </c>
      <c r="K205" s="109">
        <v>0</v>
      </c>
      <c r="L205" s="109">
        <v>0</v>
      </c>
      <c r="M205" s="109">
        <v>0</v>
      </c>
      <c r="N205" s="109">
        <v>0</v>
      </c>
      <c r="O205" s="109">
        <v>0</v>
      </c>
      <c r="P205" s="109">
        <v>0</v>
      </c>
      <c r="Q205" s="109">
        <v>0</v>
      </c>
      <c r="R205" s="109">
        <v>0</v>
      </c>
      <c r="S205" s="109">
        <v>0</v>
      </c>
      <c r="T205" s="109">
        <v>0</v>
      </c>
      <c r="U205" s="109">
        <v>0</v>
      </c>
      <c r="V205" s="109">
        <v>0</v>
      </c>
      <c r="W205" s="109">
        <v>0</v>
      </c>
      <c r="X205" s="109">
        <v>0</v>
      </c>
      <c r="Y205" s="109">
        <v>0</v>
      </c>
      <c r="Z205" s="109">
        <v>0</v>
      </c>
      <c r="AA205" s="109">
        <v>0</v>
      </c>
      <c r="AB205" s="109">
        <v>0</v>
      </c>
      <c r="AC205" s="109">
        <v>0</v>
      </c>
      <c r="AD205" s="109">
        <v>0</v>
      </c>
      <c r="AE205" s="109">
        <v>0</v>
      </c>
      <c r="AF205" s="109">
        <v>0</v>
      </c>
      <c r="AG205" s="109">
        <v>0</v>
      </c>
      <c r="AH205" s="109">
        <v>0</v>
      </c>
      <c r="AI205" s="109">
        <v>0</v>
      </c>
      <c r="AJ205" s="109">
        <v>0</v>
      </c>
      <c r="AK205" s="109">
        <v>0</v>
      </c>
      <c r="AL205" s="109">
        <v>0</v>
      </c>
      <c r="AM205" s="114">
        <v>0</v>
      </c>
      <c r="AN205" s="115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73" t="str">
        <f t="shared" ref="BD205:BD253" si="20">IF(C205="","","0x"&amp;DEC2HEX(H$12*H205+I$12*I205+J$12*J205+K$12*K205+L$12*L205+M$12*M205+N$12*N205+O$12*O205+P$12*P205+Q$12*Q205+R$12*R205+S$12*S205+T$12*T205+U$12*U205+V$12*V205+W$12*W205+X$12*X205+Y$12*Y205+Z$12*Z205+AA$12*AA205+AB$12*AB205+AC$12*AC205+AD$12*AD205+AE$12*AE205+AF$12*AF205+AG$12*AG205+AH$12*AH205+AI$12*AI205+AJ$12*AJ205+AK$12*AK205+AL$12*AL205+AM$12*AM205,8))</f>
        <v/>
      </c>
      <c r="BE205" s="164"/>
      <c r="BF205" s="107"/>
      <c r="BG205" s="108"/>
      <c r="BH205" s="108"/>
      <c r="BI205" s="108"/>
      <c r="BJ205" s="108"/>
      <c r="BK205" s="108"/>
      <c r="BL205" s="108"/>
      <c r="BM205" s="108"/>
      <c r="BN205" s="5">
        <f t="shared" si="17"/>
        <v>0</v>
      </c>
      <c r="BO205" s="5">
        <f t="shared" si="18"/>
        <v>0</v>
      </c>
    </row>
    <row r="206" spans="2:67">
      <c r="B206" s="128" t="str">
        <f ca="1">IF(C206="","",MAX($B$12:INDIRECT("R[-1]C",FALSE))+1)</f>
        <v/>
      </c>
      <c r="C206" s="109"/>
      <c r="D206" s="129" t="str">
        <f t="shared" si="16"/>
        <v/>
      </c>
      <c r="E206" s="42" t="str">
        <f t="shared" si="19"/>
        <v/>
      </c>
      <c r="F206" s="110"/>
      <c r="G206" s="42" t="str">
        <f ca="1">IF(C206="","",IF(F206="","0x03FF",IF(ISERROR(VLOOKUP(F206,C$12:INDIRECT("R[-1]C[-2]",FALSE),3,FALSE)),"ERROR",VLOOKUP(F206,C$12:INDIRECT("R[-1]C[-2]",FALSE),3,FALSE))))</f>
        <v/>
      </c>
      <c r="H206" s="110">
        <v>0</v>
      </c>
      <c r="I206" s="109">
        <v>0</v>
      </c>
      <c r="J206" s="109">
        <v>0</v>
      </c>
      <c r="K206" s="109">
        <v>0</v>
      </c>
      <c r="L206" s="109">
        <v>0</v>
      </c>
      <c r="M206" s="109">
        <v>0</v>
      </c>
      <c r="N206" s="109">
        <v>0</v>
      </c>
      <c r="O206" s="109">
        <v>0</v>
      </c>
      <c r="P206" s="109">
        <v>0</v>
      </c>
      <c r="Q206" s="109">
        <v>0</v>
      </c>
      <c r="R206" s="109">
        <v>0</v>
      </c>
      <c r="S206" s="109">
        <v>0</v>
      </c>
      <c r="T206" s="109">
        <v>0</v>
      </c>
      <c r="U206" s="109">
        <v>0</v>
      </c>
      <c r="V206" s="109">
        <v>0</v>
      </c>
      <c r="W206" s="109">
        <v>0</v>
      </c>
      <c r="X206" s="109">
        <v>0</v>
      </c>
      <c r="Y206" s="109">
        <v>0</v>
      </c>
      <c r="Z206" s="109">
        <v>0</v>
      </c>
      <c r="AA206" s="109">
        <v>0</v>
      </c>
      <c r="AB206" s="109">
        <v>0</v>
      </c>
      <c r="AC206" s="109">
        <v>0</v>
      </c>
      <c r="AD206" s="109">
        <v>0</v>
      </c>
      <c r="AE206" s="109">
        <v>0</v>
      </c>
      <c r="AF206" s="109">
        <v>0</v>
      </c>
      <c r="AG206" s="109">
        <v>0</v>
      </c>
      <c r="AH206" s="109">
        <v>0</v>
      </c>
      <c r="AI206" s="109">
        <v>0</v>
      </c>
      <c r="AJ206" s="109">
        <v>0</v>
      </c>
      <c r="AK206" s="109">
        <v>0</v>
      </c>
      <c r="AL206" s="109">
        <v>0</v>
      </c>
      <c r="AM206" s="114">
        <v>0</v>
      </c>
      <c r="AN206" s="115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73" t="str">
        <f t="shared" si="20"/>
        <v/>
      </c>
      <c r="BE206" s="164"/>
      <c r="BF206" s="107"/>
      <c r="BG206" s="108"/>
      <c r="BH206" s="108"/>
      <c r="BI206" s="108"/>
      <c r="BJ206" s="108"/>
      <c r="BK206" s="108"/>
      <c r="BL206" s="108"/>
      <c r="BM206" s="108"/>
      <c r="BN206" s="5">
        <f t="shared" si="17"/>
        <v>0</v>
      </c>
      <c r="BO206" s="5">
        <f t="shared" si="18"/>
        <v>0</v>
      </c>
    </row>
    <row r="207" spans="2:67">
      <c r="B207" s="128" t="str">
        <f ca="1">IF(C207="","",MAX($B$12:INDIRECT("R[-1]C",FALSE))+1)</f>
        <v/>
      </c>
      <c r="C207" s="109"/>
      <c r="D207" s="129" t="str">
        <f t="shared" si="16"/>
        <v/>
      </c>
      <c r="E207" s="42" t="str">
        <f t="shared" si="19"/>
        <v/>
      </c>
      <c r="F207" s="110"/>
      <c r="G207" s="42" t="str">
        <f ca="1">IF(C207="","",IF(F207="","0x03FF",IF(ISERROR(VLOOKUP(F207,C$12:INDIRECT("R[-1]C[-2]",FALSE),3,FALSE)),"ERROR",VLOOKUP(F207,C$12:INDIRECT("R[-1]C[-2]",FALSE),3,FALSE))))</f>
        <v/>
      </c>
      <c r="H207" s="110">
        <v>0</v>
      </c>
      <c r="I207" s="109">
        <v>0</v>
      </c>
      <c r="J207" s="109">
        <v>0</v>
      </c>
      <c r="K207" s="109">
        <v>0</v>
      </c>
      <c r="L207" s="109">
        <v>0</v>
      </c>
      <c r="M207" s="109">
        <v>0</v>
      </c>
      <c r="N207" s="109">
        <v>0</v>
      </c>
      <c r="O207" s="109">
        <v>0</v>
      </c>
      <c r="P207" s="109">
        <v>0</v>
      </c>
      <c r="Q207" s="109">
        <v>0</v>
      </c>
      <c r="R207" s="109">
        <v>0</v>
      </c>
      <c r="S207" s="109">
        <v>0</v>
      </c>
      <c r="T207" s="109">
        <v>0</v>
      </c>
      <c r="U207" s="109">
        <v>0</v>
      </c>
      <c r="V207" s="109">
        <v>0</v>
      </c>
      <c r="W207" s="109">
        <v>0</v>
      </c>
      <c r="X207" s="109">
        <v>0</v>
      </c>
      <c r="Y207" s="109">
        <v>0</v>
      </c>
      <c r="Z207" s="109">
        <v>0</v>
      </c>
      <c r="AA207" s="109">
        <v>0</v>
      </c>
      <c r="AB207" s="109">
        <v>0</v>
      </c>
      <c r="AC207" s="109">
        <v>0</v>
      </c>
      <c r="AD207" s="109">
        <v>0</v>
      </c>
      <c r="AE207" s="109">
        <v>0</v>
      </c>
      <c r="AF207" s="109">
        <v>0</v>
      </c>
      <c r="AG207" s="109">
        <v>0</v>
      </c>
      <c r="AH207" s="109">
        <v>0</v>
      </c>
      <c r="AI207" s="109">
        <v>0</v>
      </c>
      <c r="AJ207" s="109">
        <v>0</v>
      </c>
      <c r="AK207" s="109">
        <v>0</v>
      </c>
      <c r="AL207" s="109">
        <v>0</v>
      </c>
      <c r="AM207" s="114">
        <v>0</v>
      </c>
      <c r="AN207" s="115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73" t="str">
        <f t="shared" si="20"/>
        <v/>
      </c>
      <c r="BE207" s="164"/>
      <c r="BF207" s="107"/>
      <c r="BG207" s="108"/>
      <c r="BH207" s="108"/>
      <c r="BI207" s="108"/>
      <c r="BJ207" s="108"/>
      <c r="BK207" s="108"/>
      <c r="BL207" s="108"/>
      <c r="BM207" s="108"/>
      <c r="BN207" s="5">
        <f t="shared" si="17"/>
        <v>0</v>
      </c>
      <c r="BO207" s="5">
        <f t="shared" si="18"/>
        <v>0</v>
      </c>
    </row>
    <row r="208" spans="2:67">
      <c r="B208" s="128" t="str">
        <f ca="1">IF(C208="","",MAX($B$12:INDIRECT("R[-1]C",FALSE))+1)</f>
        <v/>
      </c>
      <c r="C208" s="109"/>
      <c r="D208" s="129" t="str">
        <f t="shared" si="16"/>
        <v/>
      </c>
      <c r="E208" s="42" t="str">
        <f t="shared" si="19"/>
        <v/>
      </c>
      <c r="F208" s="110"/>
      <c r="G208" s="42" t="str">
        <f ca="1">IF(C208="","",IF(F208="","0x03FF",IF(ISERROR(VLOOKUP(F208,C$12:INDIRECT("R[-1]C[-2]",FALSE),3,FALSE)),"ERROR",VLOOKUP(F208,C$12:INDIRECT("R[-1]C[-2]",FALSE),3,FALSE))))</f>
        <v/>
      </c>
      <c r="H208" s="110">
        <v>0</v>
      </c>
      <c r="I208" s="109">
        <v>0</v>
      </c>
      <c r="J208" s="109">
        <v>0</v>
      </c>
      <c r="K208" s="109">
        <v>0</v>
      </c>
      <c r="L208" s="109">
        <v>0</v>
      </c>
      <c r="M208" s="109">
        <v>0</v>
      </c>
      <c r="N208" s="109">
        <v>0</v>
      </c>
      <c r="O208" s="109">
        <v>0</v>
      </c>
      <c r="P208" s="109">
        <v>0</v>
      </c>
      <c r="Q208" s="109">
        <v>0</v>
      </c>
      <c r="R208" s="109">
        <v>0</v>
      </c>
      <c r="S208" s="109">
        <v>0</v>
      </c>
      <c r="T208" s="109">
        <v>0</v>
      </c>
      <c r="U208" s="109">
        <v>0</v>
      </c>
      <c r="V208" s="109">
        <v>0</v>
      </c>
      <c r="W208" s="109">
        <v>0</v>
      </c>
      <c r="X208" s="109">
        <v>0</v>
      </c>
      <c r="Y208" s="109">
        <v>0</v>
      </c>
      <c r="Z208" s="109">
        <v>0</v>
      </c>
      <c r="AA208" s="109">
        <v>0</v>
      </c>
      <c r="AB208" s="109">
        <v>0</v>
      </c>
      <c r="AC208" s="109">
        <v>0</v>
      </c>
      <c r="AD208" s="109">
        <v>0</v>
      </c>
      <c r="AE208" s="109">
        <v>0</v>
      </c>
      <c r="AF208" s="109">
        <v>0</v>
      </c>
      <c r="AG208" s="109">
        <v>0</v>
      </c>
      <c r="AH208" s="109">
        <v>0</v>
      </c>
      <c r="AI208" s="109">
        <v>0</v>
      </c>
      <c r="AJ208" s="109">
        <v>0</v>
      </c>
      <c r="AK208" s="109">
        <v>0</v>
      </c>
      <c r="AL208" s="109">
        <v>0</v>
      </c>
      <c r="AM208" s="114">
        <v>0</v>
      </c>
      <c r="AN208" s="115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73" t="str">
        <f t="shared" si="20"/>
        <v/>
      </c>
      <c r="BE208" s="164"/>
      <c r="BF208" s="107"/>
      <c r="BG208" s="108"/>
      <c r="BH208" s="108"/>
      <c r="BI208" s="108"/>
      <c r="BJ208" s="108"/>
      <c r="BK208" s="108"/>
      <c r="BL208" s="108"/>
      <c r="BM208" s="108"/>
      <c r="BN208" s="5">
        <f t="shared" si="17"/>
        <v>0</v>
      </c>
      <c r="BO208" s="5">
        <f t="shared" si="18"/>
        <v>0</v>
      </c>
    </row>
    <row r="209" spans="2:67">
      <c r="B209" s="128" t="str">
        <f ca="1">IF(C209="","",MAX($B$12:INDIRECT("R[-1]C",FALSE))+1)</f>
        <v/>
      </c>
      <c r="C209" s="109"/>
      <c r="D209" s="129" t="str">
        <f t="shared" si="16"/>
        <v/>
      </c>
      <c r="E209" s="42" t="str">
        <f t="shared" si="19"/>
        <v/>
      </c>
      <c r="F209" s="110"/>
      <c r="G209" s="42" t="str">
        <f ca="1">IF(C209="","",IF(F209="","0x03FF",IF(ISERROR(VLOOKUP(F209,C$12:INDIRECT("R[-1]C[-2]",FALSE),3,FALSE)),"ERROR",VLOOKUP(F209,C$12:INDIRECT("R[-1]C[-2]",FALSE),3,FALSE))))</f>
        <v/>
      </c>
      <c r="H209" s="110">
        <v>0</v>
      </c>
      <c r="I209" s="109">
        <v>0</v>
      </c>
      <c r="J209" s="109">
        <v>0</v>
      </c>
      <c r="K209" s="109">
        <v>0</v>
      </c>
      <c r="L209" s="109">
        <v>0</v>
      </c>
      <c r="M209" s="109">
        <v>0</v>
      </c>
      <c r="N209" s="109">
        <v>0</v>
      </c>
      <c r="O209" s="109">
        <v>0</v>
      </c>
      <c r="P209" s="109">
        <v>0</v>
      </c>
      <c r="Q209" s="109">
        <v>0</v>
      </c>
      <c r="R209" s="109">
        <v>0</v>
      </c>
      <c r="S209" s="109">
        <v>0</v>
      </c>
      <c r="T209" s="109">
        <v>0</v>
      </c>
      <c r="U209" s="109">
        <v>0</v>
      </c>
      <c r="V209" s="109">
        <v>0</v>
      </c>
      <c r="W209" s="109">
        <v>0</v>
      </c>
      <c r="X209" s="109">
        <v>0</v>
      </c>
      <c r="Y209" s="109">
        <v>0</v>
      </c>
      <c r="Z209" s="109">
        <v>0</v>
      </c>
      <c r="AA209" s="109">
        <v>0</v>
      </c>
      <c r="AB209" s="109">
        <v>0</v>
      </c>
      <c r="AC209" s="109">
        <v>0</v>
      </c>
      <c r="AD209" s="109">
        <v>0</v>
      </c>
      <c r="AE209" s="109">
        <v>0</v>
      </c>
      <c r="AF209" s="109">
        <v>0</v>
      </c>
      <c r="AG209" s="109">
        <v>0</v>
      </c>
      <c r="AH209" s="109">
        <v>0</v>
      </c>
      <c r="AI209" s="109">
        <v>0</v>
      </c>
      <c r="AJ209" s="109">
        <v>0</v>
      </c>
      <c r="AK209" s="109">
        <v>0</v>
      </c>
      <c r="AL209" s="109">
        <v>0</v>
      </c>
      <c r="AM209" s="114">
        <v>0</v>
      </c>
      <c r="AN209" s="115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73" t="str">
        <f t="shared" si="20"/>
        <v/>
      </c>
      <c r="BE209" s="164"/>
      <c r="BF209" s="107"/>
      <c r="BG209" s="108"/>
      <c r="BH209" s="108"/>
      <c r="BI209" s="108"/>
      <c r="BJ209" s="108"/>
      <c r="BK209" s="108"/>
      <c r="BL209" s="108"/>
      <c r="BM209" s="108"/>
      <c r="BN209" s="5">
        <f t="shared" si="17"/>
        <v>0</v>
      </c>
      <c r="BO209" s="5">
        <f t="shared" si="18"/>
        <v>0</v>
      </c>
    </row>
    <row r="210" spans="2:67">
      <c r="B210" s="128" t="str">
        <f ca="1">IF(C210="","",MAX($B$12:INDIRECT("R[-1]C",FALSE))+1)</f>
        <v/>
      </c>
      <c r="C210" s="109"/>
      <c r="D210" s="129" t="str">
        <f t="shared" si="16"/>
        <v/>
      </c>
      <c r="E210" s="42" t="str">
        <f t="shared" si="19"/>
        <v/>
      </c>
      <c r="F210" s="110"/>
      <c r="G210" s="42" t="str">
        <f ca="1">IF(C210="","",IF(F210="","0x03FF",IF(ISERROR(VLOOKUP(F210,C$12:INDIRECT("R[-1]C[-2]",FALSE),3,FALSE)),"ERROR",VLOOKUP(F210,C$12:INDIRECT("R[-1]C[-2]",FALSE),3,FALSE))))</f>
        <v/>
      </c>
      <c r="H210" s="110">
        <v>0</v>
      </c>
      <c r="I210" s="109">
        <v>0</v>
      </c>
      <c r="J210" s="109">
        <v>0</v>
      </c>
      <c r="K210" s="109">
        <v>0</v>
      </c>
      <c r="L210" s="109">
        <v>0</v>
      </c>
      <c r="M210" s="109">
        <v>0</v>
      </c>
      <c r="N210" s="109">
        <v>0</v>
      </c>
      <c r="O210" s="109">
        <v>0</v>
      </c>
      <c r="P210" s="109">
        <v>0</v>
      </c>
      <c r="Q210" s="109">
        <v>0</v>
      </c>
      <c r="R210" s="109">
        <v>0</v>
      </c>
      <c r="S210" s="109">
        <v>0</v>
      </c>
      <c r="T210" s="109">
        <v>0</v>
      </c>
      <c r="U210" s="109">
        <v>0</v>
      </c>
      <c r="V210" s="109">
        <v>0</v>
      </c>
      <c r="W210" s="109">
        <v>0</v>
      </c>
      <c r="X210" s="109">
        <v>0</v>
      </c>
      <c r="Y210" s="109">
        <v>0</v>
      </c>
      <c r="Z210" s="109">
        <v>0</v>
      </c>
      <c r="AA210" s="109">
        <v>0</v>
      </c>
      <c r="AB210" s="109">
        <v>0</v>
      </c>
      <c r="AC210" s="109">
        <v>0</v>
      </c>
      <c r="AD210" s="109">
        <v>0</v>
      </c>
      <c r="AE210" s="109">
        <v>0</v>
      </c>
      <c r="AF210" s="109">
        <v>0</v>
      </c>
      <c r="AG210" s="109">
        <v>0</v>
      </c>
      <c r="AH210" s="109">
        <v>0</v>
      </c>
      <c r="AI210" s="109">
        <v>0</v>
      </c>
      <c r="AJ210" s="109">
        <v>0</v>
      </c>
      <c r="AK210" s="109">
        <v>0</v>
      </c>
      <c r="AL210" s="109">
        <v>0</v>
      </c>
      <c r="AM210" s="114">
        <v>0</v>
      </c>
      <c r="AN210" s="115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73" t="str">
        <f t="shared" si="20"/>
        <v/>
      </c>
      <c r="BE210" s="164"/>
      <c r="BF210" s="107"/>
      <c r="BG210" s="108"/>
      <c r="BH210" s="108"/>
      <c r="BI210" s="108"/>
      <c r="BJ210" s="108"/>
      <c r="BK210" s="108"/>
      <c r="BL210" s="108"/>
      <c r="BM210" s="108"/>
      <c r="BN210" s="5">
        <f t="shared" si="17"/>
        <v>0</v>
      </c>
      <c r="BO210" s="5">
        <f t="shared" si="18"/>
        <v>0</v>
      </c>
    </row>
    <row r="211" spans="2:67">
      <c r="B211" s="128" t="str">
        <f ca="1">IF(C211="","",MAX($B$12:INDIRECT("R[-1]C",FALSE))+1)</f>
        <v/>
      </c>
      <c r="C211" s="109"/>
      <c r="D211" s="129" t="str">
        <f t="shared" si="16"/>
        <v/>
      </c>
      <c r="E211" s="42" t="str">
        <f t="shared" si="19"/>
        <v/>
      </c>
      <c r="F211" s="110"/>
      <c r="G211" s="42" t="str">
        <f ca="1">IF(C211="","",IF(F211="","0x03FF",IF(ISERROR(VLOOKUP(F211,C$12:INDIRECT("R[-1]C[-2]",FALSE),3,FALSE)),"ERROR",VLOOKUP(F211,C$12:INDIRECT("R[-1]C[-2]",FALSE),3,FALSE))))</f>
        <v/>
      </c>
      <c r="H211" s="110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0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0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0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0</v>
      </c>
      <c r="AL211" s="109">
        <v>0</v>
      </c>
      <c r="AM211" s="114">
        <v>0</v>
      </c>
      <c r="AN211" s="115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73" t="str">
        <f t="shared" si="20"/>
        <v/>
      </c>
      <c r="BE211" s="164"/>
      <c r="BF211" s="107"/>
      <c r="BG211" s="108"/>
      <c r="BH211" s="108"/>
      <c r="BI211" s="108"/>
      <c r="BJ211" s="108"/>
      <c r="BK211" s="108"/>
      <c r="BL211" s="108"/>
      <c r="BM211" s="108"/>
      <c r="BN211" s="5">
        <f t="shared" si="17"/>
        <v>0</v>
      </c>
      <c r="BO211" s="5">
        <f t="shared" si="18"/>
        <v>0</v>
      </c>
    </row>
    <row r="212" spans="2:67">
      <c r="B212" s="128" t="str">
        <f ca="1">IF(C212="","",MAX($B$12:INDIRECT("R[-1]C",FALSE))+1)</f>
        <v/>
      </c>
      <c r="C212" s="109"/>
      <c r="D212" s="129" t="str">
        <f t="shared" si="16"/>
        <v/>
      </c>
      <c r="E212" s="42" t="str">
        <f t="shared" si="19"/>
        <v/>
      </c>
      <c r="F212" s="110"/>
      <c r="G212" s="42" t="str">
        <f ca="1">IF(C212="","",IF(F212="","0x03FF",IF(ISERROR(VLOOKUP(F212,C$12:INDIRECT("R[-1]C[-2]",FALSE),3,FALSE)),"ERROR",VLOOKUP(F212,C$12:INDIRECT("R[-1]C[-2]",FALSE),3,FALSE))))</f>
        <v/>
      </c>
      <c r="H212" s="110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14">
        <v>0</v>
      </c>
      <c r="AN212" s="115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73" t="str">
        <f t="shared" si="20"/>
        <v/>
      </c>
      <c r="BE212" s="164"/>
      <c r="BF212" s="107"/>
      <c r="BG212" s="108"/>
      <c r="BH212" s="108"/>
      <c r="BI212" s="108"/>
      <c r="BJ212" s="108"/>
      <c r="BK212" s="108"/>
      <c r="BL212" s="108"/>
      <c r="BM212" s="108"/>
      <c r="BN212" s="5">
        <f t="shared" si="17"/>
        <v>0</v>
      </c>
      <c r="BO212" s="5">
        <f t="shared" si="18"/>
        <v>0</v>
      </c>
    </row>
    <row r="213" spans="2:67">
      <c r="B213" s="128" t="str">
        <f ca="1">IF(C213="","",MAX($B$12:INDIRECT("R[-1]C",FALSE))+1)</f>
        <v/>
      </c>
      <c r="C213" s="109"/>
      <c r="D213" s="129" t="str">
        <f t="shared" si="16"/>
        <v/>
      </c>
      <c r="E213" s="42" t="str">
        <f t="shared" si="19"/>
        <v/>
      </c>
      <c r="F213" s="110"/>
      <c r="G213" s="42" t="str">
        <f ca="1">IF(C213="","",IF(F213="","0x03FF",IF(ISERROR(VLOOKUP(F213,C$12:INDIRECT("R[-1]C[-2]",FALSE),3,FALSE)),"ERROR",VLOOKUP(F213,C$12:INDIRECT("R[-1]C[-2]",FALSE),3,FALSE))))</f>
        <v/>
      </c>
      <c r="H213" s="110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14">
        <v>0</v>
      </c>
      <c r="AN213" s="115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73" t="str">
        <f t="shared" si="20"/>
        <v/>
      </c>
      <c r="BE213" s="164"/>
      <c r="BF213" s="107"/>
      <c r="BG213" s="108"/>
      <c r="BH213" s="108"/>
      <c r="BI213" s="108"/>
      <c r="BJ213" s="108"/>
      <c r="BK213" s="108"/>
      <c r="BL213" s="108"/>
      <c r="BM213" s="108"/>
      <c r="BN213" s="5">
        <f t="shared" si="17"/>
        <v>0</v>
      </c>
      <c r="BO213" s="5">
        <f t="shared" si="18"/>
        <v>0</v>
      </c>
    </row>
    <row r="214" spans="2:67">
      <c r="B214" s="128" t="str">
        <f ca="1">IF(C214="","",MAX($B$12:INDIRECT("R[-1]C",FALSE))+1)</f>
        <v/>
      </c>
      <c r="C214" s="109"/>
      <c r="D214" s="129" t="str">
        <f t="shared" si="16"/>
        <v/>
      </c>
      <c r="E214" s="42" t="str">
        <f t="shared" si="19"/>
        <v/>
      </c>
      <c r="F214" s="110"/>
      <c r="G214" s="42" t="str">
        <f ca="1">IF(C214="","",IF(F214="","0x03FF",IF(ISERROR(VLOOKUP(F214,C$12:INDIRECT("R[-1]C[-2]",FALSE),3,FALSE)),"ERROR",VLOOKUP(F214,C$12:INDIRECT("R[-1]C[-2]",FALSE),3,FALSE))))</f>
        <v/>
      </c>
      <c r="H214" s="110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14">
        <v>0</v>
      </c>
      <c r="AN214" s="115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73" t="str">
        <f t="shared" si="20"/>
        <v/>
      </c>
      <c r="BE214" s="164"/>
      <c r="BF214" s="107"/>
      <c r="BG214" s="108"/>
      <c r="BH214" s="108"/>
      <c r="BI214" s="108"/>
      <c r="BJ214" s="108"/>
      <c r="BK214" s="108"/>
      <c r="BL214" s="108"/>
      <c r="BM214" s="108"/>
      <c r="BN214" s="5">
        <f t="shared" si="17"/>
        <v>0</v>
      </c>
      <c r="BO214" s="5">
        <f t="shared" si="18"/>
        <v>0</v>
      </c>
    </row>
    <row r="215" spans="2:67">
      <c r="B215" s="128" t="str">
        <f ca="1">IF(C215="","",MAX($B$12:INDIRECT("R[-1]C",FALSE))+1)</f>
        <v/>
      </c>
      <c r="C215" s="109"/>
      <c r="D215" s="129" t="str">
        <f t="shared" si="16"/>
        <v/>
      </c>
      <c r="E215" s="42" t="str">
        <f t="shared" si="19"/>
        <v/>
      </c>
      <c r="F215" s="110"/>
      <c r="G215" s="42" t="str">
        <f ca="1">IF(C215="","",IF(F215="","0x03FF",IF(ISERROR(VLOOKUP(F215,C$12:INDIRECT("R[-1]C[-2]",FALSE),3,FALSE)),"ERROR",VLOOKUP(F215,C$12:INDIRECT("R[-1]C[-2]",FALSE),3,FALSE))))</f>
        <v/>
      </c>
      <c r="H215" s="110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14">
        <v>0</v>
      </c>
      <c r="AN215" s="115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73" t="str">
        <f t="shared" si="20"/>
        <v/>
      </c>
      <c r="BE215" s="164"/>
      <c r="BF215" s="107"/>
      <c r="BG215" s="108"/>
      <c r="BH215" s="108"/>
      <c r="BI215" s="108"/>
      <c r="BJ215" s="108"/>
      <c r="BK215" s="108"/>
      <c r="BL215" s="108"/>
      <c r="BM215" s="108"/>
      <c r="BN215" s="5">
        <f t="shared" si="17"/>
        <v>0</v>
      </c>
      <c r="BO215" s="5">
        <f t="shared" si="18"/>
        <v>0</v>
      </c>
    </row>
    <row r="216" spans="2:67">
      <c r="B216" s="128" t="str">
        <f ca="1">IF(C216="","",MAX($B$12:INDIRECT("R[-1]C",FALSE))+1)</f>
        <v/>
      </c>
      <c r="C216" s="109"/>
      <c r="D216" s="129" t="str">
        <f t="shared" si="16"/>
        <v/>
      </c>
      <c r="E216" s="42" t="str">
        <f t="shared" si="19"/>
        <v/>
      </c>
      <c r="F216" s="110"/>
      <c r="G216" s="42" t="str">
        <f ca="1">IF(C216="","",IF(F216="","0x03FF",IF(ISERROR(VLOOKUP(F216,C$12:INDIRECT("R[-1]C[-2]",FALSE),3,FALSE)),"ERROR",VLOOKUP(F216,C$12:INDIRECT("R[-1]C[-2]",FALSE),3,FALSE))))</f>
        <v/>
      </c>
      <c r="H216" s="110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14">
        <v>0</v>
      </c>
      <c r="AN216" s="115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73" t="str">
        <f t="shared" si="20"/>
        <v/>
      </c>
      <c r="BE216" s="164"/>
      <c r="BF216" s="107"/>
      <c r="BG216" s="108"/>
      <c r="BH216" s="108"/>
      <c r="BI216" s="108"/>
      <c r="BJ216" s="108"/>
      <c r="BK216" s="108"/>
      <c r="BL216" s="108"/>
      <c r="BM216" s="108"/>
      <c r="BN216" s="5">
        <f t="shared" si="17"/>
        <v>0</v>
      </c>
      <c r="BO216" s="5">
        <f t="shared" si="18"/>
        <v>0</v>
      </c>
    </row>
    <row r="217" spans="2:67">
      <c r="B217" s="128" t="str">
        <f ca="1">IF(C217="","",MAX($B$12:INDIRECT("R[-1]C",FALSE))+1)</f>
        <v/>
      </c>
      <c r="C217" s="109"/>
      <c r="D217" s="129" t="str">
        <f t="shared" si="16"/>
        <v/>
      </c>
      <c r="E217" s="42" t="str">
        <f t="shared" si="19"/>
        <v/>
      </c>
      <c r="F217" s="110"/>
      <c r="G217" s="42" t="str">
        <f ca="1">IF(C217="","",IF(F217="","0x03FF",IF(ISERROR(VLOOKUP(F217,C$12:INDIRECT("R[-1]C[-2]",FALSE),3,FALSE)),"ERROR",VLOOKUP(F217,C$12:INDIRECT("R[-1]C[-2]",FALSE),3,FALSE))))</f>
        <v/>
      </c>
      <c r="H217" s="110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14">
        <v>0</v>
      </c>
      <c r="AN217" s="115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73" t="str">
        <f t="shared" si="20"/>
        <v/>
      </c>
      <c r="BE217" s="164"/>
      <c r="BF217" s="107"/>
      <c r="BG217" s="108"/>
      <c r="BH217" s="108"/>
      <c r="BI217" s="108"/>
      <c r="BJ217" s="108"/>
      <c r="BK217" s="108"/>
      <c r="BL217" s="108"/>
      <c r="BM217" s="108"/>
      <c r="BN217" s="5">
        <f t="shared" si="17"/>
        <v>0</v>
      </c>
      <c r="BO217" s="5">
        <f t="shared" si="18"/>
        <v>0</v>
      </c>
    </row>
    <row r="218" spans="2:67">
      <c r="B218" s="128" t="str">
        <f ca="1">IF(C218="","",MAX($B$12:INDIRECT("R[-1]C",FALSE))+1)</f>
        <v/>
      </c>
      <c r="C218" s="109"/>
      <c r="D218" s="129" t="str">
        <f t="shared" si="16"/>
        <v/>
      </c>
      <c r="E218" s="42" t="str">
        <f t="shared" si="19"/>
        <v/>
      </c>
      <c r="F218" s="110"/>
      <c r="G218" s="42" t="str">
        <f ca="1">IF(C218="","",IF(F218="","0x03FF",IF(ISERROR(VLOOKUP(F218,C$12:INDIRECT("R[-1]C[-2]",FALSE),3,FALSE)),"ERROR",VLOOKUP(F218,C$12:INDIRECT("R[-1]C[-2]",FALSE),3,FALSE))))</f>
        <v/>
      </c>
      <c r="H218" s="110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14">
        <v>0</v>
      </c>
      <c r="AN218" s="115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73" t="str">
        <f t="shared" si="20"/>
        <v/>
      </c>
      <c r="BE218" s="164"/>
      <c r="BF218" s="107"/>
      <c r="BG218" s="108"/>
      <c r="BH218" s="108"/>
      <c r="BI218" s="108"/>
      <c r="BJ218" s="108"/>
      <c r="BK218" s="108"/>
      <c r="BL218" s="108"/>
      <c r="BM218" s="108"/>
      <c r="BN218" s="5">
        <f t="shared" si="17"/>
        <v>0</v>
      </c>
      <c r="BO218" s="5">
        <f t="shared" si="18"/>
        <v>0</v>
      </c>
    </row>
    <row r="219" spans="2:67">
      <c r="B219" s="128" t="str">
        <f ca="1">IF(C219="","",MAX($B$12:INDIRECT("R[-1]C",FALSE))+1)</f>
        <v/>
      </c>
      <c r="C219" s="109"/>
      <c r="D219" s="129" t="str">
        <f t="shared" si="16"/>
        <v/>
      </c>
      <c r="E219" s="42" t="str">
        <f t="shared" si="19"/>
        <v/>
      </c>
      <c r="F219" s="110"/>
      <c r="G219" s="42" t="str">
        <f ca="1">IF(C219="","",IF(F219="","0x03FF",IF(ISERROR(VLOOKUP(F219,C$12:INDIRECT("R[-1]C[-2]",FALSE),3,FALSE)),"ERROR",VLOOKUP(F219,C$12:INDIRECT("R[-1]C[-2]",FALSE),3,FALSE))))</f>
        <v/>
      </c>
      <c r="H219" s="110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14">
        <v>0</v>
      </c>
      <c r="AN219" s="115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73" t="str">
        <f t="shared" si="20"/>
        <v/>
      </c>
      <c r="BE219" s="164"/>
      <c r="BF219" s="107"/>
      <c r="BG219" s="108"/>
      <c r="BH219" s="108"/>
      <c r="BI219" s="108"/>
      <c r="BJ219" s="108"/>
      <c r="BK219" s="108"/>
      <c r="BL219" s="108"/>
      <c r="BM219" s="108"/>
      <c r="BN219" s="5">
        <f t="shared" si="17"/>
        <v>0</v>
      </c>
      <c r="BO219" s="5">
        <f t="shared" si="18"/>
        <v>0</v>
      </c>
    </row>
    <row r="220" spans="2:67">
      <c r="B220" s="128" t="str">
        <f ca="1">IF(C220="","",MAX($B$12:INDIRECT("R[-1]C",FALSE))+1)</f>
        <v/>
      </c>
      <c r="C220" s="109"/>
      <c r="D220" s="129" t="str">
        <f t="shared" si="16"/>
        <v/>
      </c>
      <c r="E220" s="42" t="str">
        <f t="shared" si="19"/>
        <v/>
      </c>
      <c r="F220" s="110"/>
      <c r="G220" s="42" t="str">
        <f ca="1">IF(C220="","",IF(F220="","0x03FF",IF(ISERROR(VLOOKUP(F220,C$12:INDIRECT("R[-1]C[-2]",FALSE),3,FALSE)),"ERROR",VLOOKUP(F220,C$12:INDIRECT("R[-1]C[-2]",FALSE),3,FALSE))))</f>
        <v/>
      </c>
      <c r="H220" s="110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14">
        <v>0</v>
      </c>
      <c r="AN220" s="115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73" t="str">
        <f t="shared" si="20"/>
        <v/>
      </c>
      <c r="BE220" s="164"/>
      <c r="BF220" s="107"/>
      <c r="BG220" s="108"/>
      <c r="BH220" s="108"/>
      <c r="BI220" s="108"/>
      <c r="BJ220" s="108"/>
      <c r="BK220" s="108"/>
      <c r="BL220" s="108"/>
      <c r="BM220" s="108"/>
      <c r="BN220" s="5">
        <f t="shared" si="17"/>
        <v>0</v>
      </c>
      <c r="BO220" s="5">
        <f t="shared" si="18"/>
        <v>0</v>
      </c>
    </row>
    <row r="221" spans="2:67">
      <c r="B221" s="128" t="str">
        <f ca="1">IF(C221="","",MAX($B$12:INDIRECT("R[-1]C",FALSE))+1)</f>
        <v/>
      </c>
      <c r="C221" s="109"/>
      <c r="D221" s="129" t="str">
        <f t="shared" si="16"/>
        <v/>
      </c>
      <c r="E221" s="42" t="str">
        <f t="shared" si="19"/>
        <v/>
      </c>
      <c r="F221" s="110"/>
      <c r="G221" s="42" t="str">
        <f ca="1">IF(C221="","",IF(F221="","0x03FF",IF(ISERROR(VLOOKUP(F221,C$12:INDIRECT("R[-1]C[-2]",FALSE),3,FALSE)),"ERROR",VLOOKUP(F221,C$12:INDIRECT("R[-1]C[-2]",FALSE),3,FALSE))))</f>
        <v/>
      </c>
      <c r="H221" s="110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14">
        <v>0</v>
      </c>
      <c r="AN221" s="115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73" t="str">
        <f t="shared" si="20"/>
        <v/>
      </c>
      <c r="BE221" s="164"/>
      <c r="BF221" s="107"/>
      <c r="BG221" s="108"/>
      <c r="BH221" s="108"/>
      <c r="BI221" s="108"/>
      <c r="BJ221" s="108"/>
      <c r="BK221" s="108"/>
      <c r="BL221" s="108"/>
      <c r="BM221" s="108"/>
      <c r="BN221" s="5">
        <f t="shared" si="17"/>
        <v>0</v>
      </c>
      <c r="BO221" s="5">
        <f t="shared" si="18"/>
        <v>0</v>
      </c>
    </row>
    <row r="222" spans="2:67">
      <c r="B222" s="128" t="str">
        <f ca="1">IF(C222="","",MAX($B$12:INDIRECT("R[-1]C",FALSE))+1)</f>
        <v/>
      </c>
      <c r="C222" s="109"/>
      <c r="D222" s="129" t="str">
        <f t="shared" si="16"/>
        <v/>
      </c>
      <c r="E222" s="42" t="str">
        <f t="shared" si="19"/>
        <v/>
      </c>
      <c r="F222" s="110"/>
      <c r="G222" s="42" t="str">
        <f ca="1">IF(C222="","",IF(F222="","0x03FF",IF(ISERROR(VLOOKUP(F222,C$12:INDIRECT("R[-1]C[-2]",FALSE),3,FALSE)),"ERROR",VLOOKUP(F222,C$12:INDIRECT("R[-1]C[-2]",FALSE),3,FALSE))))</f>
        <v/>
      </c>
      <c r="H222" s="110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14">
        <v>0</v>
      </c>
      <c r="AN222" s="115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73" t="str">
        <f t="shared" si="20"/>
        <v/>
      </c>
      <c r="BE222" s="164"/>
      <c r="BF222" s="107"/>
      <c r="BG222" s="108"/>
      <c r="BH222" s="108"/>
      <c r="BI222" s="108"/>
      <c r="BJ222" s="108"/>
      <c r="BK222" s="108"/>
      <c r="BL222" s="108"/>
      <c r="BM222" s="108"/>
      <c r="BN222" s="5">
        <f t="shared" si="17"/>
        <v>0</v>
      </c>
      <c r="BO222" s="5">
        <f t="shared" si="18"/>
        <v>0</v>
      </c>
    </row>
    <row r="223" spans="2:67">
      <c r="B223" s="128" t="str">
        <f ca="1">IF(C223="","",MAX($B$12:INDIRECT("R[-1]C",FALSE))+1)</f>
        <v/>
      </c>
      <c r="C223" s="109"/>
      <c r="D223" s="129" t="str">
        <f t="shared" si="16"/>
        <v/>
      </c>
      <c r="E223" s="42" t="str">
        <f t="shared" si="19"/>
        <v/>
      </c>
      <c r="F223" s="110"/>
      <c r="G223" s="42" t="str">
        <f ca="1">IF(C223="","",IF(F223="","0x03FF",IF(ISERROR(VLOOKUP(F223,C$12:INDIRECT("R[-1]C[-2]",FALSE),3,FALSE)),"ERROR",VLOOKUP(F223,C$12:INDIRECT("R[-1]C[-2]",FALSE),3,FALSE))))</f>
        <v/>
      </c>
      <c r="H223" s="110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14">
        <v>0</v>
      </c>
      <c r="AN223" s="115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73" t="str">
        <f t="shared" si="20"/>
        <v/>
      </c>
      <c r="BE223" s="164"/>
      <c r="BF223" s="107"/>
      <c r="BG223" s="108"/>
      <c r="BH223" s="108"/>
      <c r="BI223" s="108"/>
      <c r="BJ223" s="108"/>
      <c r="BK223" s="108"/>
      <c r="BL223" s="108"/>
      <c r="BM223" s="108"/>
      <c r="BN223" s="5">
        <f t="shared" si="17"/>
        <v>0</v>
      </c>
      <c r="BO223" s="5">
        <f t="shared" si="18"/>
        <v>0</v>
      </c>
    </row>
    <row r="224" spans="2:67">
      <c r="B224" s="128" t="str">
        <f ca="1">IF(C224="","",MAX($B$12:INDIRECT("R[-1]C",FALSE))+1)</f>
        <v/>
      </c>
      <c r="C224" s="109"/>
      <c r="D224" s="129" t="str">
        <f t="shared" si="16"/>
        <v/>
      </c>
      <c r="E224" s="42" t="str">
        <f t="shared" si="19"/>
        <v/>
      </c>
      <c r="F224" s="110"/>
      <c r="G224" s="42" t="str">
        <f ca="1">IF(C224="","",IF(F224="","0x03FF",IF(ISERROR(VLOOKUP(F224,C$12:INDIRECT("R[-1]C[-2]",FALSE),3,FALSE)),"ERROR",VLOOKUP(F224,C$12:INDIRECT("R[-1]C[-2]",FALSE),3,FALSE))))</f>
        <v/>
      </c>
      <c r="H224" s="110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14">
        <v>0</v>
      </c>
      <c r="AN224" s="115"/>
      <c r="AO224" s="109"/>
      <c r="AP224" s="109"/>
      <c r="AQ224" s="109"/>
      <c r="AR224" s="109"/>
      <c r="AS224" s="109"/>
      <c r="AT224" s="109"/>
      <c r="AU224" s="109"/>
      <c r="AV224" s="109"/>
      <c r="AW224" s="109"/>
      <c r="AX224" s="109"/>
      <c r="AY224" s="109"/>
      <c r="AZ224" s="109"/>
      <c r="BA224" s="109"/>
      <c r="BB224" s="109"/>
      <c r="BC224" s="109"/>
      <c r="BD224" s="73" t="str">
        <f t="shared" si="20"/>
        <v/>
      </c>
      <c r="BE224" s="164"/>
      <c r="BF224" s="107"/>
      <c r="BG224" s="108"/>
      <c r="BH224" s="108"/>
      <c r="BI224" s="108"/>
      <c r="BJ224" s="108"/>
      <c r="BK224" s="108"/>
      <c r="BL224" s="108"/>
      <c r="BM224" s="108"/>
      <c r="BN224" s="5">
        <f t="shared" si="17"/>
        <v>0</v>
      </c>
      <c r="BO224" s="5">
        <f t="shared" si="18"/>
        <v>0</v>
      </c>
    </row>
    <row r="225" spans="2:67">
      <c r="B225" s="128" t="str">
        <f ca="1">IF(C225="","",MAX($B$12:INDIRECT("R[-1]C",FALSE))+1)</f>
        <v/>
      </c>
      <c r="C225" s="109"/>
      <c r="D225" s="129" t="str">
        <f t="shared" si="16"/>
        <v/>
      </c>
      <c r="E225" s="42" t="str">
        <f t="shared" si="19"/>
        <v/>
      </c>
      <c r="F225" s="110"/>
      <c r="G225" s="42" t="str">
        <f ca="1">IF(C225="","",IF(F225="","0x03FF",IF(ISERROR(VLOOKUP(F225,C$12:INDIRECT("R[-1]C[-2]",FALSE),3,FALSE)),"ERROR",VLOOKUP(F225,C$12:INDIRECT("R[-1]C[-2]",FALSE),3,FALSE))))</f>
        <v/>
      </c>
      <c r="H225" s="110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14">
        <v>0</v>
      </c>
      <c r="AN225" s="115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73" t="str">
        <f t="shared" si="20"/>
        <v/>
      </c>
      <c r="BE225" s="164"/>
      <c r="BF225" s="107"/>
      <c r="BG225" s="108"/>
      <c r="BH225" s="108"/>
      <c r="BI225" s="108"/>
      <c r="BJ225" s="108"/>
      <c r="BK225" s="108"/>
      <c r="BL225" s="108"/>
      <c r="BM225" s="108"/>
      <c r="BN225" s="5">
        <f t="shared" si="17"/>
        <v>0</v>
      </c>
      <c r="BO225" s="5">
        <f t="shared" si="18"/>
        <v>0</v>
      </c>
    </row>
    <row r="226" spans="2:67">
      <c r="B226" s="128" t="str">
        <f ca="1">IF(C226="","",MAX($B$12:INDIRECT("R[-1]C",FALSE))+1)</f>
        <v/>
      </c>
      <c r="C226" s="109"/>
      <c r="D226" s="129" t="str">
        <f t="shared" si="16"/>
        <v/>
      </c>
      <c r="E226" s="42" t="str">
        <f t="shared" si="19"/>
        <v/>
      </c>
      <c r="F226" s="110"/>
      <c r="G226" s="42" t="str">
        <f ca="1">IF(C226="","",IF(F226="","0x03FF",IF(ISERROR(VLOOKUP(F226,C$12:INDIRECT("R[-1]C[-2]",FALSE),3,FALSE)),"ERROR",VLOOKUP(F226,C$12:INDIRECT("R[-1]C[-2]",FALSE),3,FALSE))))</f>
        <v/>
      </c>
      <c r="H226" s="110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14">
        <v>0</v>
      </c>
      <c r="AN226" s="115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73" t="str">
        <f t="shared" si="20"/>
        <v/>
      </c>
      <c r="BE226" s="164"/>
      <c r="BF226" s="107"/>
      <c r="BG226" s="108"/>
      <c r="BH226" s="108"/>
      <c r="BI226" s="108"/>
      <c r="BJ226" s="108"/>
      <c r="BK226" s="108"/>
      <c r="BL226" s="108"/>
      <c r="BM226" s="108"/>
      <c r="BN226" s="5">
        <f t="shared" si="17"/>
        <v>0</v>
      </c>
      <c r="BO226" s="5">
        <f t="shared" si="18"/>
        <v>0</v>
      </c>
    </row>
    <row r="227" spans="2:67">
      <c r="B227" s="128" t="str">
        <f ca="1">IF(C227="","",MAX($B$12:INDIRECT("R[-1]C",FALSE))+1)</f>
        <v/>
      </c>
      <c r="C227" s="109"/>
      <c r="D227" s="129" t="str">
        <f t="shared" si="16"/>
        <v/>
      </c>
      <c r="E227" s="42" t="str">
        <f t="shared" si="19"/>
        <v/>
      </c>
      <c r="F227" s="110"/>
      <c r="G227" s="42" t="str">
        <f ca="1">IF(C227="","",IF(F227="","0x03FF",IF(ISERROR(VLOOKUP(F227,C$12:INDIRECT("R[-1]C[-2]",FALSE),3,FALSE)),"ERROR",VLOOKUP(F227,C$12:INDIRECT("R[-1]C[-2]",FALSE),3,FALSE))))</f>
        <v/>
      </c>
      <c r="H227" s="110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14">
        <v>0</v>
      </c>
      <c r="AN227" s="115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73" t="str">
        <f t="shared" si="20"/>
        <v/>
      </c>
      <c r="BE227" s="164"/>
      <c r="BF227" s="107"/>
      <c r="BG227" s="108"/>
      <c r="BH227" s="108"/>
      <c r="BI227" s="108"/>
      <c r="BJ227" s="108"/>
      <c r="BK227" s="108"/>
      <c r="BL227" s="108"/>
      <c r="BM227" s="108"/>
      <c r="BN227" s="5">
        <f t="shared" si="17"/>
        <v>0</v>
      </c>
      <c r="BO227" s="5">
        <f t="shared" si="18"/>
        <v>0</v>
      </c>
    </row>
    <row r="228" spans="2:67">
      <c r="B228" s="128" t="str">
        <f ca="1">IF(C228="","",MAX($B$12:INDIRECT("R[-1]C",FALSE))+1)</f>
        <v/>
      </c>
      <c r="C228" s="109"/>
      <c r="D228" s="129" t="str">
        <f t="shared" si="16"/>
        <v/>
      </c>
      <c r="E228" s="42" t="str">
        <f t="shared" si="19"/>
        <v/>
      </c>
      <c r="F228" s="110"/>
      <c r="G228" s="42" t="str">
        <f ca="1">IF(C228="","",IF(F228="","0x03FF",IF(ISERROR(VLOOKUP(F228,C$12:INDIRECT("R[-1]C[-2]",FALSE),3,FALSE)),"ERROR",VLOOKUP(F228,C$12:INDIRECT("R[-1]C[-2]",FALSE),3,FALSE))))</f>
        <v/>
      </c>
      <c r="H228" s="110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14">
        <v>0</v>
      </c>
      <c r="AN228" s="115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73" t="str">
        <f t="shared" si="20"/>
        <v/>
      </c>
      <c r="BE228" s="164"/>
      <c r="BF228" s="107"/>
      <c r="BG228" s="108"/>
      <c r="BH228" s="108"/>
      <c r="BI228" s="108"/>
      <c r="BJ228" s="108"/>
      <c r="BK228" s="108"/>
      <c r="BL228" s="108"/>
      <c r="BM228" s="108"/>
      <c r="BN228" s="5">
        <f t="shared" si="17"/>
        <v>0</v>
      </c>
      <c r="BO228" s="5">
        <f t="shared" si="18"/>
        <v>0</v>
      </c>
    </row>
    <row r="229" spans="2:67">
      <c r="B229" s="128" t="str">
        <f ca="1">IF(C229="","",MAX($B$12:INDIRECT("R[-1]C",FALSE))+1)</f>
        <v/>
      </c>
      <c r="C229" s="109"/>
      <c r="D229" s="129" t="str">
        <f t="shared" si="16"/>
        <v/>
      </c>
      <c r="E229" s="42" t="str">
        <f t="shared" si="19"/>
        <v/>
      </c>
      <c r="F229" s="110"/>
      <c r="G229" s="42" t="str">
        <f ca="1">IF(C229="","",IF(F229="","0x03FF",IF(ISERROR(VLOOKUP(F229,C$12:INDIRECT("R[-1]C[-2]",FALSE),3,FALSE)),"ERROR",VLOOKUP(F229,C$12:INDIRECT("R[-1]C[-2]",FALSE),3,FALSE))))</f>
        <v/>
      </c>
      <c r="H229" s="110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14">
        <v>0</v>
      </c>
      <c r="AN229" s="115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73" t="str">
        <f t="shared" si="20"/>
        <v/>
      </c>
      <c r="BE229" s="164"/>
      <c r="BF229" s="107"/>
      <c r="BG229" s="108"/>
      <c r="BH229" s="108"/>
      <c r="BI229" s="108"/>
      <c r="BJ229" s="108"/>
      <c r="BK229" s="108"/>
      <c r="BL229" s="108"/>
      <c r="BM229" s="108"/>
      <c r="BN229" s="5">
        <f t="shared" si="17"/>
        <v>0</v>
      </c>
      <c r="BO229" s="5">
        <f t="shared" si="18"/>
        <v>0</v>
      </c>
    </row>
    <row r="230" spans="2:67">
      <c r="B230" s="128" t="str">
        <f ca="1">IF(C230="","",MAX($B$12:INDIRECT("R[-1]C",FALSE))+1)</f>
        <v/>
      </c>
      <c r="C230" s="109"/>
      <c r="D230" s="129" t="str">
        <f t="shared" si="16"/>
        <v/>
      </c>
      <c r="E230" s="42" t="str">
        <f t="shared" si="19"/>
        <v/>
      </c>
      <c r="F230" s="110"/>
      <c r="G230" s="42" t="str">
        <f ca="1">IF(C230="","",IF(F230="","0x03FF",IF(ISERROR(VLOOKUP(F230,C$12:INDIRECT("R[-1]C[-2]",FALSE),3,FALSE)),"ERROR",VLOOKUP(F230,C$12:INDIRECT("R[-1]C[-2]",FALSE),3,FALSE))))</f>
        <v/>
      </c>
      <c r="H230" s="110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14">
        <v>0</v>
      </c>
      <c r="AN230" s="115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73" t="str">
        <f t="shared" si="20"/>
        <v/>
      </c>
      <c r="BE230" s="164"/>
      <c r="BF230" s="107"/>
      <c r="BG230" s="108"/>
      <c r="BH230" s="108"/>
      <c r="BI230" s="108"/>
      <c r="BJ230" s="108"/>
      <c r="BK230" s="108"/>
      <c r="BL230" s="108"/>
      <c r="BM230" s="108"/>
      <c r="BN230" s="5">
        <f t="shared" si="17"/>
        <v>0</v>
      </c>
      <c r="BO230" s="5">
        <f t="shared" si="18"/>
        <v>0</v>
      </c>
    </row>
    <row r="231" spans="2:67">
      <c r="B231" s="128" t="str">
        <f ca="1">IF(C231="","",MAX($B$12:INDIRECT("R[-1]C",FALSE))+1)</f>
        <v/>
      </c>
      <c r="C231" s="109"/>
      <c r="D231" s="129" t="str">
        <f t="shared" si="16"/>
        <v/>
      </c>
      <c r="E231" s="42" t="str">
        <f t="shared" si="19"/>
        <v/>
      </c>
      <c r="F231" s="110"/>
      <c r="G231" s="42" t="str">
        <f ca="1">IF(C231="","",IF(F231="","0x03FF",IF(ISERROR(VLOOKUP(F231,C$12:INDIRECT("R[-1]C[-2]",FALSE),3,FALSE)),"ERROR",VLOOKUP(F231,C$12:INDIRECT("R[-1]C[-2]",FALSE),3,FALSE))))</f>
        <v/>
      </c>
      <c r="H231" s="110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14">
        <v>0</v>
      </c>
      <c r="AN231" s="115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73" t="str">
        <f t="shared" si="20"/>
        <v/>
      </c>
      <c r="BE231" s="164"/>
      <c r="BF231" s="107"/>
      <c r="BG231" s="108"/>
      <c r="BH231" s="108"/>
      <c r="BI231" s="108"/>
      <c r="BJ231" s="108"/>
      <c r="BK231" s="108"/>
      <c r="BL231" s="108"/>
      <c r="BM231" s="108"/>
      <c r="BN231" s="5">
        <f t="shared" si="17"/>
        <v>0</v>
      </c>
      <c r="BO231" s="5">
        <f t="shared" si="18"/>
        <v>0</v>
      </c>
    </row>
    <row r="232" spans="2:67">
      <c r="B232" s="128" t="str">
        <f ca="1">IF(C232="","",MAX($B$12:INDIRECT("R[-1]C",FALSE))+1)</f>
        <v/>
      </c>
      <c r="C232" s="109"/>
      <c r="D232" s="129" t="str">
        <f t="shared" si="16"/>
        <v/>
      </c>
      <c r="E232" s="42" t="str">
        <f t="shared" si="19"/>
        <v/>
      </c>
      <c r="F232" s="110"/>
      <c r="G232" s="42" t="str">
        <f ca="1">IF(C232="","",IF(F232="","0x03FF",IF(ISERROR(VLOOKUP(F232,C$12:INDIRECT("R[-1]C[-2]",FALSE),3,FALSE)),"ERROR",VLOOKUP(F232,C$12:INDIRECT("R[-1]C[-2]",FALSE),3,FALSE))))</f>
        <v/>
      </c>
      <c r="H232" s="110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14">
        <v>0</v>
      </c>
      <c r="AN232" s="115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73" t="str">
        <f t="shared" si="20"/>
        <v/>
      </c>
      <c r="BE232" s="164"/>
      <c r="BF232" s="107"/>
      <c r="BG232" s="108"/>
      <c r="BH232" s="108"/>
      <c r="BI232" s="108"/>
      <c r="BJ232" s="108"/>
      <c r="BK232" s="108"/>
      <c r="BL232" s="108"/>
      <c r="BM232" s="108"/>
      <c r="BN232" s="5">
        <f t="shared" si="17"/>
        <v>0</v>
      </c>
      <c r="BO232" s="5">
        <f t="shared" si="18"/>
        <v>0</v>
      </c>
    </row>
    <row r="233" spans="2:67">
      <c r="B233" s="128" t="str">
        <f ca="1">IF(C233="","",MAX($B$12:INDIRECT("R[-1]C",FALSE))+1)</f>
        <v/>
      </c>
      <c r="C233" s="109"/>
      <c r="D233" s="129" t="str">
        <f t="shared" si="16"/>
        <v/>
      </c>
      <c r="E233" s="42" t="str">
        <f t="shared" si="19"/>
        <v/>
      </c>
      <c r="F233" s="110"/>
      <c r="G233" s="42" t="str">
        <f ca="1">IF(C233="","",IF(F233="","0x03FF",IF(ISERROR(VLOOKUP(F233,C$12:INDIRECT("R[-1]C[-2]",FALSE),3,FALSE)),"ERROR",VLOOKUP(F233,C$12:INDIRECT("R[-1]C[-2]",FALSE),3,FALSE))))</f>
        <v/>
      </c>
      <c r="H233" s="110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14">
        <v>0</v>
      </c>
      <c r="AN233" s="115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73" t="str">
        <f t="shared" si="20"/>
        <v/>
      </c>
      <c r="BE233" s="164"/>
      <c r="BF233" s="107"/>
      <c r="BG233" s="108"/>
      <c r="BH233" s="108"/>
      <c r="BI233" s="108"/>
      <c r="BJ233" s="108"/>
      <c r="BK233" s="108"/>
      <c r="BL233" s="108"/>
      <c r="BM233" s="108"/>
      <c r="BN233" s="5">
        <f t="shared" si="17"/>
        <v>0</v>
      </c>
      <c r="BO233" s="5">
        <f t="shared" si="18"/>
        <v>0</v>
      </c>
    </row>
    <row r="234" spans="2:67">
      <c r="B234" s="128" t="str">
        <f ca="1">IF(C234="","",MAX($B$12:INDIRECT("R[-1]C",FALSE))+1)</f>
        <v/>
      </c>
      <c r="C234" s="109"/>
      <c r="D234" s="129" t="str">
        <f t="shared" si="16"/>
        <v/>
      </c>
      <c r="E234" s="42" t="str">
        <f t="shared" si="19"/>
        <v/>
      </c>
      <c r="F234" s="110"/>
      <c r="G234" s="42" t="str">
        <f ca="1">IF(C234="","",IF(F234="","0x03FF",IF(ISERROR(VLOOKUP(F234,C$12:INDIRECT("R[-1]C[-2]",FALSE),3,FALSE)),"ERROR",VLOOKUP(F234,C$12:INDIRECT("R[-1]C[-2]",FALSE),3,FALSE))))</f>
        <v/>
      </c>
      <c r="H234" s="110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14">
        <v>0</v>
      </c>
      <c r="AN234" s="115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73" t="str">
        <f t="shared" si="20"/>
        <v/>
      </c>
      <c r="BE234" s="164"/>
      <c r="BF234" s="107"/>
      <c r="BG234" s="108"/>
      <c r="BH234" s="108"/>
      <c r="BI234" s="108"/>
      <c r="BJ234" s="108"/>
      <c r="BK234" s="108"/>
      <c r="BL234" s="108"/>
      <c r="BM234" s="108"/>
      <c r="BN234" s="5">
        <f t="shared" si="17"/>
        <v>0</v>
      </c>
      <c r="BO234" s="5">
        <f t="shared" si="18"/>
        <v>0</v>
      </c>
    </row>
    <row r="235" spans="2:67">
      <c r="B235" s="128" t="str">
        <f ca="1">IF(C235="","",MAX($B$12:INDIRECT("R[-1]C",FALSE))+1)</f>
        <v/>
      </c>
      <c r="C235" s="109"/>
      <c r="D235" s="129" t="str">
        <f t="shared" si="16"/>
        <v/>
      </c>
      <c r="E235" s="42" t="str">
        <f t="shared" si="19"/>
        <v/>
      </c>
      <c r="F235" s="110"/>
      <c r="G235" s="42" t="str">
        <f ca="1">IF(C235="","",IF(F235="","0x03FF",IF(ISERROR(VLOOKUP(F235,C$12:INDIRECT("R[-1]C[-2]",FALSE),3,FALSE)),"ERROR",VLOOKUP(F235,C$12:INDIRECT("R[-1]C[-2]",FALSE),3,FALSE))))</f>
        <v/>
      </c>
      <c r="H235" s="110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14">
        <v>0</v>
      </c>
      <c r="AN235" s="115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73" t="str">
        <f t="shared" si="20"/>
        <v/>
      </c>
      <c r="BE235" s="164"/>
      <c r="BF235" s="107"/>
      <c r="BG235" s="108"/>
      <c r="BH235" s="108"/>
      <c r="BI235" s="108"/>
      <c r="BJ235" s="108"/>
      <c r="BK235" s="108"/>
      <c r="BL235" s="108"/>
      <c r="BM235" s="108"/>
      <c r="BN235" s="5">
        <f t="shared" si="17"/>
        <v>0</v>
      </c>
      <c r="BO235" s="5">
        <f t="shared" si="18"/>
        <v>0</v>
      </c>
    </row>
    <row r="236" spans="2:67">
      <c r="B236" s="128" t="str">
        <f ca="1">IF(C236="","",MAX($B$12:INDIRECT("R[-1]C",FALSE))+1)</f>
        <v/>
      </c>
      <c r="C236" s="109"/>
      <c r="D236" s="129" t="str">
        <f t="shared" si="16"/>
        <v/>
      </c>
      <c r="E236" s="42" t="str">
        <f t="shared" si="19"/>
        <v/>
      </c>
      <c r="F236" s="110"/>
      <c r="G236" s="42" t="str">
        <f ca="1">IF(C236="","",IF(F236="","0x03FF",IF(ISERROR(VLOOKUP(F236,C$12:INDIRECT("R[-1]C[-2]",FALSE),3,FALSE)),"ERROR",VLOOKUP(F236,C$12:INDIRECT("R[-1]C[-2]",FALSE),3,FALSE))))</f>
        <v/>
      </c>
      <c r="H236" s="110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14">
        <v>0</v>
      </c>
      <c r="AN236" s="115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73" t="str">
        <f t="shared" si="20"/>
        <v/>
      </c>
      <c r="BE236" s="164"/>
      <c r="BF236" s="107"/>
      <c r="BG236" s="108"/>
      <c r="BH236" s="108"/>
      <c r="BI236" s="108"/>
      <c r="BJ236" s="108"/>
      <c r="BK236" s="108"/>
      <c r="BL236" s="108"/>
      <c r="BM236" s="108"/>
      <c r="BN236" s="5">
        <f t="shared" si="17"/>
        <v>0</v>
      </c>
      <c r="BO236" s="5">
        <f t="shared" si="18"/>
        <v>0</v>
      </c>
    </row>
    <row r="237" spans="2:67">
      <c r="B237" s="128" t="str">
        <f ca="1">IF(C237="","",MAX($B$12:INDIRECT("R[-1]C",FALSE))+1)</f>
        <v/>
      </c>
      <c r="C237" s="109"/>
      <c r="D237" s="129" t="str">
        <f t="shared" si="16"/>
        <v/>
      </c>
      <c r="E237" s="42" t="str">
        <f t="shared" si="19"/>
        <v/>
      </c>
      <c r="F237" s="110"/>
      <c r="G237" s="42" t="str">
        <f ca="1">IF(C237="","",IF(F237="","0x03FF",IF(ISERROR(VLOOKUP(F237,C$12:INDIRECT("R[-1]C[-2]",FALSE),3,FALSE)),"ERROR",VLOOKUP(F237,C$12:INDIRECT("R[-1]C[-2]",FALSE),3,FALSE))))</f>
        <v/>
      </c>
      <c r="H237" s="110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14">
        <v>0</v>
      </c>
      <c r="AN237" s="115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73" t="str">
        <f t="shared" si="20"/>
        <v/>
      </c>
      <c r="BE237" s="164"/>
      <c r="BF237" s="107"/>
      <c r="BG237" s="108"/>
      <c r="BH237" s="108"/>
      <c r="BI237" s="108"/>
      <c r="BJ237" s="108"/>
      <c r="BK237" s="108"/>
      <c r="BL237" s="108"/>
      <c r="BM237" s="108"/>
      <c r="BN237" s="5">
        <f t="shared" si="17"/>
        <v>0</v>
      </c>
      <c r="BO237" s="5">
        <f t="shared" si="18"/>
        <v>0</v>
      </c>
    </row>
    <row r="238" spans="2:67">
      <c r="B238" s="128" t="str">
        <f ca="1">IF(C238="","",MAX($B$12:INDIRECT("R[-1]C",FALSE))+1)</f>
        <v/>
      </c>
      <c r="C238" s="109"/>
      <c r="D238" s="129" t="str">
        <f t="shared" si="16"/>
        <v/>
      </c>
      <c r="E238" s="42" t="str">
        <f t="shared" si="19"/>
        <v/>
      </c>
      <c r="F238" s="110"/>
      <c r="G238" s="42" t="str">
        <f ca="1">IF(C238="","",IF(F238="","0x03FF",IF(ISERROR(VLOOKUP(F238,C$12:INDIRECT("R[-1]C[-2]",FALSE),3,FALSE)),"ERROR",VLOOKUP(F238,C$12:INDIRECT("R[-1]C[-2]",FALSE),3,FALSE))))</f>
        <v/>
      </c>
      <c r="H238" s="110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14">
        <v>0</v>
      </c>
      <c r="AN238" s="115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73" t="str">
        <f t="shared" si="20"/>
        <v/>
      </c>
      <c r="BE238" s="164"/>
      <c r="BF238" s="107"/>
      <c r="BG238" s="108"/>
      <c r="BH238" s="108"/>
      <c r="BI238" s="108"/>
      <c r="BJ238" s="108"/>
      <c r="BK238" s="108"/>
      <c r="BL238" s="108"/>
      <c r="BM238" s="108"/>
      <c r="BN238" s="5">
        <f t="shared" si="17"/>
        <v>0</v>
      </c>
      <c r="BO238" s="5">
        <f t="shared" si="18"/>
        <v>0</v>
      </c>
    </row>
    <row r="239" spans="2:67">
      <c r="B239" s="128" t="str">
        <f ca="1">IF(C239="","",MAX($B$12:INDIRECT("R[-1]C",FALSE))+1)</f>
        <v/>
      </c>
      <c r="C239" s="109"/>
      <c r="D239" s="129" t="str">
        <f t="shared" si="16"/>
        <v/>
      </c>
      <c r="E239" s="42" t="str">
        <f t="shared" si="19"/>
        <v/>
      </c>
      <c r="F239" s="110"/>
      <c r="G239" s="42" t="str">
        <f ca="1">IF(C239="","",IF(F239="","0x03FF",IF(ISERROR(VLOOKUP(F239,C$12:INDIRECT("R[-1]C[-2]",FALSE),3,FALSE)),"ERROR",VLOOKUP(F239,C$12:INDIRECT("R[-1]C[-2]",FALSE),3,FALSE))))</f>
        <v/>
      </c>
      <c r="H239" s="110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14">
        <v>0</v>
      </c>
      <c r="AN239" s="115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73" t="str">
        <f t="shared" si="20"/>
        <v/>
      </c>
      <c r="BE239" s="164"/>
      <c r="BF239" s="107"/>
      <c r="BG239" s="108"/>
      <c r="BH239" s="108"/>
      <c r="BI239" s="108"/>
      <c r="BJ239" s="108"/>
      <c r="BK239" s="108"/>
      <c r="BL239" s="108"/>
      <c r="BM239" s="108"/>
      <c r="BN239" s="5">
        <f t="shared" si="17"/>
        <v>0</v>
      </c>
      <c r="BO239" s="5">
        <f t="shared" si="18"/>
        <v>0</v>
      </c>
    </row>
    <row r="240" spans="2:67">
      <c r="B240" s="128" t="str">
        <f ca="1">IF(C240="","",MAX($B$12:INDIRECT("R[-1]C",FALSE))+1)</f>
        <v/>
      </c>
      <c r="C240" s="109"/>
      <c r="D240" s="129" t="str">
        <f t="shared" si="16"/>
        <v/>
      </c>
      <c r="E240" s="42" t="str">
        <f t="shared" si="19"/>
        <v/>
      </c>
      <c r="F240" s="110"/>
      <c r="G240" s="42" t="str">
        <f ca="1">IF(C240="","",IF(F240="","0x03FF",IF(ISERROR(VLOOKUP(F240,C$12:INDIRECT("R[-1]C[-2]",FALSE),3,FALSE)),"ERROR",VLOOKUP(F240,C$12:INDIRECT("R[-1]C[-2]",FALSE),3,FALSE))))</f>
        <v/>
      </c>
      <c r="H240" s="110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14">
        <v>0</v>
      </c>
      <c r="AN240" s="115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73" t="str">
        <f t="shared" si="20"/>
        <v/>
      </c>
      <c r="BE240" s="164"/>
      <c r="BF240" s="107"/>
      <c r="BG240" s="108"/>
      <c r="BH240" s="108"/>
      <c r="BI240" s="108"/>
      <c r="BJ240" s="108"/>
      <c r="BK240" s="108"/>
      <c r="BL240" s="108"/>
      <c r="BM240" s="108"/>
      <c r="BN240" s="5">
        <f t="shared" si="17"/>
        <v>0</v>
      </c>
      <c r="BO240" s="5">
        <f t="shared" si="18"/>
        <v>0</v>
      </c>
    </row>
    <row r="241" spans="2:67">
      <c r="B241" s="128" t="str">
        <f ca="1">IF(C241="","",MAX($B$12:INDIRECT("R[-1]C",FALSE))+1)</f>
        <v/>
      </c>
      <c r="C241" s="109"/>
      <c r="D241" s="129" t="str">
        <f t="shared" si="16"/>
        <v/>
      </c>
      <c r="E241" s="42" t="str">
        <f t="shared" si="19"/>
        <v/>
      </c>
      <c r="F241" s="110"/>
      <c r="G241" s="42" t="str">
        <f ca="1">IF(C241="","",IF(F241="","0x03FF",IF(ISERROR(VLOOKUP(F241,C$12:INDIRECT("R[-1]C[-2]",FALSE),3,FALSE)),"ERROR",VLOOKUP(F241,C$12:INDIRECT("R[-1]C[-2]",FALSE),3,FALSE))))</f>
        <v/>
      </c>
      <c r="H241" s="110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14">
        <v>0</v>
      </c>
      <c r="AN241" s="115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73" t="str">
        <f t="shared" si="20"/>
        <v/>
      </c>
      <c r="BE241" s="164"/>
      <c r="BF241" s="107"/>
      <c r="BG241" s="108"/>
      <c r="BH241" s="108"/>
      <c r="BI241" s="108"/>
      <c r="BJ241" s="108"/>
      <c r="BK241" s="108"/>
      <c r="BL241" s="108"/>
      <c r="BM241" s="108"/>
      <c r="BN241" s="5">
        <f t="shared" si="17"/>
        <v>0</v>
      </c>
      <c r="BO241" s="5">
        <f t="shared" si="18"/>
        <v>0</v>
      </c>
    </row>
    <row r="242" spans="2:67">
      <c r="B242" s="128" t="str">
        <f ca="1">IF(C242="","",MAX($B$12:INDIRECT("R[-1]C",FALSE))+1)</f>
        <v/>
      </c>
      <c r="C242" s="109"/>
      <c r="D242" s="129" t="str">
        <f t="shared" si="16"/>
        <v/>
      </c>
      <c r="E242" s="42" t="str">
        <f t="shared" si="19"/>
        <v/>
      </c>
      <c r="F242" s="110"/>
      <c r="G242" s="42" t="str">
        <f ca="1">IF(C242="","",IF(F242="","0x03FF",IF(ISERROR(VLOOKUP(F242,C$12:INDIRECT("R[-1]C[-2]",FALSE),3,FALSE)),"ERROR",VLOOKUP(F242,C$12:INDIRECT("R[-1]C[-2]",FALSE),3,FALSE))))</f>
        <v/>
      </c>
      <c r="H242" s="110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14">
        <v>0</v>
      </c>
      <c r="AN242" s="115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73" t="str">
        <f t="shared" si="20"/>
        <v/>
      </c>
      <c r="BE242" s="164"/>
      <c r="BF242" s="107"/>
      <c r="BG242" s="108"/>
      <c r="BH242" s="108"/>
      <c r="BI242" s="108"/>
      <c r="BJ242" s="108"/>
      <c r="BK242" s="108"/>
      <c r="BL242" s="108"/>
      <c r="BM242" s="108"/>
      <c r="BN242" s="5">
        <f t="shared" si="17"/>
        <v>0</v>
      </c>
      <c r="BO242" s="5">
        <f t="shared" si="18"/>
        <v>0</v>
      </c>
    </row>
    <row r="243" spans="2:67">
      <c r="B243" s="128" t="str">
        <f ca="1">IF(C243="","",MAX($B$12:INDIRECT("R[-1]C",FALSE))+1)</f>
        <v/>
      </c>
      <c r="C243" s="109"/>
      <c r="D243" s="129" t="str">
        <f t="shared" si="16"/>
        <v/>
      </c>
      <c r="E243" s="42" t="str">
        <f t="shared" si="19"/>
        <v/>
      </c>
      <c r="F243" s="110"/>
      <c r="G243" s="42" t="str">
        <f ca="1">IF(C243="","",IF(F243="","0x03FF",IF(ISERROR(VLOOKUP(F243,C$12:INDIRECT("R[-1]C[-2]",FALSE),3,FALSE)),"ERROR",VLOOKUP(F243,C$12:INDIRECT("R[-1]C[-2]",FALSE),3,FALSE))))</f>
        <v/>
      </c>
      <c r="H243" s="110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14">
        <v>0</v>
      </c>
      <c r="AN243" s="115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73" t="str">
        <f t="shared" si="20"/>
        <v/>
      </c>
      <c r="BE243" s="164"/>
      <c r="BF243" s="107"/>
      <c r="BG243" s="108"/>
      <c r="BH243" s="108"/>
      <c r="BI243" s="108"/>
      <c r="BJ243" s="108"/>
      <c r="BK243" s="108"/>
      <c r="BL243" s="108"/>
      <c r="BM243" s="108"/>
      <c r="BN243" s="5">
        <f t="shared" si="17"/>
        <v>0</v>
      </c>
      <c r="BO243" s="5">
        <f t="shared" si="18"/>
        <v>0</v>
      </c>
    </row>
    <row r="244" spans="2:67">
      <c r="B244" s="128" t="str">
        <f ca="1">IF(C244="","",MAX($B$12:INDIRECT("R[-1]C",FALSE))+1)</f>
        <v/>
      </c>
      <c r="C244" s="109"/>
      <c r="D244" s="129" t="str">
        <f t="shared" si="16"/>
        <v/>
      </c>
      <c r="E244" s="42" t="str">
        <f t="shared" si="19"/>
        <v/>
      </c>
      <c r="F244" s="110"/>
      <c r="G244" s="42" t="str">
        <f ca="1">IF(C244="","",IF(F244="","0x03FF",IF(ISERROR(VLOOKUP(F244,C$12:INDIRECT("R[-1]C[-2]",FALSE),3,FALSE)),"ERROR",VLOOKUP(F244,C$12:INDIRECT("R[-1]C[-2]",FALSE),3,FALSE))))</f>
        <v/>
      </c>
      <c r="H244" s="110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14">
        <v>0</v>
      </c>
      <c r="AN244" s="115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73" t="str">
        <f t="shared" si="20"/>
        <v/>
      </c>
      <c r="BE244" s="164"/>
      <c r="BF244" s="107"/>
      <c r="BG244" s="108"/>
      <c r="BH244" s="108"/>
      <c r="BI244" s="108"/>
      <c r="BJ244" s="108"/>
      <c r="BK244" s="108"/>
      <c r="BL244" s="108"/>
      <c r="BM244" s="108"/>
      <c r="BN244" s="5">
        <f t="shared" si="17"/>
        <v>0</v>
      </c>
      <c r="BO244" s="5">
        <f t="shared" si="18"/>
        <v>0</v>
      </c>
    </row>
    <row r="245" spans="2:67">
      <c r="B245" s="128" t="str">
        <f ca="1">IF(C245="","",MAX($B$12:INDIRECT("R[-1]C",FALSE))+1)</f>
        <v/>
      </c>
      <c r="C245" s="109"/>
      <c r="D245" s="129" t="str">
        <f t="shared" si="16"/>
        <v/>
      </c>
      <c r="E245" s="42" t="str">
        <f t="shared" si="19"/>
        <v/>
      </c>
      <c r="F245" s="110"/>
      <c r="G245" s="42" t="str">
        <f ca="1">IF(C245="","",IF(F245="","0x03FF",IF(ISERROR(VLOOKUP(F245,C$12:INDIRECT("R[-1]C[-2]",FALSE),3,FALSE)),"ERROR",VLOOKUP(F245,C$12:INDIRECT("R[-1]C[-2]",FALSE),3,FALSE))))</f>
        <v/>
      </c>
      <c r="H245" s="110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14">
        <v>0</v>
      </c>
      <c r="AN245" s="115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73" t="str">
        <f t="shared" si="20"/>
        <v/>
      </c>
      <c r="BE245" s="164"/>
      <c r="BF245" s="107"/>
      <c r="BG245" s="108"/>
      <c r="BH245" s="108"/>
      <c r="BI245" s="108"/>
      <c r="BJ245" s="108"/>
      <c r="BK245" s="108"/>
      <c r="BL245" s="108"/>
      <c r="BM245" s="108"/>
      <c r="BN245" s="5">
        <f t="shared" si="17"/>
        <v>0</v>
      </c>
      <c r="BO245" s="5">
        <f t="shared" si="18"/>
        <v>0</v>
      </c>
    </row>
    <row r="246" spans="2:67">
      <c r="B246" s="128" t="str">
        <f ca="1">IF(C246="","",MAX($B$12:INDIRECT("R[-1]C",FALSE))+1)</f>
        <v/>
      </c>
      <c r="C246" s="109"/>
      <c r="D246" s="129" t="str">
        <f t="shared" si="16"/>
        <v/>
      </c>
      <c r="E246" s="42" t="str">
        <f t="shared" si="19"/>
        <v/>
      </c>
      <c r="F246" s="110"/>
      <c r="G246" s="42" t="str">
        <f ca="1">IF(C246="","",IF(F246="","0x03FF",IF(ISERROR(VLOOKUP(F246,C$12:INDIRECT("R[-1]C[-2]",FALSE),3,FALSE)),"ERROR",VLOOKUP(F246,C$12:INDIRECT("R[-1]C[-2]",FALSE),3,FALSE))))</f>
        <v/>
      </c>
      <c r="H246" s="110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14">
        <v>0</v>
      </c>
      <c r="AN246" s="115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73" t="str">
        <f t="shared" si="20"/>
        <v/>
      </c>
      <c r="BE246" s="164"/>
      <c r="BF246" s="107"/>
      <c r="BG246" s="108"/>
      <c r="BH246" s="108"/>
      <c r="BI246" s="108"/>
      <c r="BJ246" s="108"/>
      <c r="BK246" s="108"/>
      <c r="BL246" s="108"/>
      <c r="BM246" s="108"/>
      <c r="BN246" s="5">
        <f t="shared" si="17"/>
        <v>0</v>
      </c>
      <c r="BO246" s="5">
        <f t="shared" si="18"/>
        <v>0</v>
      </c>
    </row>
    <row r="247" spans="2:67">
      <c r="B247" s="128" t="str">
        <f ca="1">IF(C247="","",MAX($B$12:INDIRECT("R[-1]C",FALSE))+1)</f>
        <v/>
      </c>
      <c r="C247" s="109"/>
      <c r="D247" s="129" t="str">
        <f t="shared" si="16"/>
        <v/>
      </c>
      <c r="E247" s="42" t="str">
        <f t="shared" si="19"/>
        <v/>
      </c>
      <c r="F247" s="110"/>
      <c r="G247" s="42" t="str">
        <f ca="1">IF(C247="","",IF(F247="","0x03FF",IF(ISERROR(VLOOKUP(F247,C$12:INDIRECT("R[-1]C[-2]",FALSE),3,FALSE)),"ERROR",VLOOKUP(F247,C$12:INDIRECT("R[-1]C[-2]",FALSE),3,FALSE))))</f>
        <v/>
      </c>
      <c r="H247" s="110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14">
        <v>0</v>
      </c>
      <c r="AN247" s="115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73" t="str">
        <f t="shared" si="20"/>
        <v/>
      </c>
      <c r="BE247" s="164"/>
      <c r="BF247" s="107"/>
      <c r="BG247" s="108"/>
      <c r="BH247" s="108"/>
      <c r="BI247" s="108"/>
      <c r="BJ247" s="108"/>
      <c r="BK247" s="108"/>
      <c r="BL247" s="108"/>
      <c r="BM247" s="108"/>
      <c r="BN247" s="5">
        <f t="shared" si="17"/>
        <v>0</v>
      </c>
      <c r="BO247" s="5">
        <f t="shared" si="18"/>
        <v>0</v>
      </c>
    </row>
    <row r="248" spans="2:67">
      <c r="B248" s="128" t="str">
        <f ca="1">IF(C248="","",MAX($B$12:INDIRECT("R[-1]C",FALSE))+1)</f>
        <v/>
      </c>
      <c r="C248" s="109"/>
      <c r="D248" s="129" t="str">
        <f t="shared" si="16"/>
        <v/>
      </c>
      <c r="E248" s="42" t="str">
        <f t="shared" si="19"/>
        <v/>
      </c>
      <c r="F248" s="110"/>
      <c r="G248" s="42" t="str">
        <f ca="1">IF(C248="","",IF(F248="","0x03FF",IF(ISERROR(VLOOKUP(F248,C$12:INDIRECT("R[-1]C[-2]",FALSE),3,FALSE)),"ERROR",VLOOKUP(F248,C$12:INDIRECT("R[-1]C[-2]",FALSE),3,FALSE))))</f>
        <v/>
      </c>
      <c r="H248" s="110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14">
        <v>0</v>
      </c>
      <c r="AN248" s="115"/>
      <c r="AO248" s="109"/>
      <c r="AP248" s="109"/>
      <c r="AQ248" s="109"/>
      <c r="AR248" s="109"/>
      <c r="AS248" s="109"/>
      <c r="AT248" s="109"/>
      <c r="AU248" s="109"/>
      <c r="AV248" s="109"/>
      <c r="AW248" s="109"/>
      <c r="AX248" s="109"/>
      <c r="AY248" s="109"/>
      <c r="AZ248" s="109"/>
      <c r="BA248" s="109"/>
      <c r="BB248" s="109"/>
      <c r="BC248" s="109"/>
      <c r="BD248" s="73" t="str">
        <f t="shared" si="20"/>
        <v/>
      </c>
      <c r="BE248" s="164"/>
      <c r="BF248" s="107"/>
      <c r="BG248" s="108"/>
      <c r="BH248" s="108"/>
      <c r="BI248" s="108"/>
      <c r="BJ248" s="108"/>
      <c r="BK248" s="108"/>
      <c r="BL248" s="108"/>
      <c r="BM248" s="108"/>
      <c r="BN248" s="5">
        <f t="shared" si="17"/>
        <v>0</v>
      </c>
      <c r="BO248" s="5">
        <f t="shared" si="18"/>
        <v>0</v>
      </c>
    </row>
    <row r="249" spans="2:67">
      <c r="B249" s="128" t="str">
        <f ca="1">IF(C249="","",MAX($B$12:INDIRECT("R[-1]C",FALSE))+1)</f>
        <v/>
      </c>
      <c r="C249" s="109"/>
      <c r="D249" s="129" t="str">
        <f t="shared" si="16"/>
        <v/>
      </c>
      <c r="E249" s="42" t="str">
        <f t="shared" si="19"/>
        <v/>
      </c>
      <c r="F249" s="110"/>
      <c r="G249" s="42" t="str">
        <f ca="1">IF(C249="","",IF(F249="","0x03FF",IF(ISERROR(VLOOKUP(F249,C$12:INDIRECT("R[-1]C[-2]",FALSE),3,FALSE)),"ERROR",VLOOKUP(F249,C$12:INDIRECT("R[-1]C[-2]",FALSE),3,FALSE))))</f>
        <v/>
      </c>
      <c r="H249" s="110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14">
        <v>0</v>
      </c>
      <c r="AN249" s="115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73" t="str">
        <f t="shared" si="20"/>
        <v/>
      </c>
      <c r="BE249" s="164"/>
      <c r="BF249" s="107"/>
      <c r="BG249" s="108"/>
      <c r="BH249" s="108"/>
      <c r="BI249" s="108"/>
      <c r="BJ249" s="108"/>
      <c r="BK249" s="108"/>
      <c r="BL249" s="108"/>
      <c r="BM249" s="108"/>
      <c r="BN249" s="5">
        <f t="shared" si="17"/>
        <v>0</v>
      </c>
      <c r="BO249" s="5">
        <f t="shared" si="18"/>
        <v>0</v>
      </c>
    </row>
    <row r="250" spans="2:67">
      <c r="B250" s="128" t="str">
        <f ca="1">IF(C250="","",MAX($B$12:INDIRECT("R[-1]C",FALSE))+1)</f>
        <v/>
      </c>
      <c r="C250" s="109"/>
      <c r="D250" s="129" t="str">
        <f t="shared" si="16"/>
        <v/>
      </c>
      <c r="E250" s="42" t="str">
        <f t="shared" si="19"/>
        <v/>
      </c>
      <c r="F250" s="110"/>
      <c r="G250" s="42" t="str">
        <f ca="1">IF(C250="","",IF(F250="","0x03FF",IF(ISERROR(VLOOKUP(F250,C$12:INDIRECT("R[-1]C[-2]",FALSE),3,FALSE)),"ERROR",VLOOKUP(F250,C$12:INDIRECT("R[-1]C[-2]",FALSE),3,FALSE))))</f>
        <v/>
      </c>
      <c r="H250" s="110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14">
        <v>0</v>
      </c>
      <c r="AN250" s="115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73" t="str">
        <f t="shared" si="20"/>
        <v/>
      </c>
      <c r="BE250" s="164"/>
      <c r="BF250" s="107"/>
      <c r="BG250" s="108"/>
      <c r="BH250" s="108"/>
      <c r="BI250" s="108"/>
      <c r="BJ250" s="108"/>
      <c r="BK250" s="108"/>
      <c r="BL250" s="108"/>
      <c r="BM250" s="108"/>
      <c r="BN250" s="5">
        <f t="shared" si="17"/>
        <v>0</v>
      </c>
      <c r="BO250" s="5">
        <f t="shared" si="18"/>
        <v>0</v>
      </c>
    </row>
    <row r="251" spans="2:67">
      <c r="B251" s="128" t="str">
        <f ca="1">IF(C251="","",MAX($B$12:INDIRECT("R[-1]C",FALSE))+1)</f>
        <v/>
      </c>
      <c r="C251" s="109"/>
      <c r="D251" s="129" t="str">
        <f t="shared" si="16"/>
        <v/>
      </c>
      <c r="E251" s="42" t="str">
        <f t="shared" si="19"/>
        <v/>
      </c>
      <c r="F251" s="110"/>
      <c r="G251" s="42" t="str">
        <f ca="1">IF(C251="","",IF(F251="","0x03FF",IF(ISERROR(VLOOKUP(F251,C$12:INDIRECT("R[-1]C[-2]",FALSE),3,FALSE)),"ERROR",VLOOKUP(F251,C$12:INDIRECT("R[-1]C[-2]",FALSE),3,FALSE))))</f>
        <v/>
      </c>
      <c r="H251" s="110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14">
        <v>0</v>
      </c>
      <c r="AN251" s="115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73" t="str">
        <f t="shared" si="20"/>
        <v/>
      </c>
      <c r="BE251" s="164"/>
      <c r="BF251" s="107"/>
      <c r="BG251" s="108"/>
      <c r="BH251" s="108"/>
      <c r="BI251" s="108"/>
      <c r="BJ251" s="108"/>
      <c r="BK251" s="108"/>
      <c r="BL251" s="108"/>
      <c r="BM251" s="108"/>
      <c r="BN251" s="5">
        <f t="shared" si="17"/>
        <v>0</v>
      </c>
      <c r="BO251" s="5">
        <f t="shared" si="18"/>
        <v>0</v>
      </c>
    </row>
    <row r="252" spans="2:67">
      <c r="B252" s="128" t="str">
        <f ca="1">IF(C252="","",MAX($B$12:INDIRECT("R[-1]C",FALSE))+1)</f>
        <v/>
      </c>
      <c r="C252" s="109"/>
      <c r="D252" s="129" t="str">
        <f t="shared" si="16"/>
        <v/>
      </c>
      <c r="E252" s="42" t="str">
        <f t="shared" si="19"/>
        <v/>
      </c>
      <c r="F252" s="110"/>
      <c r="G252" s="42" t="str">
        <f ca="1">IF(C252="","",IF(F252="","0x03FF",IF(ISERROR(VLOOKUP(F252,C$12:INDIRECT("R[-1]C[-2]",FALSE),3,FALSE)),"ERROR",VLOOKUP(F252,C$12:INDIRECT("R[-1]C[-2]",FALSE),3,FALSE))))</f>
        <v/>
      </c>
      <c r="H252" s="110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14">
        <v>0</v>
      </c>
      <c r="AN252" s="115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73" t="str">
        <f t="shared" si="20"/>
        <v/>
      </c>
      <c r="BE252" s="164"/>
      <c r="BF252" s="107"/>
      <c r="BG252" s="108"/>
      <c r="BH252" s="108"/>
      <c r="BI252" s="108"/>
      <c r="BJ252" s="108"/>
      <c r="BK252" s="108"/>
      <c r="BL252" s="108"/>
      <c r="BM252" s="108"/>
      <c r="BN252" s="5">
        <f t="shared" si="17"/>
        <v>0</v>
      </c>
      <c r="BO252" s="5">
        <f t="shared" si="18"/>
        <v>0</v>
      </c>
    </row>
    <row r="253" spans="2:67">
      <c r="B253" s="128" t="str">
        <f ca="1">IF(C253="","",MAX($B$12:INDIRECT("R[-1]C",FALSE))+1)</f>
        <v/>
      </c>
      <c r="C253" s="109"/>
      <c r="D253" s="129" t="str">
        <f t="shared" si="16"/>
        <v/>
      </c>
      <c r="E253" s="42" t="str">
        <f t="shared" si="19"/>
        <v/>
      </c>
      <c r="F253" s="110"/>
      <c r="G253" s="42" t="str">
        <f ca="1">IF(C253="","",IF(F253="","0x03FF",IF(ISERROR(VLOOKUP(F253,C$12:INDIRECT("R[-1]C[-2]",FALSE),3,FALSE)),"ERROR",VLOOKUP(F253,C$12:INDIRECT("R[-1]C[-2]",FALSE),3,FALSE))))</f>
        <v/>
      </c>
      <c r="H253" s="110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14">
        <v>0</v>
      </c>
      <c r="AN253" s="115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73" t="str">
        <f t="shared" si="20"/>
        <v/>
      </c>
      <c r="BE253" s="164"/>
      <c r="BF253" s="107"/>
      <c r="BG253" s="108"/>
      <c r="BH253" s="108"/>
      <c r="BI253" s="108"/>
      <c r="BJ253" s="108"/>
      <c r="BK253" s="108"/>
      <c r="BL253" s="108"/>
      <c r="BM253" s="108"/>
      <c r="BN253" s="5">
        <f t="shared" si="17"/>
        <v>0</v>
      </c>
      <c r="BO253" s="5">
        <f t="shared" si="18"/>
        <v>0</v>
      </c>
    </row>
  </sheetData>
  <sheetProtection sheet="1" objects="1" scenarios="1"/>
  <dataConsolidate/>
  <mergeCells count="20">
    <mergeCell ref="BG9:BG11"/>
    <mergeCell ref="BH9:BH11"/>
    <mergeCell ref="BM9:BM11"/>
    <mergeCell ref="BI9:BI11"/>
    <mergeCell ref="BJ9:BJ11"/>
    <mergeCell ref="BK9:BK11"/>
    <mergeCell ref="BL9:BL11"/>
    <mergeCell ref="B9:B11"/>
    <mergeCell ref="C9:C11"/>
    <mergeCell ref="D9:D11"/>
    <mergeCell ref="E9:E11"/>
    <mergeCell ref="BF9:BF11"/>
    <mergeCell ref="BE9:BE11"/>
    <mergeCell ref="BD9:BD11"/>
    <mergeCell ref="D1:E1"/>
    <mergeCell ref="F9:F11"/>
    <mergeCell ref="G9:G11"/>
    <mergeCell ref="H9:AM9"/>
    <mergeCell ref="H10:O10"/>
    <mergeCell ref="P10:W10"/>
  </mergeCells>
  <phoneticPr fontId="1"/>
  <conditionalFormatting sqref="H11:AM12">
    <cfRule type="cellIs" dxfId="4" priority="1" stopIfTrue="1" operator="equal">
      <formula>""</formula>
    </cfRule>
  </conditionalFormatting>
  <conditionalFormatting sqref="H13:AM253">
    <cfRule type="cellIs" dxfId="3" priority="2" stopIfTrue="1" operator="equal">
      <formula>0</formula>
    </cfRule>
    <cfRule type="cellIs" dxfId="2" priority="3" stopIfTrue="1" operator="equal">
      <formula>1</formula>
    </cfRule>
  </conditionalFormatting>
  <conditionalFormatting sqref="G13:G253">
    <cfRule type="cellIs" dxfId="1" priority="4" stopIfTrue="1" operator="equal">
      <formula>"0x03FF"</formula>
    </cfRule>
    <cfRule type="cellIs" dxfId="0" priority="5" stopIfTrue="1" operator="equal">
      <formula>"ERROR"</formula>
    </cfRule>
  </conditionalFormatting>
  <dataValidations count="1">
    <dataValidation type="list" showInputMessage="1" showErrorMessage="1" sqref="H13:AM253">
      <formula1>"1,0"</formula1>
    </dataValidation>
  </dataValidations>
  <printOptions horizontalCentered="1"/>
  <pageMargins left="0.39370078740157483" right="0.39370078740157483" top="0.39370078740157483" bottom="0.19685039370078741" header="0.19685039370078741" footer="0"/>
  <pageSetup paperSize="9" scale="33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25282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57150</xdr:rowOff>
              </from>
              <to>
                <xdr:col>2</xdr:col>
                <xdr:colOff>314325</xdr:colOff>
                <xdr:row>1</xdr:row>
                <xdr:rowOff>295275</xdr:rowOff>
              </to>
            </anchor>
          </controlPr>
        </control>
      </mc:Choice>
      <mc:Fallback>
        <control shapeId="225282" r:id="rId4" name="削除ボタン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P136"/>
  <sheetViews>
    <sheetView workbookViewId="0">
      <pane xSplit="6" ySplit="8" topLeftCell="G9" activePane="bottomRight" state="frozen"/>
      <selection activeCell="IS6" sqref="IS6"/>
      <selection pane="topRight" activeCell="IS6" sqref="IS6"/>
      <selection pane="bottomLeft" activeCell="IS6" sqref="IS6"/>
      <selection pane="bottomRight" activeCell="H3" sqref="H3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5" style="75" customWidth="1"/>
    <col min="5" max="5" width="10.125" style="94" customWidth="1"/>
    <col min="6" max="6" width="10.125" style="75" customWidth="1"/>
    <col min="7" max="7" width="20.625" style="75" customWidth="1"/>
    <col min="8" max="14" width="23.375" style="75" customWidth="1"/>
    <col min="15" max="15" width="6.25" style="75" bestFit="1" customWidth="1"/>
    <col min="16" max="16" width="6.2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コマンド＆ステータス【IOT】</v>
      </c>
      <c r="H1" s="540"/>
      <c r="I1" s="119">
        <f>MAX(O9:O136)</f>
        <v>1</v>
      </c>
      <c r="J1" s="119">
        <f>MAX(P9:P136)</f>
        <v>40</v>
      </c>
    </row>
    <row r="2" spans="1:16" s="96" customFormat="1" ht="27" customHeight="1">
      <c r="A2" s="119">
        <v>3</v>
      </c>
      <c r="B2" s="119" t="s">
        <v>609</v>
      </c>
      <c r="C2" s="147" t="s">
        <v>42</v>
      </c>
      <c r="G2" s="176" t="s">
        <v>26</v>
      </c>
      <c r="H2" s="99">
        <f>A2</f>
        <v>3</v>
      </c>
    </row>
    <row r="3" spans="1:16">
      <c r="B3" s="22" t="s">
        <v>77</v>
      </c>
      <c r="E3" s="75"/>
    </row>
    <row r="4" spans="1:16" ht="12.75">
      <c r="B4" s="124" t="s">
        <v>30</v>
      </c>
      <c r="E4" s="75"/>
    </row>
    <row r="5" spans="1:16">
      <c r="E5" s="75"/>
    </row>
    <row r="6" spans="1:16">
      <c r="C6" s="22" t="s">
        <v>78</v>
      </c>
      <c r="D6" s="76" t="str">
        <f>B2</f>
        <v>CDI_</v>
      </c>
      <c r="E6" s="75"/>
      <c r="G6" s="22" t="s">
        <v>73</v>
      </c>
    </row>
    <row r="7" spans="1:16" s="174" customFormat="1" ht="12.75" thickBot="1">
      <c r="B7" s="77" t="s">
        <v>47</v>
      </c>
      <c r="C7" s="78" t="s">
        <v>28</v>
      </c>
      <c r="D7" s="79" t="s">
        <v>29</v>
      </c>
      <c r="E7" s="80" t="s">
        <v>33</v>
      </c>
      <c r="F7" s="81" t="s">
        <v>111</v>
      </c>
      <c r="G7" s="82" t="s">
        <v>113</v>
      </c>
      <c r="H7" s="83" t="s">
        <v>74</v>
      </c>
      <c r="I7" s="83" t="s">
        <v>105</v>
      </c>
      <c r="J7" s="83" t="s">
        <v>106</v>
      </c>
      <c r="K7" s="83" t="s">
        <v>107</v>
      </c>
      <c r="L7" s="83" t="s">
        <v>108</v>
      </c>
      <c r="M7" s="83" t="s">
        <v>109</v>
      </c>
      <c r="N7" s="83" t="s">
        <v>110</v>
      </c>
      <c r="O7" s="118" t="s">
        <v>27</v>
      </c>
      <c r="P7" s="118" t="s">
        <v>97</v>
      </c>
    </row>
    <row r="8" spans="1:16" s="174" customFormat="1" ht="13.5" hidden="1" thickTop="1" thickBot="1">
      <c r="B8" s="84">
        <v>-1</v>
      </c>
      <c r="C8" s="85"/>
      <c r="D8" s="86"/>
      <c r="E8" s="87"/>
      <c r="F8" s="88"/>
      <c r="G8" s="89"/>
      <c r="H8" s="90"/>
      <c r="I8" s="90"/>
      <c r="J8" s="90"/>
      <c r="K8" s="90"/>
      <c r="L8" s="90"/>
      <c r="M8" s="90"/>
      <c r="N8" s="90"/>
      <c r="O8" s="100"/>
      <c r="P8" s="100"/>
    </row>
    <row r="9" spans="1:16" ht="12.75" thickTop="1">
      <c r="B9" s="125">
        <f ca="1">IF(C9="","",MAX($B$8:INDIRECT("R[-1]C",FALSE))+1)</f>
        <v>0</v>
      </c>
      <c r="C9" s="104" t="s">
        <v>362</v>
      </c>
      <c r="D9" s="126" t="str">
        <f>IF(C9="","",D$6&amp;UPPER(SUBSTITUTE(C9," ","_")))</f>
        <v>CDI_SHEET_EXIT</v>
      </c>
      <c r="E9" s="131">
        <v>23</v>
      </c>
      <c r="F9" s="91" t="str">
        <f ca="1">IF(C9="","","0x"&amp;DEC2HEX(H$2*2^10+B9,4))</f>
        <v>0x0C00</v>
      </c>
      <c r="G9" s="105" t="s">
        <v>379</v>
      </c>
      <c r="H9" s="106"/>
      <c r="I9" s="106"/>
      <c r="J9" s="106"/>
      <c r="K9" s="106"/>
      <c r="L9" s="106"/>
      <c r="M9" s="106"/>
      <c r="N9" s="106"/>
      <c r="O9" s="116">
        <f>COUNTA(G9:N9)</f>
        <v>1</v>
      </c>
      <c r="P9" s="116">
        <f>LEN(D9)</f>
        <v>14</v>
      </c>
    </row>
    <row r="10" spans="1:16">
      <c r="B10" s="125">
        <f ca="1">IF(C10="","",MAX($B$8:INDIRECT("R[-1]C",FALSE))+1)</f>
        <v>1</v>
      </c>
      <c r="C10" s="104" t="s">
        <v>344</v>
      </c>
      <c r="D10" s="126" t="str">
        <f t="shared" ref="D10:D72" si="0">IF(C10="","",D$6&amp;UPPER(SUBSTITUTE(C10," ","_")))</f>
        <v>CDI_SHEET_FINISH_REQUEST</v>
      </c>
      <c r="E10" s="131">
        <v>21</v>
      </c>
      <c r="F10" s="91" t="str">
        <f t="shared" ref="F10:F72" ca="1" si="1">IF(C10="","","0x"&amp;DEC2HEX(H$2*2^10+B10,4))</f>
        <v>0x0C01</v>
      </c>
      <c r="G10" s="105" t="s">
        <v>376</v>
      </c>
      <c r="H10" s="108"/>
      <c r="I10" s="108"/>
      <c r="J10" s="108"/>
      <c r="K10" s="108"/>
      <c r="L10" s="108"/>
      <c r="M10" s="108"/>
      <c r="N10" s="108"/>
      <c r="O10" s="116">
        <f t="shared" ref="O10:O73" si="2">COUNTA(G10:N10)</f>
        <v>1</v>
      </c>
      <c r="P10" s="116">
        <f t="shared" ref="P10:P73" si="3">LEN(D10)</f>
        <v>24</v>
      </c>
    </row>
    <row r="11" spans="1:16">
      <c r="B11" s="125">
        <f ca="1">IF(C11="","",MAX($B$8:INDIRECT("R[-1]C",FALSE))+1)</f>
        <v>2</v>
      </c>
      <c r="C11" s="229" t="s">
        <v>355</v>
      </c>
      <c r="D11" s="126" t="str">
        <f>IF(C11="","",D$6&amp;UPPER(SUBSTITUTE(C11," ","_")))</f>
        <v>CDI_CHANGE_SHEET_FINISH_REQUEST</v>
      </c>
      <c r="E11" s="131" t="s">
        <v>359</v>
      </c>
      <c r="F11" s="91" t="str">
        <f t="shared" ca="1" si="1"/>
        <v>0x0C02</v>
      </c>
      <c r="G11" s="105" t="s">
        <v>377</v>
      </c>
      <c r="H11" s="108"/>
      <c r="I11" s="108"/>
      <c r="J11" s="108"/>
      <c r="K11" s="108"/>
      <c r="L11" s="108"/>
      <c r="M11" s="108"/>
      <c r="N11" s="108"/>
      <c r="O11" s="116">
        <f t="shared" si="2"/>
        <v>1</v>
      </c>
      <c r="P11" s="116">
        <f t="shared" si="3"/>
        <v>31</v>
      </c>
    </row>
    <row r="12" spans="1:16">
      <c r="B12" s="125">
        <f ca="1">IF(C12="","",MAX($B$8:INDIRECT("R[-1]C",FALSE))+1)</f>
        <v>3</v>
      </c>
      <c r="C12" s="229" t="s">
        <v>347</v>
      </c>
      <c r="D12" s="126" t="str">
        <f t="shared" si="0"/>
        <v>CDI_CANCEL_SHEET_FINISH_REQUEST</v>
      </c>
      <c r="E12" s="131">
        <v>28</v>
      </c>
      <c r="F12" s="91" t="str">
        <f t="shared" ca="1" si="1"/>
        <v>0x0C03</v>
      </c>
      <c r="G12" s="105" t="s">
        <v>378</v>
      </c>
      <c r="H12" s="108"/>
      <c r="I12" s="108"/>
      <c r="J12" s="108"/>
      <c r="K12" s="108"/>
      <c r="L12" s="108"/>
      <c r="M12" s="108"/>
      <c r="N12" s="108"/>
      <c r="O12" s="116">
        <f t="shared" si="2"/>
        <v>1</v>
      </c>
      <c r="P12" s="116">
        <f t="shared" si="3"/>
        <v>31</v>
      </c>
    </row>
    <row r="13" spans="1:16">
      <c r="B13" s="125">
        <f ca="1">IF(C13="","",MAX($B$8:INDIRECT("R[-1]C",FALSE))+1)</f>
        <v>4</v>
      </c>
      <c r="C13" s="229" t="s">
        <v>345</v>
      </c>
      <c r="D13" s="126" t="str">
        <f>IF(C13="","",D$6&amp;UPPER(SUBSTITUTE(C13," ","_")))</f>
        <v>CDI_SET_FINISH_REQUEST</v>
      </c>
      <c r="E13" s="131">
        <v>24</v>
      </c>
      <c r="F13" s="91" t="str">
        <f ca="1">IF(C13="","","0x"&amp;DEC2HEX(H$2*2^10+B13,4))</f>
        <v>0x0C04</v>
      </c>
      <c r="G13" s="105" t="s">
        <v>380</v>
      </c>
      <c r="H13" s="108"/>
      <c r="I13" s="108"/>
      <c r="J13" s="108"/>
      <c r="K13" s="108"/>
      <c r="L13" s="108"/>
      <c r="M13" s="108"/>
      <c r="N13" s="108"/>
      <c r="O13" s="116">
        <f t="shared" si="2"/>
        <v>1</v>
      </c>
      <c r="P13" s="116">
        <f t="shared" si="3"/>
        <v>22</v>
      </c>
    </row>
    <row r="14" spans="1:16">
      <c r="B14" s="125">
        <f ca="1">IF(C14="","",MAX($B$8:INDIRECT("R[-1]C",FALSE))+1)</f>
        <v>5</v>
      </c>
      <c r="C14" s="229" t="s">
        <v>343</v>
      </c>
      <c r="D14" s="126" t="str">
        <f>IF(C14="","",D$6&amp;UPPER(SUBSTITUTE(C14," ","_")))</f>
        <v>CDI_SELECT_FINISHER_ATTRIBUTE</v>
      </c>
      <c r="E14" s="131">
        <v>20</v>
      </c>
      <c r="F14" s="91" t="str">
        <f ca="1">IF(C14="","","0x"&amp;DEC2HEX(H$2*2^10+B14,4))</f>
        <v>0x0C05</v>
      </c>
      <c r="G14" s="105" t="s">
        <v>375</v>
      </c>
      <c r="H14" s="108"/>
      <c r="I14" s="108"/>
      <c r="J14" s="108"/>
      <c r="K14" s="108"/>
      <c r="L14" s="108"/>
      <c r="M14" s="108"/>
      <c r="N14" s="108"/>
      <c r="O14" s="116">
        <f t="shared" si="2"/>
        <v>1</v>
      </c>
      <c r="P14" s="116">
        <f t="shared" si="3"/>
        <v>29</v>
      </c>
    </row>
    <row r="15" spans="1:16">
      <c r="B15" s="125">
        <f ca="1">IF(C15="","",MAX($B$8:INDIRECT("R[-1]C",FALSE))+1)</f>
        <v>6</v>
      </c>
      <c r="C15" s="229" t="s">
        <v>346</v>
      </c>
      <c r="D15" s="126" t="str">
        <f>IF(C15="","",D$6&amp;UPPER(SUBSTITUTE(C15," ","_")))</f>
        <v>CDI_STOP_FINISHER</v>
      </c>
      <c r="E15" s="131">
        <v>25</v>
      </c>
      <c r="F15" s="91" t="str">
        <f ca="1">IF(C15="","","0x"&amp;DEC2HEX(H$2*2^10+B15,4))</f>
        <v>0x0C06</v>
      </c>
      <c r="G15" s="105" t="s">
        <v>381</v>
      </c>
      <c r="H15" s="108"/>
      <c r="I15" s="108"/>
      <c r="J15" s="108"/>
      <c r="K15" s="108"/>
      <c r="L15" s="108"/>
      <c r="M15" s="108"/>
      <c r="N15" s="108"/>
      <c r="O15" s="116">
        <f t="shared" si="2"/>
        <v>1</v>
      </c>
      <c r="P15" s="116">
        <f t="shared" si="3"/>
        <v>17</v>
      </c>
    </row>
    <row r="16" spans="1:16">
      <c r="B16" s="125">
        <f ca="1">IF(C16="","",MAX($B$8:INDIRECT("R[-1]C",FALSE))+1)</f>
        <v>7</v>
      </c>
      <c r="C16" s="229" t="s">
        <v>349</v>
      </c>
      <c r="D16" s="126" t="str">
        <f>IF(C16="","",D$6&amp;UPPER(SUBSTITUTE(C16," ","_")))</f>
        <v>CDI_DEVICE_STATUS_REQUEST</v>
      </c>
      <c r="E16" s="131" t="s">
        <v>358</v>
      </c>
      <c r="F16" s="91" t="str">
        <f ca="1">IF(C16="","","0x"&amp;DEC2HEX(H$2*2^10+B16,4))</f>
        <v>0x0C07</v>
      </c>
      <c r="G16" s="105" t="s">
        <v>386</v>
      </c>
      <c r="H16" s="108"/>
      <c r="I16" s="108"/>
      <c r="J16" s="108"/>
      <c r="K16" s="108"/>
      <c r="L16" s="108"/>
      <c r="M16" s="108"/>
      <c r="N16" s="108"/>
      <c r="O16" s="116">
        <f t="shared" si="2"/>
        <v>1</v>
      </c>
      <c r="P16" s="116">
        <f t="shared" si="3"/>
        <v>25</v>
      </c>
    </row>
    <row r="17" spans="2:16">
      <c r="B17" s="125">
        <f ca="1">IF(C17="","",MAX($B$8:INDIRECT("R[-1]C",FALSE))+1)</f>
        <v>8</v>
      </c>
      <c r="C17" s="229" t="s">
        <v>363</v>
      </c>
      <c r="D17" s="126" t="str">
        <f>IF(C17="","",D$6&amp;UPPER(SUBSTITUTE(C17," ","_")))</f>
        <v>CDI_DEVICE_PAUSE_REQUEST</v>
      </c>
      <c r="E17" s="131">
        <v>36</v>
      </c>
      <c r="F17" s="91" t="str">
        <f ca="1">IF(C17="","","0x"&amp;DEC2HEX(H$2*2^10+B17,4))</f>
        <v>0x0C08</v>
      </c>
      <c r="G17" s="105" t="s">
        <v>383</v>
      </c>
      <c r="H17" s="108"/>
      <c r="I17" s="108"/>
      <c r="J17" s="108"/>
      <c r="K17" s="108"/>
      <c r="L17" s="108"/>
      <c r="M17" s="108"/>
      <c r="N17" s="108"/>
      <c r="O17" s="116">
        <f t="shared" si="2"/>
        <v>1</v>
      </c>
      <c r="P17" s="116">
        <f t="shared" si="3"/>
        <v>24</v>
      </c>
    </row>
    <row r="18" spans="2:16">
      <c r="B18" s="125">
        <f ca="1">IF(C18="","",MAX($B$8:INDIRECT("R[-1]C",FALSE))+1)</f>
        <v>9</v>
      </c>
      <c r="C18" s="229" t="s">
        <v>356</v>
      </c>
      <c r="D18" s="126" t="str">
        <f t="shared" si="0"/>
        <v>CDI_REQUEST_JAM_STATUS_CHECK</v>
      </c>
      <c r="E18" s="131">
        <v>37</v>
      </c>
      <c r="F18" s="91" t="str">
        <f t="shared" ca="1" si="1"/>
        <v>0x0C09</v>
      </c>
      <c r="G18" s="105" t="s">
        <v>382</v>
      </c>
      <c r="H18" s="108"/>
      <c r="I18" s="108"/>
      <c r="J18" s="108"/>
      <c r="K18" s="108"/>
      <c r="L18" s="108"/>
      <c r="M18" s="108"/>
      <c r="N18" s="108"/>
      <c r="O18" s="116">
        <f t="shared" si="2"/>
        <v>1</v>
      </c>
      <c r="P18" s="116">
        <f t="shared" si="3"/>
        <v>28</v>
      </c>
    </row>
    <row r="19" spans="2:16">
      <c r="B19" s="125">
        <f ca="1">IF(C19="","",MAX($B$8:INDIRECT("R[-1]C",FALSE))+1)</f>
        <v>10</v>
      </c>
      <c r="C19" s="229" t="s">
        <v>340</v>
      </c>
      <c r="D19" s="126" t="str">
        <f t="shared" si="0"/>
        <v>CDI_DEVICE_CAPABILITIES_REQUEST</v>
      </c>
      <c r="E19" s="131">
        <v>1</v>
      </c>
      <c r="F19" s="91" t="str">
        <f t="shared" ca="1" si="1"/>
        <v>0x0C0A</v>
      </c>
      <c r="G19" s="105" t="s">
        <v>368</v>
      </c>
      <c r="H19" s="108"/>
      <c r="I19" s="108"/>
      <c r="J19" s="108"/>
      <c r="K19" s="108"/>
      <c r="L19" s="108"/>
      <c r="M19" s="108"/>
      <c r="N19" s="108"/>
      <c r="O19" s="116">
        <f t="shared" si="2"/>
        <v>1</v>
      </c>
      <c r="P19" s="116">
        <f t="shared" si="3"/>
        <v>31</v>
      </c>
    </row>
    <row r="20" spans="2:16" ht="24">
      <c r="B20" s="125">
        <f ca="1">IF(C20="","",MAX($B$8:INDIRECT("R[-1]C",FALSE))+1)</f>
        <v>11</v>
      </c>
      <c r="C20" s="229" t="s">
        <v>341</v>
      </c>
      <c r="D20" s="126" t="str">
        <f t="shared" si="0"/>
        <v>CDI_DEVICE_CONFIGURATION_REQUEST</v>
      </c>
      <c r="E20" s="131">
        <v>3</v>
      </c>
      <c r="F20" s="91" t="str">
        <f t="shared" ca="1" si="1"/>
        <v>0x0C0B</v>
      </c>
      <c r="G20" s="105" t="s">
        <v>369</v>
      </c>
      <c r="H20" s="108"/>
      <c r="I20" s="108"/>
      <c r="J20" s="108"/>
      <c r="K20" s="108"/>
      <c r="L20" s="108"/>
      <c r="M20" s="108"/>
      <c r="N20" s="108"/>
      <c r="O20" s="116">
        <f t="shared" si="2"/>
        <v>1</v>
      </c>
      <c r="P20" s="116">
        <f t="shared" si="3"/>
        <v>32</v>
      </c>
    </row>
    <row r="21" spans="2:16">
      <c r="B21" s="125">
        <f ca="1">IF(C21="","",MAX($B$8:INDIRECT("R[-1]C",FALSE))+1)</f>
        <v>12</v>
      </c>
      <c r="C21" s="229" t="s">
        <v>342</v>
      </c>
      <c r="D21" s="126" t="str">
        <f>IF(C21="","",D$6&amp;UPPER(SUBSTITUTE(C21," ","_")))</f>
        <v>CDI_SET_DEVICE_CONFIGURATION</v>
      </c>
      <c r="E21" s="131">
        <v>7</v>
      </c>
      <c r="F21" s="91" t="str">
        <f ca="1">IF(C21="","","0x"&amp;DEC2HEX(H$2*2^10+B21,4))</f>
        <v>0x0C0C</v>
      </c>
      <c r="G21" s="105" t="s">
        <v>387</v>
      </c>
      <c r="H21" s="108"/>
      <c r="I21" s="108"/>
      <c r="J21" s="108"/>
      <c r="K21" s="108"/>
      <c r="L21" s="108"/>
      <c r="M21" s="108"/>
      <c r="N21" s="108"/>
      <c r="O21" s="116">
        <f t="shared" si="2"/>
        <v>1</v>
      </c>
      <c r="P21" s="116">
        <f t="shared" si="3"/>
        <v>28</v>
      </c>
    </row>
    <row r="22" spans="2:16" ht="24">
      <c r="B22" s="125">
        <f ca="1">IF(C22="","",MAX($B$8:INDIRECT("R[-1]C",FALSE))+1)</f>
        <v>13</v>
      </c>
      <c r="C22" s="229" t="s">
        <v>348</v>
      </c>
      <c r="D22" s="126" t="str">
        <f t="shared" si="0"/>
        <v>CDI_CHANGE_DEVICE_CONTROLLER_MODE</v>
      </c>
      <c r="E22" s="131">
        <v>48</v>
      </c>
      <c r="F22" s="91" t="str">
        <f t="shared" ca="1" si="1"/>
        <v>0x0C0D</v>
      </c>
      <c r="G22" s="105" t="s">
        <v>385</v>
      </c>
      <c r="H22" s="108"/>
      <c r="I22" s="108"/>
      <c r="J22" s="108"/>
      <c r="K22" s="108"/>
      <c r="L22" s="108"/>
      <c r="M22" s="108"/>
      <c r="N22" s="108"/>
      <c r="O22" s="116">
        <f t="shared" si="2"/>
        <v>1</v>
      </c>
      <c r="P22" s="116">
        <f t="shared" si="3"/>
        <v>33</v>
      </c>
    </row>
    <row r="23" spans="2:16">
      <c r="B23" s="125">
        <f ca="1">IF(C23="","",MAX($B$8:INDIRECT("R[-1]C",FALSE))+1)</f>
        <v>14</v>
      </c>
      <c r="C23" s="229" t="s">
        <v>364</v>
      </c>
      <c r="D23" s="126" t="str">
        <f t="shared" si="0"/>
        <v>CDI_INITIALIZATION_COMPLETE</v>
      </c>
      <c r="E23" s="131">
        <v>82</v>
      </c>
      <c r="F23" s="91" t="str">
        <f t="shared" ca="1" si="1"/>
        <v>0x0C0E</v>
      </c>
      <c r="G23" s="105" t="s">
        <v>372</v>
      </c>
      <c r="H23" s="108"/>
      <c r="I23" s="108"/>
      <c r="J23" s="108"/>
      <c r="K23" s="108"/>
      <c r="L23" s="108"/>
      <c r="M23" s="108"/>
      <c r="N23" s="108"/>
      <c r="O23" s="116">
        <f t="shared" si="2"/>
        <v>1</v>
      </c>
      <c r="P23" s="116">
        <f t="shared" si="3"/>
        <v>27</v>
      </c>
    </row>
    <row r="24" spans="2:16">
      <c r="B24" s="125">
        <f ca="1">IF(C24="","",MAX($B$8:INDIRECT("R[-1]C",FALSE))+1)</f>
        <v>15</v>
      </c>
      <c r="C24" s="229" t="s">
        <v>350</v>
      </c>
      <c r="D24" s="126" t="str">
        <f t="shared" si="0"/>
        <v>CDI_INITIALIZATION_REQUEST</v>
      </c>
      <c r="E24" s="131">
        <v>86</v>
      </c>
      <c r="F24" s="91" t="str">
        <f t="shared" ca="1" si="1"/>
        <v>0x0C0F</v>
      </c>
      <c r="G24" s="105" t="s">
        <v>370</v>
      </c>
      <c r="H24" s="108"/>
      <c r="I24" s="108"/>
      <c r="J24" s="108"/>
      <c r="K24" s="108"/>
      <c r="L24" s="108"/>
      <c r="M24" s="108"/>
      <c r="N24" s="108"/>
      <c r="O24" s="116">
        <f t="shared" si="2"/>
        <v>1</v>
      </c>
      <c r="P24" s="116">
        <f t="shared" si="3"/>
        <v>26</v>
      </c>
    </row>
    <row r="25" spans="2:16">
      <c r="B25" s="125">
        <f ca="1">IF(C25="","",MAX($B$8:INDIRECT("R[-1]C",FALSE))+1)</f>
        <v>16</v>
      </c>
      <c r="C25" s="229" t="s">
        <v>351</v>
      </c>
      <c r="D25" s="126" t="str">
        <f t="shared" si="0"/>
        <v>CDI_INITIALIZATION_ACKNOWLEDGE</v>
      </c>
      <c r="E25" s="131">
        <v>87</v>
      </c>
      <c r="F25" s="91" t="str">
        <f t="shared" ca="1" si="1"/>
        <v>0x0C10</v>
      </c>
      <c r="G25" s="105" t="s">
        <v>371</v>
      </c>
      <c r="H25" s="108"/>
      <c r="I25" s="108"/>
      <c r="J25" s="108"/>
      <c r="K25" s="108"/>
      <c r="L25" s="108"/>
      <c r="M25" s="108"/>
      <c r="N25" s="108"/>
      <c r="O25" s="116">
        <f t="shared" si="2"/>
        <v>1</v>
      </c>
      <c r="P25" s="116">
        <f t="shared" si="3"/>
        <v>30</v>
      </c>
    </row>
    <row r="26" spans="2:16">
      <c r="B26" s="125">
        <f ca="1">IF(C26="","",MAX($B$8:INDIRECT("R[-1]C",FALSE))+1)</f>
        <v>17</v>
      </c>
      <c r="C26" s="229" t="s">
        <v>352</v>
      </c>
      <c r="D26" s="126" t="str">
        <f t="shared" si="0"/>
        <v>CDI_POLL_REQUEST</v>
      </c>
      <c r="E26" s="131">
        <v>88</v>
      </c>
      <c r="F26" s="91" t="str">
        <f t="shared" ca="1" si="1"/>
        <v>0x0C11</v>
      </c>
      <c r="G26" s="105" t="s">
        <v>374</v>
      </c>
      <c r="H26" s="108"/>
      <c r="I26" s="108"/>
      <c r="J26" s="108"/>
      <c r="K26" s="108"/>
      <c r="L26" s="108"/>
      <c r="M26" s="108"/>
      <c r="N26" s="108"/>
      <c r="O26" s="116">
        <f t="shared" si="2"/>
        <v>1</v>
      </c>
      <c r="P26" s="116">
        <f t="shared" si="3"/>
        <v>16</v>
      </c>
    </row>
    <row r="27" spans="2:16">
      <c r="B27" s="125">
        <f ca="1">IF(C27="","",MAX($B$8:INDIRECT("R[-1]C",FALSE))+1)</f>
        <v>18</v>
      </c>
      <c r="C27" s="229" t="s">
        <v>353</v>
      </c>
      <c r="D27" s="126" t="str">
        <f t="shared" si="0"/>
        <v>CDI_POWER_OFF_ANNOUNCEMENT</v>
      </c>
      <c r="E27" s="131" t="s">
        <v>366</v>
      </c>
      <c r="F27" s="91" t="str">
        <f t="shared" ca="1" si="1"/>
        <v>0x0C12</v>
      </c>
      <c r="G27" s="105" t="s">
        <v>373</v>
      </c>
      <c r="H27" s="108"/>
      <c r="I27" s="108"/>
      <c r="J27" s="108"/>
      <c r="K27" s="108"/>
      <c r="L27" s="108"/>
      <c r="M27" s="108"/>
      <c r="N27" s="108"/>
      <c r="O27" s="116">
        <f t="shared" si="2"/>
        <v>1</v>
      </c>
      <c r="P27" s="116">
        <f t="shared" si="3"/>
        <v>26</v>
      </c>
    </row>
    <row r="28" spans="2:16">
      <c r="B28" s="125">
        <f ca="1">IF(C28="","",MAX($B$8:INDIRECT("R[-1]C",FALSE))+1)</f>
        <v>19</v>
      </c>
      <c r="C28" s="229" t="s">
        <v>354</v>
      </c>
      <c r="D28" s="126" t="str">
        <f t="shared" si="0"/>
        <v>CDI_EXECUTE_DIAGNOSTICS</v>
      </c>
      <c r="E28" s="131" t="s">
        <v>367</v>
      </c>
      <c r="F28" s="91" t="str">
        <f t="shared" ca="1" si="1"/>
        <v>0x0C13</v>
      </c>
      <c r="G28" s="105" t="s">
        <v>389</v>
      </c>
      <c r="H28" s="108"/>
      <c r="I28" s="108"/>
      <c r="J28" s="108"/>
      <c r="K28" s="108"/>
      <c r="L28" s="108"/>
      <c r="M28" s="108"/>
      <c r="N28" s="108"/>
      <c r="O28" s="116">
        <f t="shared" si="2"/>
        <v>1</v>
      </c>
      <c r="P28" s="116">
        <f t="shared" si="3"/>
        <v>23</v>
      </c>
    </row>
    <row r="29" spans="2:16" ht="24">
      <c r="B29" s="125">
        <f ca="1">IF(C29="","",MAX($B$8:INDIRECT("R[-1]C",FALSE))+1)</f>
        <v>20</v>
      </c>
      <c r="C29" s="229" t="s">
        <v>365</v>
      </c>
      <c r="D29" s="126" t="str">
        <f t="shared" si="0"/>
        <v>CDI_DEVICE_CONTROLLER_ACTION_REQUEST</v>
      </c>
      <c r="E29" s="131" t="s">
        <v>360</v>
      </c>
      <c r="F29" s="91" t="str">
        <f t="shared" ca="1" si="1"/>
        <v>0x0C14</v>
      </c>
      <c r="G29" s="105" t="s">
        <v>384</v>
      </c>
      <c r="H29" s="108"/>
      <c r="I29" s="108"/>
      <c r="J29" s="108"/>
      <c r="K29" s="108"/>
      <c r="L29" s="108"/>
      <c r="M29" s="108"/>
      <c r="N29" s="108"/>
      <c r="O29" s="116">
        <f t="shared" si="2"/>
        <v>1</v>
      </c>
      <c r="P29" s="116">
        <f t="shared" si="3"/>
        <v>36</v>
      </c>
    </row>
    <row r="30" spans="2:16" ht="24">
      <c r="B30" s="125">
        <f ca="1">IF(C30="","",MAX($B$8:INDIRECT("R[-1]C",FALSE))+1)</f>
        <v>21</v>
      </c>
      <c r="C30" s="229" t="s">
        <v>357</v>
      </c>
      <c r="D30" s="126" t="str">
        <f t="shared" si="0"/>
        <v>CDI_SYSTEM_CONTROLLER_INFORMATION_NOTIFY</v>
      </c>
      <c r="E30" s="131" t="s">
        <v>361</v>
      </c>
      <c r="F30" s="91" t="str">
        <f t="shared" ca="1" si="1"/>
        <v>0x0C15</v>
      </c>
      <c r="G30" s="105" t="s">
        <v>388</v>
      </c>
      <c r="H30" s="108"/>
      <c r="I30" s="108"/>
      <c r="J30" s="108"/>
      <c r="K30" s="108"/>
      <c r="L30" s="108"/>
      <c r="M30" s="108"/>
      <c r="N30" s="108"/>
      <c r="O30" s="116">
        <f t="shared" si="2"/>
        <v>1</v>
      </c>
      <c r="P30" s="116">
        <f t="shared" si="3"/>
        <v>40</v>
      </c>
    </row>
    <row r="31" spans="2:16">
      <c r="B31" s="125" t="str">
        <f ca="1">IF(C31="","",MAX($B$8:INDIRECT("R[-1]C",FALSE))+1)</f>
        <v/>
      </c>
      <c r="C31" s="229"/>
      <c r="D31" s="126" t="str">
        <f t="shared" si="0"/>
        <v/>
      </c>
      <c r="E31" s="131"/>
      <c r="F31" s="91" t="str">
        <f t="shared" si="1"/>
        <v/>
      </c>
      <c r="G31" s="105"/>
      <c r="H31" s="108"/>
      <c r="I31" s="108"/>
      <c r="J31" s="108"/>
      <c r="K31" s="108"/>
      <c r="L31" s="108"/>
      <c r="M31" s="108"/>
      <c r="N31" s="108"/>
      <c r="O31" s="116">
        <f t="shared" si="2"/>
        <v>0</v>
      </c>
      <c r="P31" s="116">
        <f t="shared" si="3"/>
        <v>0</v>
      </c>
    </row>
    <row r="32" spans="2:16">
      <c r="B32" s="125" t="str">
        <f ca="1">IF(C32="","",MAX($B$8:INDIRECT("R[-1]C",FALSE))+1)</f>
        <v/>
      </c>
      <c r="C32" s="229"/>
      <c r="D32" s="126" t="str">
        <f t="shared" si="0"/>
        <v/>
      </c>
      <c r="E32" s="131"/>
      <c r="F32" s="91" t="str">
        <f t="shared" si="1"/>
        <v/>
      </c>
      <c r="G32" s="105"/>
      <c r="H32" s="108"/>
      <c r="I32" s="108"/>
      <c r="J32" s="108"/>
      <c r="K32" s="108"/>
      <c r="L32" s="108"/>
      <c r="M32" s="108"/>
      <c r="N32" s="108"/>
      <c r="O32" s="116">
        <f t="shared" si="2"/>
        <v>0</v>
      </c>
      <c r="P32" s="116">
        <f t="shared" si="3"/>
        <v>0</v>
      </c>
    </row>
    <row r="33" spans="2:16">
      <c r="B33" s="125" t="str">
        <f ca="1">IF(C33="","",MAX($B$8:INDIRECT("R[-1]C",FALSE))+1)</f>
        <v/>
      </c>
      <c r="C33" s="229"/>
      <c r="D33" s="126" t="str">
        <f t="shared" si="0"/>
        <v/>
      </c>
      <c r="E33" s="131"/>
      <c r="F33" s="91" t="str">
        <f t="shared" si="1"/>
        <v/>
      </c>
      <c r="G33" s="105"/>
      <c r="H33" s="108"/>
      <c r="I33" s="108"/>
      <c r="J33" s="108"/>
      <c r="K33" s="108"/>
      <c r="L33" s="108"/>
      <c r="M33" s="108"/>
      <c r="N33" s="108"/>
      <c r="O33" s="116">
        <f t="shared" si="2"/>
        <v>0</v>
      </c>
      <c r="P33" s="116">
        <f t="shared" si="3"/>
        <v>0</v>
      </c>
    </row>
    <row r="34" spans="2:16">
      <c r="B34" s="125" t="str">
        <f ca="1">IF(C34="","",MAX($B$8:INDIRECT("R[-1]C",FALSE))+1)</f>
        <v/>
      </c>
      <c r="C34" s="229"/>
      <c r="D34" s="126" t="str">
        <f t="shared" si="0"/>
        <v/>
      </c>
      <c r="E34" s="131"/>
      <c r="F34" s="91" t="str">
        <f t="shared" si="1"/>
        <v/>
      </c>
      <c r="G34" s="105"/>
      <c r="H34" s="108"/>
      <c r="I34" s="108"/>
      <c r="J34" s="108"/>
      <c r="K34" s="108"/>
      <c r="L34" s="108"/>
      <c r="M34" s="108"/>
      <c r="N34" s="108"/>
      <c r="O34" s="116">
        <f t="shared" si="2"/>
        <v>0</v>
      </c>
      <c r="P34" s="116">
        <f t="shared" si="3"/>
        <v>0</v>
      </c>
    </row>
    <row r="35" spans="2:16">
      <c r="B35" s="125" t="str">
        <f ca="1">IF(C35="","",MAX($B$8:INDIRECT("R[-1]C",FALSE))+1)</f>
        <v/>
      </c>
      <c r="C35" s="229"/>
      <c r="D35" s="126" t="str">
        <f>IF(C35="","",D$6&amp;UPPER(SUBSTITUTE(C35," ","_")))</f>
        <v/>
      </c>
      <c r="E35" s="131"/>
      <c r="F35" s="91" t="str">
        <f>IF(C35="","","0x"&amp;DEC2HEX(H$2*2^10+B35,4))</f>
        <v/>
      </c>
      <c r="G35" s="105"/>
      <c r="H35" s="108"/>
      <c r="I35" s="108"/>
      <c r="J35" s="108"/>
      <c r="K35" s="108"/>
      <c r="L35" s="108"/>
      <c r="M35" s="108"/>
      <c r="N35" s="108"/>
      <c r="O35" s="116">
        <f t="shared" si="2"/>
        <v>0</v>
      </c>
      <c r="P35" s="116">
        <f t="shared" si="3"/>
        <v>0</v>
      </c>
    </row>
    <row r="36" spans="2:16">
      <c r="B36" s="125" t="str">
        <f ca="1">IF(C36="","",MAX($B$8:INDIRECT("R[-1]C",FALSE))+1)</f>
        <v/>
      </c>
      <c r="C36" s="229"/>
      <c r="D36" s="126" t="str">
        <f>IF(C36="","",D$6&amp;UPPER(SUBSTITUTE(C36," ","_")))</f>
        <v/>
      </c>
      <c r="E36" s="131"/>
      <c r="F36" s="91" t="str">
        <f>IF(C36="","","0x"&amp;DEC2HEX(H$2*2^10+B36,4))</f>
        <v/>
      </c>
      <c r="G36" s="105"/>
      <c r="H36" s="108"/>
      <c r="I36" s="108"/>
      <c r="J36" s="108"/>
      <c r="K36" s="108"/>
      <c r="L36" s="108"/>
      <c r="M36" s="108"/>
      <c r="N36" s="108"/>
      <c r="O36" s="116">
        <f t="shared" si="2"/>
        <v>0</v>
      </c>
      <c r="P36" s="116">
        <f t="shared" si="3"/>
        <v>0</v>
      </c>
    </row>
    <row r="37" spans="2:16">
      <c r="B37" s="125" t="str">
        <f ca="1">IF(C37="","",MAX($B$8:INDIRECT("R[-1]C",FALSE))+1)</f>
        <v/>
      </c>
      <c r="C37" s="229"/>
      <c r="D37" s="126" t="str">
        <f t="shared" si="0"/>
        <v/>
      </c>
      <c r="E37" s="131"/>
      <c r="F37" s="91" t="str">
        <f t="shared" si="1"/>
        <v/>
      </c>
      <c r="G37" s="105"/>
      <c r="H37" s="108"/>
      <c r="I37" s="108"/>
      <c r="J37" s="108"/>
      <c r="K37" s="108"/>
      <c r="L37" s="108"/>
      <c r="M37" s="108"/>
      <c r="N37" s="108"/>
      <c r="O37" s="116">
        <f t="shared" si="2"/>
        <v>0</v>
      </c>
      <c r="P37" s="116">
        <f t="shared" si="3"/>
        <v>0</v>
      </c>
    </row>
    <row r="38" spans="2:16">
      <c r="B38" s="125" t="str">
        <f ca="1">IF(C38="","",MAX($B$8:INDIRECT("R[-1]C",FALSE))+1)</f>
        <v/>
      </c>
      <c r="C38" s="229"/>
      <c r="D38" s="126" t="str">
        <f t="shared" si="0"/>
        <v/>
      </c>
      <c r="E38" s="131"/>
      <c r="F38" s="91" t="str">
        <f t="shared" si="1"/>
        <v/>
      </c>
      <c r="G38" s="105"/>
      <c r="H38" s="108"/>
      <c r="I38" s="108"/>
      <c r="J38" s="108"/>
      <c r="K38" s="108"/>
      <c r="L38" s="108"/>
      <c r="M38" s="108"/>
      <c r="N38" s="108"/>
      <c r="O38" s="116">
        <f t="shared" si="2"/>
        <v>0</v>
      </c>
      <c r="P38" s="116">
        <f t="shared" si="3"/>
        <v>0</v>
      </c>
    </row>
    <row r="39" spans="2:16">
      <c r="B39" s="125" t="str">
        <f ca="1">IF(C39="","",MAX($B$8:INDIRECT("R[-1]C",FALSE))+1)</f>
        <v/>
      </c>
      <c r="C39" s="229"/>
      <c r="D39" s="126" t="str">
        <f t="shared" si="0"/>
        <v/>
      </c>
      <c r="E39" s="131"/>
      <c r="F39" s="91" t="str">
        <f t="shared" si="1"/>
        <v/>
      </c>
      <c r="G39" s="105"/>
      <c r="H39" s="108"/>
      <c r="I39" s="108"/>
      <c r="J39" s="108"/>
      <c r="K39" s="108"/>
      <c r="L39" s="108"/>
      <c r="M39" s="108"/>
      <c r="N39" s="108"/>
      <c r="O39" s="116">
        <f t="shared" si="2"/>
        <v>0</v>
      </c>
      <c r="P39" s="116">
        <f t="shared" si="3"/>
        <v>0</v>
      </c>
    </row>
    <row r="40" spans="2:16">
      <c r="B40" s="125" t="str">
        <f ca="1">IF(C40="","",MAX($B$8:INDIRECT("R[-1]C",FALSE))+1)</f>
        <v/>
      </c>
      <c r="C40" s="229"/>
      <c r="D40" s="126" t="str">
        <f t="shared" si="0"/>
        <v/>
      </c>
      <c r="E40" s="131"/>
      <c r="F40" s="91" t="str">
        <f t="shared" si="1"/>
        <v/>
      </c>
      <c r="G40" s="105"/>
      <c r="H40" s="108"/>
      <c r="I40" s="108"/>
      <c r="J40" s="108"/>
      <c r="K40" s="108"/>
      <c r="L40" s="108"/>
      <c r="M40" s="108"/>
      <c r="N40" s="108"/>
      <c r="O40" s="116">
        <f t="shared" si="2"/>
        <v>0</v>
      </c>
      <c r="P40" s="116">
        <f t="shared" si="3"/>
        <v>0</v>
      </c>
    </row>
    <row r="41" spans="2:16">
      <c r="B41" s="125" t="str">
        <f ca="1">IF(C41="","",MAX($B$8:INDIRECT("R[-1]C",FALSE))+1)</f>
        <v/>
      </c>
      <c r="C41" s="229"/>
      <c r="D41" s="126" t="str">
        <f t="shared" si="0"/>
        <v/>
      </c>
      <c r="E41" s="131"/>
      <c r="F41" s="91" t="str">
        <f t="shared" si="1"/>
        <v/>
      </c>
      <c r="G41" s="105"/>
      <c r="H41" s="108"/>
      <c r="I41" s="108"/>
      <c r="J41" s="108"/>
      <c r="K41" s="108"/>
      <c r="L41" s="108"/>
      <c r="M41" s="108"/>
      <c r="N41" s="108"/>
      <c r="O41" s="116">
        <f t="shared" si="2"/>
        <v>0</v>
      </c>
      <c r="P41" s="116">
        <f t="shared" si="3"/>
        <v>0</v>
      </c>
    </row>
    <row r="42" spans="2:16">
      <c r="B42" s="125" t="str">
        <f ca="1">IF(C42="","",MAX($B$8:INDIRECT("R[-1]C",FALSE))+1)</f>
        <v/>
      </c>
      <c r="C42" s="104"/>
      <c r="D42" s="126" t="str">
        <f t="shared" si="0"/>
        <v/>
      </c>
      <c r="E42" s="131"/>
      <c r="F42" s="91" t="str">
        <f t="shared" si="1"/>
        <v/>
      </c>
      <c r="G42" s="105"/>
      <c r="H42" s="108"/>
      <c r="I42" s="108"/>
      <c r="J42" s="108"/>
      <c r="K42" s="108"/>
      <c r="L42" s="108"/>
      <c r="M42" s="108"/>
      <c r="N42" s="108"/>
      <c r="O42" s="116">
        <f t="shared" si="2"/>
        <v>0</v>
      </c>
      <c r="P42" s="116">
        <f t="shared" si="3"/>
        <v>0</v>
      </c>
    </row>
    <row r="43" spans="2:16">
      <c r="B43" s="125" t="str">
        <f ca="1">IF(C43="","",MAX($B$8:INDIRECT("R[-1]C",FALSE))+1)</f>
        <v/>
      </c>
      <c r="C43" s="104"/>
      <c r="D43" s="126" t="str">
        <f t="shared" si="0"/>
        <v/>
      </c>
      <c r="E43" s="131"/>
      <c r="F43" s="91" t="str">
        <f t="shared" si="1"/>
        <v/>
      </c>
      <c r="G43" s="105"/>
      <c r="H43" s="108"/>
      <c r="I43" s="108"/>
      <c r="J43" s="108"/>
      <c r="K43" s="108"/>
      <c r="L43" s="108"/>
      <c r="M43" s="108"/>
      <c r="N43" s="108"/>
      <c r="O43" s="116">
        <f t="shared" si="2"/>
        <v>0</v>
      </c>
      <c r="P43" s="116">
        <f t="shared" si="3"/>
        <v>0</v>
      </c>
    </row>
    <row r="44" spans="2:16">
      <c r="B44" s="125" t="str">
        <f ca="1">IF(C44="","",MAX($B$8:INDIRECT("R[-1]C",FALSE))+1)</f>
        <v/>
      </c>
      <c r="C44" s="228"/>
      <c r="D44" s="126" t="str">
        <f t="shared" si="0"/>
        <v/>
      </c>
      <c r="E44" s="131"/>
      <c r="F44" s="91" t="str">
        <f t="shared" si="1"/>
        <v/>
      </c>
      <c r="G44" s="105"/>
      <c r="H44" s="108"/>
      <c r="I44" s="108"/>
      <c r="J44" s="108"/>
      <c r="K44" s="108"/>
      <c r="L44" s="108"/>
      <c r="M44" s="108"/>
      <c r="N44" s="108"/>
      <c r="O44" s="116">
        <f t="shared" si="2"/>
        <v>0</v>
      </c>
      <c r="P44" s="116">
        <f t="shared" si="3"/>
        <v>0</v>
      </c>
    </row>
    <row r="45" spans="2:16">
      <c r="B45" s="125" t="str">
        <f ca="1">IF(C45="","",MAX($B$8:INDIRECT("R[-1]C",FALSE))+1)</f>
        <v/>
      </c>
      <c r="C45" s="104"/>
      <c r="D45" s="126" t="str">
        <f t="shared" si="0"/>
        <v/>
      </c>
      <c r="E45" s="131"/>
      <c r="F45" s="91" t="str">
        <f t="shared" si="1"/>
        <v/>
      </c>
      <c r="G45" s="105"/>
      <c r="H45" s="108"/>
      <c r="I45" s="108"/>
      <c r="J45" s="108"/>
      <c r="K45" s="108"/>
      <c r="L45" s="108"/>
      <c r="M45" s="108"/>
      <c r="N45" s="108"/>
      <c r="O45" s="116">
        <f t="shared" si="2"/>
        <v>0</v>
      </c>
      <c r="P45" s="116">
        <f t="shared" si="3"/>
        <v>0</v>
      </c>
    </row>
    <row r="46" spans="2:16">
      <c r="B46" s="125" t="str">
        <f ca="1">IF(C46="","",MAX($B$8:INDIRECT("R[-1]C",FALSE))+1)</f>
        <v/>
      </c>
      <c r="C46" s="228"/>
      <c r="D46" s="126" t="str">
        <f t="shared" si="0"/>
        <v/>
      </c>
      <c r="E46" s="131"/>
      <c r="F46" s="91" t="str">
        <f t="shared" si="1"/>
        <v/>
      </c>
      <c r="G46" s="105"/>
      <c r="H46" s="108"/>
      <c r="I46" s="108"/>
      <c r="J46" s="108"/>
      <c r="K46" s="108"/>
      <c r="L46" s="108"/>
      <c r="M46" s="108"/>
      <c r="N46" s="108"/>
      <c r="O46" s="116">
        <f t="shared" si="2"/>
        <v>0</v>
      </c>
      <c r="P46" s="116">
        <f t="shared" si="3"/>
        <v>0</v>
      </c>
    </row>
    <row r="47" spans="2:16">
      <c r="B47" s="125" t="str">
        <f ca="1">IF(C47="","",MAX($B$8:INDIRECT("R[-1]C",FALSE))+1)</f>
        <v/>
      </c>
      <c r="C47" s="228"/>
      <c r="D47" s="126" t="str">
        <f t="shared" si="0"/>
        <v/>
      </c>
      <c r="E47" s="131"/>
      <c r="F47" s="91" t="str">
        <f t="shared" si="1"/>
        <v/>
      </c>
      <c r="G47" s="105"/>
      <c r="H47" s="108"/>
      <c r="I47" s="108"/>
      <c r="J47" s="108"/>
      <c r="K47" s="108"/>
      <c r="L47" s="108"/>
      <c r="M47" s="108"/>
      <c r="N47" s="108"/>
      <c r="O47" s="116">
        <f t="shared" si="2"/>
        <v>0</v>
      </c>
      <c r="P47" s="116">
        <f t="shared" si="3"/>
        <v>0</v>
      </c>
    </row>
    <row r="48" spans="2:16">
      <c r="B48" s="125" t="str">
        <f ca="1">IF(C48="","",MAX($B$8:INDIRECT("R[-1]C",FALSE))+1)</f>
        <v/>
      </c>
      <c r="C48" s="228"/>
      <c r="D48" s="126" t="str">
        <f t="shared" si="0"/>
        <v/>
      </c>
      <c r="E48" s="131"/>
      <c r="F48" s="91" t="str">
        <f t="shared" si="1"/>
        <v/>
      </c>
      <c r="G48" s="105"/>
      <c r="H48" s="108"/>
      <c r="I48" s="108"/>
      <c r="J48" s="108"/>
      <c r="K48" s="108"/>
      <c r="L48" s="108"/>
      <c r="M48" s="108"/>
      <c r="N48" s="108"/>
      <c r="O48" s="116">
        <f t="shared" si="2"/>
        <v>0</v>
      </c>
      <c r="P48" s="116">
        <f t="shared" si="3"/>
        <v>0</v>
      </c>
    </row>
    <row r="49" spans="2:16">
      <c r="B49" s="125" t="str">
        <f ca="1">IF(C49="","",MAX($B$8:INDIRECT("R[-1]C",FALSE))+1)</f>
        <v/>
      </c>
      <c r="C49" s="104"/>
      <c r="D49" s="126" t="str">
        <f t="shared" si="0"/>
        <v/>
      </c>
      <c r="E49" s="131"/>
      <c r="F49" s="91" t="str">
        <f t="shared" si="1"/>
        <v/>
      </c>
      <c r="G49" s="105"/>
      <c r="H49" s="108"/>
      <c r="I49" s="108"/>
      <c r="J49" s="108"/>
      <c r="K49" s="108"/>
      <c r="L49" s="108"/>
      <c r="M49" s="108"/>
      <c r="N49" s="108"/>
      <c r="O49" s="116">
        <f t="shared" si="2"/>
        <v>0</v>
      </c>
      <c r="P49" s="116">
        <f t="shared" si="3"/>
        <v>0</v>
      </c>
    </row>
    <row r="50" spans="2:16">
      <c r="B50" s="125" t="str">
        <f ca="1">IF(C50="","",MAX($B$8:INDIRECT("R[-1]C",FALSE))+1)</f>
        <v/>
      </c>
      <c r="C50" s="228"/>
      <c r="D50" s="126" t="str">
        <f t="shared" si="0"/>
        <v/>
      </c>
      <c r="E50" s="131"/>
      <c r="F50" s="91" t="str">
        <f t="shared" si="1"/>
        <v/>
      </c>
      <c r="G50" s="105"/>
      <c r="H50" s="108"/>
      <c r="I50" s="108"/>
      <c r="J50" s="108"/>
      <c r="K50" s="108"/>
      <c r="L50" s="108"/>
      <c r="M50" s="108"/>
      <c r="N50" s="108"/>
      <c r="O50" s="116">
        <f t="shared" si="2"/>
        <v>0</v>
      </c>
      <c r="P50" s="116">
        <f t="shared" si="3"/>
        <v>0</v>
      </c>
    </row>
    <row r="51" spans="2:16">
      <c r="B51" s="125" t="str">
        <f ca="1">IF(C51="","",MAX($B$8:INDIRECT("R[-1]C",FALSE))+1)</f>
        <v/>
      </c>
      <c r="C51" s="104"/>
      <c r="D51" s="126" t="str">
        <f t="shared" si="0"/>
        <v/>
      </c>
      <c r="E51" s="131"/>
      <c r="F51" s="91" t="str">
        <f t="shared" si="1"/>
        <v/>
      </c>
      <c r="G51" s="105"/>
      <c r="H51" s="108"/>
      <c r="I51" s="108"/>
      <c r="J51" s="108"/>
      <c r="K51" s="108"/>
      <c r="L51" s="108"/>
      <c r="M51" s="108"/>
      <c r="N51" s="108"/>
      <c r="O51" s="116">
        <f t="shared" si="2"/>
        <v>0</v>
      </c>
      <c r="P51" s="116">
        <f t="shared" si="3"/>
        <v>0</v>
      </c>
    </row>
    <row r="52" spans="2:16">
      <c r="B52" s="125" t="str">
        <f ca="1">IF(C52="","",MAX($B$8:INDIRECT("R[-1]C",FALSE))+1)</f>
        <v/>
      </c>
      <c r="C52" s="228"/>
      <c r="D52" s="126" t="str">
        <f t="shared" si="0"/>
        <v/>
      </c>
      <c r="E52" s="131"/>
      <c r="F52" s="91" t="str">
        <f t="shared" si="1"/>
        <v/>
      </c>
      <c r="G52" s="105"/>
      <c r="H52" s="108"/>
      <c r="I52" s="108"/>
      <c r="J52" s="108"/>
      <c r="K52" s="108"/>
      <c r="L52" s="108"/>
      <c r="M52" s="108"/>
      <c r="N52" s="108"/>
      <c r="O52" s="116">
        <f t="shared" si="2"/>
        <v>0</v>
      </c>
      <c r="P52" s="116">
        <f t="shared" si="3"/>
        <v>0</v>
      </c>
    </row>
    <row r="53" spans="2:16">
      <c r="B53" s="125" t="str">
        <f ca="1">IF(C53="","",MAX($B$8:INDIRECT("R[-1]C",FALSE))+1)</f>
        <v/>
      </c>
      <c r="C53" s="228"/>
      <c r="D53" s="126" t="str">
        <f t="shared" si="0"/>
        <v/>
      </c>
      <c r="E53" s="131"/>
      <c r="F53" s="91" t="str">
        <f t="shared" si="1"/>
        <v/>
      </c>
      <c r="G53" s="105"/>
      <c r="H53" s="108"/>
      <c r="I53" s="108"/>
      <c r="J53" s="108"/>
      <c r="K53" s="108"/>
      <c r="L53" s="108"/>
      <c r="M53" s="108"/>
      <c r="N53" s="108"/>
      <c r="O53" s="116">
        <f t="shared" si="2"/>
        <v>0</v>
      </c>
      <c r="P53" s="116">
        <f t="shared" si="3"/>
        <v>0</v>
      </c>
    </row>
    <row r="54" spans="2:16">
      <c r="B54" s="125" t="str">
        <f ca="1">IF(C54="","",MAX($B$8:INDIRECT("R[-1]C",FALSE))+1)</f>
        <v/>
      </c>
      <c r="C54" s="228"/>
      <c r="D54" s="126" t="str">
        <f t="shared" si="0"/>
        <v/>
      </c>
      <c r="E54" s="131"/>
      <c r="F54" s="91" t="str">
        <f t="shared" si="1"/>
        <v/>
      </c>
      <c r="G54" s="105"/>
      <c r="H54" s="108"/>
      <c r="I54" s="108"/>
      <c r="J54" s="108"/>
      <c r="K54" s="108"/>
      <c r="L54" s="108"/>
      <c r="M54" s="108"/>
      <c r="N54" s="108"/>
      <c r="O54" s="116">
        <f t="shared" si="2"/>
        <v>0</v>
      </c>
      <c r="P54" s="116">
        <f t="shared" si="3"/>
        <v>0</v>
      </c>
    </row>
    <row r="55" spans="2:16">
      <c r="B55" s="125" t="str">
        <f ca="1">IF(C55="","",MAX($B$8:INDIRECT("R[-1]C",FALSE))+1)</f>
        <v/>
      </c>
      <c r="C55" s="104"/>
      <c r="D55" s="126" t="str">
        <f t="shared" si="0"/>
        <v/>
      </c>
      <c r="E55" s="131"/>
      <c r="F55" s="91" t="str">
        <f t="shared" si="1"/>
        <v/>
      </c>
      <c r="G55" s="105"/>
      <c r="H55" s="108"/>
      <c r="I55" s="108"/>
      <c r="J55" s="108"/>
      <c r="K55" s="108"/>
      <c r="L55" s="108"/>
      <c r="M55" s="108"/>
      <c r="N55" s="108"/>
      <c r="O55" s="116">
        <f t="shared" si="2"/>
        <v>0</v>
      </c>
      <c r="P55" s="116">
        <f t="shared" si="3"/>
        <v>0</v>
      </c>
    </row>
    <row r="56" spans="2:16">
      <c r="B56" s="125" t="str">
        <f ca="1">IF(C56="","",MAX($B$8:INDIRECT("R[-1]C",FALSE))+1)</f>
        <v/>
      </c>
      <c r="C56" s="228"/>
      <c r="D56" s="126" t="str">
        <f t="shared" si="0"/>
        <v/>
      </c>
      <c r="E56" s="131"/>
      <c r="F56" s="91" t="str">
        <f t="shared" si="1"/>
        <v/>
      </c>
      <c r="G56" s="105"/>
      <c r="H56" s="108"/>
      <c r="I56" s="108"/>
      <c r="J56" s="108"/>
      <c r="K56" s="108"/>
      <c r="L56" s="108"/>
      <c r="M56" s="108"/>
      <c r="N56" s="108"/>
      <c r="O56" s="116">
        <f t="shared" si="2"/>
        <v>0</v>
      </c>
      <c r="P56" s="116">
        <f t="shared" si="3"/>
        <v>0</v>
      </c>
    </row>
    <row r="57" spans="2:16">
      <c r="B57" s="125" t="str">
        <f ca="1">IF(C57="","",MAX($B$8:INDIRECT("R[-1]C",FALSE))+1)</f>
        <v/>
      </c>
      <c r="C57" s="228"/>
      <c r="D57" s="126" t="str">
        <f t="shared" si="0"/>
        <v/>
      </c>
      <c r="E57" s="131"/>
      <c r="F57" s="91" t="str">
        <f t="shared" si="1"/>
        <v/>
      </c>
      <c r="G57" s="105"/>
      <c r="H57" s="108"/>
      <c r="I57" s="108"/>
      <c r="J57" s="108"/>
      <c r="K57" s="108"/>
      <c r="L57" s="108"/>
      <c r="M57" s="108"/>
      <c r="N57" s="108"/>
      <c r="O57" s="116">
        <f t="shared" si="2"/>
        <v>0</v>
      </c>
      <c r="P57" s="116">
        <f t="shared" si="3"/>
        <v>0</v>
      </c>
    </row>
    <row r="58" spans="2:16">
      <c r="B58" s="125" t="str">
        <f ca="1">IF(C58="","",MAX($B$8:INDIRECT("R[-1]C",FALSE))+1)</f>
        <v/>
      </c>
      <c r="C58" s="228"/>
      <c r="D58" s="126" t="str">
        <f t="shared" si="0"/>
        <v/>
      </c>
      <c r="E58" s="131"/>
      <c r="F58" s="91" t="str">
        <f t="shared" si="1"/>
        <v/>
      </c>
      <c r="G58" s="105"/>
      <c r="H58" s="108"/>
      <c r="I58" s="108"/>
      <c r="J58" s="108"/>
      <c r="K58" s="108"/>
      <c r="L58" s="108"/>
      <c r="M58" s="108"/>
      <c r="N58" s="108"/>
      <c r="O58" s="116">
        <f t="shared" si="2"/>
        <v>0</v>
      </c>
      <c r="P58" s="116">
        <f t="shared" si="3"/>
        <v>0</v>
      </c>
    </row>
    <row r="59" spans="2:16">
      <c r="B59" s="125" t="str">
        <f ca="1">IF(C59="","",MAX($B$8:INDIRECT("R[-1]C",FALSE))+1)</f>
        <v/>
      </c>
      <c r="C59" s="228"/>
      <c r="D59" s="126" t="str">
        <f t="shared" si="0"/>
        <v/>
      </c>
      <c r="E59" s="131"/>
      <c r="F59" s="91" t="str">
        <f t="shared" si="1"/>
        <v/>
      </c>
      <c r="G59" s="105"/>
      <c r="H59" s="108"/>
      <c r="I59" s="108"/>
      <c r="J59" s="108"/>
      <c r="K59" s="108"/>
      <c r="L59" s="108"/>
      <c r="M59" s="108"/>
      <c r="N59" s="108"/>
      <c r="O59" s="116">
        <f t="shared" si="2"/>
        <v>0</v>
      </c>
      <c r="P59" s="116">
        <f t="shared" si="3"/>
        <v>0</v>
      </c>
    </row>
    <row r="60" spans="2:16">
      <c r="B60" s="125" t="str">
        <f ca="1">IF(C60="","",MAX($B$8:INDIRECT("R[-1]C",FALSE))+1)</f>
        <v/>
      </c>
      <c r="C60" s="228"/>
      <c r="D60" s="126" t="str">
        <f t="shared" si="0"/>
        <v/>
      </c>
      <c r="E60" s="131"/>
      <c r="F60" s="91" t="str">
        <f t="shared" si="1"/>
        <v/>
      </c>
      <c r="G60" s="105"/>
      <c r="H60" s="108"/>
      <c r="I60" s="108"/>
      <c r="J60" s="108"/>
      <c r="K60" s="108"/>
      <c r="L60" s="108"/>
      <c r="M60" s="108"/>
      <c r="N60" s="108"/>
      <c r="O60" s="116">
        <f t="shared" si="2"/>
        <v>0</v>
      </c>
      <c r="P60" s="116">
        <f t="shared" si="3"/>
        <v>0</v>
      </c>
    </row>
    <row r="61" spans="2:16">
      <c r="B61" s="125" t="str">
        <f ca="1">IF(C61="","",MAX($B$8:INDIRECT("R[-1]C",FALSE))+1)</f>
        <v/>
      </c>
      <c r="C61" s="104"/>
      <c r="D61" s="126" t="str">
        <f t="shared" si="0"/>
        <v/>
      </c>
      <c r="E61" s="131"/>
      <c r="F61" s="91" t="str">
        <f t="shared" si="1"/>
        <v/>
      </c>
      <c r="G61" s="105"/>
      <c r="H61" s="108"/>
      <c r="I61" s="108"/>
      <c r="J61" s="108"/>
      <c r="K61" s="108"/>
      <c r="L61" s="108"/>
      <c r="M61" s="108"/>
      <c r="N61" s="108"/>
      <c r="O61" s="116">
        <f t="shared" si="2"/>
        <v>0</v>
      </c>
      <c r="P61" s="116">
        <f t="shared" si="3"/>
        <v>0</v>
      </c>
    </row>
    <row r="62" spans="2:16">
      <c r="B62" s="125" t="str">
        <f ca="1">IF(C62="","",MAX($B$8:INDIRECT("R[-1]C",FALSE))+1)</f>
        <v/>
      </c>
      <c r="C62" s="104"/>
      <c r="D62" s="126" t="str">
        <f t="shared" si="0"/>
        <v/>
      </c>
      <c r="E62" s="131"/>
      <c r="F62" s="91" t="str">
        <f t="shared" si="1"/>
        <v/>
      </c>
      <c r="G62" s="105"/>
      <c r="H62" s="108"/>
      <c r="I62" s="108"/>
      <c r="J62" s="108"/>
      <c r="K62" s="108"/>
      <c r="L62" s="108"/>
      <c r="M62" s="108"/>
      <c r="N62" s="108"/>
      <c r="O62" s="116">
        <f t="shared" si="2"/>
        <v>0</v>
      </c>
      <c r="P62" s="116">
        <f t="shared" si="3"/>
        <v>0</v>
      </c>
    </row>
    <row r="63" spans="2:16">
      <c r="B63" s="125" t="str">
        <f ca="1">IF(C63="","",MAX($B$8:INDIRECT("R[-1]C",FALSE))+1)</f>
        <v/>
      </c>
      <c r="C63" s="228"/>
      <c r="D63" s="126" t="str">
        <f t="shared" si="0"/>
        <v/>
      </c>
      <c r="E63" s="131"/>
      <c r="F63" s="91" t="str">
        <f t="shared" si="1"/>
        <v/>
      </c>
      <c r="G63" s="105"/>
      <c r="H63" s="108"/>
      <c r="I63" s="108"/>
      <c r="J63" s="108"/>
      <c r="K63" s="108"/>
      <c r="L63" s="108"/>
      <c r="M63" s="108"/>
      <c r="N63" s="108"/>
      <c r="O63" s="116">
        <f t="shared" si="2"/>
        <v>0</v>
      </c>
      <c r="P63" s="116">
        <f t="shared" si="3"/>
        <v>0</v>
      </c>
    </row>
    <row r="64" spans="2:16">
      <c r="B64" s="125" t="str">
        <f ca="1">IF(C64="","",MAX($B$8:INDIRECT("R[-1]C",FALSE))+1)</f>
        <v/>
      </c>
      <c r="C64" s="104"/>
      <c r="D64" s="126" t="str">
        <f t="shared" si="0"/>
        <v/>
      </c>
      <c r="E64" s="131"/>
      <c r="F64" s="91" t="str">
        <f t="shared" si="1"/>
        <v/>
      </c>
      <c r="G64" s="105"/>
      <c r="H64" s="108"/>
      <c r="I64" s="108"/>
      <c r="J64" s="108"/>
      <c r="K64" s="108"/>
      <c r="L64" s="108"/>
      <c r="M64" s="108"/>
      <c r="N64" s="108"/>
      <c r="O64" s="116">
        <f t="shared" si="2"/>
        <v>0</v>
      </c>
      <c r="P64" s="116">
        <f t="shared" si="3"/>
        <v>0</v>
      </c>
    </row>
    <row r="65" spans="2:16">
      <c r="B65" s="125" t="str">
        <f ca="1">IF(C65="","",MAX($B$8:INDIRECT("R[-1]C",FALSE))+1)</f>
        <v/>
      </c>
      <c r="C65" s="104"/>
      <c r="D65" s="126" t="str">
        <f t="shared" si="0"/>
        <v/>
      </c>
      <c r="E65" s="131"/>
      <c r="F65" s="91" t="str">
        <f t="shared" si="1"/>
        <v/>
      </c>
      <c r="G65" s="105"/>
      <c r="H65" s="108"/>
      <c r="I65" s="108"/>
      <c r="J65" s="108"/>
      <c r="K65" s="108"/>
      <c r="L65" s="108"/>
      <c r="M65" s="108"/>
      <c r="N65" s="108"/>
      <c r="O65" s="116">
        <f t="shared" si="2"/>
        <v>0</v>
      </c>
      <c r="P65" s="116">
        <f t="shared" si="3"/>
        <v>0</v>
      </c>
    </row>
    <row r="66" spans="2:16">
      <c r="B66" s="125" t="str">
        <f ca="1">IF(C66="","",MAX($B$8:INDIRECT("R[-1]C",FALSE))+1)</f>
        <v/>
      </c>
      <c r="C66" s="104"/>
      <c r="D66" s="126" t="str">
        <f t="shared" si="0"/>
        <v/>
      </c>
      <c r="E66" s="131"/>
      <c r="F66" s="91" t="str">
        <f t="shared" si="1"/>
        <v/>
      </c>
      <c r="G66" s="105"/>
      <c r="H66" s="108"/>
      <c r="I66" s="108"/>
      <c r="J66" s="108"/>
      <c r="K66" s="108"/>
      <c r="L66" s="108"/>
      <c r="M66" s="108"/>
      <c r="N66" s="108"/>
      <c r="O66" s="116">
        <f t="shared" si="2"/>
        <v>0</v>
      </c>
      <c r="P66" s="116">
        <f t="shared" si="3"/>
        <v>0</v>
      </c>
    </row>
    <row r="67" spans="2:16">
      <c r="B67" s="125" t="str">
        <f ca="1">IF(C67="","",MAX($B$8:INDIRECT("R[-1]C",FALSE))+1)</f>
        <v/>
      </c>
      <c r="C67" s="228"/>
      <c r="D67" s="126" t="str">
        <f t="shared" si="0"/>
        <v/>
      </c>
      <c r="E67" s="131"/>
      <c r="F67" s="91" t="str">
        <f t="shared" si="1"/>
        <v/>
      </c>
      <c r="G67" s="105"/>
      <c r="H67" s="108"/>
      <c r="I67" s="108"/>
      <c r="J67" s="108"/>
      <c r="K67" s="108"/>
      <c r="L67" s="108"/>
      <c r="M67" s="108"/>
      <c r="N67" s="108"/>
      <c r="O67" s="116">
        <f t="shared" si="2"/>
        <v>0</v>
      </c>
      <c r="P67" s="116">
        <f t="shared" si="3"/>
        <v>0</v>
      </c>
    </row>
    <row r="68" spans="2:16">
      <c r="B68" s="125" t="str">
        <f ca="1">IF(C68="","",MAX($B$8:INDIRECT("R[-1]C",FALSE))+1)</f>
        <v/>
      </c>
      <c r="C68" s="228"/>
      <c r="D68" s="126" t="str">
        <f t="shared" si="0"/>
        <v/>
      </c>
      <c r="E68" s="131"/>
      <c r="F68" s="91" t="str">
        <f t="shared" si="1"/>
        <v/>
      </c>
      <c r="G68" s="105"/>
      <c r="H68" s="108"/>
      <c r="I68" s="108"/>
      <c r="J68" s="108"/>
      <c r="K68" s="108"/>
      <c r="L68" s="108"/>
      <c r="M68" s="108"/>
      <c r="N68" s="108"/>
      <c r="O68" s="116">
        <f t="shared" si="2"/>
        <v>0</v>
      </c>
      <c r="P68" s="116">
        <f t="shared" si="3"/>
        <v>0</v>
      </c>
    </row>
    <row r="69" spans="2:16">
      <c r="B69" s="125" t="str">
        <f ca="1">IF(C69="","",MAX($B$8:INDIRECT("R[-1]C",FALSE))+1)</f>
        <v/>
      </c>
      <c r="C69" s="104"/>
      <c r="D69" s="126" t="str">
        <f t="shared" si="0"/>
        <v/>
      </c>
      <c r="E69" s="131"/>
      <c r="F69" s="91" t="str">
        <f t="shared" si="1"/>
        <v/>
      </c>
      <c r="G69" s="105"/>
      <c r="H69" s="108"/>
      <c r="I69" s="108"/>
      <c r="J69" s="108"/>
      <c r="K69" s="108"/>
      <c r="L69" s="108"/>
      <c r="M69" s="108"/>
      <c r="N69" s="108"/>
      <c r="O69" s="116">
        <f t="shared" si="2"/>
        <v>0</v>
      </c>
      <c r="P69" s="116">
        <f t="shared" si="3"/>
        <v>0</v>
      </c>
    </row>
    <row r="70" spans="2:16">
      <c r="B70" s="125" t="str">
        <f ca="1">IF(C70="","",MAX($B$8:INDIRECT("R[-1]C",FALSE))+1)</f>
        <v/>
      </c>
      <c r="C70" s="228"/>
      <c r="D70" s="126" t="str">
        <f t="shared" si="0"/>
        <v/>
      </c>
      <c r="E70" s="131"/>
      <c r="F70" s="91" t="str">
        <f t="shared" si="1"/>
        <v/>
      </c>
      <c r="G70" s="105"/>
      <c r="H70" s="108"/>
      <c r="I70" s="108"/>
      <c r="J70" s="108"/>
      <c r="K70" s="108"/>
      <c r="L70" s="108"/>
      <c r="M70" s="108"/>
      <c r="N70" s="108"/>
      <c r="O70" s="116">
        <f t="shared" si="2"/>
        <v>0</v>
      </c>
      <c r="P70" s="116">
        <f t="shared" si="3"/>
        <v>0</v>
      </c>
    </row>
    <row r="71" spans="2:16">
      <c r="B71" s="125" t="str">
        <f ca="1">IF(C71="","",MAX($B$8:INDIRECT("R[-1]C",FALSE))+1)</f>
        <v/>
      </c>
      <c r="C71" s="228"/>
      <c r="D71" s="126" t="str">
        <f t="shared" si="0"/>
        <v/>
      </c>
      <c r="E71" s="131"/>
      <c r="F71" s="91" t="str">
        <f t="shared" si="1"/>
        <v/>
      </c>
      <c r="G71" s="105"/>
      <c r="H71" s="108"/>
      <c r="I71" s="108"/>
      <c r="J71" s="108"/>
      <c r="K71" s="108"/>
      <c r="L71" s="108"/>
      <c r="M71" s="108"/>
      <c r="N71" s="108"/>
      <c r="O71" s="116">
        <f t="shared" si="2"/>
        <v>0</v>
      </c>
      <c r="P71" s="116">
        <f t="shared" si="3"/>
        <v>0</v>
      </c>
    </row>
    <row r="72" spans="2:16">
      <c r="B72" s="125" t="str">
        <f ca="1">IF(C72="","",MAX($B$8:INDIRECT("R[-1]C",FALSE))+1)</f>
        <v/>
      </c>
      <c r="C72" s="228"/>
      <c r="D72" s="126" t="str">
        <f t="shared" si="0"/>
        <v/>
      </c>
      <c r="E72" s="131"/>
      <c r="F72" s="91" t="str">
        <f t="shared" si="1"/>
        <v/>
      </c>
      <c r="G72" s="105"/>
      <c r="H72" s="108"/>
      <c r="I72" s="108"/>
      <c r="J72" s="108"/>
      <c r="K72" s="108"/>
      <c r="L72" s="108"/>
      <c r="M72" s="108"/>
      <c r="N72" s="108"/>
      <c r="O72" s="116">
        <f t="shared" si="2"/>
        <v>0</v>
      </c>
      <c r="P72" s="116">
        <f t="shared" si="3"/>
        <v>0</v>
      </c>
    </row>
    <row r="73" spans="2:16">
      <c r="B73" s="125" t="str">
        <f ca="1">IF(C73="","",MAX($B$8:INDIRECT("R[-1]C",FALSE))+1)</f>
        <v/>
      </c>
      <c r="C73" s="228"/>
      <c r="D73" s="126" t="str">
        <f t="shared" ref="D73:D136" si="4">IF(C73="","",D$6&amp;UPPER(SUBSTITUTE(C73," ","_")))</f>
        <v/>
      </c>
      <c r="E73" s="131"/>
      <c r="F73" s="91" t="str">
        <f t="shared" ref="F73:F136" si="5">IF(C73="","","0x"&amp;DEC2HEX(H$2*2^10+B73,4))</f>
        <v/>
      </c>
      <c r="G73" s="105"/>
      <c r="H73" s="108"/>
      <c r="I73" s="108"/>
      <c r="J73" s="108"/>
      <c r="K73" s="108"/>
      <c r="L73" s="108"/>
      <c r="M73" s="108"/>
      <c r="N73" s="108"/>
      <c r="O73" s="116">
        <f t="shared" si="2"/>
        <v>0</v>
      </c>
      <c r="P73" s="116">
        <f t="shared" si="3"/>
        <v>0</v>
      </c>
    </row>
    <row r="74" spans="2:16">
      <c r="B74" s="125" t="str">
        <f ca="1">IF(C74="","",MAX($B$8:INDIRECT("R[-1]C",FALSE))+1)</f>
        <v/>
      </c>
      <c r="C74" s="228"/>
      <c r="D74" s="126" t="str">
        <f t="shared" si="4"/>
        <v/>
      </c>
      <c r="E74" s="131"/>
      <c r="F74" s="91" t="str">
        <f t="shared" si="5"/>
        <v/>
      </c>
      <c r="G74" s="105"/>
      <c r="H74" s="108"/>
      <c r="I74" s="108"/>
      <c r="J74" s="108"/>
      <c r="K74" s="108"/>
      <c r="L74" s="108"/>
      <c r="M74" s="108"/>
      <c r="N74" s="108"/>
      <c r="O74" s="116">
        <f t="shared" ref="O74:O136" si="6">COUNTA(G74:N74)</f>
        <v>0</v>
      </c>
      <c r="P74" s="116">
        <f t="shared" ref="P74:P136" si="7">LEN(D74)</f>
        <v>0</v>
      </c>
    </row>
    <row r="75" spans="2:16">
      <c r="B75" s="125" t="str">
        <f ca="1">IF(C75="","",MAX($B$8:INDIRECT("R[-1]C",FALSE))+1)</f>
        <v/>
      </c>
      <c r="C75" s="104"/>
      <c r="D75" s="126" t="str">
        <f t="shared" si="4"/>
        <v/>
      </c>
      <c r="E75" s="131"/>
      <c r="F75" s="91" t="str">
        <f t="shared" si="5"/>
        <v/>
      </c>
      <c r="G75" s="105"/>
      <c r="H75" s="108"/>
      <c r="I75" s="108"/>
      <c r="J75" s="108"/>
      <c r="K75" s="108"/>
      <c r="L75" s="108"/>
      <c r="M75" s="108"/>
      <c r="N75" s="108"/>
      <c r="O75" s="116">
        <f t="shared" si="6"/>
        <v>0</v>
      </c>
      <c r="P75" s="116">
        <f t="shared" si="7"/>
        <v>0</v>
      </c>
    </row>
    <row r="76" spans="2:16">
      <c r="B76" s="125" t="str">
        <f ca="1">IF(C76="","",MAX($B$8:INDIRECT("R[-1]C",FALSE))+1)</f>
        <v/>
      </c>
      <c r="C76" s="228"/>
      <c r="D76" s="126" t="str">
        <f t="shared" si="4"/>
        <v/>
      </c>
      <c r="E76" s="131"/>
      <c r="F76" s="91" t="str">
        <f t="shared" si="5"/>
        <v/>
      </c>
      <c r="G76" s="105"/>
      <c r="H76" s="108"/>
      <c r="I76" s="108"/>
      <c r="J76" s="108"/>
      <c r="K76" s="108"/>
      <c r="L76" s="108"/>
      <c r="M76" s="108"/>
      <c r="N76" s="108"/>
      <c r="O76" s="116">
        <f t="shared" si="6"/>
        <v>0</v>
      </c>
      <c r="P76" s="116">
        <f t="shared" si="7"/>
        <v>0</v>
      </c>
    </row>
    <row r="77" spans="2:16">
      <c r="B77" s="125" t="str">
        <f ca="1">IF(C77="","",MAX($B$8:INDIRECT("R[-1]C",FALSE))+1)</f>
        <v/>
      </c>
      <c r="C77" s="104"/>
      <c r="D77" s="126" t="str">
        <f t="shared" si="4"/>
        <v/>
      </c>
      <c r="E77" s="131"/>
      <c r="F77" s="91" t="str">
        <f t="shared" si="5"/>
        <v/>
      </c>
      <c r="G77" s="105"/>
      <c r="H77" s="108"/>
      <c r="I77" s="108"/>
      <c r="J77" s="108"/>
      <c r="K77" s="108"/>
      <c r="L77" s="108"/>
      <c r="M77" s="108"/>
      <c r="N77" s="108"/>
      <c r="O77" s="116">
        <f t="shared" si="6"/>
        <v>0</v>
      </c>
      <c r="P77" s="116">
        <f t="shared" si="7"/>
        <v>0</v>
      </c>
    </row>
    <row r="78" spans="2:16">
      <c r="B78" s="125" t="str">
        <f ca="1">IF(C78="","",MAX($B$8:INDIRECT("R[-1]C",FALSE))+1)</f>
        <v/>
      </c>
      <c r="C78" s="104"/>
      <c r="D78" s="126" t="str">
        <f t="shared" si="4"/>
        <v/>
      </c>
      <c r="E78" s="131"/>
      <c r="F78" s="91" t="str">
        <f t="shared" si="5"/>
        <v/>
      </c>
      <c r="G78" s="105"/>
      <c r="H78" s="108"/>
      <c r="I78" s="108"/>
      <c r="J78" s="108"/>
      <c r="K78" s="108"/>
      <c r="L78" s="108"/>
      <c r="M78" s="108"/>
      <c r="N78" s="108"/>
      <c r="O78" s="116">
        <f t="shared" si="6"/>
        <v>0</v>
      </c>
      <c r="P78" s="116">
        <f t="shared" si="7"/>
        <v>0</v>
      </c>
    </row>
    <row r="79" spans="2:16">
      <c r="B79" s="125" t="str">
        <f ca="1">IF(C79="","",MAX($B$8:INDIRECT("R[-1]C",FALSE))+1)</f>
        <v/>
      </c>
      <c r="C79" s="228"/>
      <c r="D79" s="126" t="str">
        <f t="shared" si="4"/>
        <v/>
      </c>
      <c r="E79" s="131"/>
      <c r="F79" s="91" t="str">
        <f t="shared" si="5"/>
        <v/>
      </c>
      <c r="G79" s="105"/>
      <c r="H79" s="108"/>
      <c r="I79" s="108"/>
      <c r="J79" s="108"/>
      <c r="K79" s="108"/>
      <c r="L79" s="108"/>
      <c r="M79" s="108"/>
      <c r="N79" s="108"/>
      <c r="O79" s="116">
        <f t="shared" si="6"/>
        <v>0</v>
      </c>
      <c r="P79" s="116">
        <f t="shared" si="7"/>
        <v>0</v>
      </c>
    </row>
    <row r="80" spans="2:16">
      <c r="B80" s="125" t="str">
        <f ca="1">IF(C80="","",MAX($B$8:INDIRECT("R[-1]C",FALSE))+1)</f>
        <v/>
      </c>
      <c r="C80" s="104"/>
      <c r="D80" s="126" t="str">
        <f t="shared" si="4"/>
        <v/>
      </c>
      <c r="E80" s="131"/>
      <c r="F80" s="91" t="str">
        <f t="shared" si="5"/>
        <v/>
      </c>
      <c r="G80" s="105"/>
      <c r="H80" s="108"/>
      <c r="I80" s="108"/>
      <c r="J80" s="108"/>
      <c r="K80" s="108"/>
      <c r="L80" s="108"/>
      <c r="M80" s="108"/>
      <c r="N80" s="108"/>
      <c r="O80" s="116">
        <f t="shared" si="6"/>
        <v>0</v>
      </c>
      <c r="P80" s="116">
        <f t="shared" si="7"/>
        <v>0</v>
      </c>
    </row>
    <row r="81" spans="2:16">
      <c r="B81" s="125" t="str">
        <f ca="1">IF(C81="","",MAX($B$8:INDIRECT("R[-1]C",FALSE))+1)</f>
        <v/>
      </c>
      <c r="C81" s="228"/>
      <c r="D81" s="126" t="str">
        <f t="shared" si="4"/>
        <v/>
      </c>
      <c r="E81" s="131"/>
      <c r="F81" s="91" t="str">
        <f t="shared" si="5"/>
        <v/>
      </c>
      <c r="G81" s="105"/>
      <c r="H81" s="108"/>
      <c r="I81" s="108"/>
      <c r="J81" s="108"/>
      <c r="K81" s="108"/>
      <c r="L81" s="108"/>
      <c r="M81" s="108"/>
      <c r="N81" s="108"/>
      <c r="O81" s="116">
        <f t="shared" si="6"/>
        <v>0</v>
      </c>
      <c r="P81" s="116">
        <f t="shared" si="7"/>
        <v>0</v>
      </c>
    </row>
    <row r="82" spans="2:16">
      <c r="B82" s="125" t="str">
        <f ca="1">IF(C82="","",MAX($B$8:INDIRECT("R[-1]C",FALSE))+1)</f>
        <v/>
      </c>
      <c r="C82" s="228"/>
      <c r="D82" s="126" t="str">
        <f t="shared" si="4"/>
        <v/>
      </c>
      <c r="E82" s="131"/>
      <c r="F82" s="91" t="str">
        <f t="shared" si="5"/>
        <v/>
      </c>
      <c r="G82" s="105"/>
      <c r="H82" s="108"/>
      <c r="I82" s="108"/>
      <c r="J82" s="108"/>
      <c r="K82" s="108"/>
      <c r="L82" s="108"/>
      <c r="M82" s="108"/>
      <c r="N82" s="108"/>
      <c r="O82" s="116">
        <f t="shared" si="6"/>
        <v>0</v>
      </c>
      <c r="P82" s="116">
        <f t="shared" si="7"/>
        <v>0</v>
      </c>
    </row>
    <row r="83" spans="2:16">
      <c r="B83" s="125" t="str">
        <f ca="1">IF(C83="","",MAX($B$8:INDIRECT("R[-1]C",FALSE))+1)</f>
        <v/>
      </c>
      <c r="C83" s="229"/>
      <c r="D83" s="126" t="str">
        <f t="shared" si="4"/>
        <v/>
      </c>
      <c r="E83" s="131"/>
      <c r="F83" s="91" t="str">
        <f t="shared" si="5"/>
        <v/>
      </c>
      <c r="G83" s="105"/>
      <c r="H83" s="108"/>
      <c r="I83" s="108"/>
      <c r="J83" s="108"/>
      <c r="K83" s="108"/>
      <c r="L83" s="108"/>
      <c r="M83" s="108"/>
      <c r="N83" s="108"/>
      <c r="O83" s="116">
        <f t="shared" si="6"/>
        <v>0</v>
      </c>
      <c r="P83" s="116">
        <f t="shared" si="7"/>
        <v>0</v>
      </c>
    </row>
    <row r="84" spans="2:16">
      <c r="B84" s="125" t="str">
        <f ca="1">IF(C84="","",MAX($B$8:INDIRECT("R[-1]C",FALSE))+1)</f>
        <v/>
      </c>
      <c r="C84" s="228"/>
      <c r="D84" s="126" t="str">
        <f t="shared" si="4"/>
        <v/>
      </c>
      <c r="E84" s="131"/>
      <c r="F84" s="91" t="str">
        <f t="shared" si="5"/>
        <v/>
      </c>
      <c r="G84" s="105"/>
      <c r="H84" s="108"/>
      <c r="I84" s="108"/>
      <c r="J84" s="108"/>
      <c r="K84" s="108"/>
      <c r="L84" s="108"/>
      <c r="M84" s="108"/>
      <c r="N84" s="108"/>
      <c r="O84" s="116">
        <f t="shared" si="6"/>
        <v>0</v>
      </c>
      <c r="P84" s="116">
        <f t="shared" si="7"/>
        <v>0</v>
      </c>
    </row>
    <row r="85" spans="2:16">
      <c r="B85" s="125" t="str">
        <f ca="1">IF(C85="","",MAX($B$8:INDIRECT("R[-1]C",FALSE))+1)</f>
        <v/>
      </c>
      <c r="C85" s="228"/>
      <c r="D85" s="126" t="str">
        <f t="shared" si="4"/>
        <v/>
      </c>
      <c r="E85" s="131"/>
      <c r="F85" s="91" t="str">
        <f t="shared" si="5"/>
        <v/>
      </c>
      <c r="G85" s="105"/>
      <c r="H85" s="108"/>
      <c r="I85" s="108"/>
      <c r="J85" s="108"/>
      <c r="K85" s="108"/>
      <c r="L85" s="108"/>
      <c r="M85" s="108"/>
      <c r="N85" s="108"/>
      <c r="O85" s="116">
        <f t="shared" si="6"/>
        <v>0</v>
      </c>
      <c r="P85" s="116">
        <f t="shared" si="7"/>
        <v>0</v>
      </c>
    </row>
    <row r="86" spans="2:16">
      <c r="B86" s="125" t="str">
        <f ca="1">IF(C86="","",MAX($B$8:INDIRECT("R[-1]C",FALSE))+1)</f>
        <v/>
      </c>
      <c r="C86" s="104"/>
      <c r="D86" s="126" t="str">
        <f t="shared" si="4"/>
        <v/>
      </c>
      <c r="E86" s="131"/>
      <c r="F86" s="91" t="str">
        <f t="shared" si="5"/>
        <v/>
      </c>
      <c r="G86" s="105"/>
      <c r="H86" s="108"/>
      <c r="I86" s="108"/>
      <c r="J86" s="108"/>
      <c r="K86" s="108"/>
      <c r="L86" s="108"/>
      <c r="M86" s="108"/>
      <c r="N86" s="108"/>
      <c r="O86" s="116">
        <f t="shared" si="6"/>
        <v>0</v>
      </c>
      <c r="P86" s="116">
        <f t="shared" si="7"/>
        <v>0</v>
      </c>
    </row>
    <row r="87" spans="2:16">
      <c r="B87" s="125" t="str">
        <f ca="1">IF(C87="","",MAX($B$8:INDIRECT("R[-1]C",FALSE))+1)</f>
        <v/>
      </c>
      <c r="C87" s="104"/>
      <c r="D87" s="126" t="str">
        <f t="shared" si="4"/>
        <v/>
      </c>
      <c r="E87" s="131"/>
      <c r="F87" s="91" t="str">
        <f t="shared" si="5"/>
        <v/>
      </c>
      <c r="G87" s="105"/>
      <c r="H87" s="108"/>
      <c r="I87" s="108"/>
      <c r="J87" s="108"/>
      <c r="K87" s="108"/>
      <c r="L87" s="108"/>
      <c r="M87" s="108"/>
      <c r="N87" s="108"/>
      <c r="O87" s="116">
        <f t="shared" si="6"/>
        <v>0</v>
      </c>
      <c r="P87" s="116">
        <f t="shared" si="7"/>
        <v>0</v>
      </c>
    </row>
    <row r="88" spans="2:16">
      <c r="B88" s="125" t="str">
        <f ca="1">IF(C88="","",MAX($B$8:INDIRECT("R[-1]C",FALSE))+1)</f>
        <v/>
      </c>
      <c r="C88" s="104"/>
      <c r="D88" s="126" t="str">
        <f t="shared" si="4"/>
        <v/>
      </c>
      <c r="E88" s="131"/>
      <c r="F88" s="91" t="str">
        <f t="shared" si="5"/>
        <v/>
      </c>
      <c r="G88" s="105"/>
      <c r="H88" s="108"/>
      <c r="I88" s="108"/>
      <c r="J88" s="108"/>
      <c r="K88" s="108"/>
      <c r="L88" s="108"/>
      <c r="M88" s="108"/>
      <c r="N88" s="108"/>
      <c r="O88" s="116">
        <f t="shared" si="6"/>
        <v>0</v>
      </c>
      <c r="P88" s="116">
        <f t="shared" si="7"/>
        <v>0</v>
      </c>
    </row>
    <row r="89" spans="2:16">
      <c r="B89" s="125" t="str">
        <f ca="1">IF(C89="","",MAX($B$8:INDIRECT("R[-1]C",FALSE))+1)</f>
        <v/>
      </c>
      <c r="C89" s="104"/>
      <c r="D89" s="126" t="str">
        <f t="shared" si="4"/>
        <v/>
      </c>
      <c r="E89" s="131"/>
      <c r="F89" s="91" t="str">
        <f t="shared" si="5"/>
        <v/>
      </c>
      <c r="G89" s="105"/>
      <c r="H89" s="108"/>
      <c r="I89" s="108"/>
      <c r="J89" s="108"/>
      <c r="K89" s="108"/>
      <c r="L89" s="108"/>
      <c r="M89" s="108"/>
      <c r="N89" s="108"/>
      <c r="O89" s="116">
        <f t="shared" si="6"/>
        <v>0</v>
      </c>
      <c r="P89" s="116">
        <f t="shared" si="7"/>
        <v>0</v>
      </c>
    </row>
    <row r="90" spans="2:16">
      <c r="B90" s="125" t="str">
        <f ca="1">IF(C90="","",MAX($B$8:INDIRECT("R[-1]C",FALSE))+1)</f>
        <v/>
      </c>
      <c r="C90" s="104"/>
      <c r="D90" s="126" t="str">
        <f t="shared" si="4"/>
        <v/>
      </c>
      <c r="E90" s="131"/>
      <c r="F90" s="91" t="str">
        <f t="shared" si="5"/>
        <v/>
      </c>
      <c r="G90" s="105"/>
      <c r="H90" s="108"/>
      <c r="I90" s="108"/>
      <c r="J90" s="108"/>
      <c r="K90" s="108"/>
      <c r="L90" s="108"/>
      <c r="M90" s="108"/>
      <c r="N90" s="108"/>
      <c r="O90" s="116">
        <f t="shared" si="6"/>
        <v>0</v>
      </c>
      <c r="P90" s="116">
        <f t="shared" si="7"/>
        <v>0</v>
      </c>
    </row>
    <row r="91" spans="2:16">
      <c r="B91" s="125" t="str">
        <f ca="1">IF(C91="","",MAX($B$8:INDIRECT("R[-1]C",FALSE))+1)</f>
        <v/>
      </c>
      <c r="C91" s="104"/>
      <c r="D91" s="126" t="str">
        <f t="shared" si="4"/>
        <v/>
      </c>
      <c r="E91" s="131"/>
      <c r="F91" s="91" t="str">
        <f t="shared" si="5"/>
        <v/>
      </c>
      <c r="G91" s="105"/>
      <c r="H91" s="108"/>
      <c r="I91" s="108"/>
      <c r="J91" s="108"/>
      <c r="K91" s="108"/>
      <c r="L91" s="108"/>
      <c r="M91" s="108"/>
      <c r="N91" s="108"/>
      <c r="O91" s="116">
        <f t="shared" si="6"/>
        <v>0</v>
      </c>
      <c r="P91" s="116">
        <f t="shared" si="7"/>
        <v>0</v>
      </c>
    </row>
    <row r="92" spans="2:16">
      <c r="B92" s="125" t="str">
        <f ca="1">IF(C92="","",MAX($B$8:INDIRECT("R[-1]C",FALSE))+1)</f>
        <v/>
      </c>
      <c r="C92" s="104"/>
      <c r="D92" s="126" t="str">
        <f t="shared" si="4"/>
        <v/>
      </c>
      <c r="E92" s="131"/>
      <c r="F92" s="91" t="str">
        <f t="shared" si="5"/>
        <v/>
      </c>
      <c r="G92" s="105"/>
      <c r="H92" s="108"/>
      <c r="I92" s="108"/>
      <c r="J92" s="108"/>
      <c r="K92" s="108"/>
      <c r="L92" s="108"/>
      <c r="M92" s="108"/>
      <c r="N92" s="108"/>
      <c r="O92" s="116">
        <f t="shared" si="6"/>
        <v>0</v>
      </c>
      <c r="P92" s="116">
        <f t="shared" si="7"/>
        <v>0</v>
      </c>
    </row>
    <row r="93" spans="2:16">
      <c r="B93" s="125" t="str">
        <f ca="1">IF(C93="","",MAX($B$8:INDIRECT("R[-1]C",FALSE))+1)</f>
        <v/>
      </c>
      <c r="C93" s="104"/>
      <c r="D93" s="126" t="str">
        <f t="shared" si="4"/>
        <v/>
      </c>
      <c r="E93" s="131"/>
      <c r="F93" s="91" t="str">
        <f t="shared" si="5"/>
        <v/>
      </c>
      <c r="G93" s="105"/>
      <c r="H93" s="108"/>
      <c r="I93" s="108"/>
      <c r="J93" s="108"/>
      <c r="K93" s="108"/>
      <c r="L93" s="108"/>
      <c r="M93" s="108"/>
      <c r="N93" s="108"/>
      <c r="O93" s="116">
        <f t="shared" si="6"/>
        <v>0</v>
      </c>
      <c r="P93" s="116">
        <f t="shared" si="7"/>
        <v>0</v>
      </c>
    </row>
    <row r="94" spans="2:16">
      <c r="B94" s="125" t="str">
        <f ca="1">IF(C94="","",MAX($B$8:INDIRECT("R[-1]C",FALSE))+1)</f>
        <v/>
      </c>
      <c r="C94" s="104"/>
      <c r="D94" s="126" t="str">
        <f t="shared" si="4"/>
        <v/>
      </c>
      <c r="E94" s="131"/>
      <c r="F94" s="91" t="str">
        <f t="shared" si="5"/>
        <v/>
      </c>
      <c r="G94" s="105"/>
      <c r="H94" s="108"/>
      <c r="I94" s="108"/>
      <c r="J94" s="108"/>
      <c r="K94" s="108"/>
      <c r="L94" s="108"/>
      <c r="M94" s="108"/>
      <c r="N94" s="108"/>
      <c r="O94" s="116">
        <f t="shared" si="6"/>
        <v>0</v>
      </c>
      <c r="P94" s="116">
        <f t="shared" si="7"/>
        <v>0</v>
      </c>
    </row>
    <row r="95" spans="2:16">
      <c r="B95" s="125" t="str">
        <f ca="1">IF(C95="","",MAX($B$8:INDIRECT("R[-1]C",FALSE))+1)</f>
        <v/>
      </c>
      <c r="C95" s="104"/>
      <c r="D95" s="126" t="str">
        <f t="shared" si="4"/>
        <v/>
      </c>
      <c r="E95" s="131"/>
      <c r="F95" s="91" t="str">
        <f t="shared" si="5"/>
        <v/>
      </c>
      <c r="G95" s="105"/>
      <c r="H95" s="108"/>
      <c r="I95" s="108"/>
      <c r="J95" s="108"/>
      <c r="K95" s="108"/>
      <c r="L95" s="108"/>
      <c r="M95" s="108"/>
      <c r="N95" s="108"/>
      <c r="O95" s="116">
        <f t="shared" si="6"/>
        <v>0</v>
      </c>
      <c r="P95" s="116">
        <f t="shared" si="7"/>
        <v>0</v>
      </c>
    </row>
    <row r="96" spans="2:16">
      <c r="B96" s="125" t="str">
        <f ca="1">IF(C96="","",MAX($B$8:INDIRECT("R[-1]C",FALSE))+1)</f>
        <v/>
      </c>
      <c r="C96" s="104"/>
      <c r="D96" s="126" t="str">
        <f t="shared" si="4"/>
        <v/>
      </c>
      <c r="E96" s="131"/>
      <c r="F96" s="91" t="str">
        <f t="shared" si="5"/>
        <v/>
      </c>
      <c r="G96" s="105"/>
      <c r="H96" s="108"/>
      <c r="I96" s="108"/>
      <c r="J96" s="108"/>
      <c r="K96" s="108"/>
      <c r="L96" s="108"/>
      <c r="M96" s="108"/>
      <c r="N96" s="108"/>
      <c r="O96" s="116">
        <f t="shared" si="6"/>
        <v>0</v>
      </c>
      <c r="P96" s="116">
        <f t="shared" si="7"/>
        <v>0</v>
      </c>
    </row>
    <row r="97" spans="2:16">
      <c r="B97" s="125" t="str">
        <f ca="1">IF(C97="","",MAX($B$8:INDIRECT("R[-1]C",FALSE))+1)</f>
        <v/>
      </c>
      <c r="C97" s="104"/>
      <c r="D97" s="126" t="str">
        <f t="shared" si="4"/>
        <v/>
      </c>
      <c r="E97" s="131"/>
      <c r="F97" s="91" t="str">
        <f t="shared" si="5"/>
        <v/>
      </c>
      <c r="G97" s="105"/>
      <c r="H97" s="108"/>
      <c r="I97" s="108"/>
      <c r="J97" s="108"/>
      <c r="K97" s="108"/>
      <c r="L97" s="108"/>
      <c r="M97" s="108"/>
      <c r="N97" s="108"/>
      <c r="O97" s="116">
        <f t="shared" si="6"/>
        <v>0</v>
      </c>
      <c r="P97" s="116">
        <f t="shared" si="7"/>
        <v>0</v>
      </c>
    </row>
    <row r="98" spans="2:16">
      <c r="B98" s="125" t="str">
        <f ca="1">IF(C98="","",MAX($B$8:INDIRECT("R[-1]C",FALSE))+1)</f>
        <v/>
      </c>
      <c r="C98" s="104"/>
      <c r="D98" s="126" t="str">
        <f t="shared" si="4"/>
        <v/>
      </c>
      <c r="E98" s="131"/>
      <c r="F98" s="91" t="str">
        <f t="shared" si="5"/>
        <v/>
      </c>
      <c r="G98" s="105"/>
      <c r="H98" s="108"/>
      <c r="I98" s="108"/>
      <c r="J98" s="108"/>
      <c r="K98" s="108"/>
      <c r="L98" s="108"/>
      <c r="M98" s="108"/>
      <c r="N98" s="108"/>
      <c r="O98" s="116">
        <f t="shared" si="6"/>
        <v>0</v>
      </c>
      <c r="P98" s="116">
        <f t="shared" si="7"/>
        <v>0</v>
      </c>
    </row>
    <row r="99" spans="2:16">
      <c r="B99" s="125" t="str">
        <f ca="1">IF(C99="","",MAX($B$8:INDIRECT("R[-1]C",FALSE))+1)</f>
        <v/>
      </c>
      <c r="C99" s="104"/>
      <c r="D99" s="126" t="str">
        <f t="shared" si="4"/>
        <v/>
      </c>
      <c r="E99" s="131"/>
      <c r="F99" s="91" t="str">
        <f t="shared" si="5"/>
        <v/>
      </c>
      <c r="G99" s="105"/>
      <c r="H99" s="108"/>
      <c r="I99" s="108"/>
      <c r="J99" s="108"/>
      <c r="K99" s="108"/>
      <c r="L99" s="108"/>
      <c r="M99" s="108"/>
      <c r="N99" s="108"/>
      <c r="O99" s="116">
        <f t="shared" si="6"/>
        <v>0</v>
      </c>
      <c r="P99" s="116">
        <f t="shared" si="7"/>
        <v>0</v>
      </c>
    </row>
    <row r="100" spans="2:16">
      <c r="B100" s="125" t="str">
        <f ca="1">IF(C100="","",MAX($B$8:INDIRECT("R[-1]C",FALSE))+1)</f>
        <v/>
      </c>
      <c r="C100" s="104"/>
      <c r="D100" s="126" t="str">
        <f t="shared" si="4"/>
        <v/>
      </c>
      <c r="E100" s="131"/>
      <c r="F100" s="91" t="str">
        <f t="shared" si="5"/>
        <v/>
      </c>
      <c r="G100" s="105"/>
      <c r="H100" s="108"/>
      <c r="I100" s="108"/>
      <c r="J100" s="108"/>
      <c r="K100" s="108"/>
      <c r="L100" s="108"/>
      <c r="M100" s="108"/>
      <c r="N100" s="108"/>
      <c r="O100" s="116">
        <f t="shared" si="6"/>
        <v>0</v>
      </c>
      <c r="P100" s="116">
        <f t="shared" si="7"/>
        <v>0</v>
      </c>
    </row>
    <row r="101" spans="2:16">
      <c r="B101" s="125" t="str">
        <f ca="1">IF(C101="","",MAX($B$8:INDIRECT("R[-1]C",FALSE))+1)</f>
        <v/>
      </c>
      <c r="C101" s="104"/>
      <c r="D101" s="126" t="str">
        <f t="shared" si="4"/>
        <v/>
      </c>
      <c r="E101" s="131"/>
      <c r="F101" s="91" t="str">
        <f t="shared" si="5"/>
        <v/>
      </c>
      <c r="G101" s="105"/>
      <c r="H101" s="108"/>
      <c r="I101" s="108"/>
      <c r="J101" s="108"/>
      <c r="K101" s="108"/>
      <c r="L101" s="108"/>
      <c r="M101" s="108"/>
      <c r="N101" s="108"/>
      <c r="O101" s="116">
        <f t="shared" si="6"/>
        <v>0</v>
      </c>
      <c r="P101" s="116">
        <f t="shared" si="7"/>
        <v>0</v>
      </c>
    </row>
    <row r="102" spans="2:16">
      <c r="B102" s="125" t="str">
        <f ca="1">IF(C102="","",MAX($B$8:INDIRECT("R[-1]C",FALSE))+1)</f>
        <v/>
      </c>
      <c r="C102" s="104"/>
      <c r="D102" s="126" t="str">
        <f t="shared" si="4"/>
        <v/>
      </c>
      <c r="E102" s="131"/>
      <c r="F102" s="91" t="str">
        <f t="shared" si="5"/>
        <v/>
      </c>
      <c r="G102" s="105"/>
      <c r="H102" s="108"/>
      <c r="I102" s="108"/>
      <c r="J102" s="108"/>
      <c r="K102" s="108"/>
      <c r="L102" s="108"/>
      <c r="M102" s="108"/>
      <c r="N102" s="108"/>
      <c r="O102" s="116">
        <f t="shared" si="6"/>
        <v>0</v>
      </c>
      <c r="P102" s="116">
        <f t="shared" si="7"/>
        <v>0</v>
      </c>
    </row>
    <row r="103" spans="2:16">
      <c r="B103" s="125" t="str">
        <f ca="1">IF(C103="","",MAX($B$8:INDIRECT("R[-1]C",FALSE))+1)</f>
        <v/>
      </c>
      <c r="C103" s="104"/>
      <c r="D103" s="126" t="str">
        <f t="shared" si="4"/>
        <v/>
      </c>
      <c r="E103" s="131"/>
      <c r="F103" s="91" t="str">
        <f t="shared" si="5"/>
        <v/>
      </c>
      <c r="G103" s="105"/>
      <c r="H103" s="108"/>
      <c r="I103" s="108"/>
      <c r="J103" s="108"/>
      <c r="K103" s="108"/>
      <c r="L103" s="108"/>
      <c r="M103" s="108"/>
      <c r="N103" s="108"/>
      <c r="O103" s="116">
        <f t="shared" si="6"/>
        <v>0</v>
      </c>
      <c r="P103" s="116">
        <f t="shared" si="7"/>
        <v>0</v>
      </c>
    </row>
    <row r="104" spans="2:16">
      <c r="B104" s="125" t="str">
        <f ca="1">IF(C104="","",MAX($B$8:INDIRECT("R[-1]C",FALSE))+1)</f>
        <v/>
      </c>
      <c r="C104" s="104"/>
      <c r="D104" s="126" t="str">
        <f t="shared" si="4"/>
        <v/>
      </c>
      <c r="E104" s="131"/>
      <c r="F104" s="91" t="str">
        <f t="shared" si="5"/>
        <v/>
      </c>
      <c r="G104" s="105"/>
      <c r="H104" s="108"/>
      <c r="I104" s="108"/>
      <c r="J104" s="108"/>
      <c r="K104" s="108"/>
      <c r="L104" s="108"/>
      <c r="M104" s="108"/>
      <c r="N104" s="108"/>
      <c r="O104" s="116">
        <f t="shared" si="6"/>
        <v>0</v>
      </c>
      <c r="P104" s="116">
        <f t="shared" si="7"/>
        <v>0</v>
      </c>
    </row>
    <row r="105" spans="2:16">
      <c r="B105" s="125" t="str">
        <f ca="1">IF(C105="","",MAX($B$8:INDIRECT("R[-1]C",FALSE))+1)</f>
        <v/>
      </c>
      <c r="C105" s="104"/>
      <c r="D105" s="126" t="str">
        <f t="shared" si="4"/>
        <v/>
      </c>
      <c r="E105" s="131"/>
      <c r="F105" s="91" t="str">
        <f t="shared" si="5"/>
        <v/>
      </c>
      <c r="G105" s="105"/>
      <c r="H105" s="108"/>
      <c r="I105" s="108"/>
      <c r="J105" s="108"/>
      <c r="K105" s="108"/>
      <c r="L105" s="108"/>
      <c r="M105" s="108"/>
      <c r="N105" s="108"/>
      <c r="O105" s="116">
        <f t="shared" si="6"/>
        <v>0</v>
      </c>
      <c r="P105" s="116">
        <f t="shared" si="7"/>
        <v>0</v>
      </c>
    </row>
    <row r="106" spans="2:16">
      <c r="B106" s="125" t="str">
        <f ca="1">IF(C106="","",MAX($B$8:INDIRECT("R[-1]C",FALSE))+1)</f>
        <v/>
      </c>
      <c r="C106" s="104"/>
      <c r="D106" s="126" t="str">
        <f t="shared" si="4"/>
        <v/>
      </c>
      <c r="E106" s="131"/>
      <c r="F106" s="91" t="str">
        <f t="shared" si="5"/>
        <v/>
      </c>
      <c r="G106" s="105"/>
      <c r="H106" s="108"/>
      <c r="I106" s="108"/>
      <c r="J106" s="108"/>
      <c r="K106" s="108"/>
      <c r="L106" s="108"/>
      <c r="M106" s="108"/>
      <c r="N106" s="108"/>
      <c r="O106" s="116">
        <f t="shared" si="6"/>
        <v>0</v>
      </c>
      <c r="P106" s="116">
        <f t="shared" si="7"/>
        <v>0</v>
      </c>
    </row>
    <row r="107" spans="2:16">
      <c r="B107" s="125" t="str">
        <f ca="1">IF(C107="","",MAX($B$8:INDIRECT("R[-1]C",FALSE))+1)</f>
        <v/>
      </c>
      <c r="C107" s="104"/>
      <c r="D107" s="126" t="str">
        <f t="shared" si="4"/>
        <v/>
      </c>
      <c r="E107" s="131"/>
      <c r="F107" s="91" t="str">
        <f t="shared" si="5"/>
        <v/>
      </c>
      <c r="G107" s="105"/>
      <c r="H107" s="108"/>
      <c r="I107" s="108"/>
      <c r="J107" s="108"/>
      <c r="K107" s="108"/>
      <c r="L107" s="108"/>
      <c r="M107" s="108"/>
      <c r="N107" s="108"/>
      <c r="O107" s="116">
        <f t="shared" si="6"/>
        <v>0</v>
      </c>
      <c r="P107" s="116">
        <f t="shared" si="7"/>
        <v>0</v>
      </c>
    </row>
    <row r="108" spans="2:16">
      <c r="B108" s="125" t="str">
        <f ca="1">IF(C108="","",MAX($B$8:INDIRECT("R[-1]C",FALSE))+1)</f>
        <v/>
      </c>
      <c r="C108" s="104"/>
      <c r="D108" s="126" t="str">
        <f t="shared" si="4"/>
        <v/>
      </c>
      <c r="E108" s="131"/>
      <c r="F108" s="91" t="str">
        <f t="shared" si="5"/>
        <v/>
      </c>
      <c r="G108" s="105"/>
      <c r="H108" s="108"/>
      <c r="I108" s="108"/>
      <c r="J108" s="108"/>
      <c r="K108" s="108"/>
      <c r="L108" s="108"/>
      <c r="M108" s="108"/>
      <c r="N108" s="108"/>
      <c r="O108" s="116">
        <f t="shared" si="6"/>
        <v>0</v>
      </c>
      <c r="P108" s="116">
        <f t="shared" si="7"/>
        <v>0</v>
      </c>
    </row>
    <row r="109" spans="2:16">
      <c r="B109" s="125" t="str">
        <f ca="1">IF(C109="","",MAX($B$8:INDIRECT("R[-1]C",FALSE))+1)</f>
        <v/>
      </c>
      <c r="C109" s="104"/>
      <c r="D109" s="126" t="str">
        <f t="shared" si="4"/>
        <v/>
      </c>
      <c r="E109" s="131"/>
      <c r="F109" s="91" t="str">
        <f t="shared" si="5"/>
        <v/>
      </c>
      <c r="G109" s="105"/>
      <c r="H109" s="108"/>
      <c r="I109" s="108"/>
      <c r="J109" s="108"/>
      <c r="K109" s="108"/>
      <c r="L109" s="108"/>
      <c r="M109" s="108"/>
      <c r="N109" s="108"/>
      <c r="O109" s="116">
        <f t="shared" si="6"/>
        <v>0</v>
      </c>
      <c r="P109" s="116">
        <f t="shared" si="7"/>
        <v>0</v>
      </c>
    </row>
    <row r="110" spans="2:16">
      <c r="B110" s="125" t="str">
        <f ca="1">IF(C110="","",MAX($B$8:INDIRECT("R[-1]C",FALSE))+1)</f>
        <v/>
      </c>
      <c r="C110" s="104"/>
      <c r="D110" s="126" t="str">
        <f t="shared" si="4"/>
        <v/>
      </c>
      <c r="E110" s="131"/>
      <c r="F110" s="91" t="str">
        <f t="shared" si="5"/>
        <v/>
      </c>
      <c r="G110" s="105"/>
      <c r="H110" s="108"/>
      <c r="I110" s="108"/>
      <c r="J110" s="108"/>
      <c r="K110" s="108"/>
      <c r="L110" s="108"/>
      <c r="M110" s="108"/>
      <c r="N110" s="108"/>
      <c r="O110" s="116">
        <f t="shared" si="6"/>
        <v>0</v>
      </c>
      <c r="P110" s="116">
        <f t="shared" si="7"/>
        <v>0</v>
      </c>
    </row>
    <row r="111" spans="2:16">
      <c r="B111" s="125" t="str">
        <f ca="1">IF(C111="","",MAX($B$8:INDIRECT("R[-1]C",FALSE))+1)</f>
        <v/>
      </c>
      <c r="C111" s="104"/>
      <c r="D111" s="126" t="str">
        <f t="shared" si="4"/>
        <v/>
      </c>
      <c r="E111" s="131"/>
      <c r="F111" s="91" t="str">
        <f t="shared" si="5"/>
        <v/>
      </c>
      <c r="G111" s="105"/>
      <c r="H111" s="108"/>
      <c r="I111" s="108"/>
      <c r="J111" s="108"/>
      <c r="K111" s="108"/>
      <c r="L111" s="108"/>
      <c r="M111" s="108"/>
      <c r="N111" s="108"/>
      <c r="O111" s="116">
        <f t="shared" si="6"/>
        <v>0</v>
      </c>
      <c r="P111" s="116">
        <f t="shared" si="7"/>
        <v>0</v>
      </c>
    </row>
    <row r="112" spans="2:16">
      <c r="B112" s="125" t="str">
        <f ca="1">IF(C112="","",MAX($B$8:INDIRECT("R[-1]C",FALSE))+1)</f>
        <v/>
      </c>
      <c r="C112" s="104"/>
      <c r="D112" s="126" t="str">
        <f t="shared" si="4"/>
        <v/>
      </c>
      <c r="E112" s="131"/>
      <c r="F112" s="91" t="str">
        <f t="shared" si="5"/>
        <v/>
      </c>
      <c r="G112" s="105"/>
      <c r="H112" s="108"/>
      <c r="I112" s="108"/>
      <c r="J112" s="108"/>
      <c r="K112" s="108"/>
      <c r="L112" s="108"/>
      <c r="M112" s="108"/>
      <c r="N112" s="108"/>
      <c r="O112" s="116">
        <f t="shared" si="6"/>
        <v>0</v>
      </c>
      <c r="P112" s="116">
        <f t="shared" si="7"/>
        <v>0</v>
      </c>
    </row>
    <row r="113" spans="2:16">
      <c r="B113" s="125" t="str">
        <f ca="1">IF(C113="","",MAX($B$8:INDIRECT("R[-1]C",FALSE))+1)</f>
        <v/>
      </c>
      <c r="C113" s="104"/>
      <c r="D113" s="126" t="str">
        <f t="shared" si="4"/>
        <v/>
      </c>
      <c r="E113" s="131"/>
      <c r="F113" s="91" t="str">
        <f t="shared" si="5"/>
        <v/>
      </c>
      <c r="G113" s="105"/>
      <c r="H113" s="108"/>
      <c r="I113" s="108"/>
      <c r="J113" s="108"/>
      <c r="K113" s="108"/>
      <c r="L113" s="108"/>
      <c r="M113" s="108"/>
      <c r="N113" s="108"/>
      <c r="O113" s="116">
        <f t="shared" si="6"/>
        <v>0</v>
      </c>
      <c r="P113" s="116">
        <f t="shared" si="7"/>
        <v>0</v>
      </c>
    </row>
    <row r="114" spans="2:16">
      <c r="B114" s="125" t="str">
        <f ca="1">IF(C114="","",MAX($B$8:INDIRECT("R[-1]C",FALSE))+1)</f>
        <v/>
      </c>
      <c r="C114" s="104"/>
      <c r="D114" s="126" t="str">
        <f t="shared" si="4"/>
        <v/>
      </c>
      <c r="E114" s="131"/>
      <c r="F114" s="91" t="str">
        <f t="shared" si="5"/>
        <v/>
      </c>
      <c r="G114" s="105"/>
      <c r="H114" s="108"/>
      <c r="I114" s="108"/>
      <c r="J114" s="108"/>
      <c r="K114" s="108"/>
      <c r="L114" s="108"/>
      <c r="M114" s="108"/>
      <c r="N114" s="108"/>
      <c r="O114" s="116">
        <f t="shared" si="6"/>
        <v>0</v>
      </c>
      <c r="P114" s="116">
        <f t="shared" si="7"/>
        <v>0</v>
      </c>
    </row>
    <row r="115" spans="2:16">
      <c r="B115" s="125" t="str">
        <f ca="1">IF(C115="","",MAX($B$8:INDIRECT("R[-1]C",FALSE))+1)</f>
        <v/>
      </c>
      <c r="C115" s="104"/>
      <c r="D115" s="126" t="str">
        <f t="shared" si="4"/>
        <v/>
      </c>
      <c r="E115" s="131"/>
      <c r="F115" s="91" t="str">
        <f t="shared" si="5"/>
        <v/>
      </c>
      <c r="G115" s="105"/>
      <c r="H115" s="108"/>
      <c r="I115" s="108"/>
      <c r="J115" s="108"/>
      <c r="K115" s="108"/>
      <c r="L115" s="108"/>
      <c r="M115" s="108"/>
      <c r="N115" s="108"/>
      <c r="O115" s="116">
        <f t="shared" si="6"/>
        <v>0</v>
      </c>
      <c r="P115" s="116">
        <f t="shared" si="7"/>
        <v>0</v>
      </c>
    </row>
    <row r="116" spans="2:16">
      <c r="B116" s="125" t="str">
        <f ca="1">IF(C116="","",MAX($B$8:INDIRECT("R[-1]C",FALSE))+1)</f>
        <v/>
      </c>
      <c r="C116" s="104"/>
      <c r="D116" s="126" t="str">
        <f t="shared" si="4"/>
        <v/>
      </c>
      <c r="E116" s="131"/>
      <c r="F116" s="91" t="str">
        <f t="shared" si="5"/>
        <v/>
      </c>
      <c r="G116" s="105"/>
      <c r="H116" s="108"/>
      <c r="I116" s="108"/>
      <c r="J116" s="108"/>
      <c r="K116" s="108"/>
      <c r="L116" s="108"/>
      <c r="M116" s="108"/>
      <c r="N116" s="108"/>
      <c r="O116" s="116">
        <f t="shared" si="6"/>
        <v>0</v>
      </c>
      <c r="P116" s="116">
        <f t="shared" si="7"/>
        <v>0</v>
      </c>
    </row>
    <row r="117" spans="2:16">
      <c r="B117" s="125" t="str">
        <f ca="1">IF(C117="","",MAX($B$8:INDIRECT("R[-1]C",FALSE))+1)</f>
        <v/>
      </c>
      <c r="C117" s="104"/>
      <c r="D117" s="126" t="str">
        <f t="shared" si="4"/>
        <v/>
      </c>
      <c r="E117" s="131"/>
      <c r="F117" s="91" t="str">
        <f t="shared" si="5"/>
        <v/>
      </c>
      <c r="G117" s="105"/>
      <c r="H117" s="108"/>
      <c r="I117" s="108"/>
      <c r="J117" s="108"/>
      <c r="K117" s="108"/>
      <c r="L117" s="108"/>
      <c r="M117" s="108"/>
      <c r="N117" s="108"/>
      <c r="O117" s="116">
        <f t="shared" si="6"/>
        <v>0</v>
      </c>
      <c r="P117" s="116">
        <f t="shared" si="7"/>
        <v>0</v>
      </c>
    </row>
    <row r="118" spans="2:16">
      <c r="B118" s="125" t="str">
        <f ca="1">IF(C118="","",MAX($B$8:INDIRECT("R[-1]C",FALSE))+1)</f>
        <v/>
      </c>
      <c r="C118" s="104"/>
      <c r="D118" s="126" t="str">
        <f t="shared" si="4"/>
        <v/>
      </c>
      <c r="E118" s="131"/>
      <c r="F118" s="91" t="str">
        <f t="shared" si="5"/>
        <v/>
      </c>
      <c r="G118" s="105"/>
      <c r="H118" s="108"/>
      <c r="I118" s="108"/>
      <c r="J118" s="108"/>
      <c r="K118" s="108"/>
      <c r="L118" s="108"/>
      <c r="M118" s="108"/>
      <c r="N118" s="108"/>
      <c r="O118" s="116">
        <f t="shared" si="6"/>
        <v>0</v>
      </c>
      <c r="P118" s="116">
        <f t="shared" si="7"/>
        <v>0</v>
      </c>
    </row>
    <row r="119" spans="2:16">
      <c r="B119" s="125" t="str">
        <f ca="1">IF(C119="","",MAX($B$8:INDIRECT("R[-1]C",FALSE))+1)</f>
        <v/>
      </c>
      <c r="C119" s="104"/>
      <c r="D119" s="126" t="str">
        <f t="shared" si="4"/>
        <v/>
      </c>
      <c r="E119" s="131"/>
      <c r="F119" s="91" t="str">
        <f t="shared" si="5"/>
        <v/>
      </c>
      <c r="G119" s="105"/>
      <c r="H119" s="108"/>
      <c r="I119" s="108"/>
      <c r="J119" s="108"/>
      <c r="K119" s="108"/>
      <c r="L119" s="108"/>
      <c r="M119" s="108"/>
      <c r="N119" s="108"/>
      <c r="O119" s="116">
        <f t="shared" si="6"/>
        <v>0</v>
      </c>
      <c r="P119" s="116">
        <f t="shared" si="7"/>
        <v>0</v>
      </c>
    </row>
    <row r="120" spans="2:16">
      <c r="B120" s="125" t="str">
        <f ca="1">IF(C120="","",MAX($B$8:INDIRECT("R[-1]C",FALSE))+1)</f>
        <v/>
      </c>
      <c r="C120" s="104"/>
      <c r="D120" s="126" t="str">
        <f t="shared" si="4"/>
        <v/>
      </c>
      <c r="E120" s="131"/>
      <c r="F120" s="91" t="str">
        <f t="shared" si="5"/>
        <v/>
      </c>
      <c r="G120" s="105"/>
      <c r="H120" s="108"/>
      <c r="I120" s="108"/>
      <c r="J120" s="108"/>
      <c r="K120" s="108"/>
      <c r="L120" s="108"/>
      <c r="M120" s="108"/>
      <c r="N120" s="108"/>
      <c r="O120" s="116">
        <f t="shared" si="6"/>
        <v>0</v>
      </c>
      <c r="P120" s="116">
        <f t="shared" si="7"/>
        <v>0</v>
      </c>
    </row>
    <row r="121" spans="2:16">
      <c r="B121" s="125" t="str">
        <f ca="1">IF(C121="","",MAX($B$8:INDIRECT("R[-1]C",FALSE))+1)</f>
        <v/>
      </c>
      <c r="C121" s="104"/>
      <c r="D121" s="126" t="str">
        <f t="shared" si="4"/>
        <v/>
      </c>
      <c r="E121" s="131"/>
      <c r="F121" s="91" t="str">
        <f t="shared" si="5"/>
        <v/>
      </c>
      <c r="G121" s="105"/>
      <c r="H121" s="108"/>
      <c r="I121" s="108"/>
      <c r="J121" s="108"/>
      <c r="K121" s="108"/>
      <c r="L121" s="108"/>
      <c r="M121" s="108"/>
      <c r="N121" s="108"/>
      <c r="O121" s="116">
        <f t="shared" si="6"/>
        <v>0</v>
      </c>
      <c r="P121" s="116">
        <f t="shared" si="7"/>
        <v>0</v>
      </c>
    </row>
    <row r="122" spans="2:16">
      <c r="B122" s="125" t="str">
        <f ca="1">IF(C122="","",MAX($B$8:INDIRECT("R[-1]C",FALSE))+1)</f>
        <v/>
      </c>
      <c r="C122" s="104"/>
      <c r="D122" s="126" t="str">
        <f t="shared" si="4"/>
        <v/>
      </c>
      <c r="E122" s="131"/>
      <c r="F122" s="91" t="str">
        <f t="shared" si="5"/>
        <v/>
      </c>
      <c r="G122" s="105"/>
      <c r="H122" s="108"/>
      <c r="I122" s="108"/>
      <c r="J122" s="108"/>
      <c r="K122" s="108"/>
      <c r="L122" s="108"/>
      <c r="M122" s="108"/>
      <c r="N122" s="108"/>
      <c r="O122" s="116">
        <f t="shared" si="6"/>
        <v>0</v>
      </c>
      <c r="P122" s="116">
        <f t="shared" si="7"/>
        <v>0</v>
      </c>
    </row>
    <row r="123" spans="2:16">
      <c r="B123" s="125" t="str">
        <f ca="1">IF(C123="","",MAX($B$8:INDIRECT("R[-1]C",FALSE))+1)</f>
        <v/>
      </c>
      <c r="C123" s="104"/>
      <c r="D123" s="126" t="str">
        <f t="shared" si="4"/>
        <v/>
      </c>
      <c r="E123" s="131"/>
      <c r="F123" s="91" t="str">
        <f t="shared" si="5"/>
        <v/>
      </c>
      <c r="G123" s="105"/>
      <c r="H123" s="108"/>
      <c r="I123" s="108"/>
      <c r="J123" s="108"/>
      <c r="K123" s="108"/>
      <c r="L123" s="108"/>
      <c r="M123" s="108"/>
      <c r="N123" s="108"/>
      <c r="O123" s="116">
        <f t="shared" si="6"/>
        <v>0</v>
      </c>
      <c r="P123" s="116">
        <f t="shared" si="7"/>
        <v>0</v>
      </c>
    </row>
    <row r="124" spans="2:16">
      <c r="B124" s="125" t="str">
        <f ca="1">IF(C124="","",MAX($B$8:INDIRECT("R[-1]C",FALSE))+1)</f>
        <v/>
      </c>
      <c r="C124" s="104"/>
      <c r="D124" s="126" t="str">
        <f t="shared" si="4"/>
        <v/>
      </c>
      <c r="E124" s="131"/>
      <c r="F124" s="91" t="str">
        <f t="shared" si="5"/>
        <v/>
      </c>
      <c r="G124" s="105"/>
      <c r="H124" s="108"/>
      <c r="I124" s="108"/>
      <c r="J124" s="108"/>
      <c r="K124" s="108"/>
      <c r="L124" s="108"/>
      <c r="M124" s="108"/>
      <c r="N124" s="108"/>
      <c r="O124" s="116">
        <f t="shared" si="6"/>
        <v>0</v>
      </c>
      <c r="P124" s="116">
        <f t="shared" si="7"/>
        <v>0</v>
      </c>
    </row>
    <row r="125" spans="2:16">
      <c r="B125" s="125" t="str">
        <f ca="1">IF(C125="","",MAX($B$8:INDIRECT("R[-1]C",FALSE))+1)</f>
        <v/>
      </c>
      <c r="C125" s="104"/>
      <c r="D125" s="126" t="str">
        <f t="shared" si="4"/>
        <v/>
      </c>
      <c r="E125" s="131"/>
      <c r="F125" s="91" t="str">
        <f t="shared" si="5"/>
        <v/>
      </c>
      <c r="G125" s="105"/>
      <c r="H125" s="108"/>
      <c r="I125" s="108"/>
      <c r="J125" s="108"/>
      <c r="K125" s="108"/>
      <c r="L125" s="108"/>
      <c r="M125" s="108"/>
      <c r="N125" s="108"/>
      <c r="O125" s="116">
        <f t="shared" si="6"/>
        <v>0</v>
      </c>
      <c r="P125" s="116">
        <f t="shared" si="7"/>
        <v>0</v>
      </c>
    </row>
    <row r="126" spans="2:16">
      <c r="B126" s="125" t="str">
        <f ca="1">IF(C126="","",MAX($B$8:INDIRECT("R[-1]C",FALSE))+1)</f>
        <v/>
      </c>
      <c r="C126" s="104"/>
      <c r="D126" s="126" t="str">
        <f t="shared" si="4"/>
        <v/>
      </c>
      <c r="E126" s="131"/>
      <c r="F126" s="91" t="str">
        <f t="shared" si="5"/>
        <v/>
      </c>
      <c r="G126" s="105"/>
      <c r="H126" s="108"/>
      <c r="I126" s="108"/>
      <c r="J126" s="108"/>
      <c r="K126" s="108"/>
      <c r="L126" s="108"/>
      <c r="M126" s="108"/>
      <c r="N126" s="108"/>
      <c r="O126" s="116">
        <f t="shared" si="6"/>
        <v>0</v>
      </c>
      <c r="P126" s="116">
        <f t="shared" si="7"/>
        <v>0</v>
      </c>
    </row>
    <row r="127" spans="2:16">
      <c r="B127" s="125" t="str">
        <f ca="1">IF(C127="","",MAX($B$8:INDIRECT("R[-1]C",FALSE))+1)</f>
        <v/>
      </c>
      <c r="C127" s="104"/>
      <c r="D127" s="126" t="str">
        <f t="shared" si="4"/>
        <v/>
      </c>
      <c r="E127" s="131"/>
      <c r="F127" s="91" t="str">
        <f t="shared" si="5"/>
        <v/>
      </c>
      <c r="G127" s="105"/>
      <c r="H127" s="108"/>
      <c r="I127" s="108"/>
      <c r="J127" s="108"/>
      <c r="K127" s="108"/>
      <c r="L127" s="108"/>
      <c r="M127" s="108"/>
      <c r="N127" s="108"/>
      <c r="O127" s="116">
        <f t="shared" si="6"/>
        <v>0</v>
      </c>
      <c r="P127" s="116">
        <f t="shared" si="7"/>
        <v>0</v>
      </c>
    </row>
    <row r="128" spans="2:16">
      <c r="B128" s="125" t="str">
        <f ca="1">IF(C128="","",MAX($B$8:INDIRECT("R[-1]C",FALSE))+1)</f>
        <v/>
      </c>
      <c r="C128" s="104"/>
      <c r="D128" s="126" t="str">
        <f t="shared" si="4"/>
        <v/>
      </c>
      <c r="E128" s="131"/>
      <c r="F128" s="91" t="str">
        <f t="shared" si="5"/>
        <v/>
      </c>
      <c r="G128" s="105"/>
      <c r="H128" s="108"/>
      <c r="I128" s="108"/>
      <c r="J128" s="108"/>
      <c r="K128" s="108"/>
      <c r="L128" s="108"/>
      <c r="M128" s="108"/>
      <c r="N128" s="108"/>
      <c r="O128" s="116">
        <f t="shared" si="6"/>
        <v>0</v>
      </c>
      <c r="P128" s="116">
        <f t="shared" si="7"/>
        <v>0</v>
      </c>
    </row>
    <row r="129" spans="2:16">
      <c r="B129" s="125" t="str">
        <f ca="1">IF(C129="","",MAX($B$8:INDIRECT("R[-1]C",FALSE))+1)</f>
        <v/>
      </c>
      <c r="C129" s="104"/>
      <c r="D129" s="126" t="str">
        <f t="shared" si="4"/>
        <v/>
      </c>
      <c r="E129" s="131"/>
      <c r="F129" s="91" t="str">
        <f t="shared" si="5"/>
        <v/>
      </c>
      <c r="G129" s="105"/>
      <c r="H129" s="108"/>
      <c r="I129" s="108"/>
      <c r="J129" s="108"/>
      <c r="K129" s="108"/>
      <c r="L129" s="108"/>
      <c r="M129" s="108"/>
      <c r="N129" s="108"/>
      <c r="O129" s="116">
        <f t="shared" si="6"/>
        <v>0</v>
      </c>
      <c r="P129" s="116">
        <f t="shared" si="7"/>
        <v>0</v>
      </c>
    </row>
    <row r="130" spans="2:16">
      <c r="B130" s="125" t="str">
        <f ca="1">IF(C130="","",MAX($B$8:INDIRECT("R[-1]C",FALSE))+1)</f>
        <v/>
      </c>
      <c r="C130" s="104"/>
      <c r="D130" s="126" t="str">
        <f t="shared" si="4"/>
        <v/>
      </c>
      <c r="E130" s="131"/>
      <c r="F130" s="91" t="str">
        <f t="shared" si="5"/>
        <v/>
      </c>
      <c r="G130" s="105"/>
      <c r="H130" s="108"/>
      <c r="I130" s="108"/>
      <c r="J130" s="108"/>
      <c r="K130" s="108"/>
      <c r="L130" s="108"/>
      <c r="M130" s="108"/>
      <c r="N130" s="108"/>
      <c r="O130" s="116">
        <f t="shared" si="6"/>
        <v>0</v>
      </c>
      <c r="P130" s="116">
        <f t="shared" si="7"/>
        <v>0</v>
      </c>
    </row>
    <row r="131" spans="2:16">
      <c r="B131" s="125" t="str">
        <f ca="1">IF(C131="","",MAX($B$8:INDIRECT("R[-1]C",FALSE))+1)</f>
        <v/>
      </c>
      <c r="C131" s="104"/>
      <c r="D131" s="126" t="str">
        <f t="shared" si="4"/>
        <v/>
      </c>
      <c r="E131" s="131"/>
      <c r="F131" s="91" t="str">
        <f t="shared" si="5"/>
        <v/>
      </c>
      <c r="G131" s="105"/>
      <c r="H131" s="108"/>
      <c r="I131" s="108"/>
      <c r="J131" s="108"/>
      <c r="K131" s="108"/>
      <c r="L131" s="108"/>
      <c r="M131" s="108"/>
      <c r="N131" s="108"/>
      <c r="O131" s="116">
        <f t="shared" si="6"/>
        <v>0</v>
      </c>
      <c r="P131" s="116">
        <f t="shared" si="7"/>
        <v>0</v>
      </c>
    </row>
    <row r="132" spans="2:16">
      <c r="B132" s="125" t="str">
        <f ca="1">IF(C132="","",MAX($B$8:INDIRECT("R[-1]C",FALSE))+1)</f>
        <v/>
      </c>
      <c r="C132" s="104"/>
      <c r="D132" s="126" t="str">
        <f t="shared" si="4"/>
        <v/>
      </c>
      <c r="E132" s="131"/>
      <c r="F132" s="91" t="str">
        <f t="shared" si="5"/>
        <v/>
      </c>
      <c r="G132" s="105"/>
      <c r="H132" s="108"/>
      <c r="I132" s="108"/>
      <c r="J132" s="108"/>
      <c r="K132" s="108"/>
      <c r="L132" s="108"/>
      <c r="M132" s="108"/>
      <c r="N132" s="108"/>
      <c r="O132" s="116">
        <f t="shared" si="6"/>
        <v>0</v>
      </c>
      <c r="P132" s="116">
        <f t="shared" si="7"/>
        <v>0</v>
      </c>
    </row>
    <row r="133" spans="2:16">
      <c r="B133" s="125" t="str">
        <f ca="1">IF(C133="","",MAX($B$8:INDIRECT("R[-1]C",FALSE))+1)</f>
        <v/>
      </c>
      <c r="C133" s="104"/>
      <c r="D133" s="126" t="str">
        <f t="shared" si="4"/>
        <v/>
      </c>
      <c r="E133" s="131"/>
      <c r="F133" s="91" t="str">
        <f t="shared" si="5"/>
        <v/>
      </c>
      <c r="G133" s="105"/>
      <c r="H133" s="108"/>
      <c r="I133" s="108"/>
      <c r="J133" s="108"/>
      <c r="K133" s="108"/>
      <c r="L133" s="108"/>
      <c r="M133" s="108"/>
      <c r="N133" s="108"/>
      <c r="O133" s="116">
        <f t="shared" si="6"/>
        <v>0</v>
      </c>
      <c r="P133" s="116">
        <f t="shared" si="7"/>
        <v>0</v>
      </c>
    </row>
    <row r="134" spans="2:16">
      <c r="B134" s="125" t="str">
        <f ca="1">IF(C134="","",MAX($B$8:INDIRECT("R[-1]C",FALSE))+1)</f>
        <v/>
      </c>
      <c r="C134" s="104"/>
      <c r="D134" s="126" t="str">
        <f t="shared" si="4"/>
        <v/>
      </c>
      <c r="E134" s="131"/>
      <c r="F134" s="91" t="str">
        <f t="shared" si="5"/>
        <v/>
      </c>
      <c r="G134" s="105"/>
      <c r="H134" s="108"/>
      <c r="I134" s="108"/>
      <c r="J134" s="108"/>
      <c r="K134" s="108"/>
      <c r="L134" s="108"/>
      <c r="M134" s="108"/>
      <c r="N134" s="108"/>
      <c r="O134" s="116">
        <f t="shared" si="6"/>
        <v>0</v>
      </c>
      <c r="P134" s="116">
        <f t="shared" si="7"/>
        <v>0</v>
      </c>
    </row>
    <row r="135" spans="2:16">
      <c r="B135" s="125" t="str">
        <f ca="1">IF(C135="","",MAX($B$8:INDIRECT("R[-1]C",FALSE))+1)</f>
        <v/>
      </c>
      <c r="C135" s="104"/>
      <c r="D135" s="126" t="str">
        <f t="shared" si="4"/>
        <v/>
      </c>
      <c r="E135" s="131"/>
      <c r="F135" s="91" t="str">
        <f t="shared" si="5"/>
        <v/>
      </c>
      <c r="G135" s="105"/>
      <c r="H135" s="108"/>
      <c r="I135" s="108"/>
      <c r="J135" s="108"/>
      <c r="K135" s="108"/>
      <c r="L135" s="108"/>
      <c r="M135" s="108"/>
      <c r="N135" s="108"/>
      <c r="O135" s="116">
        <f t="shared" si="6"/>
        <v>0</v>
      </c>
      <c r="P135" s="116">
        <f t="shared" si="7"/>
        <v>0</v>
      </c>
    </row>
    <row r="136" spans="2:16">
      <c r="B136" s="125" t="str">
        <f ca="1">IF(C136="","",MAX($B$8:INDIRECT("R[-1]C",FALSE))+1)</f>
        <v/>
      </c>
      <c r="C136" s="104"/>
      <c r="D136" s="126" t="str">
        <f t="shared" si="4"/>
        <v/>
      </c>
      <c r="E136" s="131"/>
      <c r="F136" s="91" t="str">
        <f t="shared" si="5"/>
        <v/>
      </c>
      <c r="G136" s="105"/>
      <c r="H136" s="108"/>
      <c r="I136" s="108"/>
      <c r="J136" s="108"/>
      <c r="K136" s="108"/>
      <c r="L136" s="108"/>
      <c r="M136" s="108"/>
      <c r="N136" s="108"/>
      <c r="O136" s="116">
        <f t="shared" si="6"/>
        <v>0</v>
      </c>
      <c r="P136" s="116">
        <f t="shared" si="7"/>
        <v>0</v>
      </c>
    </row>
  </sheetData>
  <sheetProtection sheet="1" objects="1" scenarios="1"/>
  <mergeCells count="1">
    <mergeCell ref="G1:H1"/>
  </mergeCells>
  <phoneticPr fontId="1"/>
  <printOptions horizontalCentered="1"/>
  <pageMargins left="0.39370078740157483" right="0.39370078740157483" top="0.39370078740157483" bottom="0.19685039370078741" header="0.19685039370078741" footer="0"/>
  <pageSetup paperSize="9" scale="50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42689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42689" r:id="rId4" name="削除ボタン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I23" sqref="I23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【Finisher State】</v>
      </c>
      <c r="H1" s="540"/>
      <c r="I1" s="119">
        <f>MAX(O8:O135)</f>
        <v>3</v>
      </c>
      <c r="J1" s="119">
        <f>MAX(P8:P135)</f>
        <v>27</v>
      </c>
    </row>
    <row r="2" spans="1:16" s="96" customFormat="1" ht="27" customHeight="1">
      <c r="A2" s="119">
        <v>4</v>
      </c>
      <c r="B2" s="119" t="s">
        <v>610</v>
      </c>
      <c r="C2" s="147" t="s">
        <v>48</v>
      </c>
      <c r="G2" s="341" t="s">
        <v>26</v>
      </c>
      <c r="H2" s="99">
        <f>A2</f>
        <v>4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EVT_STT_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533</v>
      </c>
      <c r="D8" s="126" t="str">
        <f>IF(C8="","",D$5&amp;UPPER(SUBSTITUTE(C8," ","_")))</f>
        <v>EVT_STT_POWER_UP_REQ</v>
      </c>
      <c r="E8" s="95"/>
      <c r="F8" s="91" t="str">
        <f t="shared" ref="F8:F71" ca="1" si="0">IF(C8="","","0x"&amp;DEC2HEX(H$2*2^10+B8,4))</f>
        <v>0x1000</v>
      </c>
      <c r="G8" s="105" t="s">
        <v>831</v>
      </c>
      <c r="H8" s="106" t="s">
        <v>582</v>
      </c>
      <c r="I8" s="106" t="s">
        <v>571</v>
      </c>
      <c r="J8" s="348"/>
      <c r="K8" s="106"/>
      <c r="L8" s="106"/>
      <c r="M8" s="106"/>
      <c r="N8" s="106"/>
      <c r="O8" s="116">
        <f>COUNTA(G8:N8)</f>
        <v>3</v>
      </c>
      <c r="P8" s="116">
        <f>LEN(D8)</f>
        <v>20</v>
      </c>
    </row>
    <row r="9" spans="1:16">
      <c r="B9" s="125">
        <f ca="1">IF(C9="","",MAX($B$7:INDIRECT("R[-1]C",FALSE))+1)</f>
        <v>1</v>
      </c>
      <c r="C9" s="225" t="s">
        <v>534</v>
      </c>
      <c r="D9" s="126" t="str">
        <f>IF(C9="","",D$5&amp;UPPER(SUBSTITUTE(C9," ","_")))</f>
        <v>EVT_STT_POWER_UP_RES</v>
      </c>
      <c r="E9" s="95"/>
      <c r="F9" s="91" t="str">
        <f t="shared" ca="1" si="0"/>
        <v>0x1001</v>
      </c>
      <c r="G9" s="107" t="s">
        <v>573</v>
      </c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1</v>
      </c>
      <c r="P9" s="116">
        <f t="shared" ref="P9:P72" si="2">LEN(D9)</f>
        <v>20</v>
      </c>
    </row>
    <row r="10" spans="1:16">
      <c r="B10" s="125">
        <f ca="1">IF(C10="","",MAX($B$7:INDIRECT("R[-1]C",FALSE))+1)</f>
        <v>2</v>
      </c>
      <c r="C10" s="225" t="s">
        <v>535</v>
      </c>
      <c r="D10" s="126" t="str">
        <f t="shared" ref="D10:D73" si="3">IF(C10="","",D$5&amp;UPPER(SUBSTITUTE(C10," ","_")))</f>
        <v>EVT_STT_POWER_ON_NOTIFY</v>
      </c>
      <c r="E10" s="95"/>
      <c r="F10" s="91" t="str">
        <f t="shared" ca="1" si="0"/>
        <v>0x1002</v>
      </c>
      <c r="G10" s="107"/>
      <c r="H10" s="108"/>
      <c r="I10" s="108"/>
      <c r="J10" s="108"/>
      <c r="K10" s="108"/>
      <c r="L10" s="108"/>
      <c r="M10" s="108"/>
      <c r="N10" s="108"/>
      <c r="O10" s="116">
        <f t="shared" si="1"/>
        <v>0</v>
      </c>
      <c r="P10" s="116">
        <f t="shared" si="2"/>
        <v>23</v>
      </c>
    </row>
    <row r="11" spans="1:16">
      <c r="B11" s="125">
        <f ca="1">IF(C11="","",MAX($B$7:INDIRECT("R[-1]C",FALSE))+1)</f>
        <v>3</v>
      </c>
      <c r="C11" s="225" t="s">
        <v>536</v>
      </c>
      <c r="D11" s="126" t="str">
        <f t="shared" si="3"/>
        <v>EVT_STT_POWER_DOWN_REQ</v>
      </c>
      <c r="E11" s="95"/>
      <c r="F11" s="91" t="str">
        <f t="shared" ca="1" si="0"/>
        <v>0x1003</v>
      </c>
      <c r="G11" s="107" t="s">
        <v>832</v>
      </c>
      <c r="H11" s="108" t="s">
        <v>583</v>
      </c>
      <c r="I11" s="108" t="s">
        <v>572</v>
      </c>
      <c r="J11" s="108"/>
      <c r="K11" s="108"/>
      <c r="L11" s="108"/>
      <c r="M11" s="108"/>
      <c r="N11" s="108"/>
      <c r="O11" s="116">
        <f t="shared" si="1"/>
        <v>3</v>
      </c>
      <c r="P11" s="116">
        <f t="shared" si="2"/>
        <v>22</v>
      </c>
    </row>
    <row r="12" spans="1:16">
      <c r="B12" s="125">
        <f ca="1">IF(C12="","",MAX($B$7:INDIRECT("R[-1]C",FALSE))+1)</f>
        <v>4</v>
      </c>
      <c r="C12" s="225" t="s">
        <v>537</v>
      </c>
      <c r="D12" s="126" t="str">
        <f t="shared" si="3"/>
        <v>EVT_STT_POWER_DOWN_RES</v>
      </c>
      <c r="E12" s="95"/>
      <c r="F12" s="91" t="str">
        <f t="shared" ca="1" si="0"/>
        <v>0x1004</v>
      </c>
      <c r="G12" s="107" t="s">
        <v>574</v>
      </c>
      <c r="H12" s="108"/>
      <c r="I12" s="108"/>
      <c r="J12" s="108"/>
      <c r="K12" s="108"/>
      <c r="L12" s="108"/>
      <c r="M12" s="108"/>
      <c r="N12" s="108"/>
      <c r="O12" s="116">
        <f t="shared" si="1"/>
        <v>1</v>
      </c>
      <c r="P12" s="116">
        <f t="shared" si="2"/>
        <v>22</v>
      </c>
    </row>
    <row r="13" spans="1:16">
      <c r="B13" s="125">
        <f ca="1">IF(C13="","",MAX($B$7:INDIRECT("R[-1]C",FALSE))+1)</f>
        <v>5</v>
      </c>
      <c r="C13" s="225" t="s">
        <v>538</v>
      </c>
      <c r="D13" s="126" t="str">
        <f t="shared" si="3"/>
        <v>EVT_STT_POWER_OFF_NOTIFY</v>
      </c>
      <c r="E13" s="95"/>
      <c r="F13" s="91" t="str">
        <f t="shared" ca="1" si="0"/>
        <v>0x1005</v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24</v>
      </c>
    </row>
    <row r="14" spans="1:16">
      <c r="B14" s="125">
        <f ca="1">IF(C14="","",MAX($B$7:INDIRECT("R[-1]C",FALSE))+1)</f>
        <v>6</v>
      </c>
      <c r="C14" s="225" t="s">
        <v>539</v>
      </c>
      <c r="D14" s="126" t="str">
        <f t="shared" si="3"/>
        <v>EVT_STT_CHANGE_DIAG_REQ</v>
      </c>
      <c r="E14" s="95"/>
      <c r="F14" s="91" t="str">
        <f t="shared" ca="1" si="0"/>
        <v>0x1006</v>
      </c>
      <c r="G14" s="107" t="s">
        <v>833</v>
      </c>
      <c r="H14" s="108" t="s">
        <v>584</v>
      </c>
      <c r="I14" s="108" t="s">
        <v>570</v>
      </c>
      <c r="J14" s="108"/>
      <c r="K14" s="108"/>
      <c r="L14" s="108"/>
      <c r="M14" s="108"/>
      <c r="N14" s="108"/>
      <c r="O14" s="116">
        <f t="shared" si="1"/>
        <v>3</v>
      </c>
      <c r="P14" s="116">
        <f t="shared" si="2"/>
        <v>23</v>
      </c>
    </row>
    <row r="15" spans="1:16">
      <c r="B15" s="125">
        <f ca="1">IF(C15="","",MAX($B$7:INDIRECT("R[-1]C",FALSE))+1)</f>
        <v>7</v>
      </c>
      <c r="C15" s="225" t="s">
        <v>540</v>
      </c>
      <c r="D15" s="126" t="str">
        <f t="shared" si="3"/>
        <v>EVT_STT_CHANGE_DIAG_RES</v>
      </c>
      <c r="E15" s="95"/>
      <c r="F15" s="91" t="str">
        <f t="shared" ca="1" si="0"/>
        <v>0x1007</v>
      </c>
      <c r="G15" s="107" t="s">
        <v>575</v>
      </c>
      <c r="H15" s="108"/>
      <c r="I15" s="108"/>
      <c r="J15" s="108"/>
      <c r="K15" s="108"/>
      <c r="L15" s="108"/>
      <c r="M15" s="108"/>
      <c r="N15" s="108"/>
      <c r="O15" s="116">
        <f t="shared" si="1"/>
        <v>1</v>
      </c>
      <c r="P15" s="116">
        <f t="shared" si="2"/>
        <v>23</v>
      </c>
    </row>
    <row r="16" spans="1:16">
      <c r="B16" s="125">
        <f ca="1">IF(C16="","",MAX($B$7:INDIRECT("R[-1]C",FALSE))+1)</f>
        <v>8</v>
      </c>
      <c r="C16" s="225" t="s">
        <v>541</v>
      </c>
      <c r="D16" s="126" t="str">
        <f t="shared" si="3"/>
        <v>EVT_STT_DIAGNOSTIC_NOTIFY</v>
      </c>
      <c r="E16" s="95"/>
      <c r="F16" s="91" t="str">
        <f t="shared" ca="1" si="0"/>
        <v>0x1008</v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25</v>
      </c>
    </row>
    <row r="17" spans="2:16">
      <c r="B17" s="125">
        <f ca="1">IF(C17="","",MAX($B$7:INDIRECT("R[-1]C",FALSE))+1)</f>
        <v>9</v>
      </c>
      <c r="C17" s="225" t="s">
        <v>542</v>
      </c>
      <c r="D17" s="126" t="str">
        <f t="shared" si="3"/>
        <v>EVT_STT_CHANGE_NORMAL_REQ</v>
      </c>
      <c r="E17" s="95"/>
      <c r="F17" s="91" t="str">
        <f t="shared" ca="1" si="0"/>
        <v>0x1009</v>
      </c>
      <c r="G17" s="107" t="s">
        <v>834</v>
      </c>
      <c r="H17" s="108" t="s">
        <v>585</v>
      </c>
      <c r="I17" s="108" t="s">
        <v>578</v>
      </c>
      <c r="J17" s="108"/>
      <c r="K17" s="108"/>
      <c r="L17" s="108"/>
      <c r="M17" s="108"/>
      <c r="N17" s="108"/>
      <c r="O17" s="116">
        <f t="shared" si="1"/>
        <v>3</v>
      </c>
      <c r="P17" s="116">
        <f t="shared" si="2"/>
        <v>25</v>
      </c>
    </row>
    <row r="18" spans="2:16">
      <c r="B18" s="125">
        <f ca="1">IF(C18="","",MAX($B$7:INDIRECT("R[-1]C",FALSE))+1)</f>
        <v>10</v>
      </c>
      <c r="C18" s="225" t="s">
        <v>543</v>
      </c>
      <c r="D18" s="126" t="str">
        <f t="shared" si="3"/>
        <v>EVT_STT_CHANGE_NORMAL_RES</v>
      </c>
      <c r="E18" s="95"/>
      <c r="F18" s="91" t="str">
        <f t="shared" ca="1" si="0"/>
        <v>0x100A</v>
      </c>
      <c r="G18" s="107" t="s">
        <v>576</v>
      </c>
      <c r="H18" s="108"/>
      <c r="I18" s="108"/>
      <c r="J18" s="108"/>
      <c r="K18" s="108"/>
      <c r="L18" s="108"/>
      <c r="M18" s="108"/>
      <c r="N18" s="108"/>
      <c r="O18" s="116">
        <f t="shared" si="1"/>
        <v>1</v>
      </c>
      <c r="P18" s="116">
        <f t="shared" si="2"/>
        <v>25</v>
      </c>
    </row>
    <row r="19" spans="2:16">
      <c r="B19" s="125">
        <f ca="1">IF(C19="","",MAX($B$7:INDIRECT("R[-1]C",FALSE))+1)</f>
        <v>11</v>
      </c>
      <c r="C19" s="225" t="s">
        <v>544</v>
      </c>
      <c r="D19" s="126" t="str">
        <f t="shared" si="3"/>
        <v>EVT_STT_STANDBY_NOTIFY</v>
      </c>
      <c r="E19" s="95"/>
      <c r="F19" s="91" t="str">
        <f t="shared" ca="1" si="0"/>
        <v>0x100B</v>
      </c>
      <c r="G19" s="107" t="s">
        <v>569</v>
      </c>
      <c r="H19" s="108"/>
      <c r="I19" s="108"/>
      <c r="J19" s="108"/>
      <c r="K19" s="108"/>
      <c r="L19" s="108"/>
      <c r="M19" s="108"/>
      <c r="N19" s="108"/>
      <c r="O19" s="116">
        <f t="shared" si="1"/>
        <v>1</v>
      </c>
      <c r="P19" s="116">
        <f t="shared" si="2"/>
        <v>22</v>
      </c>
    </row>
    <row r="20" spans="2:16">
      <c r="B20" s="125">
        <f ca="1">IF(C20="","",MAX($B$7:INDIRECT("R[-1]C",FALSE))+1)</f>
        <v>12</v>
      </c>
      <c r="C20" s="225" t="s">
        <v>545</v>
      </c>
      <c r="D20" s="126" t="str">
        <f t="shared" si="3"/>
        <v>EVT_STT_CYCLE_UP_REQ</v>
      </c>
      <c r="E20" s="95"/>
      <c r="F20" s="91" t="str">
        <f t="shared" ca="1" si="0"/>
        <v>0x100C</v>
      </c>
      <c r="G20" s="107" t="s">
        <v>835</v>
      </c>
      <c r="H20" s="108" t="s">
        <v>586</v>
      </c>
      <c r="I20" s="108" t="s">
        <v>888</v>
      </c>
      <c r="J20" s="108"/>
      <c r="K20" s="108"/>
      <c r="L20" s="108"/>
      <c r="M20" s="108"/>
      <c r="N20" s="108"/>
      <c r="O20" s="116">
        <f t="shared" si="1"/>
        <v>3</v>
      </c>
      <c r="P20" s="116">
        <f t="shared" si="2"/>
        <v>20</v>
      </c>
    </row>
    <row r="21" spans="2:16">
      <c r="B21" s="125">
        <f ca="1">IF(C21="","",MAX($B$7:INDIRECT("R[-1]C",FALSE))+1)</f>
        <v>13</v>
      </c>
      <c r="C21" s="225" t="s">
        <v>546</v>
      </c>
      <c r="D21" s="126" t="str">
        <f t="shared" si="3"/>
        <v>EVT_STT_CYCLE_UP_RES</v>
      </c>
      <c r="E21" s="95"/>
      <c r="F21" s="91" t="str">
        <f t="shared" ca="1" si="0"/>
        <v>0x100D</v>
      </c>
      <c r="G21" s="107" t="s">
        <v>577</v>
      </c>
      <c r="H21" s="108"/>
      <c r="I21" s="108"/>
      <c r="J21" s="108"/>
      <c r="K21" s="108"/>
      <c r="L21" s="108"/>
      <c r="M21" s="108"/>
      <c r="N21" s="108"/>
      <c r="O21" s="116">
        <f t="shared" si="1"/>
        <v>1</v>
      </c>
      <c r="P21" s="116">
        <f t="shared" si="2"/>
        <v>20</v>
      </c>
    </row>
    <row r="22" spans="2:16">
      <c r="B22" s="125">
        <f ca="1">IF(C22="","",MAX($B$7:INDIRECT("R[-1]C",FALSE))+1)</f>
        <v>14</v>
      </c>
      <c r="C22" s="225" t="s">
        <v>547</v>
      </c>
      <c r="D22" s="126" t="str">
        <f t="shared" si="3"/>
        <v>EVT_STT_READY_NOTIFY</v>
      </c>
      <c r="E22" s="95"/>
      <c r="F22" s="91" t="str">
        <f t="shared" ca="1" si="0"/>
        <v>0x100E</v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20</v>
      </c>
    </row>
    <row r="23" spans="2:16">
      <c r="B23" s="125">
        <f ca="1">IF(C23="","",MAX($B$7:INDIRECT("R[-1]C",FALSE))+1)</f>
        <v>15</v>
      </c>
      <c r="C23" s="225" t="s">
        <v>548</v>
      </c>
      <c r="D23" s="126" t="str">
        <f t="shared" si="3"/>
        <v>EVT_STT_CYCLE_DOWN_REQ</v>
      </c>
      <c r="E23" s="95"/>
      <c r="F23" s="91" t="str">
        <f t="shared" ca="1" si="0"/>
        <v>0x100F</v>
      </c>
      <c r="G23" s="107" t="s">
        <v>836</v>
      </c>
      <c r="H23" s="108" t="s">
        <v>579</v>
      </c>
      <c r="I23" s="108" t="s">
        <v>906</v>
      </c>
      <c r="J23" s="108"/>
      <c r="K23" s="108"/>
      <c r="L23" s="108"/>
      <c r="M23" s="108"/>
      <c r="N23" s="108"/>
      <c r="O23" s="116">
        <f t="shared" si="1"/>
        <v>3</v>
      </c>
      <c r="P23" s="116">
        <f t="shared" si="2"/>
        <v>22</v>
      </c>
    </row>
    <row r="24" spans="2:16">
      <c r="B24" s="125">
        <f ca="1">IF(C24="","",MAX($B$7:INDIRECT("R[-1]C",FALSE))+1)</f>
        <v>16</v>
      </c>
      <c r="C24" s="225" t="s">
        <v>781</v>
      </c>
      <c r="D24" s="126" t="str">
        <f t="shared" si="3"/>
        <v>EVT_STT_HARD_DOWN_REQ</v>
      </c>
      <c r="E24" s="95"/>
      <c r="F24" s="91" t="str">
        <f t="shared" ca="1" si="0"/>
        <v>0x1010</v>
      </c>
      <c r="G24" s="107" t="s">
        <v>837</v>
      </c>
      <c r="H24" s="108" t="s">
        <v>580</v>
      </c>
      <c r="I24" s="108" t="s">
        <v>581</v>
      </c>
      <c r="J24" s="108"/>
      <c r="K24" s="108"/>
      <c r="L24" s="108"/>
      <c r="M24" s="108"/>
      <c r="N24" s="108"/>
      <c r="O24" s="116">
        <f t="shared" si="1"/>
        <v>3</v>
      </c>
      <c r="P24" s="116">
        <f t="shared" si="2"/>
        <v>21</v>
      </c>
    </row>
    <row r="25" spans="2:16">
      <c r="B25" s="125">
        <f ca="1">IF(C25="","",MAX($B$7:INDIRECT("R[-1]C",FALSE))+1)</f>
        <v>17</v>
      </c>
      <c r="C25" s="225" t="s">
        <v>782</v>
      </c>
      <c r="D25" s="126" t="str">
        <f t="shared" si="3"/>
        <v>EVT_STT_PROCESS_DOWN_RES</v>
      </c>
      <c r="E25" s="95"/>
      <c r="F25" s="91" t="str">
        <f t="shared" ca="1" si="0"/>
        <v>0x1011</v>
      </c>
      <c r="G25" s="107" t="s">
        <v>907</v>
      </c>
      <c r="H25" s="108"/>
      <c r="I25" s="108"/>
      <c r="J25" s="108"/>
      <c r="K25" s="108"/>
      <c r="L25" s="108"/>
      <c r="M25" s="108"/>
      <c r="N25" s="108"/>
      <c r="O25" s="116">
        <f t="shared" si="1"/>
        <v>1</v>
      </c>
      <c r="P25" s="116">
        <f t="shared" si="2"/>
        <v>24</v>
      </c>
    </row>
    <row r="26" spans="2:16">
      <c r="B26" s="125">
        <f ca="1">IF(C26="","",MAX($B$7:INDIRECT("R[-1]C",FALSE))+1)</f>
        <v>18</v>
      </c>
      <c r="C26" s="225" t="s">
        <v>902</v>
      </c>
      <c r="D26" s="126" t="str">
        <f t="shared" si="3"/>
        <v>EVT_STT_STANDBY_EXIT_NOTIFY</v>
      </c>
      <c r="E26" s="95"/>
      <c r="F26" s="91" t="str">
        <f t="shared" ca="1" si="0"/>
        <v>0x1012</v>
      </c>
      <c r="G26" s="210" t="s">
        <v>903</v>
      </c>
      <c r="H26" s="349" t="s">
        <v>904</v>
      </c>
      <c r="I26" s="108"/>
      <c r="J26" s="108"/>
      <c r="K26" s="108"/>
      <c r="L26" s="108"/>
      <c r="M26" s="108"/>
      <c r="N26" s="108"/>
      <c r="O26" s="116">
        <f t="shared" si="1"/>
        <v>2</v>
      </c>
      <c r="P26" s="116">
        <f t="shared" si="2"/>
        <v>27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mergeCells count="1">
    <mergeCell ref="G1:H1"/>
  </mergeCells>
  <phoneticPr fontId="1"/>
  <hyperlinks>
    <hyperlink ref="C8" location="'メッセージ仕様'!C8" display="Power Up Req"/>
    <hyperlink ref="C9" location="'メッセージ仕様'!C9" display="Power Up Res"/>
    <hyperlink ref="C10" location="'メッセージ仕様'!C10" display="Power On Notify"/>
    <hyperlink ref="C11" location="'メッセージ仕様'!C11" display="Power Down Req"/>
    <hyperlink ref="C12" location="'メッセージ仕様'!C12" display="Power Down Res"/>
    <hyperlink ref="C13" location="'メッセージ仕様'!C13" display="Power Off Notify"/>
    <hyperlink ref="C14" location="'メッセージ仕様'!C14" display="Change Diag Req"/>
    <hyperlink ref="C15" location="'メッセージ仕様'!C15" display="Change Diag Res"/>
    <hyperlink ref="C16" location="'メッセージ仕様'!C16" display="Diagnostic Notify"/>
    <hyperlink ref="C17" location="'メッセージ仕様'!C17" display="Change Normal Req"/>
    <hyperlink ref="C18" location="'メッセージ仕様'!C18" display="Change Normal Res"/>
    <hyperlink ref="C19" location="'メッセージ仕様'!C19" display="Standby Notify"/>
    <hyperlink ref="C20" location="'メッセージ仕様'!C20" display="Cycle Up Req"/>
    <hyperlink ref="C21" location="'メッセージ仕様'!C21" display="Cycle Up Res"/>
    <hyperlink ref="C22" location="'メッセージ仕様'!C22" display="Ready Notify"/>
    <hyperlink ref="C23" location="'メッセージ仕様'!C23" display="Cycle Down Req"/>
    <hyperlink ref="C24" location="'メッセージ仕様'!C24" display="Hard Down Req"/>
    <hyperlink ref="C25" location="'メッセージ仕様'!C25" display="Process Down Res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68289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68289" r:id="rId4" name="削除ボタン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G15" sqref="G15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【Device Action Request】</v>
      </c>
      <c r="H1" s="540"/>
      <c r="I1" s="119">
        <f>MAX(O8:O135)</f>
        <v>1</v>
      </c>
      <c r="J1" s="119">
        <f>MAX(P8:P135)</f>
        <v>33</v>
      </c>
    </row>
    <row r="2" spans="1:16" s="96" customFormat="1" ht="27" customHeight="1">
      <c r="A2" s="119">
        <v>5</v>
      </c>
      <c r="B2" s="119" t="s">
        <v>611</v>
      </c>
      <c r="C2" s="147" t="s">
        <v>48</v>
      </c>
      <c r="G2" s="217" t="s">
        <v>69</v>
      </c>
      <c r="H2" s="99">
        <f>A2</f>
        <v>5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EVT_DEV_REQ_</v>
      </c>
      <c r="E5" s="75"/>
      <c r="G5" s="22" t="s">
        <v>73</v>
      </c>
    </row>
    <row r="6" spans="1:16" s="174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68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174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497</v>
      </c>
      <c r="D8" s="126" t="str">
        <f t="shared" ref="D8:D39" si="0">IF(C8="","",D$5&amp;UPPER(SUBSTITUTE(C8," ","_")))</f>
        <v>EVT_DEV_REQ_POWER_ON_INIT_CMPL</v>
      </c>
      <c r="E8" s="95"/>
      <c r="F8" s="91" t="str">
        <f t="shared" ref="F8:F39" ca="1" si="1">IF(C8="","","0x"&amp;DEC2HEX(H$2*2^10+B8,4))</f>
        <v>0x1400</v>
      </c>
      <c r="G8" s="105" t="s">
        <v>905</v>
      </c>
      <c r="H8" s="106"/>
      <c r="I8" s="106"/>
      <c r="J8" s="106"/>
      <c r="K8" s="106"/>
      <c r="L8" s="106"/>
      <c r="M8" s="106"/>
      <c r="N8" s="106"/>
      <c r="O8" s="116">
        <f t="shared" ref="O8:O39" si="2">COUNTA(G8:N8)</f>
        <v>1</v>
      </c>
      <c r="P8" s="116">
        <f t="shared" ref="P8:P39" si="3">LEN(D8)</f>
        <v>30</v>
      </c>
    </row>
    <row r="9" spans="1:16">
      <c r="B9" s="125" t="str">
        <f ca="1">IF(C9="","",MAX($B$7:INDIRECT("R[-1]C",FALSE))+1)</f>
        <v/>
      </c>
      <c r="C9" s="225"/>
      <c r="D9" s="126" t="str">
        <f t="shared" si="0"/>
        <v/>
      </c>
      <c r="E9" s="95"/>
      <c r="F9" s="91" t="str">
        <f t="shared" si="1"/>
        <v/>
      </c>
      <c r="G9" s="107"/>
      <c r="H9" s="108"/>
      <c r="I9" s="108"/>
      <c r="J9" s="108"/>
      <c r="K9" s="108"/>
      <c r="L9" s="108"/>
      <c r="M9" s="108"/>
      <c r="N9" s="108"/>
      <c r="O9" s="116">
        <f t="shared" si="2"/>
        <v>0</v>
      </c>
      <c r="P9" s="116">
        <f t="shared" si="3"/>
        <v>0</v>
      </c>
    </row>
    <row r="10" spans="1:16">
      <c r="B10" s="125">
        <f ca="1">IF(C10="","",MAX($B$7:INDIRECT("R[-1]C",FALSE))+1)</f>
        <v>1</v>
      </c>
      <c r="C10" s="225" t="s">
        <v>499</v>
      </c>
      <c r="D10" s="126" t="str">
        <f t="shared" si="0"/>
        <v>EVT_DEV_REQ_RESUME_INIT_CMPL</v>
      </c>
      <c r="E10" s="95"/>
      <c r="F10" s="91" t="str">
        <f t="shared" ca="1" si="1"/>
        <v>0x1401</v>
      </c>
      <c r="G10" s="107" t="s">
        <v>556</v>
      </c>
      <c r="H10" s="108"/>
      <c r="I10" s="108"/>
      <c r="J10" s="108"/>
      <c r="K10" s="108"/>
      <c r="L10" s="108"/>
      <c r="M10" s="108"/>
      <c r="N10" s="108"/>
      <c r="O10" s="116">
        <f t="shared" si="2"/>
        <v>1</v>
      </c>
      <c r="P10" s="116">
        <f t="shared" si="3"/>
        <v>28</v>
      </c>
    </row>
    <row r="11" spans="1:16">
      <c r="B11" s="125" t="str">
        <f ca="1">IF(C11="","",MAX($B$7:INDIRECT("R[-1]C",FALSE))+1)</f>
        <v/>
      </c>
      <c r="C11" s="225"/>
      <c r="D11" s="126" t="str">
        <f t="shared" si="0"/>
        <v/>
      </c>
      <c r="E11" s="95"/>
      <c r="F11" s="91" t="str">
        <f t="shared" si="1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2"/>
        <v>0</v>
      </c>
      <c r="P11" s="116">
        <f t="shared" si="3"/>
        <v>0</v>
      </c>
    </row>
    <row r="12" spans="1:16">
      <c r="B12" s="125">
        <f ca="1">IF(C12="","",MAX($B$7:INDIRECT("R[-1]C",FALSE))+1)</f>
        <v>2</v>
      </c>
      <c r="C12" s="225" t="s">
        <v>501</v>
      </c>
      <c r="D12" s="126" t="str">
        <f t="shared" si="0"/>
        <v>EVT_DEV_REQ_NORMAL_INIT_CMPL</v>
      </c>
      <c r="E12" s="95"/>
      <c r="F12" s="91" t="str">
        <f t="shared" ca="1" si="1"/>
        <v>0x1402</v>
      </c>
      <c r="G12" s="107" t="s">
        <v>557</v>
      </c>
      <c r="H12" s="108"/>
      <c r="I12" s="108"/>
      <c r="J12" s="108"/>
      <c r="K12" s="108"/>
      <c r="L12" s="108"/>
      <c r="M12" s="108"/>
      <c r="N12" s="108"/>
      <c r="O12" s="116">
        <f t="shared" si="2"/>
        <v>1</v>
      </c>
      <c r="P12" s="116">
        <f t="shared" si="3"/>
        <v>28</v>
      </c>
    </row>
    <row r="13" spans="1:16">
      <c r="B13" s="125" t="str">
        <f ca="1">IF(C13="","",MAX($B$7:INDIRECT("R[-1]C",FALSE))+1)</f>
        <v/>
      </c>
      <c r="C13" s="225"/>
      <c r="D13" s="126" t="str">
        <f t="shared" si="0"/>
        <v/>
      </c>
      <c r="E13" s="95"/>
      <c r="F13" s="91" t="str">
        <f t="shared" si="1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2"/>
        <v>0</v>
      </c>
      <c r="P13" s="116">
        <f t="shared" si="3"/>
        <v>0</v>
      </c>
    </row>
    <row r="14" spans="1:16">
      <c r="B14" s="125">
        <f ca="1">IF(C14="","",MAX($B$7:INDIRECT("R[-1]C",FALSE))+1)</f>
        <v>3</v>
      </c>
      <c r="C14" s="225" t="s">
        <v>550</v>
      </c>
      <c r="D14" s="126" t="str">
        <f t="shared" si="0"/>
        <v>EVT_DEV_REQ_JAM_CHECK_TRA</v>
      </c>
      <c r="E14" s="95"/>
      <c r="F14" s="91" t="str">
        <f t="shared" ca="1" si="1"/>
        <v>0x1403</v>
      </c>
      <c r="G14" s="107" t="s">
        <v>838</v>
      </c>
      <c r="H14" s="108"/>
      <c r="I14" s="108"/>
      <c r="J14" s="108"/>
      <c r="K14" s="108"/>
      <c r="L14" s="108"/>
      <c r="M14" s="108"/>
      <c r="N14" s="108"/>
      <c r="O14" s="116">
        <f t="shared" si="2"/>
        <v>1</v>
      </c>
      <c r="P14" s="116">
        <f t="shared" si="3"/>
        <v>25</v>
      </c>
    </row>
    <row r="15" spans="1:16">
      <c r="B15" s="125">
        <f ca="1">IF(C15="","",MAX($B$7:INDIRECT("R[-1]C",FALSE))+1)</f>
        <v>4</v>
      </c>
      <c r="C15" s="225" t="s">
        <v>503</v>
      </c>
      <c r="D15" s="126" t="str">
        <f t="shared" si="0"/>
        <v>EVT_DEV_REQ_PROCESS_END_TRA</v>
      </c>
      <c r="E15" s="95"/>
      <c r="F15" s="91" t="str">
        <f t="shared" ca="1" si="1"/>
        <v>0x1404</v>
      </c>
      <c r="G15" s="107" t="s">
        <v>908</v>
      </c>
      <c r="H15" s="108"/>
      <c r="I15" s="108"/>
      <c r="J15" s="108"/>
      <c r="K15" s="108"/>
      <c r="L15" s="108"/>
      <c r="M15" s="108"/>
      <c r="N15" s="108"/>
      <c r="O15" s="116">
        <f t="shared" si="2"/>
        <v>1</v>
      </c>
      <c r="P15" s="116">
        <f t="shared" si="3"/>
        <v>27</v>
      </c>
    </row>
    <row r="16" spans="1:16">
      <c r="B16" s="125">
        <f ca="1">IF(C16="","",MAX($B$7:INDIRECT("R[-1]C",FALSE))+1)</f>
        <v>5</v>
      </c>
      <c r="C16" s="225" t="s">
        <v>504</v>
      </c>
      <c r="D16" s="126" t="str">
        <f t="shared" si="0"/>
        <v>EVT_DEV_REQ_PROCESS_END_CMPL</v>
      </c>
      <c r="E16" s="95"/>
      <c r="F16" s="91" t="str">
        <f t="shared" ca="1" si="1"/>
        <v>0x1405</v>
      </c>
      <c r="G16" s="107" t="s">
        <v>558</v>
      </c>
      <c r="H16" s="108"/>
      <c r="I16" s="108"/>
      <c r="J16" s="108"/>
      <c r="K16" s="108"/>
      <c r="L16" s="108"/>
      <c r="M16" s="108"/>
      <c r="N16" s="108"/>
      <c r="O16" s="116">
        <f t="shared" si="2"/>
        <v>1</v>
      </c>
      <c r="P16" s="116">
        <f t="shared" si="3"/>
        <v>28</v>
      </c>
    </row>
    <row r="17" spans="2:16">
      <c r="B17" s="125">
        <f ca="1">IF(C17="","",MAX($B$7:INDIRECT("R[-1]C",FALSE))+1)</f>
        <v>6</v>
      </c>
      <c r="C17" s="225" t="s">
        <v>852</v>
      </c>
      <c r="D17" s="126" t="str">
        <f t="shared" si="0"/>
        <v>EVT_DEV_REQ_PROCESS_END_TRAY</v>
      </c>
      <c r="E17" s="95"/>
      <c r="F17" s="91" t="str">
        <f t="shared" ca="1" si="1"/>
        <v>0x1406</v>
      </c>
      <c r="G17" s="107" t="s">
        <v>853</v>
      </c>
      <c r="H17" s="108"/>
      <c r="I17" s="108"/>
      <c r="J17" s="108"/>
      <c r="K17" s="108"/>
      <c r="L17" s="108"/>
      <c r="M17" s="108"/>
      <c r="N17" s="108"/>
      <c r="O17" s="116">
        <f t="shared" si="2"/>
        <v>1</v>
      </c>
      <c r="P17" s="116">
        <f t="shared" si="3"/>
        <v>28</v>
      </c>
    </row>
    <row r="18" spans="2:16">
      <c r="B18" s="125">
        <f ca="1">IF(C18="","",MAX($B$7:INDIRECT("R[-1]C",FALSE))+1)</f>
        <v>7</v>
      </c>
      <c r="C18" s="225" t="s">
        <v>506</v>
      </c>
      <c r="D18" s="126" t="str">
        <f t="shared" si="0"/>
        <v>EVT_DEV_REQ_JAM_CLEAR_ASSIST_TRA</v>
      </c>
      <c r="E18" s="95"/>
      <c r="F18" s="91" t="str">
        <f t="shared" ca="1" si="1"/>
        <v>0x1407</v>
      </c>
      <c r="G18" s="107" t="s">
        <v>839</v>
      </c>
      <c r="H18" s="108"/>
      <c r="I18" s="108"/>
      <c r="J18" s="108"/>
      <c r="K18" s="108"/>
      <c r="L18" s="108"/>
      <c r="M18" s="108"/>
      <c r="N18" s="108"/>
      <c r="O18" s="116">
        <f t="shared" si="2"/>
        <v>1</v>
      </c>
      <c r="P18" s="116">
        <f t="shared" si="3"/>
        <v>32</v>
      </c>
    </row>
    <row r="19" spans="2:16">
      <c r="B19" s="125">
        <f ca="1">IF(C19="","",MAX($B$7:INDIRECT("R[-1]C",FALSE))+1)</f>
        <v>8</v>
      </c>
      <c r="C19" s="225" t="s">
        <v>507</v>
      </c>
      <c r="D19" s="126" t="str">
        <f t="shared" si="0"/>
        <v>EVT_DEV_REQ_JAM_CLEAR_ASSIST_CMPL</v>
      </c>
      <c r="E19" s="95"/>
      <c r="F19" s="91" t="str">
        <f t="shared" ca="1" si="1"/>
        <v>0x1408</v>
      </c>
      <c r="G19" s="107" t="s">
        <v>559</v>
      </c>
      <c r="H19" s="108"/>
      <c r="I19" s="108"/>
      <c r="J19" s="108"/>
      <c r="K19" s="108"/>
      <c r="L19" s="108"/>
      <c r="M19" s="108"/>
      <c r="N19" s="108"/>
      <c r="O19" s="116">
        <f t="shared" si="2"/>
        <v>1</v>
      </c>
      <c r="P19" s="116">
        <f t="shared" si="3"/>
        <v>33</v>
      </c>
    </row>
    <row r="20" spans="2:16">
      <c r="B20" s="125" t="str">
        <f ca="1">IF(C20="","",MAX($B$7:INDIRECT("R[-1]C",FALSE))+1)</f>
        <v/>
      </c>
      <c r="C20" s="225"/>
      <c r="D20" s="126" t="str">
        <f t="shared" si="0"/>
        <v/>
      </c>
      <c r="E20" s="95"/>
      <c r="F20" s="91" t="str">
        <f t="shared" si="1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2"/>
        <v>0</v>
      </c>
      <c r="P20" s="116">
        <f t="shared" si="3"/>
        <v>0</v>
      </c>
    </row>
    <row r="21" spans="2:16">
      <c r="B21" s="125" t="str">
        <f ca="1">IF(C21="","",MAX($B$7:INDIRECT("R[-1]C",FALSE))+1)</f>
        <v/>
      </c>
      <c r="C21" s="225"/>
      <c r="D21" s="126" t="str">
        <f t="shared" si="0"/>
        <v/>
      </c>
      <c r="E21" s="95"/>
      <c r="F21" s="91" t="str">
        <f t="shared" si="1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2"/>
        <v>0</v>
      </c>
      <c r="P21" s="116">
        <f t="shared" si="3"/>
        <v>0</v>
      </c>
    </row>
    <row r="22" spans="2:16">
      <c r="B22" s="125" t="str">
        <f ca="1">IF(C22="","",MAX($B$7:INDIRECT("R[-1]C",FALSE))+1)</f>
        <v/>
      </c>
      <c r="C22" s="225"/>
      <c r="D22" s="126" t="str">
        <f t="shared" si="0"/>
        <v/>
      </c>
      <c r="E22" s="95"/>
      <c r="F22" s="91" t="str">
        <f t="shared" si="1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2"/>
        <v>0</v>
      </c>
      <c r="P22" s="116">
        <f t="shared" si="3"/>
        <v>0</v>
      </c>
    </row>
    <row r="23" spans="2:16">
      <c r="B23" s="125" t="str">
        <f ca="1">IF(C23="","",MAX($B$7:INDIRECT("R[-1]C",FALSE))+1)</f>
        <v/>
      </c>
      <c r="C23" s="225"/>
      <c r="D23" s="126" t="str">
        <f t="shared" si="0"/>
        <v/>
      </c>
      <c r="E23" s="95"/>
      <c r="F23" s="91" t="str">
        <f t="shared" si="1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2"/>
        <v>0</v>
      </c>
      <c r="P23" s="116">
        <f t="shared" si="3"/>
        <v>0</v>
      </c>
    </row>
    <row r="24" spans="2:16">
      <c r="B24" s="125" t="str">
        <f ca="1">IF(C24="","",MAX($B$7:INDIRECT("R[-1]C",FALSE))+1)</f>
        <v/>
      </c>
      <c r="C24" s="225"/>
      <c r="D24" s="126" t="str">
        <f t="shared" si="0"/>
        <v/>
      </c>
      <c r="E24" s="95"/>
      <c r="F24" s="91" t="str">
        <f t="shared" si="1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2"/>
        <v>0</v>
      </c>
      <c r="P24" s="116">
        <f t="shared" si="3"/>
        <v>0</v>
      </c>
    </row>
    <row r="25" spans="2:16">
      <c r="B25" s="125" t="str">
        <f ca="1">IF(C25="","",MAX($B$7:INDIRECT("R[-1]C",FALSE))+1)</f>
        <v/>
      </c>
      <c r="C25" s="225"/>
      <c r="D25" s="126" t="str">
        <f t="shared" si="0"/>
        <v/>
      </c>
      <c r="E25" s="95"/>
      <c r="F25" s="91" t="str">
        <f t="shared" si="1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2"/>
        <v>0</v>
      </c>
      <c r="P25" s="116">
        <f t="shared" si="3"/>
        <v>0</v>
      </c>
    </row>
    <row r="26" spans="2:16">
      <c r="B26" s="125" t="str">
        <f ca="1">IF(C26="","",MAX($B$7:INDIRECT("R[-1]C",FALSE))+1)</f>
        <v/>
      </c>
      <c r="C26" s="225"/>
      <c r="D26" s="126" t="str">
        <f t="shared" si="0"/>
        <v/>
      </c>
      <c r="E26" s="95"/>
      <c r="F26" s="91" t="str">
        <f t="shared" si="1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2"/>
        <v>0</v>
      </c>
      <c r="P26" s="116">
        <f t="shared" si="3"/>
        <v>0</v>
      </c>
    </row>
    <row r="27" spans="2:16">
      <c r="B27" s="125" t="str">
        <f ca="1">IF(C27="","",MAX($B$7:INDIRECT("R[-1]C",FALSE))+1)</f>
        <v/>
      </c>
      <c r="C27" s="225"/>
      <c r="D27" s="126" t="str">
        <f t="shared" si="0"/>
        <v/>
      </c>
      <c r="E27" s="95"/>
      <c r="F27" s="91" t="str">
        <f t="shared" si="1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2"/>
        <v>0</v>
      </c>
      <c r="P27" s="116">
        <f t="shared" si="3"/>
        <v>0</v>
      </c>
    </row>
    <row r="28" spans="2:16">
      <c r="B28" s="125" t="str">
        <f ca="1">IF(C28="","",MAX($B$7:INDIRECT("R[-1]C",FALSE))+1)</f>
        <v/>
      </c>
      <c r="C28" s="225"/>
      <c r="D28" s="126" t="str">
        <f t="shared" si="0"/>
        <v/>
      </c>
      <c r="E28" s="95"/>
      <c r="F28" s="91" t="str">
        <f t="shared" si="1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2"/>
        <v>0</v>
      </c>
      <c r="P28" s="116">
        <f t="shared" si="3"/>
        <v>0</v>
      </c>
    </row>
    <row r="29" spans="2:16">
      <c r="B29" s="125" t="str">
        <f ca="1">IF(C29="","",MAX($B$7:INDIRECT("R[-1]C",FALSE))+1)</f>
        <v/>
      </c>
      <c r="C29" s="225"/>
      <c r="D29" s="126" t="str">
        <f t="shared" si="0"/>
        <v/>
      </c>
      <c r="E29" s="95"/>
      <c r="F29" s="91" t="str">
        <f t="shared" si="1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2"/>
        <v>0</v>
      </c>
      <c r="P29" s="116">
        <f t="shared" si="3"/>
        <v>0</v>
      </c>
    </row>
    <row r="30" spans="2:16">
      <c r="B30" s="125" t="str">
        <f ca="1">IF(C30="","",MAX($B$7:INDIRECT("R[-1]C",FALSE))+1)</f>
        <v/>
      </c>
      <c r="C30" s="225"/>
      <c r="D30" s="126" t="str">
        <f t="shared" si="0"/>
        <v/>
      </c>
      <c r="E30" s="95"/>
      <c r="F30" s="91" t="str">
        <f t="shared" si="1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2"/>
        <v>0</v>
      </c>
      <c r="P30" s="116">
        <f t="shared" si="3"/>
        <v>0</v>
      </c>
    </row>
    <row r="31" spans="2:16">
      <c r="B31" s="125" t="str">
        <f ca="1">IF(C31="","",MAX($B$7:INDIRECT("R[-1]C",FALSE))+1)</f>
        <v/>
      </c>
      <c r="C31" s="225"/>
      <c r="D31" s="126" t="str">
        <f t="shared" si="0"/>
        <v/>
      </c>
      <c r="E31" s="95"/>
      <c r="F31" s="91" t="str">
        <f t="shared" si="1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2"/>
        <v>0</v>
      </c>
      <c r="P31" s="116">
        <f t="shared" si="3"/>
        <v>0</v>
      </c>
    </row>
    <row r="32" spans="2:16">
      <c r="B32" s="125" t="str">
        <f ca="1">IF(C32="","",MAX($B$7:INDIRECT("R[-1]C",FALSE))+1)</f>
        <v/>
      </c>
      <c r="C32" s="225"/>
      <c r="D32" s="126" t="str">
        <f t="shared" si="0"/>
        <v/>
      </c>
      <c r="E32" s="95"/>
      <c r="F32" s="91" t="str">
        <f t="shared" si="1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2"/>
        <v>0</v>
      </c>
      <c r="P32" s="116">
        <f t="shared" si="3"/>
        <v>0</v>
      </c>
    </row>
    <row r="33" spans="2:16">
      <c r="B33" s="125" t="str">
        <f ca="1">IF(C33="","",MAX($B$7:INDIRECT("R[-1]C",FALSE))+1)</f>
        <v/>
      </c>
      <c r="C33" s="225"/>
      <c r="D33" s="126" t="str">
        <f t="shared" si="0"/>
        <v/>
      </c>
      <c r="E33" s="95"/>
      <c r="F33" s="91" t="str">
        <f t="shared" si="1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2"/>
        <v>0</v>
      </c>
      <c r="P33" s="116">
        <f t="shared" si="3"/>
        <v>0</v>
      </c>
    </row>
    <row r="34" spans="2:16">
      <c r="B34" s="125" t="str">
        <f ca="1">IF(C34="","",MAX($B$7:INDIRECT("R[-1]C",FALSE))+1)</f>
        <v/>
      </c>
      <c r="C34" s="225"/>
      <c r="D34" s="126" t="str">
        <f t="shared" si="0"/>
        <v/>
      </c>
      <c r="E34" s="95"/>
      <c r="F34" s="91" t="str">
        <f t="shared" si="1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2"/>
        <v>0</v>
      </c>
      <c r="P34" s="116">
        <f t="shared" si="3"/>
        <v>0</v>
      </c>
    </row>
    <row r="35" spans="2:16">
      <c r="B35" s="125" t="str">
        <f ca="1">IF(C35="","",MAX($B$7:INDIRECT("R[-1]C",FALSE))+1)</f>
        <v/>
      </c>
      <c r="C35" s="225"/>
      <c r="D35" s="126" t="str">
        <f t="shared" si="0"/>
        <v/>
      </c>
      <c r="E35" s="95"/>
      <c r="F35" s="91" t="str">
        <f t="shared" si="1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2"/>
        <v>0</v>
      </c>
      <c r="P35" s="116">
        <f t="shared" si="3"/>
        <v>0</v>
      </c>
    </row>
    <row r="36" spans="2:16">
      <c r="B36" s="125" t="str">
        <f ca="1">IF(C36="","",MAX($B$7:INDIRECT("R[-1]C",FALSE))+1)</f>
        <v/>
      </c>
      <c r="C36" s="225"/>
      <c r="D36" s="126" t="str">
        <f t="shared" si="0"/>
        <v/>
      </c>
      <c r="E36" s="95"/>
      <c r="F36" s="91" t="str">
        <f t="shared" si="1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2"/>
        <v>0</v>
      </c>
      <c r="P36" s="116">
        <f t="shared" si="3"/>
        <v>0</v>
      </c>
    </row>
    <row r="37" spans="2:16">
      <c r="B37" s="125" t="str">
        <f ca="1">IF(C37="","",MAX($B$7:INDIRECT("R[-1]C",FALSE))+1)</f>
        <v/>
      </c>
      <c r="C37" s="225"/>
      <c r="D37" s="126" t="str">
        <f t="shared" si="0"/>
        <v/>
      </c>
      <c r="E37" s="95"/>
      <c r="F37" s="91" t="str">
        <f t="shared" si="1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2"/>
        <v>0</v>
      </c>
      <c r="P37" s="116">
        <f t="shared" si="3"/>
        <v>0</v>
      </c>
    </row>
    <row r="38" spans="2:16">
      <c r="B38" s="125" t="str">
        <f ca="1">IF(C38="","",MAX($B$7:INDIRECT("R[-1]C",FALSE))+1)</f>
        <v/>
      </c>
      <c r="C38" s="225"/>
      <c r="D38" s="126" t="str">
        <f t="shared" si="0"/>
        <v/>
      </c>
      <c r="E38" s="95"/>
      <c r="F38" s="91" t="str">
        <f t="shared" si="1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2"/>
        <v>0</v>
      </c>
      <c r="P38" s="116">
        <f t="shared" si="3"/>
        <v>0</v>
      </c>
    </row>
    <row r="39" spans="2:16">
      <c r="B39" s="125" t="str">
        <f ca="1">IF(C39="","",MAX($B$7:INDIRECT("R[-1]C",FALSE))+1)</f>
        <v/>
      </c>
      <c r="C39" s="225"/>
      <c r="D39" s="126" t="str">
        <f t="shared" si="0"/>
        <v/>
      </c>
      <c r="E39" s="95"/>
      <c r="F39" s="91" t="str">
        <f t="shared" si="1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2"/>
        <v>0</v>
      </c>
      <c r="P39" s="116">
        <f t="shared" si="3"/>
        <v>0</v>
      </c>
    </row>
    <row r="40" spans="2:16">
      <c r="B40" s="125" t="str">
        <f ca="1">IF(C40="","",MAX($B$7:INDIRECT("R[-1]C",FALSE))+1)</f>
        <v/>
      </c>
      <c r="C40" s="225"/>
      <c r="D40" s="126" t="str">
        <f t="shared" ref="D40:D71" si="4">IF(C40="","",D$5&amp;UPPER(SUBSTITUTE(C40," ","_")))</f>
        <v/>
      </c>
      <c r="E40" s="95"/>
      <c r="F40" s="91" t="str">
        <f t="shared" ref="F40:F71" si="5">IF(C40="","","0x"&amp;DEC2HEX(H$2*2^10+B40,4))</f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ref="O40:O71" si="6">COUNTA(G40:N40)</f>
        <v>0</v>
      </c>
      <c r="P40" s="116">
        <f t="shared" ref="P40:P71" si="7">LEN(D40)</f>
        <v>0</v>
      </c>
    </row>
    <row r="41" spans="2:16">
      <c r="B41" s="125" t="str">
        <f ca="1">IF(C41="","",MAX($B$7:INDIRECT("R[-1]C",FALSE))+1)</f>
        <v/>
      </c>
      <c r="C41" s="225"/>
      <c r="D41" s="126" t="str">
        <f t="shared" si="4"/>
        <v/>
      </c>
      <c r="E41" s="95"/>
      <c r="F41" s="91" t="str">
        <f t="shared" si="5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6"/>
        <v>0</v>
      </c>
      <c r="P41" s="116">
        <f t="shared" si="7"/>
        <v>0</v>
      </c>
    </row>
    <row r="42" spans="2:16">
      <c r="B42" s="125" t="str">
        <f ca="1">IF(C42="","",MAX($B$7:INDIRECT("R[-1]C",FALSE))+1)</f>
        <v/>
      </c>
      <c r="C42" s="225"/>
      <c r="D42" s="126" t="str">
        <f t="shared" si="4"/>
        <v/>
      </c>
      <c r="E42" s="95"/>
      <c r="F42" s="91" t="str">
        <f t="shared" si="5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6"/>
        <v>0</v>
      </c>
      <c r="P42" s="116">
        <f t="shared" si="7"/>
        <v>0</v>
      </c>
    </row>
    <row r="43" spans="2:16">
      <c r="B43" s="125" t="str">
        <f ca="1">IF(C43="","",MAX($B$7:INDIRECT("R[-1]C",FALSE))+1)</f>
        <v/>
      </c>
      <c r="C43" s="225"/>
      <c r="D43" s="126" t="str">
        <f t="shared" si="4"/>
        <v/>
      </c>
      <c r="E43" s="95"/>
      <c r="F43" s="91" t="str">
        <f t="shared" si="5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6"/>
        <v>0</v>
      </c>
      <c r="P43" s="116">
        <f t="shared" si="7"/>
        <v>0</v>
      </c>
    </row>
    <row r="44" spans="2:16">
      <c r="B44" s="125" t="str">
        <f ca="1">IF(C44="","",MAX($B$7:INDIRECT("R[-1]C",FALSE))+1)</f>
        <v/>
      </c>
      <c r="C44" s="225"/>
      <c r="D44" s="126" t="str">
        <f t="shared" si="4"/>
        <v/>
      </c>
      <c r="E44" s="95"/>
      <c r="F44" s="91" t="str">
        <f t="shared" si="5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6"/>
        <v>0</v>
      </c>
      <c r="P44" s="116">
        <f t="shared" si="7"/>
        <v>0</v>
      </c>
    </row>
    <row r="45" spans="2:16">
      <c r="B45" s="125" t="str">
        <f ca="1">IF(C45="","",MAX($B$7:INDIRECT("R[-1]C",FALSE))+1)</f>
        <v/>
      </c>
      <c r="C45" s="225"/>
      <c r="D45" s="126" t="str">
        <f t="shared" si="4"/>
        <v/>
      </c>
      <c r="E45" s="95"/>
      <c r="F45" s="91" t="str">
        <f t="shared" si="5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6"/>
        <v>0</v>
      </c>
      <c r="P45" s="116">
        <f t="shared" si="7"/>
        <v>0</v>
      </c>
    </row>
    <row r="46" spans="2:16">
      <c r="B46" s="125" t="str">
        <f ca="1">IF(C46="","",MAX($B$7:INDIRECT("R[-1]C",FALSE))+1)</f>
        <v/>
      </c>
      <c r="C46" s="225"/>
      <c r="D46" s="126" t="str">
        <f t="shared" si="4"/>
        <v/>
      </c>
      <c r="E46" s="95"/>
      <c r="F46" s="91" t="str">
        <f t="shared" si="5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6"/>
        <v>0</v>
      </c>
      <c r="P46" s="116">
        <f t="shared" si="7"/>
        <v>0</v>
      </c>
    </row>
    <row r="47" spans="2:16">
      <c r="B47" s="125" t="str">
        <f ca="1">IF(C47="","",MAX($B$7:INDIRECT("R[-1]C",FALSE))+1)</f>
        <v/>
      </c>
      <c r="C47" s="225"/>
      <c r="D47" s="126" t="str">
        <f t="shared" si="4"/>
        <v/>
      </c>
      <c r="E47" s="95"/>
      <c r="F47" s="91" t="str">
        <f t="shared" si="5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6"/>
        <v>0</v>
      </c>
      <c r="P47" s="116">
        <f t="shared" si="7"/>
        <v>0</v>
      </c>
    </row>
    <row r="48" spans="2:16">
      <c r="B48" s="125" t="str">
        <f ca="1">IF(C48="","",MAX($B$7:INDIRECT("R[-1]C",FALSE))+1)</f>
        <v/>
      </c>
      <c r="C48" s="225"/>
      <c r="D48" s="126" t="str">
        <f t="shared" si="4"/>
        <v/>
      </c>
      <c r="E48" s="95"/>
      <c r="F48" s="91" t="str">
        <f t="shared" si="5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6"/>
        <v>0</v>
      </c>
      <c r="P48" s="116">
        <f t="shared" si="7"/>
        <v>0</v>
      </c>
    </row>
    <row r="49" spans="2:16">
      <c r="B49" s="125" t="str">
        <f ca="1">IF(C49="","",MAX($B$7:INDIRECT("R[-1]C",FALSE))+1)</f>
        <v/>
      </c>
      <c r="C49" s="225"/>
      <c r="D49" s="126" t="str">
        <f t="shared" si="4"/>
        <v/>
      </c>
      <c r="E49" s="95"/>
      <c r="F49" s="91" t="str">
        <f t="shared" si="5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6"/>
        <v>0</v>
      </c>
      <c r="P49" s="116">
        <f t="shared" si="7"/>
        <v>0</v>
      </c>
    </row>
    <row r="50" spans="2:16">
      <c r="B50" s="125" t="str">
        <f ca="1">IF(C50="","",MAX($B$7:INDIRECT("R[-1]C",FALSE))+1)</f>
        <v/>
      </c>
      <c r="C50" s="225"/>
      <c r="D50" s="126" t="str">
        <f t="shared" si="4"/>
        <v/>
      </c>
      <c r="E50" s="95"/>
      <c r="F50" s="91" t="str">
        <f t="shared" si="5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6"/>
        <v>0</v>
      </c>
      <c r="P50" s="116">
        <f t="shared" si="7"/>
        <v>0</v>
      </c>
    </row>
    <row r="51" spans="2:16">
      <c r="B51" s="125" t="str">
        <f ca="1">IF(C51="","",MAX($B$7:INDIRECT("R[-1]C",FALSE))+1)</f>
        <v/>
      </c>
      <c r="C51" s="225"/>
      <c r="D51" s="126" t="str">
        <f t="shared" si="4"/>
        <v/>
      </c>
      <c r="E51" s="95"/>
      <c r="F51" s="91" t="str">
        <f t="shared" si="5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6"/>
        <v>0</v>
      </c>
      <c r="P51" s="116">
        <f t="shared" si="7"/>
        <v>0</v>
      </c>
    </row>
    <row r="52" spans="2:16">
      <c r="B52" s="125" t="str">
        <f ca="1">IF(C52="","",MAX($B$7:INDIRECT("R[-1]C",FALSE))+1)</f>
        <v/>
      </c>
      <c r="C52" s="225"/>
      <c r="D52" s="126" t="str">
        <f t="shared" si="4"/>
        <v/>
      </c>
      <c r="E52" s="95"/>
      <c r="F52" s="91" t="str">
        <f t="shared" si="5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6"/>
        <v>0</v>
      </c>
      <c r="P52" s="116">
        <f t="shared" si="7"/>
        <v>0</v>
      </c>
    </row>
    <row r="53" spans="2:16">
      <c r="B53" s="125" t="str">
        <f ca="1">IF(C53="","",MAX($B$7:INDIRECT("R[-1]C",FALSE))+1)</f>
        <v/>
      </c>
      <c r="C53" s="225"/>
      <c r="D53" s="126" t="str">
        <f t="shared" si="4"/>
        <v/>
      </c>
      <c r="E53" s="95"/>
      <c r="F53" s="91" t="str">
        <f t="shared" si="5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6"/>
        <v>0</v>
      </c>
      <c r="P53" s="116">
        <f t="shared" si="7"/>
        <v>0</v>
      </c>
    </row>
    <row r="54" spans="2:16">
      <c r="B54" s="125" t="str">
        <f ca="1">IF(C54="","",MAX($B$7:INDIRECT("R[-1]C",FALSE))+1)</f>
        <v/>
      </c>
      <c r="C54" s="225"/>
      <c r="D54" s="126" t="str">
        <f t="shared" si="4"/>
        <v/>
      </c>
      <c r="E54" s="95"/>
      <c r="F54" s="91" t="str">
        <f t="shared" si="5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6"/>
        <v>0</v>
      </c>
      <c r="P54" s="116">
        <f t="shared" si="7"/>
        <v>0</v>
      </c>
    </row>
    <row r="55" spans="2:16">
      <c r="B55" s="125" t="str">
        <f ca="1">IF(C55="","",MAX($B$7:INDIRECT("R[-1]C",FALSE))+1)</f>
        <v/>
      </c>
      <c r="C55" s="225"/>
      <c r="D55" s="126" t="str">
        <f t="shared" si="4"/>
        <v/>
      </c>
      <c r="E55" s="95"/>
      <c r="F55" s="91" t="str">
        <f t="shared" si="5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6"/>
        <v>0</v>
      </c>
      <c r="P55" s="116">
        <f t="shared" si="7"/>
        <v>0</v>
      </c>
    </row>
    <row r="56" spans="2:16">
      <c r="B56" s="125" t="str">
        <f ca="1">IF(C56="","",MAX($B$7:INDIRECT("R[-1]C",FALSE))+1)</f>
        <v/>
      </c>
      <c r="C56" s="225"/>
      <c r="D56" s="126" t="str">
        <f t="shared" si="4"/>
        <v/>
      </c>
      <c r="E56" s="95"/>
      <c r="F56" s="91" t="str">
        <f t="shared" si="5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6"/>
        <v>0</v>
      </c>
      <c r="P56" s="116">
        <f t="shared" si="7"/>
        <v>0</v>
      </c>
    </row>
    <row r="57" spans="2:16">
      <c r="B57" s="125" t="str">
        <f ca="1">IF(C57="","",MAX($B$7:INDIRECT("R[-1]C",FALSE))+1)</f>
        <v/>
      </c>
      <c r="C57" s="225"/>
      <c r="D57" s="126" t="str">
        <f t="shared" si="4"/>
        <v/>
      </c>
      <c r="E57" s="95"/>
      <c r="F57" s="91" t="str">
        <f t="shared" si="5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6"/>
        <v>0</v>
      </c>
      <c r="P57" s="116">
        <f t="shared" si="7"/>
        <v>0</v>
      </c>
    </row>
    <row r="58" spans="2:16">
      <c r="B58" s="125" t="str">
        <f ca="1">IF(C58="","",MAX($B$7:INDIRECT("R[-1]C",FALSE))+1)</f>
        <v/>
      </c>
      <c r="C58" s="225"/>
      <c r="D58" s="126" t="str">
        <f t="shared" si="4"/>
        <v/>
      </c>
      <c r="E58" s="95"/>
      <c r="F58" s="91" t="str">
        <f t="shared" si="5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6"/>
        <v>0</v>
      </c>
      <c r="P58" s="116">
        <f t="shared" si="7"/>
        <v>0</v>
      </c>
    </row>
    <row r="59" spans="2:16">
      <c r="B59" s="125" t="str">
        <f ca="1">IF(C59="","",MAX($B$7:INDIRECT("R[-1]C",FALSE))+1)</f>
        <v/>
      </c>
      <c r="C59" s="225"/>
      <c r="D59" s="126" t="str">
        <f t="shared" si="4"/>
        <v/>
      </c>
      <c r="E59" s="95"/>
      <c r="F59" s="91" t="str">
        <f t="shared" si="5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6"/>
        <v>0</v>
      </c>
      <c r="P59" s="116">
        <f t="shared" si="7"/>
        <v>0</v>
      </c>
    </row>
    <row r="60" spans="2:16">
      <c r="B60" s="125" t="str">
        <f ca="1">IF(C60="","",MAX($B$7:INDIRECT("R[-1]C",FALSE))+1)</f>
        <v/>
      </c>
      <c r="C60" s="225"/>
      <c r="D60" s="126" t="str">
        <f t="shared" si="4"/>
        <v/>
      </c>
      <c r="E60" s="95"/>
      <c r="F60" s="91" t="str">
        <f t="shared" si="5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6"/>
        <v>0</v>
      </c>
      <c r="P60" s="116">
        <f t="shared" si="7"/>
        <v>0</v>
      </c>
    </row>
    <row r="61" spans="2:16">
      <c r="B61" s="125" t="str">
        <f ca="1">IF(C61="","",MAX($B$7:INDIRECT("R[-1]C",FALSE))+1)</f>
        <v/>
      </c>
      <c r="C61" s="225"/>
      <c r="D61" s="126" t="str">
        <f t="shared" si="4"/>
        <v/>
      </c>
      <c r="E61" s="95"/>
      <c r="F61" s="91" t="str">
        <f t="shared" si="5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6"/>
        <v>0</v>
      </c>
      <c r="P61" s="116">
        <f t="shared" si="7"/>
        <v>0</v>
      </c>
    </row>
    <row r="62" spans="2:16">
      <c r="B62" s="125" t="str">
        <f ca="1">IF(C62="","",MAX($B$7:INDIRECT("R[-1]C",FALSE))+1)</f>
        <v/>
      </c>
      <c r="C62" s="225"/>
      <c r="D62" s="126" t="str">
        <f t="shared" si="4"/>
        <v/>
      </c>
      <c r="E62" s="95"/>
      <c r="F62" s="91" t="str">
        <f t="shared" si="5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6"/>
        <v>0</v>
      </c>
      <c r="P62" s="116">
        <f t="shared" si="7"/>
        <v>0</v>
      </c>
    </row>
    <row r="63" spans="2:16">
      <c r="B63" s="125" t="str">
        <f ca="1">IF(C63="","",MAX($B$7:INDIRECT("R[-1]C",FALSE))+1)</f>
        <v/>
      </c>
      <c r="C63" s="225"/>
      <c r="D63" s="126" t="str">
        <f t="shared" si="4"/>
        <v/>
      </c>
      <c r="E63" s="95"/>
      <c r="F63" s="91" t="str">
        <f t="shared" si="5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6"/>
        <v>0</v>
      </c>
      <c r="P63" s="116">
        <f t="shared" si="7"/>
        <v>0</v>
      </c>
    </row>
    <row r="64" spans="2:16">
      <c r="B64" s="125" t="str">
        <f ca="1">IF(C64="","",MAX($B$7:INDIRECT("R[-1]C",FALSE))+1)</f>
        <v/>
      </c>
      <c r="C64" s="225"/>
      <c r="D64" s="126" t="str">
        <f t="shared" si="4"/>
        <v/>
      </c>
      <c r="E64" s="95"/>
      <c r="F64" s="91" t="str">
        <f t="shared" si="5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6"/>
        <v>0</v>
      </c>
      <c r="P64" s="116">
        <f t="shared" si="7"/>
        <v>0</v>
      </c>
    </row>
    <row r="65" spans="2:16">
      <c r="B65" s="125" t="str">
        <f ca="1">IF(C65="","",MAX($B$7:INDIRECT("R[-1]C",FALSE))+1)</f>
        <v/>
      </c>
      <c r="C65" s="225"/>
      <c r="D65" s="126" t="str">
        <f t="shared" si="4"/>
        <v/>
      </c>
      <c r="E65" s="95"/>
      <c r="F65" s="91" t="str">
        <f t="shared" si="5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6"/>
        <v>0</v>
      </c>
      <c r="P65" s="116">
        <f t="shared" si="7"/>
        <v>0</v>
      </c>
    </row>
    <row r="66" spans="2:16">
      <c r="B66" s="125" t="str">
        <f ca="1">IF(C66="","",MAX($B$7:INDIRECT("R[-1]C",FALSE))+1)</f>
        <v/>
      </c>
      <c r="C66" s="225"/>
      <c r="D66" s="126" t="str">
        <f t="shared" si="4"/>
        <v/>
      </c>
      <c r="E66" s="95"/>
      <c r="F66" s="91" t="str">
        <f t="shared" si="5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6"/>
        <v>0</v>
      </c>
      <c r="P66" s="116">
        <f t="shared" si="7"/>
        <v>0</v>
      </c>
    </row>
    <row r="67" spans="2:16">
      <c r="B67" s="125" t="str">
        <f ca="1">IF(C67="","",MAX($B$7:INDIRECT("R[-1]C",FALSE))+1)</f>
        <v/>
      </c>
      <c r="C67" s="225"/>
      <c r="D67" s="126" t="str">
        <f t="shared" si="4"/>
        <v/>
      </c>
      <c r="E67" s="95"/>
      <c r="F67" s="91" t="str">
        <f t="shared" si="5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6"/>
        <v>0</v>
      </c>
      <c r="P67" s="116">
        <f t="shared" si="7"/>
        <v>0</v>
      </c>
    </row>
    <row r="68" spans="2:16">
      <c r="B68" s="125" t="str">
        <f ca="1">IF(C68="","",MAX($B$7:INDIRECT("R[-1]C",FALSE))+1)</f>
        <v/>
      </c>
      <c r="C68" s="225"/>
      <c r="D68" s="126" t="str">
        <f t="shared" si="4"/>
        <v/>
      </c>
      <c r="E68" s="95"/>
      <c r="F68" s="91" t="str">
        <f t="shared" si="5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6"/>
        <v>0</v>
      </c>
      <c r="P68" s="116">
        <f t="shared" si="7"/>
        <v>0</v>
      </c>
    </row>
    <row r="69" spans="2:16">
      <c r="B69" s="125" t="str">
        <f ca="1">IF(C69="","",MAX($B$7:INDIRECT("R[-1]C",FALSE))+1)</f>
        <v/>
      </c>
      <c r="C69" s="225"/>
      <c r="D69" s="126" t="str">
        <f t="shared" si="4"/>
        <v/>
      </c>
      <c r="E69" s="95"/>
      <c r="F69" s="91" t="str">
        <f t="shared" si="5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6"/>
        <v>0</v>
      </c>
      <c r="P69" s="116">
        <f t="shared" si="7"/>
        <v>0</v>
      </c>
    </row>
    <row r="70" spans="2:16">
      <c r="B70" s="125" t="str">
        <f ca="1">IF(C70="","",MAX($B$7:INDIRECT("R[-1]C",FALSE))+1)</f>
        <v/>
      </c>
      <c r="C70" s="225"/>
      <c r="D70" s="126" t="str">
        <f t="shared" si="4"/>
        <v/>
      </c>
      <c r="E70" s="95"/>
      <c r="F70" s="91" t="str">
        <f t="shared" si="5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6"/>
        <v>0</v>
      </c>
      <c r="P70" s="116">
        <f t="shared" si="7"/>
        <v>0</v>
      </c>
    </row>
    <row r="71" spans="2:16">
      <c r="B71" s="125" t="str">
        <f ca="1">IF(C71="","",MAX($B$7:INDIRECT("R[-1]C",FALSE))+1)</f>
        <v/>
      </c>
      <c r="C71" s="225"/>
      <c r="D71" s="126" t="str">
        <f t="shared" si="4"/>
        <v/>
      </c>
      <c r="E71" s="95"/>
      <c r="F71" s="91" t="str">
        <f t="shared" si="5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6"/>
        <v>0</v>
      </c>
      <c r="P71" s="116">
        <f t="shared" si="7"/>
        <v>0</v>
      </c>
    </row>
    <row r="72" spans="2:16">
      <c r="B72" s="125" t="str">
        <f ca="1">IF(C72="","",MAX($B$7:INDIRECT("R[-1]C",FALSE))+1)</f>
        <v/>
      </c>
      <c r="C72" s="225"/>
      <c r="D72" s="126" t="str">
        <f t="shared" ref="D72:D103" si="8">IF(C72="","",D$5&amp;UPPER(SUBSTITUTE(C72," ","_")))</f>
        <v/>
      </c>
      <c r="E72" s="95"/>
      <c r="F72" s="91" t="str">
        <f t="shared" ref="F72:F103" si="9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ref="O72:O103" si="10">COUNTA(G72:N72)</f>
        <v>0</v>
      </c>
      <c r="P72" s="116">
        <f t="shared" ref="P72:P103" si="11">LEN(D72)</f>
        <v>0</v>
      </c>
    </row>
    <row r="73" spans="2:16">
      <c r="B73" s="125" t="str">
        <f ca="1">IF(C73="","",MAX($B$7:INDIRECT("R[-1]C",FALSE))+1)</f>
        <v/>
      </c>
      <c r="C73" s="225"/>
      <c r="D73" s="126" t="str">
        <f t="shared" si="8"/>
        <v/>
      </c>
      <c r="E73" s="95"/>
      <c r="F73" s="91" t="str">
        <f t="shared" si="9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si="10"/>
        <v>0</v>
      </c>
      <c r="P73" s="116">
        <f t="shared" si="11"/>
        <v>0</v>
      </c>
    </row>
    <row r="74" spans="2:16">
      <c r="B74" s="125" t="str">
        <f ca="1">IF(C74="","",MAX($B$7:INDIRECT("R[-1]C",FALSE))+1)</f>
        <v/>
      </c>
      <c r="C74" s="225"/>
      <c r="D74" s="126" t="str">
        <f t="shared" si="8"/>
        <v/>
      </c>
      <c r="E74" s="95"/>
      <c r="F74" s="91" t="str">
        <f t="shared" si="9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10"/>
        <v>0</v>
      </c>
      <c r="P74" s="116">
        <f t="shared" si="11"/>
        <v>0</v>
      </c>
    </row>
    <row r="75" spans="2:16">
      <c r="B75" s="125" t="str">
        <f ca="1">IF(C75="","",MAX($B$7:INDIRECT("R[-1]C",FALSE))+1)</f>
        <v/>
      </c>
      <c r="C75" s="225"/>
      <c r="D75" s="126" t="str">
        <f t="shared" si="8"/>
        <v/>
      </c>
      <c r="E75" s="95"/>
      <c r="F75" s="91" t="str">
        <f t="shared" si="9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10"/>
        <v>0</v>
      </c>
      <c r="P75" s="116">
        <f t="shared" si="11"/>
        <v>0</v>
      </c>
    </row>
    <row r="76" spans="2:16">
      <c r="B76" s="125" t="str">
        <f ca="1">IF(C76="","",MAX($B$7:INDIRECT("R[-1]C",FALSE))+1)</f>
        <v/>
      </c>
      <c r="C76" s="225"/>
      <c r="D76" s="126" t="str">
        <f t="shared" si="8"/>
        <v/>
      </c>
      <c r="E76" s="95"/>
      <c r="F76" s="91" t="str">
        <f t="shared" si="9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10"/>
        <v>0</v>
      </c>
      <c r="P76" s="116">
        <f t="shared" si="11"/>
        <v>0</v>
      </c>
    </row>
    <row r="77" spans="2:16">
      <c r="B77" s="125" t="str">
        <f ca="1">IF(C77="","",MAX($B$7:INDIRECT("R[-1]C",FALSE))+1)</f>
        <v/>
      </c>
      <c r="C77" s="225"/>
      <c r="D77" s="126" t="str">
        <f t="shared" si="8"/>
        <v/>
      </c>
      <c r="E77" s="95"/>
      <c r="F77" s="91" t="str">
        <f t="shared" si="9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10"/>
        <v>0</v>
      </c>
      <c r="P77" s="116">
        <f t="shared" si="11"/>
        <v>0</v>
      </c>
    </row>
    <row r="78" spans="2:16">
      <c r="B78" s="125" t="str">
        <f ca="1">IF(C78="","",MAX($B$7:INDIRECT("R[-1]C",FALSE))+1)</f>
        <v/>
      </c>
      <c r="C78" s="225"/>
      <c r="D78" s="126" t="str">
        <f t="shared" si="8"/>
        <v/>
      </c>
      <c r="E78" s="95"/>
      <c r="F78" s="91" t="str">
        <f t="shared" si="9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10"/>
        <v>0</v>
      </c>
      <c r="P78" s="116">
        <f t="shared" si="11"/>
        <v>0</v>
      </c>
    </row>
    <row r="79" spans="2:16">
      <c r="B79" s="125" t="str">
        <f ca="1">IF(C79="","",MAX($B$7:INDIRECT("R[-1]C",FALSE))+1)</f>
        <v/>
      </c>
      <c r="C79" s="225"/>
      <c r="D79" s="126" t="str">
        <f t="shared" si="8"/>
        <v/>
      </c>
      <c r="E79" s="95"/>
      <c r="F79" s="91" t="str">
        <f t="shared" si="9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10"/>
        <v>0</v>
      </c>
      <c r="P79" s="116">
        <f t="shared" si="11"/>
        <v>0</v>
      </c>
    </row>
    <row r="80" spans="2:16">
      <c r="B80" s="125" t="str">
        <f ca="1">IF(C80="","",MAX($B$7:INDIRECT("R[-1]C",FALSE))+1)</f>
        <v/>
      </c>
      <c r="C80" s="225"/>
      <c r="D80" s="126" t="str">
        <f t="shared" si="8"/>
        <v/>
      </c>
      <c r="E80" s="95"/>
      <c r="F80" s="91" t="str">
        <f t="shared" si="9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10"/>
        <v>0</v>
      </c>
      <c r="P80" s="116">
        <f t="shared" si="11"/>
        <v>0</v>
      </c>
    </row>
    <row r="81" spans="2:16">
      <c r="B81" s="125" t="str">
        <f ca="1">IF(C81="","",MAX($B$7:INDIRECT("R[-1]C",FALSE))+1)</f>
        <v/>
      </c>
      <c r="C81" s="225"/>
      <c r="D81" s="126" t="str">
        <f t="shared" si="8"/>
        <v/>
      </c>
      <c r="E81" s="95"/>
      <c r="F81" s="91" t="str">
        <f t="shared" si="9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10"/>
        <v>0</v>
      </c>
      <c r="P81" s="116">
        <f t="shared" si="11"/>
        <v>0</v>
      </c>
    </row>
    <row r="82" spans="2:16">
      <c r="B82" s="125" t="str">
        <f ca="1">IF(C82="","",MAX($B$7:INDIRECT("R[-1]C",FALSE))+1)</f>
        <v/>
      </c>
      <c r="C82" s="225"/>
      <c r="D82" s="126" t="str">
        <f t="shared" si="8"/>
        <v/>
      </c>
      <c r="E82" s="95"/>
      <c r="F82" s="91" t="str">
        <f t="shared" si="9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10"/>
        <v>0</v>
      </c>
      <c r="P82" s="116">
        <f t="shared" si="11"/>
        <v>0</v>
      </c>
    </row>
    <row r="83" spans="2:16">
      <c r="B83" s="125" t="str">
        <f ca="1">IF(C83="","",MAX($B$7:INDIRECT("R[-1]C",FALSE))+1)</f>
        <v/>
      </c>
      <c r="C83" s="225"/>
      <c r="D83" s="126" t="str">
        <f t="shared" si="8"/>
        <v/>
      </c>
      <c r="E83" s="95"/>
      <c r="F83" s="91" t="str">
        <f t="shared" si="9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10"/>
        <v>0</v>
      </c>
      <c r="P83" s="116">
        <f t="shared" si="11"/>
        <v>0</v>
      </c>
    </row>
    <row r="84" spans="2:16">
      <c r="B84" s="125" t="str">
        <f ca="1">IF(C84="","",MAX($B$7:INDIRECT("R[-1]C",FALSE))+1)</f>
        <v/>
      </c>
      <c r="C84" s="225"/>
      <c r="D84" s="126" t="str">
        <f t="shared" si="8"/>
        <v/>
      </c>
      <c r="E84" s="95"/>
      <c r="F84" s="91" t="str">
        <f t="shared" si="9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10"/>
        <v>0</v>
      </c>
      <c r="P84" s="116">
        <f t="shared" si="11"/>
        <v>0</v>
      </c>
    </row>
    <row r="85" spans="2:16">
      <c r="B85" s="125" t="str">
        <f ca="1">IF(C85="","",MAX($B$7:INDIRECT("R[-1]C",FALSE))+1)</f>
        <v/>
      </c>
      <c r="C85" s="225"/>
      <c r="D85" s="126" t="str">
        <f t="shared" si="8"/>
        <v/>
      </c>
      <c r="E85" s="95"/>
      <c r="F85" s="91" t="str">
        <f t="shared" si="9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10"/>
        <v>0</v>
      </c>
      <c r="P85" s="116">
        <f t="shared" si="11"/>
        <v>0</v>
      </c>
    </row>
    <row r="86" spans="2:16">
      <c r="B86" s="125" t="str">
        <f ca="1">IF(C86="","",MAX($B$7:INDIRECT("R[-1]C",FALSE))+1)</f>
        <v/>
      </c>
      <c r="C86" s="225"/>
      <c r="D86" s="126" t="str">
        <f t="shared" si="8"/>
        <v/>
      </c>
      <c r="E86" s="95"/>
      <c r="F86" s="91" t="str">
        <f t="shared" si="9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10"/>
        <v>0</v>
      </c>
      <c r="P86" s="116">
        <f t="shared" si="11"/>
        <v>0</v>
      </c>
    </row>
    <row r="87" spans="2:16">
      <c r="B87" s="125" t="str">
        <f ca="1">IF(C87="","",MAX($B$7:INDIRECT("R[-1]C",FALSE))+1)</f>
        <v/>
      </c>
      <c r="C87" s="225"/>
      <c r="D87" s="126" t="str">
        <f t="shared" si="8"/>
        <v/>
      </c>
      <c r="E87" s="95"/>
      <c r="F87" s="91" t="str">
        <f t="shared" si="9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10"/>
        <v>0</v>
      </c>
      <c r="P87" s="116">
        <f t="shared" si="11"/>
        <v>0</v>
      </c>
    </row>
    <row r="88" spans="2:16">
      <c r="B88" s="125" t="str">
        <f ca="1">IF(C88="","",MAX($B$7:INDIRECT("R[-1]C",FALSE))+1)</f>
        <v/>
      </c>
      <c r="C88" s="225"/>
      <c r="D88" s="126" t="str">
        <f t="shared" si="8"/>
        <v/>
      </c>
      <c r="E88" s="95"/>
      <c r="F88" s="91" t="str">
        <f t="shared" si="9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10"/>
        <v>0</v>
      </c>
      <c r="P88" s="116">
        <f t="shared" si="11"/>
        <v>0</v>
      </c>
    </row>
    <row r="89" spans="2:16">
      <c r="B89" s="125" t="str">
        <f ca="1">IF(C89="","",MAX($B$7:INDIRECT("R[-1]C",FALSE))+1)</f>
        <v/>
      </c>
      <c r="C89" s="225"/>
      <c r="D89" s="126" t="str">
        <f t="shared" si="8"/>
        <v/>
      </c>
      <c r="E89" s="95"/>
      <c r="F89" s="91" t="str">
        <f t="shared" si="9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10"/>
        <v>0</v>
      </c>
      <c r="P89" s="116">
        <f t="shared" si="11"/>
        <v>0</v>
      </c>
    </row>
    <row r="90" spans="2:16">
      <c r="B90" s="125" t="str">
        <f ca="1">IF(C90="","",MAX($B$7:INDIRECT("R[-1]C",FALSE))+1)</f>
        <v/>
      </c>
      <c r="C90" s="225"/>
      <c r="D90" s="126" t="str">
        <f t="shared" si="8"/>
        <v/>
      </c>
      <c r="E90" s="95"/>
      <c r="F90" s="91" t="str">
        <f t="shared" si="9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10"/>
        <v>0</v>
      </c>
      <c r="P90" s="116">
        <f t="shared" si="11"/>
        <v>0</v>
      </c>
    </row>
    <row r="91" spans="2:16">
      <c r="B91" s="125" t="str">
        <f ca="1">IF(C91="","",MAX($B$7:INDIRECT("R[-1]C",FALSE))+1)</f>
        <v/>
      </c>
      <c r="C91" s="225"/>
      <c r="D91" s="126" t="str">
        <f t="shared" si="8"/>
        <v/>
      </c>
      <c r="E91" s="95"/>
      <c r="F91" s="91" t="str">
        <f t="shared" si="9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10"/>
        <v>0</v>
      </c>
      <c r="P91" s="116">
        <f t="shared" si="11"/>
        <v>0</v>
      </c>
    </row>
    <row r="92" spans="2:16">
      <c r="B92" s="125" t="str">
        <f ca="1">IF(C92="","",MAX($B$7:INDIRECT("R[-1]C",FALSE))+1)</f>
        <v/>
      </c>
      <c r="C92" s="225"/>
      <c r="D92" s="126" t="str">
        <f t="shared" si="8"/>
        <v/>
      </c>
      <c r="E92" s="95"/>
      <c r="F92" s="91" t="str">
        <f t="shared" si="9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10"/>
        <v>0</v>
      </c>
      <c r="P92" s="116">
        <f t="shared" si="11"/>
        <v>0</v>
      </c>
    </row>
    <row r="93" spans="2:16">
      <c r="B93" s="125" t="str">
        <f ca="1">IF(C93="","",MAX($B$7:INDIRECT("R[-1]C",FALSE))+1)</f>
        <v/>
      </c>
      <c r="C93" s="216"/>
      <c r="D93" s="126" t="str">
        <f t="shared" si="8"/>
        <v/>
      </c>
      <c r="E93" s="95"/>
      <c r="F93" s="91" t="str">
        <f t="shared" si="9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10"/>
        <v>0</v>
      </c>
      <c r="P93" s="116">
        <f t="shared" si="11"/>
        <v>0</v>
      </c>
    </row>
    <row r="94" spans="2:16">
      <c r="B94" s="125" t="str">
        <f ca="1">IF(C94="","",MAX($B$7:INDIRECT("R[-1]C",FALSE))+1)</f>
        <v/>
      </c>
      <c r="C94" s="216"/>
      <c r="D94" s="126" t="str">
        <f t="shared" si="8"/>
        <v/>
      </c>
      <c r="E94" s="95"/>
      <c r="F94" s="91" t="str">
        <f t="shared" si="9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10"/>
        <v>0</v>
      </c>
      <c r="P94" s="116">
        <f t="shared" si="11"/>
        <v>0</v>
      </c>
    </row>
    <row r="95" spans="2:16">
      <c r="B95" s="125" t="str">
        <f ca="1">IF(C95="","",MAX($B$7:INDIRECT("R[-1]C",FALSE))+1)</f>
        <v/>
      </c>
      <c r="C95" s="216"/>
      <c r="D95" s="126" t="str">
        <f t="shared" si="8"/>
        <v/>
      </c>
      <c r="E95" s="95"/>
      <c r="F95" s="91" t="str">
        <f t="shared" si="9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10"/>
        <v>0</v>
      </c>
      <c r="P95" s="116">
        <f t="shared" si="11"/>
        <v>0</v>
      </c>
    </row>
    <row r="96" spans="2:16">
      <c r="B96" s="125" t="str">
        <f ca="1">IF(C96="","",MAX($B$7:INDIRECT("R[-1]C",FALSE))+1)</f>
        <v/>
      </c>
      <c r="C96" s="216"/>
      <c r="D96" s="126" t="str">
        <f t="shared" si="8"/>
        <v/>
      </c>
      <c r="E96" s="95"/>
      <c r="F96" s="91" t="str">
        <f t="shared" si="9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10"/>
        <v>0</v>
      </c>
      <c r="P96" s="116">
        <f t="shared" si="11"/>
        <v>0</v>
      </c>
    </row>
    <row r="97" spans="2:16">
      <c r="B97" s="125" t="str">
        <f ca="1">IF(C97="","",MAX($B$7:INDIRECT("R[-1]C",FALSE))+1)</f>
        <v/>
      </c>
      <c r="C97" s="216"/>
      <c r="D97" s="126" t="str">
        <f t="shared" si="8"/>
        <v/>
      </c>
      <c r="E97" s="95"/>
      <c r="F97" s="91" t="str">
        <f t="shared" si="9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10"/>
        <v>0</v>
      </c>
      <c r="P97" s="116">
        <f t="shared" si="11"/>
        <v>0</v>
      </c>
    </row>
    <row r="98" spans="2:16">
      <c r="B98" s="125" t="str">
        <f ca="1">IF(C98="","",MAX($B$7:INDIRECT("R[-1]C",FALSE))+1)</f>
        <v/>
      </c>
      <c r="C98" s="216"/>
      <c r="D98" s="126" t="str">
        <f t="shared" si="8"/>
        <v/>
      </c>
      <c r="E98" s="95"/>
      <c r="F98" s="91" t="str">
        <f t="shared" si="9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10"/>
        <v>0</v>
      </c>
      <c r="P98" s="116">
        <f t="shared" si="11"/>
        <v>0</v>
      </c>
    </row>
    <row r="99" spans="2:16">
      <c r="B99" s="125" t="str">
        <f ca="1">IF(C99="","",MAX($B$7:INDIRECT("R[-1]C",FALSE))+1)</f>
        <v/>
      </c>
      <c r="C99" s="216"/>
      <c r="D99" s="126" t="str">
        <f t="shared" si="8"/>
        <v/>
      </c>
      <c r="E99" s="95"/>
      <c r="F99" s="91" t="str">
        <f t="shared" si="9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10"/>
        <v>0</v>
      </c>
      <c r="P99" s="116">
        <f t="shared" si="11"/>
        <v>0</v>
      </c>
    </row>
    <row r="100" spans="2:16">
      <c r="B100" s="125" t="str">
        <f ca="1">IF(C100="","",MAX($B$7:INDIRECT("R[-1]C",FALSE))+1)</f>
        <v/>
      </c>
      <c r="C100" s="216"/>
      <c r="D100" s="126" t="str">
        <f t="shared" si="8"/>
        <v/>
      </c>
      <c r="E100" s="95"/>
      <c r="F100" s="91" t="str">
        <f t="shared" si="9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10"/>
        <v>0</v>
      </c>
      <c r="P100" s="116">
        <f t="shared" si="11"/>
        <v>0</v>
      </c>
    </row>
    <row r="101" spans="2:16">
      <c r="B101" s="125" t="str">
        <f ca="1">IF(C101="","",MAX($B$7:INDIRECT("R[-1]C",FALSE))+1)</f>
        <v/>
      </c>
      <c r="C101" s="216"/>
      <c r="D101" s="126" t="str">
        <f t="shared" si="8"/>
        <v/>
      </c>
      <c r="E101" s="95"/>
      <c r="F101" s="91" t="str">
        <f t="shared" si="9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10"/>
        <v>0</v>
      </c>
      <c r="P101" s="116">
        <f t="shared" si="11"/>
        <v>0</v>
      </c>
    </row>
    <row r="102" spans="2:16">
      <c r="B102" s="125" t="str">
        <f ca="1">IF(C102="","",MAX($B$7:INDIRECT("R[-1]C",FALSE))+1)</f>
        <v/>
      </c>
      <c r="C102" s="216"/>
      <c r="D102" s="126" t="str">
        <f t="shared" si="8"/>
        <v/>
      </c>
      <c r="E102" s="95"/>
      <c r="F102" s="91" t="str">
        <f t="shared" si="9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10"/>
        <v>0</v>
      </c>
      <c r="P102" s="116">
        <f t="shared" si="11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8"/>
        <v/>
      </c>
      <c r="E103" s="95"/>
      <c r="F103" s="91" t="str">
        <f t="shared" si="9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10"/>
        <v>0</v>
      </c>
      <c r="P103" s="116">
        <f t="shared" si="11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ref="D104:D135" si="12">IF(C104="","",D$5&amp;UPPER(SUBSTITUTE(C104," ","_")))</f>
        <v/>
      </c>
      <c r="E104" s="95"/>
      <c r="F104" s="91" t="str">
        <f t="shared" ref="F104:F135" si="13">IF(C104="","","0x"&amp;DEC2HEX(H$2*2^10+B104,4))</f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ref="O104:O135" si="14">COUNTA(G104:N104)</f>
        <v>0</v>
      </c>
      <c r="P104" s="116">
        <f t="shared" ref="P104:P135" si="15">LEN(D104)</f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12"/>
        <v/>
      </c>
      <c r="E105" s="95"/>
      <c r="F105" s="91" t="str">
        <f t="shared" si="13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14"/>
        <v>0</v>
      </c>
      <c r="P105" s="116">
        <f t="shared" si="15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12"/>
        <v/>
      </c>
      <c r="E106" s="95"/>
      <c r="F106" s="91" t="str">
        <f t="shared" si="13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14"/>
        <v>0</v>
      </c>
      <c r="P106" s="116">
        <f t="shared" si="15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12"/>
        <v/>
      </c>
      <c r="E107" s="95"/>
      <c r="F107" s="91" t="str">
        <f t="shared" si="13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14"/>
        <v>0</v>
      </c>
      <c r="P107" s="116">
        <f t="shared" si="15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12"/>
        <v/>
      </c>
      <c r="E108" s="95"/>
      <c r="F108" s="91" t="str">
        <f t="shared" si="13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14"/>
        <v>0</v>
      </c>
      <c r="P108" s="116">
        <f t="shared" si="15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12"/>
        <v/>
      </c>
      <c r="E109" s="95"/>
      <c r="F109" s="91" t="str">
        <f t="shared" si="13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14"/>
        <v>0</v>
      </c>
      <c r="P109" s="116">
        <f t="shared" si="15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12"/>
        <v/>
      </c>
      <c r="E110" s="95"/>
      <c r="F110" s="91" t="str">
        <f t="shared" si="13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14"/>
        <v>0</v>
      </c>
      <c r="P110" s="116">
        <f t="shared" si="15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12"/>
        <v/>
      </c>
      <c r="E111" s="95"/>
      <c r="F111" s="91" t="str">
        <f t="shared" si="13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14"/>
        <v>0</v>
      </c>
      <c r="P111" s="116">
        <f t="shared" si="15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12"/>
        <v/>
      </c>
      <c r="E112" s="95"/>
      <c r="F112" s="91" t="str">
        <f t="shared" si="13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14"/>
        <v>0</v>
      </c>
      <c r="P112" s="116">
        <f t="shared" si="15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12"/>
        <v/>
      </c>
      <c r="E113" s="95"/>
      <c r="F113" s="91" t="str">
        <f t="shared" si="13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14"/>
        <v>0</v>
      </c>
      <c r="P113" s="116">
        <f t="shared" si="15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12"/>
        <v/>
      </c>
      <c r="E114" s="95"/>
      <c r="F114" s="91" t="str">
        <f t="shared" si="13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14"/>
        <v>0</v>
      </c>
      <c r="P114" s="116">
        <f t="shared" si="15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12"/>
        <v/>
      </c>
      <c r="E115" s="95"/>
      <c r="F115" s="91" t="str">
        <f t="shared" si="13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14"/>
        <v>0</v>
      </c>
      <c r="P115" s="116">
        <f t="shared" si="15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12"/>
        <v/>
      </c>
      <c r="E116" s="95"/>
      <c r="F116" s="91" t="str">
        <f t="shared" si="13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14"/>
        <v>0</v>
      </c>
      <c r="P116" s="116">
        <f t="shared" si="15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12"/>
        <v/>
      </c>
      <c r="E117" s="95"/>
      <c r="F117" s="91" t="str">
        <f t="shared" si="13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14"/>
        <v>0</v>
      </c>
      <c r="P117" s="116">
        <f t="shared" si="15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12"/>
        <v/>
      </c>
      <c r="E118" s="95"/>
      <c r="F118" s="91" t="str">
        <f t="shared" si="13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14"/>
        <v>0</v>
      </c>
      <c r="P118" s="116">
        <f t="shared" si="15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12"/>
        <v/>
      </c>
      <c r="E119" s="95"/>
      <c r="F119" s="91" t="str">
        <f t="shared" si="13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14"/>
        <v>0</v>
      </c>
      <c r="P119" s="116">
        <f t="shared" si="15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12"/>
        <v/>
      </c>
      <c r="E120" s="95"/>
      <c r="F120" s="91" t="str">
        <f t="shared" si="13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14"/>
        <v>0</v>
      </c>
      <c r="P120" s="116">
        <f t="shared" si="15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12"/>
        <v/>
      </c>
      <c r="E121" s="95"/>
      <c r="F121" s="91" t="str">
        <f t="shared" si="13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14"/>
        <v>0</v>
      </c>
      <c r="P121" s="116">
        <f t="shared" si="15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12"/>
        <v/>
      </c>
      <c r="E122" s="95"/>
      <c r="F122" s="91" t="str">
        <f t="shared" si="13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14"/>
        <v>0</v>
      </c>
      <c r="P122" s="116">
        <f t="shared" si="15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12"/>
        <v/>
      </c>
      <c r="E123" s="95"/>
      <c r="F123" s="91" t="str">
        <f t="shared" si="13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14"/>
        <v>0</v>
      </c>
      <c r="P123" s="116">
        <f t="shared" si="15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12"/>
        <v/>
      </c>
      <c r="E124" s="95"/>
      <c r="F124" s="91" t="str">
        <f t="shared" si="13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14"/>
        <v>0</v>
      </c>
      <c r="P124" s="116">
        <f t="shared" si="15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12"/>
        <v/>
      </c>
      <c r="E125" s="95"/>
      <c r="F125" s="91" t="str">
        <f t="shared" si="13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14"/>
        <v>0</v>
      </c>
      <c r="P125" s="116">
        <f t="shared" si="15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12"/>
        <v/>
      </c>
      <c r="E126" s="95"/>
      <c r="F126" s="91" t="str">
        <f t="shared" si="13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14"/>
        <v>0</v>
      </c>
      <c r="P126" s="116">
        <f t="shared" si="15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12"/>
        <v/>
      </c>
      <c r="E127" s="95"/>
      <c r="F127" s="91" t="str">
        <f t="shared" si="13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14"/>
        <v>0</v>
      </c>
      <c r="P127" s="116">
        <f t="shared" si="15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12"/>
        <v/>
      </c>
      <c r="E128" s="95"/>
      <c r="F128" s="91" t="str">
        <f t="shared" si="13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14"/>
        <v>0</v>
      </c>
      <c r="P128" s="116">
        <f t="shared" si="15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12"/>
        <v/>
      </c>
      <c r="E129" s="95"/>
      <c r="F129" s="91" t="str">
        <f t="shared" si="13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14"/>
        <v>0</v>
      </c>
      <c r="P129" s="116">
        <f t="shared" si="15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12"/>
        <v/>
      </c>
      <c r="E130" s="95"/>
      <c r="F130" s="91" t="str">
        <f t="shared" si="13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14"/>
        <v>0</v>
      </c>
      <c r="P130" s="116">
        <f t="shared" si="15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12"/>
        <v/>
      </c>
      <c r="E131" s="95"/>
      <c r="F131" s="91" t="str">
        <f t="shared" si="13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14"/>
        <v>0</v>
      </c>
      <c r="P131" s="116">
        <f t="shared" si="15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12"/>
        <v/>
      </c>
      <c r="E132" s="95"/>
      <c r="F132" s="91" t="str">
        <f t="shared" si="13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14"/>
        <v>0</v>
      </c>
      <c r="P132" s="116">
        <f t="shared" si="15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12"/>
        <v/>
      </c>
      <c r="E133" s="95"/>
      <c r="F133" s="91" t="str">
        <f t="shared" si="13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14"/>
        <v>0</v>
      </c>
      <c r="P133" s="116">
        <f t="shared" si="15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12"/>
        <v/>
      </c>
      <c r="E134" s="95"/>
      <c r="F134" s="91" t="str">
        <f t="shared" si="13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14"/>
        <v>0</v>
      </c>
      <c r="P134" s="116">
        <f t="shared" si="15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12"/>
        <v/>
      </c>
      <c r="E135" s="95"/>
      <c r="F135" s="91" t="str">
        <f t="shared" si="13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14"/>
        <v>0</v>
      </c>
      <c r="P135" s="116">
        <f t="shared" si="15"/>
        <v>0</v>
      </c>
    </row>
  </sheetData>
  <sortState ref="C33:C39">
    <sortCondition ref="C33:C39"/>
  </sortState>
  <mergeCells count="1">
    <mergeCell ref="G1:H1"/>
  </mergeCells>
  <phoneticPr fontId="1"/>
  <hyperlinks>
    <hyperlink ref="C10" location="'メッセージ仕様'!C28" display="Resume Init CMPL"/>
    <hyperlink ref="C12" location="'メッセージ仕様'!C30" display="Normal Init CMPL"/>
    <hyperlink ref="C14" location="'メッセージ仕様'!C32" display="Jam Check TRA"/>
    <hyperlink ref="C15" location="'メッセージ仕様'!C33" display="Process End TRA"/>
    <hyperlink ref="C16" location="'メッセージ仕様'!C34" display="Process End CMPL"/>
    <hyperlink ref="C18" location="'メッセージ仕様'!C36" display="Jam Clear Assist TRA"/>
    <hyperlink ref="C19" location="'メッセージ仕様'!C37" display="Jam Clear Assist CMPL"/>
    <hyperlink ref="C8" location="'メッセージ仕様'!C26" display="Power On Init CMPL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56001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56001" r:id="rId4" name="削除ボタン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H27" sqref="H27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【Device Action Response】</v>
      </c>
      <c r="H1" s="540"/>
      <c r="I1" s="119">
        <f>MAX(O8:O135)</f>
        <v>1</v>
      </c>
      <c r="J1" s="119">
        <f>MAX(P8:P135)</f>
        <v>33</v>
      </c>
    </row>
    <row r="2" spans="1:16" s="96" customFormat="1" ht="27" customHeight="1">
      <c r="A2" s="119">
        <v>6</v>
      </c>
      <c r="B2" s="119" t="s">
        <v>612</v>
      </c>
      <c r="C2" s="147" t="s">
        <v>48</v>
      </c>
      <c r="G2" s="217" t="s">
        <v>69</v>
      </c>
      <c r="H2" s="99">
        <f>A2</f>
        <v>6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EVT_DEV_RES_</v>
      </c>
      <c r="E5" s="75"/>
      <c r="G5" s="22" t="s">
        <v>73</v>
      </c>
    </row>
    <row r="6" spans="1:16" s="174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68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174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497</v>
      </c>
      <c r="D8" s="126" t="str">
        <f>IF(C8="","",D$5&amp;UPPER(SUBSTITUTE(C8," ","_")))</f>
        <v>EVT_DEV_RES_POWER_ON_INIT_CMPL</v>
      </c>
      <c r="E8" s="95"/>
      <c r="F8" s="91" t="str">
        <f t="shared" ref="F8:F71" ca="1" si="0">IF(C8="","","0x"&amp;DEC2HEX(H$2*2^10+B8,4))</f>
        <v>0x1800</v>
      </c>
      <c r="G8" s="105" t="s">
        <v>511</v>
      </c>
      <c r="H8" s="106"/>
      <c r="I8" s="106"/>
      <c r="J8" s="106"/>
      <c r="K8" s="106"/>
      <c r="L8" s="106"/>
      <c r="M8" s="106"/>
      <c r="N8" s="106"/>
      <c r="O8" s="116">
        <f>COUNTA(G8:N8)</f>
        <v>1</v>
      </c>
      <c r="P8" s="116">
        <f>LEN(D8)</f>
        <v>30</v>
      </c>
    </row>
    <row r="9" spans="1:16">
      <c r="B9" s="125" t="str">
        <f ca="1">IF(C9="","",MAX($B$7:INDIRECT("R[-1]C",FALSE))+1)</f>
        <v/>
      </c>
      <c r="C9" s="225"/>
      <c r="D9" s="126" t="str">
        <f>IF(C9="","",D$5&amp;UPPER(SUBSTITUTE(C9," ","_")))</f>
        <v/>
      </c>
      <c r="E9" s="95"/>
      <c r="F9" s="91" t="str">
        <f t="shared" si="0"/>
        <v/>
      </c>
      <c r="G9" s="107"/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0</v>
      </c>
      <c r="P9" s="116">
        <f t="shared" ref="P9:P72" si="2">LEN(D9)</f>
        <v>0</v>
      </c>
    </row>
    <row r="10" spans="1:16">
      <c r="B10" s="125">
        <f ca="1">IF(C10="","",MAX($B$7:INDIRECT("R[-1]C",FALSE))+1)</f>
        <v>1</v>
      </c>
      <c r="C10" s="225" t="s">
        <v>499</v>
      </c>
      <c r="D10" s="126" t="str">
        <f t="shared" ref="D10:D73" si="3">IF(C10="","",D$5&amp;UPPER(SUBSTITUTE(C10," ","_")))</f>
        <v>EVT_DEV_RES_RESUME_INIT_CMPL</v>
      </c>
      <c r="E10" s="95"/>
      <c r="F10" s="91" t="str">
        <f t="shared" ca="1" si="0"/>
        <v>0x1801</v>
      </c>
      <c r="G10" s="107" t="s">
        <v>512</v>
      </c>
      <c r="H10" s="108"/>
      <c r="I10" s="108"/>
      <c r="J10" s="108"/>
      <c r="K10" s="108"/>
      <c r="L10" s="108"/>
      <c r="M10" s="108"/>
      <c r="N10" s="108"/>
      <c r="O10" s="116">
        <f t="shared" si="1"/>
        <v>1</v>
      </c>
      <c r="P10" s="116">
        <f t="shared" si="2"/>
        <v>28</v>
      </c>
    </row>
    <row r="11" spans="1:16">
      <c r="B11" s="125" t="str">
        <f ca="1">IF(C11="","",MAX($B$7:INDIRECT("R[-1]C",FALSE))+1)</f>
        <v/>
      </c>
      <c r="C11" s="225"/>
      <c r="D11" s="126" t="str">
        <f t="shared" si="3"/>
        <v/>
      </c>
      <c r="E11" s="95"/>
      <c r="F11" s="91" t="str">
        <f t="shared" si="0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1"/>
        <v>0</v>
      </c>
      <c r="P11" s="116">
        <f t="shared" si="2"/>
        <v>0</v>
      </c>
    </row>
    <row r="12" spans="1:16">
      <c r="B12" s="125">
        <f ca="1">IF(C12="","",MAX($B$7:INDIRECT("R[-1]C",FALSE))+1)</f>
        <v>2</v>
      </c>
      <c r="C12" s="225" t="s">
        <v>501</v>
      </c>
      <c r="D12" s="126" t="str">
        <f t="shared" si="3"/>
        <v>EVT_DEV_RES_NORMAL_INIT_CMPL</v>
      </c>
      <c r="E12" s="95"/>
      <c r="F12" s="91" t="str">
        <f t="shared" ca="1" si="0"/>
        <v>0x1802</v>
      </c>
      <c r="G12" s="107" t="s">
        <v>513</v>
      </c>
      <c r="H12" s="108"/>
      <c r="I12" s="108"/>
      <c r="J12" s="108"/>
      <c r="K12" s="108"/>
      <c r="L12" s="108"/>
      <c r="M12" s="108"/>
      <c r="N12" s="108"/>
      <c r="O12" s="116">
        <f t="shared" si="1"/>
        <v>1</v>
      </c>
      <c r="P12" s="116">
        <f t="shared" si="2"/>
        <v>28</v>
      </c>
    </row>
    <row r="13" spans="1:16">
      <c r="B13" s="125" t="str">
        <f ca="1">IF(C13="","",MAX($B$7:INDIRECT("R[-1]C",FALSE))+1)</f>
        <v/>
      </c>
      <c r="C13" s="225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>
        <f ca="1">IF(C14="","",MAX($B$7:INDIRECT("R[-1]C",FALSE))+1)</f>
        <v>3</v>
      </c>
      <c r="C14" s="225" t="s">
        <v>550</v>
      </c>
      <c r="D14" s="126" t="str">
        <f t="shared" si="3"/>
        <v>EVT_DEV_RES_JAM_CHECK_TRA</v>
      </c>
      <c r="E14" s="95"/>
      <c r="F14" s="91" t="str">
        <f t="shared" ca="1" si="0"/>
        <v>0x1803</v>
      </c>
      <c r="G14" s="107" t="s">
        <v>840</v>
      </c>
      <c r="H14" s="108"/>
      <c r="I14" s="108"/>
      <c r="J14" s="108"/>
      <c r="K14" s="108"/>
      <c r="L14" s="108"/>
      <c r="M14" s="108"/>
      <c r="N14" s="108"/>
      <c r="O14" s="116">
        <f t="shared" si="1"/>
        <v>1</v>
      </c>
      <c r="P14" s="116">
        <f t="shared" si="2"/>
        <v>25</v>
      </c>
    </row>
    <row r="15" spans="1:16">
      <c r="B15" s="125">
        <f ca="1">IF(C15="","",MAX($B$7:INDIRECT("R[-1]C",FALSE))+1)</f>
        <v>4</v>
      </c>
      <c r="C15" s="225" t="s">
        <v>503</v>
      </c>
      <c r="D15" s="126" t="str">
        <f t="shared" si="3"/>
        <v>EVT_DEV_RES_PROCESS_END_TRA</v>
      </c>
      <c r="E15" s="95"/>
      <c r="F15" s="91" t="str">
        <f t="shared" ca="1" si="0"/>
        <v>0x1804</v>
      </c>
      <c r="G15" s="107" t="s">
        <v>909</v>
      </c>
      <c r="H15" s="108"/>
      <c r="I15" s="108"/>
      <c r="J15" s="108"/>
      <c r="K15" s="108"/>
      <c r="L15" s="108"/>
      <c r="M15" s="108"/>
      <c r="N15" s="108"/>
      <c r="O15" s="116">
        <f t="shared" si="1"/>
        <v>1</v>
      </c>
      <c r="P15" s="116">
        <f t="shared" si="2"/>
        <v>27</v>
      </c>
    </row>
    <row r="16" spans="1:16">
      <c r="B16" s="125">
        <f ca="1">IF(C16="","",MAX($B$7:INDIRECT("R[-1]C",FALSE))+1)</f>
        <v>5</v>
      </c>
      <c r="C16" s="225" t="s">
        <v>504</v>
      </c>
      <c r="D16" s="126" t="str">
        <f t="shared" si="3"/>
        <v>EVT_DEV_RES_PROCESS_END_CMPL</v>
      </c>
      <c r="E16" s="95"/>
      <c r="F16" s="91" t="str">
        <f t="shared" ca="1" si="0"/>
        <v>0x1805</v>
      </c>
      <c r="G16" s="107" t="s">
        <v>514</v>
      </c>
      <c r="H16" s="108"/>
      <c r="I16" s="108"/>
      <c r="J16" s="108"/>
      <c r="K16" s="108"/>
      <c r="L16" s="108"/>
      <c r="M16" s="108"/>
      <c r="N16" s="108"/>
      <c r="O16" s="116">
        <f t="shared" si="1"/>
        <v>1</v>
      </c>
      <c r="P16" s="116">
        <f t="shared" si="2"/>
        <v>28</v>
      </c>
    </row>
    <row r="17" spans="2:16">
      <c r="B17" s="125">
        <f ca="1">IF(C17="","",MAX($B$7:INDIRECT("R[-1]C",FALSE))+1)</f>
        <v>6</v>
      </c>
      <c r="C17" s="225" t="s">
        <v>852</v>
      </c>
      <c r="D17" s="126" t="str">
        <f t="shared" si="3"/>
        <v>EVT_DEV_RES_PROCESS_END_TRAY</v>
      </c>
      <c r="E17" s="95"/>
      <c r="F17" s="91" t="str">
        <f t="shared" ca="1" si="0"/>
        <v>0x1806</v>
      </c>
      <c r="G17" s="107" t="s">
        <v>854</v>
      </c>
      <c r="H17" s="108"/>
      <c r="I17" s="108"/>
      <c r="J17" s="108"/>
      <c r="K17" s="108"/>
      <c r="L17" s="108"/>
      <c r="M17" s="108"/>
      <c r="N17" s="108"/>
      <c r="O17" s="116">
        <f t="shared" si="1"/>
        <v>1</v>
      </c>
      <c r="P17" s="116">
        <f t="shared" si="2"/>
        <v>28</v>
      </c>
    </row>
    <row r="18" spans="2:16">
      <c r="B18" s="125">
        <f ca="1">IF(C18="","",MAX($B$7:INDIRECT("R[-1]C",FALSE))+1)</f>
        <v>7</v>
      </c>
      <c r="C18" s="225" t="s">
        <v>506</v>
      </c>
      <c r="D18" s="126" t="str">
        <f t="shared" si="3"/>
        <v>EVT_DEV_RES_JAM_CLEAR_ASSIST_TRA</v>
      </c>
      <c r="E18" s="95"/>
      <c r="F18" s="91" t="str">
        <f t="shared" ca="1" si="0"/>
        <v>0x1807</v>
      </c>
      <c r="G18" s="107" t="s">
        <v>841</v>
      </c>
      <c r="H18" s="108"/>
      <c r="I18" s="108"/>
      <c r="J18" s="108"/>
      <c r="K18" s="108"/>
      <c r="L18" s="108"/>
      <c r="M18" s="108"/>
      <c r="N18" s="108"/>
      <c r="O18" s="116">
        <f t="shared" si="1"/>
        <v>1</v>
      </c>
      <c r="P18" s="116">
        <f t="shared" si="2"/>
        <v>32</v>
      </c>
    </row>
    <row r="19" spans="2:16">
      <c r="B19" s="125">
        <f ca="1">IF(C19="","",MAX($B$7:INDIRECT("R[-1]C",FALSE))+1)</f>
        <v>8</v>
      </c>
      <c r="C19" s="225" t="s">
        <v>507</v>
      </c>
      <c r="D19" s="126" t="str">
        <f t="shared" si="3"/>
        <v>EVT_DEV_RES_JAM_CLEAR_ASSIST_CMPL</v>
      </c>
      <c r="E19" s="95"/>
      <c r="F19" s="91" t="str">
        <f t="shared" ca="1" si="0"/>
        <v>0x1808</v>
      </c>
      <c r="G19" s="107" t="s">
        <v>515</v>
      </c>
      <c r="H19" s="108"/>
      <c r="I19" s="108"/>
      <c r="J19" s="108"/>
      <c r="K19" s="108"/>
      <c r="L19" s="108"/>
      <c r="M19" s="108"/>
      <c r="N19" s="108"/>
      <c r="O19" s="116">
        <f t="shared" si="1"/>
        <v>1</v>
      </c>
      <c r="P19" s="116">
        <f t="shared" si="2"/>
        <v>33</v>
      </c>
    </row>
    <row r="20" spans="2:16">
      <c r="B20" s="125" t="str">
        <f ca="1">IF(C20="","",MAX($B$7:INDIRECT("R[-1]C",FALSE))+1)</f>
        <v/>
      </c>
      <c r="C20" s="225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225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225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225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225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225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225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225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225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225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225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225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225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225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225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225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225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225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225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225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225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225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225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225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225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225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225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225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225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225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225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225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225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225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225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225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225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225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225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225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225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225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225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225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225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225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225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225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225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225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225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225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225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225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225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225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225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225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225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225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225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225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mergeCells count="1">
    <mergeCell ref="G1:H1"/>
  </mergeCells>
  <phoneticPr fontId="1"/>
  <hyperlinks>
    <hyperlink ref="C22" location="'メッセージ仕様'!C54" display="Jam Clear Assist PNCH"/>
    <hyperlink ref="C21" location="'メッセージ仕様'!C53" display="Jam Clear Assist CMPL"/>
    <hyperlink ref="C19" location="'メッセージ仕様'!C50" display="Jam Clear Assist CMPL"/>
    <hyperlink ref="C18" location="'メッセージ仕様'!C49" display="Jam Clear Assist TRA"/>
    <hyperlink ref="C16" location="'メッセージ仕様'!C47" display="Process End CMPL"/>
    <hyperlink ref="C15" location="'メッセージ仕様'!C46" display="Process End TRA"/>
    <hyperlink ref="C12" location="'メッセージ仕様'!C43" display="Normal Init CMPL"/>
    <hyperlink ref="C10" location="'メッセージ仕様'!C41" display="Resume Init CMPL"/>
    <hyperlink ref="C14" location="'メッセージ仕様'!C45" display="Jam Check TRA"/>
    <hyperlink ref="C8" location="'メッセージ仕様'!C39" display="Power On Init CMPL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57025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57025" r:id="rId4" name="削除ボタン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D8" sqref="D8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【Device Event】</v>
      </c>
      <c r="H1" s="540"/>
      <c r="I1" s="119">
        <f>MAX(O8:O135)</f>
        <v>3</v>
      </c>
      <c r="J1" s="119">
        <f>MAX(P8:P135)</f>
        <v>27</v>
      </c>
    </row>
    <row r="2" spans="1:16" s="96" customFormat="1" ht="27" customHeight="1">
      <c r="A2" s="119">
        <v>7</v>
      </c>
      <c r="B2" s="119" t="s">
        <v>613</v>
      </c>
      <c r="C2" s="147" t="s">
        <v>48</v>
      </c>
      <c r="G2" s="212" t="s">
        <v>89</v>
      </c>
      <c r="H2" s="99">
        <f>A2</f>
        <v>7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EVT_DEV_EVT_</v>
      </c>
      <c r="E5" s="75"/>
      <c r="G5" s="22" t="s">
        <v>73</v>
      </c>
    </row>
    <row r="6" spans="1:16" s="174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68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174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784</v>
      </c>
      <c r="D8" s="126" t="str">
        <f>IF(C8="","",D$5&amp;UPPER(SUBSTITUTE(C8," ","_")))</f>
        <v>EVT_DEV_EVT_ANY_COVER_OPEN</v>
      </c>
      <c r="E8" s="95"/>
      <c r="F8" s="91" t="str">
        <f t="shared" ref="F8:F71" ca="1" si="0">IF(C8="","","0x"&amp;DEC2HEX(H$2*2^10+B8,4))</f>
        <v>0x1C00</v>
      </c>
      <c r="G8" s="105" t="s">
        <v>842</v>
      </c>
      <c r="H8" s="106" t="s">
        <v>520</v>
      </c>
      <c r="I8" s="106" t="s">
        <v>523</v>
      </c>
      <c r="J8" s="106"/>
      <c r="K8" s="106"/>
      <c r="L8" s="106"/>
      <c r="M8" s="106"/>
      <c r="N8" s="106"/>
      <c r="O8" s="116">
        <f>COUNTA(G8:N8)</f>
        <v>3</v>
      </c>
      <c r="P8" s="116">
        <f>LEN(D8)</f>
        <v>26</v>
      </c>
    </row>
    <row r="9" spans="1:16">
      <c r="B9" s="125">
        <f ca="1">IF(C9="","",MAX($B$7:INDIRECT("R[-1]C",FALSE))+1)</f>
        <v>1</v>
      </c>
      <c r="C9" s="225" t="s">
        <v>785</v>
      </c>
      <c r="D9" s="126" t="str">
        <f>IF(C9="","",D$5&amp;UPPER(SUBSTITUTE(C9," ","_")))</f>
        <v>EVT_DEV_EVT_ALL_COVER_CLOSE</v>
      </c>
      <c r="E9" s="95"/>
      <c r="F9" s="91" t="str">
        <f t="shared" ca="1" si="0"/>
        <v>0x1C01</v>
      </c>
      <c r="G9" s="107" t="s">
        <v>843</v>
      </c>
      <c r="H9" s="108" t="s">
        <v>521</v>
      </c>
      <c r="I9" s="108" t="s">
        <v>524</v>
      </c>
      <c r="J9" s="108"/>
      <c r="K9" s="108"/>
      <c r="L9" s="108"/>
      <c r="M9" s="108"/>
      <c r="N9" s="108"/>
      <c r="O9" s="116">
        <f t="shared" ref="O9:O72" si="1">COUNTA(G9:N9)</f>
        <v>3</v>
      </c>
      <c r="P9" s="116">
        <f t="shared" ref="P9:P72" si="2">LEN(D9)</f>
        <v>27</v>
      </c>
    </row>
    <row r="10" spans="1:16">
      <c r="B10" s="125">
        <f ca="1">IF(C10="","",MAX($B$7:INDIRECT("R[-1]C",FALSE))+1)</f>
        <v>2</v>
      </c>
      <c r="C10" s="225" t="s">
        <v>786</v>
      </c>
      <c r="D10" s="126" t="str">
        <f t="shared" ref="D10:D73" si="3">IF(C10="","",D$5&amp;UPPER(SUBSTITUTE(C10," ","_")))</f>
        <v>EVT_DEV_EVT_DEV_INIT_COMP</v>
      </c>
      <c r="E10" s="95"/>
      <c r="F10" s="91" t="str">
        <f t="shared" ca="1" si="0"/>
        <v>0x1C02</v>
      </c>
      <c r="G10" s="107" t="s">
        <v>771</v>
      </c>
      <c r="H10" s="108"/>
      <c r="I10" s="108"/>
      <c r="J10" s="108"/>
      <c r="K10" s="108"/>
      <c r="L10" s="108"/>
      <c r="M10" s="108"/>
      <c r="N10" s="108"/>
      <c r="O10" s="116">
        <f t="shared" si="1"/>
        <v>1</v>
      </c>
      <c r="P10" s="116">
        <f t="shared" si="2"/>
        <v>25</v>
      </c>
    </row>
    <row r="11" spans="1:16">
      <c r="B11" s="125" t="str">
        <f ca="1">IF(C11="","",MAX($B$7:INDIRECT("R[-1]C",FALSE))+1)</f>
        <v/>
      </c>
      <c r="C11" s="225"/>
      <c r="D11" s="126" t="str">
        <f t="shared" si="3"/>
        <v/>
      </c>
      <c r="E11" s="95"/>
      <c r="F11" s="91" t="str">
        <f t="shared" si="0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1"/>
        <v>0</v>
      </c>
      <c r="P11" s="116">
        <f t="shared" si="2"/>
        <v>0</v>
      </c>
    </row>
    <row r="12" spans="1:16">
      <c r="B12" s="125" t="str">
        <f ca="1">IF(C12="","",MAX($B$7:INDIRECT("R[-1]C",FALSE))+1)</f>
        <v/>
      </c>
      <c r="C12" s="225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225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225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225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225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225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225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225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225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225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225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225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225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225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225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225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225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225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225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225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225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225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225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225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225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225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225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225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225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225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sheetProtection sheet="1" objects="1" scenarios="1"/>
  <mergeCells count="1">
    <mergeCell ref="G1:H1"/>
  </mergeCells>
  <phoneticPr fontId="1"/>
  <hyperlinks>
    <hyperlink ref="C8" location="'メッセージ仕様'!C52" display="Any Cover Open"/>
    <hyperlink ref="C9" location="'メッセージ仕様'!C53" display="All Cover Close"/>
    <hyperlink ref="C10" location="'メッセージ仕様'!C54" display="Dev Init Comp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51905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51905" r:id="rId4" name="削除ボタン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C14" sqref="C14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【Condition】</v>
      </c>
      <c r="H1" s="540"/>
      <c r="I1" s="119">
        <f>MAX(O8:O135)</f>
        <v>1</v>
      </c>
      <c r="J1" s="119">
        <f>MAX(P8:P135)</f>
        <v>26</v>
      </c>
    </row>
    <row r="2" spans="1:16" s="96" customFormat="1" ht="27" customHeight="1">
      <c r="A2" s="119">
        <v>8</v>
      </c>
      <c r="B2" s="119" t="s">
        <v>614</v>
      </c>
      <c r="C2" s="147" t="s">
        <v>48</v>
      </c>
      <c r="G2" s="341" t="s">
        <v>26</v>
      </c>
      <c r="H2" s="99">
        <f>A2</f>
        <v>8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EVT_COND_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787</v>
      </c>
      <c r="D8" s="126" t="str">
        <f>IF(C8="","",D$5&amp;UPPER(SUBSTITUTE(C8," ","_")))</f>
        <v>EVT_COND_DEV_STTS</v>
      </c>
      <c r="E8" s="95"/>
      <c r="F8" s="91" t="str">
        <f t="shared" ref="F8:F71" ca="1" si="0">IF(C8="","","0x"&amp;DEC2HEX(H$2*2^10+B8,4))</f>
        <v>0x2000</v>
      </c>
      <c r="G8" s="105" t="s">
        <v>473</v>
      </c>
      <c r="H8" s="106"/>
      <c r="I8" s="106"/>
      <c r="J8" s="106"/>
      <c r="K8" s="106"/>
      <c r="L8" s="106"/>
      <c r="M8" s="106"/>
      <c r="N8" s="106"/>
      <c r="O8" s="116">
        <f>COUNTA(G8:N8)</f>
        <v>1</v>
      </c>
      <c r="P8" s="116">
        <f>LEN(D8)</f>
        <v>17</v>
      </c>
    </row>
    <row r="9" spans="1:16">
      <c r="B9" s="125">
        <f ca="1">IF(C9="","",MAX($B$7:INDIRECT("R[-1]C",FALSE))+1)</f>
        <v>1</v>
      </c>
      <c r="C9" s="225" t="s">
        <v>788</v>
      </c>
      <c r="D9" s="126" t="str">
        <f>IF(C9="","",D$5&amp;UPPER(SUBSTITUTE(C9," ","_")))</f>
        <v>EVT_COND_DEV_COND_FINISHER</v>
      </c>
      <c r="E9" s="95"/>
      <c r="F9" s="91" t="str">
        <f t="shared" ca="1" si="0"/>
        <v>0x2001</v>
      </c>
      <c r="G9" s="107"/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0</v>
      </c>
      <c r="P9" s="116">
        <f t="shared" ref="P9:P72" si="2">LEN(D9)</f>
        <v>26</v>
      </c>
    </row>
    <row r="10" spans="1:16">
      <c r="B10" s="125">
        <f ca="1">IF(C10="","",MAX($B$7:INDIRECT("R[-1]C",FALSE))+1)</f>
        <v>2</v>
      </c>
      <c r="C10" s="225" t="s">
        <v>789</v>
      </c>
      <c r="D10" s="126" t="str">
        <f t="shared" ref="D10:D73" si="3">IF(C10="","",D$5&amp;UPPER(SUBSTITUTE(C10," ","_")))</f>
        <v>EVT_COND_DEV_COND_OUT_TRAY</v>
      </c>
      <c r="E10" s="95"/>
      <c r="F10" s="91" t="str">
        <f t="shared" ca="1" si="0"/>
        <v>0x2002</v>
      </c>
      <c r="G10" s="107"/>
      <c r="H10" s="108"/>
      <c r="I10" s="108"/>
      <c r="J10" s="108"/>
      <c r="K10" s="108"/>
      <c r="L10" s="108"/>
      <c r="M10" s="108"/>
      <c r="N10" s="108"/>
      <c r="O10" s="116">
        <f t="shared" si="1"/>
        <v>0</v>
      </c>
      <c r="P10" s="116">
        <f t="shared" si="2"/>
        <v>26</v>
      </c>
    </row>
    <row r="11" spans="1:16">
      <c r="B11" s="125">
        <f ca="1">IF(C11="","",MAX($B$7:INDIRECT("R[-1]C",FALSE))+1)</f>
        <v>3</v>
      </c>
      <c r="C11" s="225" t="s">
        <v>790</v>
      </c>
      <c r="D11" s="126" t="str">
        <f t="shared" si="3"/>
        <v>EVT_COND_DEV_COND_STAPLER</v>
      </c>
      <c r="E11" s="95"/>
      <c r="F11" s="91" t="str">
        <f t="shared" ca="1" si="0"/>
        <v>0x2003</v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1"/>
        <v>0</v>
      </c>
      <c r="P11" s="116">
        <f t="shared" si="2"/>
        <v>25</v>
      </c>
    </row>
    <row r="12" spans="1:16">
      <c r="B12" s="125" t="str">
        <f ca="1">IF(C12="","",MAX($B$7:INDIRECT("R[-1]C",FALSE))+1)</f>
        <v/>
      </c>
      <c r="C12" s="225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225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104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sheetProtection sheet="1" objects="1" scenarios="1"/>
  <mergeCells count="1">
    <mergeCell ref="G1:H1"/>
  </mergeCells>
  <phoneticPr fontId="1"/>
  <hyperlinks>
    <hyperlink ref="C8" location="'メッセージ仕様'!C55" display="Dev Stts"/>
    <hyperlink ref="C9" location="'メッセージ仕様'!C56" display="Dev Cond Finisher"/>
    <hyperlink ref="C10" location="'メッセージ仕様'!C57" display="Dev Cond Out Tray"/>
    <hyperlink ref="C11" location="'メッセージ仕様'!C58" display="Dev Cond Stapler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69313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69313" r:id="rId4" name="削除ボタン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D1" sqref="D1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【Sheet Information】</v>
      </c>
      <c r="H1" s="540"/>
      <c r="I1" s="119">
        <f>MAX(O8:O135)</f>
        <v>2</v>
      </c>
      <c r="J1" s="119">
        <f>MAX(P8:P135)</f>
        <v>17</v>
      </c>
    </row>
    <row r="2" spans="1:16" s="96" customFormat="1" ht="27" customHeight="1">
      <c r="A2" s="119">
        <v>9</v>
      </c>
      <c r="B2" s="119" t="s">
        <v>615</v>
      </c>
      <c r="C2" s="147" t="s">
        <v>48</v>
      </c>
      <c r="G2" s="341" t="s">
        <v>26</v>
      </c>
      <c r="H2" s="99">
        <f>A2</f>
        <v>9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EVT_SHT_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470</v>
      </c>
      <c r="D8" s="126" t="str">
        <f>IF(C8="","",D$5&amp;UPPER(SUBSTITUTE(C8," ","_")))</f>
        <v>EVT_SHT_ENTRY</v>
      </c>
      <c r="E8" s="95"/>
      <c r="F8" s="91" t="str">
        <f t="shared" ref="F8:F71" ca="1" si="0">IF(C8="","","0x"&amp;DEC2HEX(H$2*2^10+B8,4))</f>
        <v>0x2400</v>
      </c>
      <c r="G8" s="105"/>
      <c r="H8" s="106"/>
      <c r="I8" s="106"/>
      <c r="J8" s="106"/>
      <c r="K8" s="106"/>
      <c r="L8" s="106"/>
      <c r="M8" s="106"/>
      <c r="N8" s="106"/>
      <c r="O8" s="116">
        <f>COUNTA(G8:N8)</f>
        <v>0</v>
      </c>
      <c r="P8" s="116">
        <f>LEN(D8)</f>
        <v>13</v>
      </c>
    </row>
    <row r="9" spans="1:16">
      <c r="B9" s="125">
        <f ca="1">IF(C9="","",MAX($B$7:INDIRECT("R[-1]C",FALSE))+1)</f>
        <v>1</v>
      </c>
      <c r="C9" s="225" t="s">
        <v>471</v>
      </c>
      <c r="D9" s="126" t="str">
        <f>IF(C9="","",D$5&amp;UPPER(SUBSTITUTE(C9," ","_")))</f>
        <v>EVT_SHT_UPDATE</v>
      </c>
      <c r="E9" s="95"/>
      <c r="F9" s="91" t="str">
        <f t="shared" ca="1" si="0"/>
        <v>0x2401</v>
      </c>
      <c r="G9" s="107" t="s">
        <v>588</v>
      </c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1</v>
      </c>
      <c r="P9" s="116">
        <f t="shared" ref="P9:P72" si="2">LEN(D9)</f>
        <v>14</v>
      </c>
    </row>
    <row r="10" spans="1:16">
      <c r="B10" s="125">
        <f ca="1">IF(C10="","",MAX($B$7:INDIRECT("R[-1]C",FALSE))+1)</f>
        <v>2</v>
      </c>
      <c r="C10" s="225" t="s">
        <v>791</v>
      </c>
      <c r="D10" s="126" t="str">
        <f t="shared" ref="D10:D73" si="3">IF(C10="","",D$5&amp;UPPER(SUBSTITUTE(C10," ","_")))</f>
        <v>EVT_SHT_DELIVERED</v>
      </c>
      <c r="E10" s="95"/>
      <c r="F10" s="91" t="str">
        <f t="shared" ca="1" si="0"/>
        <v>0x2402</v>
      </c>
      <c r="G10" s="107" t="s">
        <v>767</v>
      </c>
      <c r="H10" s="108"/>
      <c r="I10" s="108"/>
      <c r="J10" s="108"/>
      <c r="K10" s="108"/>
      <c r="L10" s="108"/>
      <c r="M10" s="108"/>
      <c r="N10" s="108"/>
      <c r="O10" s="116">
        <f t="shared" si="1"/>
        <v>1</v>
      </c>
      <c r="P10" s="116">
        <f t="shared" si="2"/>
        <v>17</v>
      </c>
    </row>
    <row r="11" spans="1:16">
      <c r="B11" s="125">
        <f ca="1">IF(C11="","",MAX($B$7:INDIRECT("R[-1]C",FALSE))+1)</f>
        <v>3</v>
      </c>
      <c r="C11" s="225" t="s">
        <v>792</v>
      </c>
      <c r="D11" s="126" t="str">
        <f t="shared" si="3"/>
        <v>EVT_SHT_ABORTED</v>
      </c>
      <c r="E11" s="95"/>
      <c r="F11" s="91" t="str">
        <f t="shared" ca="1" si="0"/>
        <v>0x2403</v>
      </c>
      <c r="G11" s="107" t="s">
        <v>844</v>
      </c>
      <c r="H11" s="108" t="s">
        <v>766</v>
      </c>
      <c r="I11" s="108"/>
      <c r="J11" s="108"/>
      <c r="K11" s="108"/>
      <c r="L11" s="108"/>
      <c r="M11" s="108"/>
      <c r="N11" s="108"/>
      <c r="O11" s="116">
        <f t="shared" si="1"/>
        <v>2</v>
      </c>
      <c r="P11" s="116">
        <f t="shared" si="2"/>
        <v>15</v>
      </c>
    </row>
    <row r="12" spans="1:16">
      <c r="B12" s="125" t="str">
        <f ca="1">IF(C12="","",MAX($B$7:INDIRECT("R[-1]C",FALSE))+1)</f>
        <v/>
      </c>
      <c r="C12" s="104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104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104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sheetProtection sheet="1" objects="1" scenarios="1"/>
  <mergeCells count="1">
    <mergeCell ref="G1:H1"/>
  </mergeCells>
  <phoneticPr fontId="1"/>
  <hyperlinks>
    <hyperlink ref="C9" location="'メッセージ仕様'!C61" display="Update"/>
    <hyperlink ref="C8" location="'メッセージ仕様'!C60" display="Entry"/>
    <hyperlink ref="C10" location="'メッセージ仕様'!C62" display="Delivered"/>
    <hyperlink ref="C11" location="'メッセージ仕様'!C63" display="Aborted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70337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70337" r:id="rId4" name="削除ボタン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G9" sqref="G9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【Sheet Action Request】</v>
      </c>
      <c r="H1" s="540"/>
      <c r="I1" s="119">
        <f>MAX(O8:O135)</f>
        <v>1</v>
      </c>
      <c r="J1" s="119">
        <f>MAX(P8:P135)</f>
        <v>34</v>
      </c>
    </row>
    <row r="2" spans="1:16" s="96" customFormat="1" ht="27" customHeight="1">
      <c r="A2" s="119">
        <v>10</v>
      </c>
      <c r="B2" s="119" t="s">
        <v>616</v>
      </c>
      <c r="C2" s="147" t="s">
        <v>48</v>
      </c>
      <c r="G2" s="341" t="s">
        <v>26</v>
      </c>
      <c r="H2" s="99">
        <f>A2</f>
        <v>10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EVT_SHT_REQ_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495</v>
      </c>
      <c r="D8" s="126" t="str">
        <f>IF(C8="","",D$5&amp;UPPER(SUBSTITUTE(C8," ","_")))</f>
        <v>EVT_SHT_REQ_COMPILER_SHT_INIT_CMPL</v>
      </c>
      <c r="E8" s="95"/>
      <c r="F8" s="91" t="str">
        <f t="shared" ref="F8:F71" ca="1" si="0">IF(C8="","","0x"&amp;DEC2HEX(H$2*2^10+B8,4))</f>
        <v>0x2800</v>
      </c>
      <c r="G8" s="105" t="s">
        <v>532</v>
      </c>
      <c r="H8" s="106"/>
      <c r="I8" s="106"/>
      <c r="J8" s="106"/>
      <c r="K8" s="106"/>
      <c r="L8" s="106"/>
      <c r="M8" s="106"/>
      <c r="N8" s="106"/>
      <c r="O8" s="116">
        <f>COUNTA(G8:N8)</f>
        <v>1</v>
      </c>
      <c r="P8" s="116">
        <f>LEN(D8)</f>
        <v>34</v>
      </c>
    </row>
    <row r="9" spans="1:16">
      <c r="B9" s="125">
        <f ca="1">IF(C9="","",MAX($B$7:INDIRECT("R[-1]C",FALSE))+1)</f>
        <v>1</v>
      </c>
      <c r="C9" s="225" t="s">
        <v>855</v>
      </c>
      <c r="D9" s="126" t="str">
        <f>IF(C9="","",D$5&amp;UPPER(SUBSTITUTE(C9," ","_")))</f>
        <v>EVT_SHT_REQ_STACKER_SHT_INIT_TRAY</v>
      </c>
      <c r="E9" s="95"/>
      <c r="F9" s="91" t="str">
        <f t="shared" ca="1" si="0"/>
        <v>0x2801</v>
      </c>
      <c r="G9" s="210" t="s">
        <v>856</v>
      </c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1</v>
      </c>
      <c r="P9" s="116">
        <f t="shared" ref="P9:P72" si="2">LEN(D9)</f>
        <v>33</v>
      </c>
    </row>
    <row r="10" spans="1:16">
      <c r="B10" s="125" t="str">
        <f ca="1">IF(C10="","",MAX($B$7:INDIRECT("R[-1]C",FALSE))+1)</f>
        <v/>
      </c>
      <c r="C10" s="104"/>
      <c r="D10" s="126" t="str">
        <f t="shared" ref="D10:D73" si="3">IF(C10="","",D$5&amp;UPPER(SUBSTITUTE(C10," ","_")))</f>
        <v/>
      </c>
      <c r="E10" s="95"/>
      <c r="F10" s="91" t="str">
        <f t="shared" si="0"/>
        <v/>
      </c>
      <c r="G10" s="107"/>
      <c r="H10" s="108"/>
      <c r="I10" s="108"/>
      <c r="J10" s="108"/>
      <c r="K10" s="108"/>
      <c r="L10" s="108"/>
      <c r="M10" s="108"/>
      <c r="N10" s="108"/>
      <c r="O10" s="116">
        <f t="shared" si="1"/>
        <v>0</v>
      </c>
      <c r="P10" s="116">
        <f t="shared" si="2"/>
        <v>0</v>
      </c>
    </row>
    <row r="11" spans="1:16">
      <c r="B11" s="125" t="str">
        <f ca="1">IF(C11="","",MAX($B$7:INDIRECT("R[-1]C",FALSE))+1)</f>
        <v/>
      </c>
      <c r="C11" s="104"/>
      <c r="D11" s="126" t="str">
        <f t="shared" si="3"/>
        <v/>
      </c>
      <c r="E11" s="95"/>
      <c r="F11" s="91" t="str">
        <f t="shared" si="0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1"/>
        <v>0</v>
      </c>
      <c r="P11" s="116">
        <f t="shared" si="2"/>
        <v>0</v>
      </c>
    </row>
    <row r="12" spans="1:16">
      <c r="B12" s="125" t="str">
        <f ca="1">IF(C12="","",MAX($B$7:INDIRECT("R[-1]C",FALSE))+1)</f>
        <v/>
      </c>
      <c r="C12" s="104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104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104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mergeCells count="1">
    <mergeCell ref="G1:H1"/>
  </mergeCells>
  <phoneticPr fontId="1"/>
  <hyperlinks>
    <hyperlink ref="C8" location="'メッセージ仕様'!C64" display="Compiler Sht Init CMPL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71361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71361" r:id="rId4" name="削除ボタン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G10" sqref="G10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【Sheet Action Response】</v>
      </c>
      <c r="H1" s="540"/>
      <c r="I1" s="119">
        <f>MAX(O8:O135)</f>
        <v>1</v>
      </c>
      <c r="J1" s="119">
        <f>MAX(P8:P135)</f>
        <v>34</v>
      </c>
    </row>
    <row r="2" spans="1:16" s="96" customFormat="1" ht="27" customHeight="1">
      <c r="A2" s="119">
        <v>11</v>
      </c>
      <c r="B2" s="119" t="s">
        <v>617</v>
      </c>
      <c r="C2" s="147" t="s">
        <v>48</v>
      </c>
      <c r="G2" s="341" t="s">
        <v>26</v>
      </c>
      <c r="H2" s="99">
        <f>A2</f>
        <v>11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EVT_SHT_RES_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793</v>
      </c>
      <c r="D8" s="126" t="str">
        <f>IF(C8="","",D$5&amp;UPPER(SUBSTITUTE(C8," ","_")))</f>
        <v>EVT_SHT_RES_COMPILER_SHT_INIT_CMPL</v>
      </c>
      <c r="E8" s="95"/>
      <c r="F8" s="91" t="str">
        <f t="shared" ref="F8:F71" ca="1" si="0">IF(C8="","","0x"&amp;DEC2HEX(H$2*2^10+B8,4))</f>
        <v>0x2C00</v>
      </c>
      <c r="G8" s="105" t="s">
        <v>604</v>
      </c>
      <c r="H8" s="106"/>
      <c r="I8" s="106"/>
      <c r="J8" s="106"/>
      <c r="K8" s="106"/>
      <c r="L8" s="106"/>
      <c r="M8" s="106"/>
      <c r="N8" s="106"/>
      <c r="O8" s="116">
        <f>COUNTA(G8:N8)</f>
        <v>1</v>
      </c>
      <c r="P8" s="116">
        <f>LEN(D8)</f>
        <v>34</v>
      </c>
    </row>
    <row r="9" spans="1:16">
      <c r="B9" s="125">
        <f ca="1">IF(C9="","",MAX($B$7:INDIRECT("R[-1]C",FALSE))+1)</f>
        <v>1</v>
      </c>
      <c r="C9" s="225" t="s">
        <v>857</v>
      </c>
      <c r="D9" s="126" t="str">
        <f>IF(C9="","",D$5&amp;UPPER(SUBSTITUTE(C9," ","_")))</f>
        <v>EVT_SHT_RES_STACKER_SHT_INIT_TRAY</v>
      </c>
      <c r="E9" s="95"/>
      <c r="F9" s="91" t="str">
        <f t="shared" ca="1" si="0"/>
        <v>0x2C01</v>
      </c>
      <c r="G9" s="210" t="s">
        <v>858</v>
      </c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1</v>
      </c>
      <c r="P9" s="116">
        <f t="shared" ref="P9:P72" si="2">LEN(D9)</f>
        <v>33</v>
      </c>
    </row>
    <row r="10" spans="1:16">
      <c r="B10" s="125" t="str">
        <f ca="1">IF(C10="","",MAX($B$7:INDIRECT("R[-1]C",FALSE))+1)</f>
        <v/>
      </c>
      <c r="C10" s="104"/>
      <c r="D10" s="126" t="str">
        <f t="shared" ref="D10:D73" si="3">IF(C10="","",D$5&amp;UPPER(SUBSTITUTE(C10," ","_")))</f>
        <v/>
      </c>
      <c r="E10" s="95"/>
      <c r="F10" s="91" t="str">
        <f t="shared" si="0"/>
        <v/>
      </c>
      <c r="G10" s="107"/>
      <c r="H10" s="108"/>
      <c r="I10" s="108"/>
      <c r="J10" s="108"/>
      <c r="K10" s="108"/>
      <c r="L10" s="108"/>
      <c r="M10" s="108"/>
      <c r="N10" s="108"/>
      <c r="O10" s="116">
        <f t="shared" si="1"/>
        <v>0</v>
      </c>
      <c r="P10" s="116">
        <f t="shared" si="2"/>
        <v>0</v>
      </c>
    </row>
    <row r="11" spans="1:16">
      <c r="B11" s="125" t="str">
        <f ca="1">IF(C11="","",MAX($B$7:INDIRECT("R[-1]C",FALSE))+1)</f>
        <v/>
      </c>
      <c r="C11" s="104"/>
      <c r="D11" s="126" t="str">
        <f t="shared" si="3"/>
        <v/>
      </c>
      <c r="E11" s="95"/>
      <c r="F11" s="91" t="str">
        <f t="shared" si="0"/>
        <v/>
      </c>
      <c r="G11" s="107"/>
      <c r="H11" s="108"/>
      <c r="I11" s="108"/>
      <c r="J11" s="108"/>
      <c r="K11" s="108"/>
      <c r="L11" s="108"/>
      <c r="M11" s="108"/>
      <c r="N11" s="108"/>
      <c r="O11" s="116">
        <f t="shared" si="1"/>
        <v>0</v>
      </c>
      <c r="P11" s="116">
        <f t="shared" si="2"/>
        <v>0</v>
      </c>
    </row>
    <row r="12" spans="1:16">
      <c r="B12" s="125" t="str">
        <f ca="1">IF(C12="","",MAX($B$7:INDIRECT("R[-1]C",FALSE))+1)</f>
        <v/>
      </c>
      <c r="C12" s="104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104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104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mergeCells count="1">
    <mergeCell ref="G1:H1"/>
  </mergeCells>
  <phoneticPr fontId="1"/>
  <hyperlinks>
    <hyperlink ref="C8" location="'メッセージ仕様'!C66" display="Compiler Sht Init CMPL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72385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72385" r:id="rId4" name="削除ボタン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H19" sqref="H19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【Sheet Event Notify】</v>
      </c>
      <c r="H1" s="540"/>
      <c r="I1" s="119">
        <f>MAX(O8:O135)</f>
        <v>2</v>
      </c>
      <c r="J1" s="119">
        <f>MAX(P8:P135)</f>
        <v>46</v>
      </c>
    </row>
    <row r="2" spans="1:16" s="96" customFormat="1" ht="27" customHeight="1">
      <c r="A2" s="119">
        <v>12</v>
      </c>
      <c r="B2" s="119" t="s">
        <v>618</v>
      </c>
      <c r="C2" s="147" t="s">
        <v>48</v>
      </c>
      <c r="G2" s="341" t="s">
        <v>26</v>
      </c>
      <c r="H2" s="99">
        <f>A2</f>
        <v>12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EVT_SHT_EVT_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794</v>
      </c>
      <c r="D8" s="126" t="str">
        <f>IF(C8="","",D$5&amp;UPPER(SUBSTITUTE(C8," ","_")))</f>
        <v>EVT_SHT_EVT_OUT_TRAY_EJECT_FINISH_START</v>
      </c>
      <c r="E8" s="95"/>
      <c r="F8" s="91" t="str">
        <f t="shared" ref="F8:F71" ca="1" si="0">IF(C8="","","0x"&amp;DEC2HEX(H$2*2^10+B8,4))</f>
        <v>0x3000</v>
      </c>
      <c r="G8" s="105" t="s">
        <v>599</v>
      </c>
      <c r="H8" s="106"/>
      <c r="I8" s="106"/>
      <c r="J8" s="106"/>
      <c r="K8" s="106"/>
      <c r="L8" s="106"/>
      <c r="M8" s="106"/>
      <c r="N8" s="106"/>
      <c r="O8" s="116">
        <f>COUNTA(G8:N8)</f>
        <v>1</v>
      </c>
      <c r="P8" s="116">
        <f>LEN(D8)</f>
        <v>39</v>
      </c>
    </row>
    <row r="9" spans="1:16">
      <c r="B9" s="125">
        <f ca="1">IF(C9="","",MAX($B$7:INDIRECT("R[-1]C",FALSE))+1)</f>
        <v>1</v>
      </c>
      <c r="C9" s="225" t="s">
        <v>795</v>
      </c>
      <c r="D9" s="126" t="str">
        <f>IF(C9="","",D$5&amp;UPPER(SUBSTITUTE(C9," ","_")))</f>
        <v>EVT_SHT_EVT_OUT_TRAY_EJECT_FINISH_COMP</v>
      </c>
      <c r="E9" s="95"/>
      <c r="F9" s="91" t="str">
        <f t="shared" ca="1" si="0"/>
        <v>0x3001</v>
      </c>
      <c r="G9" s="107" t="s">
        <v>600</v>
      </c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1</v>
      </c>
      <c r="P9" s="116">
        <f t="shared" ref="P9:P72" si="2">LEN(D9)</f>
        <v>38</v>
      </c>
    </row>
    <row r="10" spans="1:16">
      <c r="B10" s="125">
        <f ca="1">IF(C10="","",MAX($B$7:INDIRECT("R[-1]C",FALSE))+1)</f>
        <v>2</v>
      </c>
      <c r="C10" s="225" t="s">
        <v>796</v>
      </c>
      <c r="D10" s="126" t="str">
        <f t="shared" ref="D10:D73" si="3">IF(C10="","",D$5&amp;UPPER(SUBSTITUTE(C10," ","_")))</f>
        <v>EVT_SHT_EVT_OUT_TRAY_EJECT_START</v>
      </c>
      <c r="E10" s="95"/>
      <c r="F10" s="91" t="str">
        <f t="shared" ca="1" si="0"/>
        <v>0x3002</v>
      </c>
      <c r="G10" s="107" t="s">
        <v>601</v>
      </c>
      <c r="H10" s="108" t="s">
        <v>859</v>
      </c>
      <c r="I10" s="108"/>
      <c r="J10" s="108"/>
      <c r="K10" s="108"/>
      <c r="L10" s="108"/>
      <c r="M10" s="108"/>
      <c r="N10" s="108"/>
      <c r="O10" s="116">
        <f t="shared" si="1"/>
        <v>2</v>
      </c>
      <c r="P10" s="116">
        <f t="shared" si="2"/>
        <v>32</v>
      </c>
    </row>
    <row r="11" spans="1:16" ht="24">
      <c r="B11" s="125">
        <f ca="1">IF(C11="","",MAX($B$7:INDIRECT("R[-1]C",FALSE))+1)</f>
        <v>3</v>
      </c>
      <c r="C11" s="225" t="s">
        <v>797</v>
      </c>
      <c r="D11" s="126" t="str">
        <f t="shared" si="3"/>
        <v>EVT_SHT_EVT_OUT_TRAY_COMPILE_FINISH_COMP</v>
      </c>
      <c r="E11" s="95"/>
      <c r="F11" s="91" t="str">
        <f t="shared" ca="1" si="0"/>
        <v>0x3003</v>
      </c>
      <c r="G11" s="107" t="s">
        <v>602</v>
      </c>
      <c r="H11" s="108"/>
      <c r="I11" s="108"/>
      <c r="J11" s="108"/>
      <c r="K11" s="108"/>
      <c r="L11" s="108"/>
      <c r="M11" s="108"/>
      <c r="N11" s="108"/>
      <c r="O11" s="116">
        <f t="shared" si="1"/>
        <v>1</v>
      </c>
      <c r="P11" s="116">
        <f t="shared" si="2"/>
        <v>40</v>
      </c>
    </row>
    <row r="12" spans="1:16">
      <c r="B12" s="125">
        <f ca="1">IF(C12="","",MAX($B$7:INDIRECT("R[-1]C",FALSE))+1)</f>
        <v>4</v>
      </c>
      <c r="C12" s="225" t="s">
        <v>798</v>
      </c>
      <c r="D12" s="126" t="str">
        <f t="shared" si="3"/>
        <v>EVT_SHT_EVT_OUT_TRAY_EJECT_COMP</v>
      </c>
      <c r="E12" s="95"/>
      <c r="F12" s="91" t="str">
        <f t="shared" ca="1" si="0"/>
        <v>0x3004</v>
      </c>
      <c r="G12" s="107" t="s">
        <v>603</v>
      </c>
      <c r="H12" s="108"/>
      <c r="I12" s="108"/>
      <c r="J12" s="108"/>
      <c r="K12" s="108"/>
      <c r="L12" s="108"/>
      <c r="M12" s="108"/>
      <c r="N12" s="108"/>
      <c r="O12" s="116">
        <f t="shared" si="1"/>
        <v>1</v>
      </c>
      <c r="P12" s="116">
        <f t="shared" si="2"/>
        <v>31</v>
      </c>
    </row>
    <row r="13" spans="1:16">
      <c r="B13" s="125">
        <f ca="1">IF(C13="","",MAX($B$7:INDIRECT("R[-1]C",FALSE))+1)</f>
        <v>5</v>
      </c>
      <c r="C13" s="225" t="s">
        <v>799</v>
      </c>
      <c r="D13" s="126" t="str">
        <f t="shared" si="3"/>
        <v>EVT_SHT_EVT_OUT_TRAY_JAM_OCCURRENCE</v>
      </c>
      <c r="E13" s="95"/>
      <c r="F13" s="91" t="str">
        <f t="shared" ca="1" si="0"/>
        <v>0x3005</v>
      </c>
      <c r="G13" s="107" t="s">
        <v>598</v>
      </c>
      <c r="H13" s="108"/>
      <c r="I13" s="108"/>
      <c r="J13" s="108"/>
      <c r="K13" s="108"/>
      <c r="L13" s="108"/>
      <c r="M13" s="108"/>
      <c r="N13" s="108"/>
      <c r="O13" s="116">
        <f t="shared" si="1"/>
        <v>1</v>
      </c>
      <c r="P13" s="116">
        <f t="shared" si="2"/>
        <v>35</v>
      </c>
    </row>
    <row r="14" spans="1:16">
      <c r="B14" s="125">
        <f ca="1">IF(C14="","",MAX($B$7:INDIRECT("R[-1]C",FALSE))+1)</f>
        <v>6</v>
      </c>
      <c r="C14" s="225" t="s">
        <v>860</v>
      </c>
      <c r="D14" s="126" t="str">
        <f t="shared" si="3"/>
        <v>EVT_SHT_EVT_SHT_INIT_STACKER_JOBSTART</v>
      </c>
      <c r="E14" s="95"/>
      <c r="F14" s="91" t="str">
        <f t="shared" ca="1" si="0"/>
        <v>0x3006</v>
      </c>
      <c r="G14" s="107" t="s">
        <v>861</v>
      </c>
      <c r="H14" s="108"/>
      <c r="I14" s="108"/>
      <c r="J14" s="108"/>
      <c r="K14" s="108"/>
      <c r="L14" s="108"/>
      <c r="M14" s="108"/>
      <c r="N14" s="108"/>
      <c r="O14" s="116">
        <f t="shared" si="1"/>
        <v>1</v>
      </c>
      <c r="P14" s="116">
        <f t="shared" si="2"/>
        <v>37</v>
      </c>
    </row>
    <row r="15" spans="1:16" ht="24">
      <c r="B15" s="125">
        <f ca="1">IF(C15="","",MAX($B$7:INDIRECT("R[-1]C",FALSE))+1)</f>
        <v>7</v>
      </c>
      <c r="C15" s="225" t="s">
        <v>870</v>
      </c>
      <c r="D15" s="126" t="str">
        <f t="shared" si="3"/>
        <v>EVT_SHT_EVT_SHT_INIT_STACKER_WAITING_POS_START</v>
      </c>
      <c r="E15" s="95"/>
      <c r="F15" s="91" t="str">
        <f t="shared" ca="1" si="0"/>
        <v>0x3007</v>
      </c>
      <c r="G15" s="107" t="s">
        <v>869</v>
      </c>
      <c r="H15" s="108"/>
      <c r="I15" s="108"/>
      <c r="J15" s="108"/>
      <c r="K15" s="108"/>
      <c r="L15" s="108"/>
      <c r="M15" s="108"/>
      <c r="N15" s="108"/>
      <c r="O15" s="116">
        <f t="shared" si="1"/>
        <v>1</v>
      </c>
      <c r="P15" s="116">
        <f t="shared" si="2"/>
        <v>46</v>
      </c>
    </row>
    <row r="16" spans="1:16">
      <c r="B16" s="125">
        <f ca="1">IF(C16="","",MAX($B$7:INDIRECT("R[-1]C",FALSE))+1)</f>
        <v>8</v>
      </c>
      <c r="C16" s="104" t="s">
        <v>893</v>
      </c>
      <c r="D16" s="126" t="str">
        <f t="shared" si="3"/>
        <v>EVT_SHT_EVT_TRAYJOB_TRIGGER_1</v>
      </c>
      <c r="E16" s="95"/>
      <c r="F16" s="91" t="str">
        <f t="shared" ca="1" si="0"/>
        <v>0x3008</v>
      </c>
      <c r="G16" s="107" t="s">
        <v>895</v>
      </c>
      <c r="H16" s="108"/>
      <c r="I16" s="108"/>
      <c r="J16" s="108"/>
      <c r="K16" s="108"/>
      <c r="L16" s="108"/>
      <c r="M16" s="108"/>
      <c r="N16" s="108"/>
      <c r="O16" s="116">
        <f t="shared" si="1"/>
        <v>1</v>
      </c>
      <c r="P16" s="116">
        <f t="shared" si="2"/>
        <v>29</v>
      </c>
    </row>
    <row r="17" spans="2:16">
      <c r="B17" s="125">
        <f ca="1">IF(C17="","",MAX($B$7:INDIRECT("R[-1]C",FALSE))+1)</f>
        <v>9</v>
      </c>
      <c r="C17" s="104" t="s">
        <v>894</v>
      </c>
      <c r="D17" s="126" t="str">
        <f t="shared" si="3"/>
        <v>EVT_SHT_EVT_TRAYJOB_TRIGGER_2</v>
      </c>
      <c r="E17" s="95"/>
      <c r="F17" s="91" t="str">
        <f t="shared" ca="1" si="0"/>
        <v>0x3009</v>
      </c>
      <c r="G17" s="107" t="s">
        <v>896</v>
      </c>
      <c r="H17" s="108"/>
      <c r="I17" s="108"/>
      <c r="J17" s="108"/>
      <c r="K17" s="108"/>
      <c r="L17" s="108"/>
      <c r="M17" s="108"/>
      <c r="N17" s="108"/>
      <c r="O17" s="116">
        <f t="shared" si="1"/>
        <v>1</v>
      </c>
      <c r="P17" s="116">
        <f t="shared" si="2"/>
        <v>29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mergeCells count="1">
    <mergeCell ref="G1:H1"/>
  </mergeCells>
  <phoneticPr fontId="1"/>
  <hyperlinks>
    <hyperlink ref="C8" location="'メッセージ仕様'!C68" display="Out Tray Eject Finish Start"/>
    <hyperlink ref="C9" location="'メッセージ仕様'!C69" display="Out Tray Eject Finish Comp"/>
    <hyperlink ref="C10" location="'メッセージ仕様'!C70" display="Out Tray Eject Start"/>
    <hyperlink ref="C11" location="'メッセージ仕様'!C71" display="Out Tray Compile Finish Comp"/>
    <hyperlink ref="C12" location="'メッセージ仕様'!C72" display="Out Tray Eject Comp"/>
    <hyperlink ref="C13" location="'メッセージ仕様'!C73" display="Out Tray Jam Occurrence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73409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73409" r:id="rId4" name="削除ボタン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P135"/>
  <sheetViews>
    <sheetView workbookViewId="0">
      <pane xSplit="6" ySplit="7" topLeftCell="G8" activePane="bottomRight" state="frozen"/>
      <selection activeCell="IS6" sqref="IS6"/>
      <selection pane="topRight" activeCell="IS6" sqref="IS6"/>
      <selection pane="bottomLeft" activeCell="IS6" sqref="IS6"/>
      <selection pane="bottomRight" activeCell="G17" sqref="G17"/>
    </sheetView>
  </sheetViews>
  <sheetFormatPr defaultRowHeight="12"/>
  <cols>
    <col min="1" max="1" width="2.375" style="75" customWidth="1"/>
    <col min="2" max="2" width="9.375" style="75" customWidth="1"/>
    <col min="3" max="3" width="24.625" style="75" customWidth="1"/>
    <col min="4" max="4" width="40.625" style="75" customWidth="1"/>
    <col min="5" max="5" width="10.125" style="94" hidden="1" customWidth="1"/>
    <col min="6" max="6" width="10.125" style="75" customWidth="1"/>
    <col min="7" max="7" width="20.625" style="75" customWidth="1"/>
    <col min="8" max="14" width="23.375" style="75" customWidth="1"/>
    <col min="15" max="15" width="6.25" style="116" bestFit="1" customWidth="1"/>
    <col min="16" max="16" width="5.75" style="75" customWidth="1"/>
    <col min="17" max="16384" width="9" style="75"/>
  </cols>
  <sheetData>
    <row r="1" spans="1:16" ht="15">
      <c r="A1" s="74" t="s">
        <v>72</v>
      </c>
      <c r="E1" s="75"/>
      <c r="G1" s="540" t="str">
        <f ca="1">MID(CELL("filename",$A$1),FIND("]",CELL("filename",$A$1))+1,31)</f>
        <v>メッセージ 【Diagnostics】</v>
      </c>
      <c r="H1" s="540"/>
      <c r="I1" s="119">
        <f>MAX(O8:O135)</f>
        <v>3</v>
      </c>
      <c r="J1" s="119">
        <f>MAX(P8:P135)</f>
        <v>29</v>
      </c>
    </row>
    <row r="2" spans="1:16" s="96" customFormat="1" ht="27" customHeight="1">
      <c r="A2" s="119">
        <v>13</v>
      </c>
      <c r="B2" s="119" t="s">
        <v>619</v>
      </c>
      <c r="C2" s="147" t="s">
        <v>48</v>
      </c>
      <c r="G2" s="341" t="s">
        <v>26</v>
      </c>
      <c r="H2" s="99">
        <f>A2</f>
        <v>13</v>
      </c>
      <c r="O2" s="117"/>
    </row>
    <row r="3" spans="1:16">
      <c r="B3" s="22" t="s">
        <v>3</v>
      </c>
      <c r="E3" s="75"/>
    </row>
    <row r="4" spans="1:16">
      <c r="E4" s="75"/>
    </row>
    <row r="5" spans="1:16">
      <c r="C5" s="22" t="s">
        <v>114</v>
      </c>
      <c r="D5" s="76" t="str">
        <f>B2</f>
        <v>EVT_DIAG_</v>
      </c>
      <c r="E5" s="75"/>
      <c r="G5" s="22" t="s">
        <v>73</v>
      </c>
    </row>
    <row r="6" spans="1:16" s="340" customFormat="1" ht="12.75" thickBot="1">
      <c r="B6" s="77" t="s">
        <v>47</v>
      </c>
      <c r="C6" s="78" t="s">
        <v>112</v>
      </c>
      <c r="D6" s="79" t="s">
        <v>116</v>
      </c>
      <c r="E6" s="80" t="s">
        <v>33</v>
      </c>
      <c r="F6" s="81" t="s">
        <v>111</v>
      </c>
      <c r="G6" s="82" t="s">
        <v>113</v>
      </c>
      <c r="H6" s="83" t="s">
        <v>74</v>
      </c>
      <c r="I6" s="83" t="s">
        <v>105</v>
      </c>
      <c r="J6" s="83" t="s">
        <v>106</v>
      </c>
      <c r="K6" s="83" t="s">
        <v>107</v>
      </c>
      <c r="L6" s="83" t="s">
        <v>108</v>
      </c>
      <c r="M6" s="83" t="s">
        <v>109</v>
      </c>
      <c r="N6" s="83" t="s">
        <v>110</v>
      </c>
      <c r="O6" s="118" t="s">
        <v>27</v>
      </c>
      <c r="P6" s="118" t="s">
        <v>97</v>
      </c>
    </row>
    <row r="7" spans="1:16" s="340" customFormat="1" ht="13.5" hidden="1" thickTop="1" thickBot="1">
      <c r="B7" s="84">
        <v>-1</v>
      </c>
      <c r="C7" s="85"/>
      <c r="D7" s="86"/>
      <c r="E7" s="87"/>
      <c r="F7" s="88"/>
      <c r="G7" s="89"/>
      <c r="H7" s="90"/>
      <c r="I7" s="90"/>
      <c r="J7" s="90"/>
      <c r="K7" s="90"/>
      <c r="L7" s="90"/>
      <c r="M7" s="90"/>
      <c r="N7" s="90"/>
      <c r="O7" s="100"/>
      <c r="P7" s="100"/>
    </row>
    <row r="8" spans="1:16" ht="12.75" thickTop="1">
      <c r="B8" s="125">
        <f ca="1">IF(C8="","",MAX($B$7:INDIRECT("R[-1]C",FALSE))+1)</f>
        <v>0</v>
      </c>
      <c r="C8" s="225" t="s">
        <v>800</v>
      </c>
      <c r="D8" s="126" t="str">
        <f>IF(C8="","",D$5&amp;UPPER(SUBSTITUTE(C8," ","_")))</f>
        <v>EVT_DIAG_COMPO_CONT_START_REQ</v>
      </c>
      <c r="E8" s="95"/>
      <c r="F8" s="91" t="str">
        <f t="shared" ref="F8:F71" ca="1" si="0">IF(C8="","","0x"&amp;DEC2HEX(H$2*2^10+B8,4))</f>
        <v>0x3400</v>
      </c>
      <c r="G8" s="105" t="s">
        <v>845</v>
      </c>
      <c r="H8" s="106" t="s">
        <v>525</v>
      </c>
      <c r="I8" s="106" t="s">
        <v>526</v>
      </c>
      <c r="J8" s="106"/>
      <c r="K8" s="106"/>
      <c r="L8" s="106"/>
      <c r="M8" s="106"/>
      <c r="N8" s="106"/>
      <c r="O8" s="116">
        <f>COUNTA(G8:N8)</f>
        <v>3</v>
      </c>
      <c r="P8" s="116">
        <f>LEN(D8)</f>
        <v>29</v>
      </c>
    </row>
    <row r="9" spans="1:16">
      <c r="B9" s="125">
        <f ca="1">IF(C9="","",MAX($B$7:INDIRECT("R[-1]C",FALSE))+1)</f>
        <v>1</v>
      </c>
      <c r="C9" s="225" t="s">
        <v>801</v>
      </c>
      <c r="D9" s="126" t="str">
        <f>IF(C9="","",D$5&amp;UPPER(SUBSTITUTE(C9," ","_")))</f>
        <v>EVT_DIAG_COMPO_CONT_START</v>
      </c>
      <c r="E9" s="95"/>
      <c r="F9" s="91" t="str">
        <f t="shared" ca="1" si="0"/>
        <v>0x3401</v>
      </c>
      <c r="G9" s="107" t="s">
        <v>493</v>
      </c>
      <c r="H9" s="108"/>
      <c r="I9" s="108"/>
      <c r="J9" s="108"/>
      <c r="K9" s="108"/>
      <c r="L9" s="108"/>
      <c r="M9" s="108"/>
      <c r="N9" s="108"/>
      <c r="O9" s="116">
        <f t="shared" ref="O9:O72" si="1">COUNTA(G9:N9)</f>
        <v>1</v>
      </c>
      <c r="P9" s="116">
        <f t="shared" ref="P9:P72" si="2">LEN(D9)</f>
        <v>25</v>
      </c>
    </row>
    <row r="10" spans="1:16">
      <c r="B10" s="125">
        <f ca="1">IF(C10="","",MAX($B$7:INDIRECT("R[-1]C",FALSE))+1)</f>
        <v>2</v>
      </c>
      <c r="C10" s="225" t="s">
        <v>802</v>
      </c>
      <c r="D10" s="126" t="str">
        <f t="shared" ref="D10:D73" si="3">IF(C10="","",D$5&amp;UPPER(SUBSTITUTE(C10," ","_")))</f>
        <v>EVT_DIAG_COMPO_CONT_STOP_REQ</v>
      </c>
      <c r="E10" s="95"/>
      <c r="F10" s="91" t="str">
        <f t="shared" ca="1" si="0"/>
        <v>0x3402</v>
      </c>
      <c r="G10" s="107" t="s">
        <v>846</v>
      </c>
      <c r="H10" s="108" t="s">
        <v>527</v>
      </c>
      <c r="I10" s="108" t="s">
        <v>528</v>
      </c>
      <c r="J10" s="108"/>
      <c r="K10" s="108"/>
      <c r="L10" s="108"/>
      <c r="M10" s="108"/>
      <c r="N10" s="108"/>
      <c r="O10" s="116">
        <f t="shared" si="1"/>
        <v>3</v>
      </c>
      <c r="P10" s="116">
        <f t="shared" si="2"/>
        <v>28</v>
      </c>
    </row>
    <row r="11" spans="1:16">
      <c r="B11" s="125">
        <f ca="1">IF(C11="","",MAX($B$7:INDIRECT("R[-1]C",FALSE))+1)</f>
        <v>3</v>
      </c>
      <c r="C11" s="225" t="s">
        <v>803</v>
      </c>
      <c r="D11" s="126" t="str">
        <f t="shared" si="3"/>
        <v>EVT_DIAG_COMPO_CONT_STOP</v>
      </c>
      <c r="E11" s="95"/>
      <c r="F11" s="91" t="str">
        <f t="shared" ca="1" si="0"/>
        <v>0x3403</v>
      </c>
      <c r="G11" s="107" t="s">
        <v>494</v>
      </c>
      <c r="H11" s="108"/>
      <c r="I11" s="108"/>
      <c r="J11" s="108"/>
      <c r="K11" s="108"/>
      <c r="L11" s="108"/>
      <c r="M11" s="108"/>
      <c r="N11" s="108"/>
      <c r="O11" s="116">
        <f t="shared" si="1"/>
        <v>1</v>
      </c>
      <c r="P11" s="116">
        <f t="shared" si="2"/>
        <v>24</v>
      </c>
    </row>
    <row r="12" spans="1:16">
      <c r="B12" s="125" t="str">
        <f ca="1">IF(C12="","",MAX($B$7:INDIRECT("R[-1]C",FALSE))+1)</f>
        <v/>
      </c>
      <c r="C12" s="104"/>
      <c r="D12" s="126" t="str">
        <f t="shared" si="3"/>
        <v/>
      </c>
      <c r="E12" s="95"/>
      <c r="F12" s="91" t="str">
        <f t="shared" si="0"/>
        <v/>
      </c>
      <c r="G12" s="107"/>
      <c r="H12" s="108"/>
      <c r="I12" s="108"/>
      <c r="J12" s="108"/>
      <c r="K12" s="108"/>
      <c r="L12" s="108"/>
      <c r="M12" s="108"/>
      <c r="N12" s="108"/>
      <c r="O12" s="116">
        <f t="shared" si="1"/>
        <v>0</v>
      </c>
      <c r="P12" s="116">
        <f t="shared" si="2"/>
        <v>0</v>
      </c>
    </row>
    <row r="13" spans="1:16">
      <c r="B13" s="125" t="str">
        <f ca="1">IF(C13="","",MAX($B$7:INDIRECT("R[-1]C",FALSE))+1)</f>
        <v/>
      </c>
      <c r="C13" s="104"/>
      <c r="D13" s="126" t="str">
        <f t="shared" si="3"/>
        <v/>
      </c>
      <c r="E13" s="95"/>
      <c r="F13" s="91" t="str">
        <f t="shared" si="0"/>
        <v/>
      </c>
      <c r="G13" s="107"/>
      <c r="H13" s="108"/>
      <c r="I13" s="108"/>
      <c r="J13" s="108"/>
      <c r="K13" s="108"/>
      <c r="L13" s="108"/>
      <c r="M13" s="108"/>
      <c r="N13" s="108"/>
      <c r="O13" s="116">
        <f t="shared" si="1"/>
        <v>0</v>
      </c>
      <c r="P13" s="116">
        <f t="shared" si="2"/>
        <v>0</v>
      </c>
    </row>
    <row r="14" spans="1:16">
      <c r="B14" s="125" t="str">
        <f ca="1">IF(C14="","",MAX($B$7:INDIRECT("R[-1]C",FALSE))+1)</f>
        <v/>
      </c>
      <c r="C14" s="104"/>
      <c r="D14" s="126" t="str">
        <f t="shared" si="3"/>
        <v/>
      </c>
      <c r="E14" s="95"/>
      <c r="F14" s="91" t="str">
        <f t="shared" si="0"/>
        <v/>
      </c>
      <c r="G14" s="107"/>
      <c r="H14" s="108"/>
      <c r="I14" s="108"/>
      <c r="J14" s="108"/>
      <c r="K14" s="108"/>
      <c r="L14" s="108"/>
      <c r="M14" s="108"/>
      <c r="N14" s="108"/>
      <c r="O14" s="116">
        <f t="shared" si="1"/>
        <v>0</v>
      </c>
      <c r="P14" s="116">
        <f t="shared" si="2"/>
        <v>0</v>
      </c>
    </row>
    <row r="15" spans="1:16">
      <c r="B15" s="125" t="str">
        <f ca="1">IF(C15="","",MAX($B$7:INDIRECT("R[-1]C",FALSE))+1)</f>
        <v/>
      </c>
      <c r="C15" s="104"/>
      <c r="D15" s="126" t="str">
        <f t="shared" si="3"/>
        <v/>
      </c>
      <c r="E15" s="95"/>
      <c r="F15" s="91" t="str">
        <f t="shared" si="0"/>
        <v/>
      </c>
      <c r="G15" s="107"/>
      <c r="H15" s="108"/>
      <c r="I15" s="108"/>
      <c r="J15" s="108"/>
      <c r="K15" s="108"/>
      <c r="L15" s="108"/>
      <c r="M15" s="108"/>
      <c r="N15" s="108"/>
      <c r="O15" s="116">
        <f t="shared" si="1"/>
        <v>0</v>
      </c>
      <c r="P15" s="116">
        <f t="shared" si="2"/>
        <v>0</v>
      </c>
    </row>
    <row r="16" spans="1:16">
      <c r="B16" s="125" t="str">
        <f ca="1">IF(C16="","",MAX($B$7:INDIRECT("R[-1]C",FALSE))+1)</f>
        <v/>
      </c>
      <c r="C16" s="104"/>
      <c r="D16" s="126" t="str">
        <f t="shared" si="3"/>
        <v/>
      </c>
      <c r="E16" s="95"/>
      <c r="F16" s="91" t="str">
        <f t="shared" si="0"/>
        <v/>
      </c>
      <c r="G16" s="107"/>
      <c r="H16" s="108"/>
      <c r="I16" s="108"/>
      <c r="J16" s="108"/>
      <c r="K16" s="108"/>
      <c r="L16" s="108"/>
      <c r="M16" s="108"/>
      <c r="N16" s="108"/>
      <c r="O16" s="116">
        <f t="shared" si="1"/>
        <v>0</v>
      </c>
      <c r="P16" s="116">
        <f t="shared" si="2"/>
        <v>0</v>
      </c>
    </row>
    <row r="17" spans="2:16">
      <c r="B17" s="125" t="str">
        <f ca="1">IF(C17="","",MAX($B$7:INDIRECT("R[-1]C",FALSE))+1)</f>
        <v/>
      </c>
      <c r="C17" s="104"/>
      <c r="D17" s="126" t="str">
        <f t="shared" si="3"/>
        <v/>
      </c>
      <c r="E17" s="95"/>
      <c r="F17" s="91" t="str">
        <f t="shared" si="0"/>
        <v/>
      </c>
      <c r="G17" s="107"/>
      <c r="H17" s="108"/>
      <c r="I17" s="108"/>
      <c r="J17" s="108"/>
      <c r="K17" s="108"/>
      <c r="L17" s="108"/>
      <c r="M17" s="108"/>
      <c r="N17" s="108"/>
      <c r="O17" s="116">
        <f t="shared" si="1"/>
        <v>0</v>
      </c>
      <c r="P17" s="116">
        <f t="shared" si="2"/>
        <v>0</v>
      </c>
    </row>
    <row r="18" spans="2:16">
      <c r="B18" s="125" t="str">
        <f ca="1">IF(C18="","",MAX($B$7:INDIRECT("R[-1]C",FALSE))+1)</f>
        <v/>
      </c>
      <c r="C18" s="104"/>
      <c r="D18" s="126" t="str">
        <f t="shared" si="3"/>
        <v/>
      </c>
      <c r="E18" s="95"/>
      <c r="F18" s="91" t="str">
        <f t="shared" si="0"/>
        <v/>
      </c>
      <c r="G18" s="107"/>
      <c r="H18" s="108"/>
      <c r="I18" s="108"/>
      <c r="J18" s="108"/>
      <c r="K18" s="108"/>
      <c r="L18" s="108"/>
      <c r="M18" s="108"/>
      <c r="N18" s="108"/>
      <c r="O18" s="116">
        <f t="shared" si="1"/>
        <v>0</v>
      </c>
      <c r="P18" s="116">
        <f t="shared" si="2"/>
        <v>0</v>
      </c>
    </row>
    <row r="19" spans="2:16">
      <c r="B19" s="125" t="str">
        <f ca="1">IF(C19="","",MAX($B$7:INDIRECT("R[-1]C",FALSE))+1)</f>
        <v/>
      </c>
      <c r="C19" s="104"/>
      <c r="D19" s="126" t="str">
        <f t="shared" si="3"/>
        <v/>
      </c>
      <c r="E19" s="95"/>
      <c r="F19" s="91" t="str">
        <f t="shared" si="0"/>
        <v/>
      </c>
      <c r="G19" s="107"/>
      <c r="H19" s="108"/>
      <c r="I19" s="108"/>
      <c r="J19" s="108"/>
      <c r="K19" s="108"/>
      <c r="L19" s="108"/>
      <c r="M19" s="108"/>
      <c r="N19" s="108"/>
      <c r="O19" s="116">
        <f t="shared" si="1"/>
        <v>0</v>
      </c>
      <c r="P19" s="116">
        <f t="shared" si="2"/>
        <v>0</v>
      </c>
    </row>
    <row r="20" spans="2:16">
      <c r="B20" s="125" t="str">
        <f ca="1">IF(C20="","",MAX($B$7:INDIRECT("R[-1]C",FALSE))+1)</f>
        <v/>
      </c>
      <c r="C20" s="104"/>
      <c r="D20" s="126" t="str">
        <f t="shared" si="3"/>
        <v/>
      </c>
      <c r="E20" s="95"/>
      <c r="F20" s="91" t="str">
        <f t="shared" si="0"/>
        <v/>
      </c>
      <c r="G20" s="107"/>
      <c r="H20" s="108"/>
      <c r="I20" s="108"/>
      <c r="J20" s="108"/>
      <c r="K20" s="108"/>
      <c r="L20" s="108"/>
      <c r="M20" s="108"/>
      <c r="N20" s="108"/>
      <c r="O20" s="116">
        <f t="shared" si="1"/>
        <v>0</v>
      </c>
      <c r="P20" s="116">
        <f t="shared" si="2"/>
        <v>0</v>
      </c>
    </row>
    <row r="21" spans="2:16">
      <c r="B21" s="125" t="str">
        <f ca="1">IF(C21="","",MAX($B$7:INDIRECT("R[-1]C",FALSE))+1)</f>
        <v/>
      </c>
      <c r="C21" s="104"/>
      <c r="D21" s="126" t="str">
        <f t="shared" si="3"/>
        <v/>
      </c>
      <c r="E21" s="95"/>
      <c r="F21" s="91" t="str">
        <f t="shared" si="0"/>
        <v/>
      </c>
      <c r="G21" s="107"/>
      <c r="H21" s="108"/>
      <c r="I21" s="108"/>
      <c r="J21" s="108"/>
      <c r="K21" s="108"/>
      <c r="L21" s="108"/>
      <c r="M21" s="108"/>
      <c r="N21" s="108"/>
      <c r="O21" s="116">
        <f t="shared" si="1"/>
        <v>0</v>
      </c>
      <c r="P21" s="116">
        <f t="shared" si="2"/>
        <v>0</v>
      </c>
    </row>
    <row r="22" spans="2:16">
      <c r="B22" s="125" t="str">
        <f ca="1">IF(C22="","",MAX($B$7:INDIRECT("R[-1]C",FALSE))+1)</f>
        <v/>
      </c>
      <c r="C22" s="104"/>
      <c r="D22" s="126" t="str">
        <f t="shared" si="3"/>
        <v/>
      </c>
      <c r="E22" s="95"/>
      <c r="F22" s="91" t="str">
        <f t="shared" si="0"/>
        <v/>
      </c>
      <c r="G22" s="107"/>
      <c r="H22" s="108"/>
      <c r="I22" s="108"/>
      <c r="J22" s="108"/>
      <c r="K22" s="108"/>
      <c r="L22" s="108"/>
      <c r="M22" s="108"/>
      <c r="N22" s="108"/>
      <c r="O22" s="116">
        <f t="shared" si="1"/>
        <v>0</v>
      </c>
      <c r="P22" s="116">
        <f t="shared" si="2"/>
        <v>0</v>
      </c>
    </row>
    <row r="23" spans="2:16">
      <c r="B23" s="125" t="str">
        <f ca="1">IF(C23="","",MAX($B$7:INDIRECT("R[-1]C",FALSE))+1)</f>
        <v/>
      </c>
      <c r="C23" s="104"/>
      <c r="D23" s="126" t="str">
        <f t="shared" si="3"/>
        <v/>
      </c>
      <c r="E23" s="95"/>
      <c r="F23" s="91" t="str">
        <f t="shared" si="0"/>
        <v/>
      </c>
      <c r="G23" s="107"/>
      <c r="H23" s="108"/>
      <c r="I23" s="108"/>
      <c r="J23" s="108"/>
      <c r="K23" s="108"/>
      <c r="L23" s="108"/>
      <c r="M23" s="108"/>
      <c r="N23" s="108"/>
      <c r="O23" s="116">
        <f t="shared" si="1"/>
        <v>0</v>
      </c>
      <c r="P23" s="116">
        <f t="shared" si="2"/>
        <v>0</v>
      </c>
    </row>
    <row r="24" spans="2:16">
      <c r="B24" s="125" t="str">
        <f ca="1">IF(C24="","",MAX($B$7:INDIRECT("R[-1]C",FALSE))+1)</f>
        <v/>
      </c>
      <c r="C24" s="104"/>
      <c r="D24" s="126" t="str">
        <f t="shared" si="3"/>
        <v/>
      </c>
      <c r="E24" s="95"/>
      <c r="F24" s="91" t="str">
        <f t="shared" si="0"/>
        <v/>
      </c>
      <c r="G24" s="107"/>
      <c r="H24" s="108"/>
      <c r="I24" s="108"/>
      <c r="J24" s="108"/>
      <c r="K24" s="108"/>
      <c r="L24" s="108"/>
      <c r="M24" s="108"/>
      <c r="N24" s="108"/>
      <c r="O24" s="116">
        <f t="shared" si="1"/>
        <v>0</v>
      </c>
      <c r="P24" s="116">
        <f t="shared" si="2"/>
        <v>0</v>
      </c>
    </row>
    <row r="25" spans="2:16">
      <c r="B25" s="125" t="str">
        <f ca="1">IF(C25="","",MAX($B$7:INDIRECT("R[-1]C",FALSE))+1)</f>
        <v/>
      </c>
      <c r="C25" s="104"/>
      <c r="D25" s="126" t="str">
        <f t="shared" si="3"/>
        <v/>
      </c>
      <c r="E25" s="95"/>
      <c r="F25" s="91" t="str">
        <f t="shared" si="0"/>
        <v/>
      </c>
      <c r="G25" s="107"/>
      <c r="H25" s="108"/>
      <c r="I25" s="108"/>
      <c r="J25" s="108"/>
      <c r="K25" s="108"/>
      <c r="L25" s="108"/>
      <c r="M25" s="108"/>
      <c r="N25" s="108"/>
      <c r="O25" s="116">
        <f t="shared" si="1"/>
        <v>0</v>
      </c>
      <c r="P25" s="116">
        <f t="shared" si="2"/>
        <v>0</v>
      </c>
    </row>
    <row r="26" spans="2:16">
      <c r="B26" s="125" t="str">
        <f ca="1">IF(C26="","",MAX($B$7:INDIRECT("R[-1]C",FALSE))+1)</f>
        <v/>
      </c>
      <c r="C26" s="104"/>
      <c r="D26" s="126" t="str">
        <f t="shared" si="3"/>
        <v/>
      </c>
      <c r="E26" s="95"/>
      <c r="F26" s="91" t="str">
        <f t="shared" si="0"/>
        <v/>
      </c>
      <c r="G26" s="107"/>
      <c r="H26" s="108"/>
      <c r="I26" s="108"/>
      <c r="J26" s="108"/>
      <c r="K26" s="108"/>
      <c r="L26" s="108"/>
      <c r="M26" s="108"/>
      <c r="N26" s="108"/>
      <c r="O26" s="116">
        <f t="shared" si="1"/>
        <v>0</v>
      </c>
      <c r="P26" s="116">
        <f t="shared" si="2"/>
        <v>0</v>
      </c>
    </row>
    <row r="27" spans="2:16">
      <c r="B27" s="125" t="str">
        <f ca="1">IF(C27="","",MAX($B$7:INDIRECT("R[-1]C",FALSE))+1)</f>
        <v/>
      </c>
      <c r="C27" s="104"/>
      <c r="D27" s="126" t="str">
        <f t="shared" si="3"/>
        <v/>
      </c>
      <c r="E27" s="95"/>
      <c r="F27" s="91" t="str">
        <f t="shared" si="0"/>
        <v/>
      </c>
      <c r="G27" s="107"/>
      <c r="H27" s="108"/>
      <c r="I27" s="108"/>
      <c r="J27" s="108"/>
      <c r="K27" s="108"/>
      <c r="L27" s="108"/>
      <c r="M27" s="108"/>
      <c r="N27" s="108"/>
      <c r="O27" s="116">
        <f t="shared" si="1"/>
        <v>0</v>
      </c>
      <c r="P27" s="116">
        <f t="shared" si="2"/>
        <v>0</v>
      </c>
    </row>
    <row r="28" spans="2:16">
      <c r="B28" s="125" t="str">
        <f ca="1">IF(C28="","",MAX($B$7:INDIRECT("R[-1]C",FALSE))+1)</f>
        <v/>
      </c>
      <c r="C28" s="104"/>
      <c r="D28" s="126" t="str">
        <f t="shared" si="3"/>
        <v/>
      </c>
      <c r="E28" s="95"/>
      <c r="F28" s="91" t="str">
        <f t="shared" si="0"/>
        <v/>
      </c>
      <c r="G28" s="107"/>
      <c r="H28" s="108"/>
      <c r="I28" s="108"/>
      <c r="J28" s="108"/>
      <c r="K28" s="108"/>
      <c r="L28" s="108"/>
      <c r="M28" s="108"/>
      <c r="N28" s="108"/>
      <c r="O28" s="116">
        <f t="shared" si="1"/>
        <v>0</v>
      </c>
      <c r="P28" s="116">
        <f t="shared" si="2"/>
        <v>0</v>
      </c>
    </row>
    <row r="29" spans="2:16">
      <c r="B29" s="125" t="str">
        <f ca="1">IF(C29="","",MAX($B$7:INDIRECT("R[-1]C",FALSE))+1)</f>
        <v/>
      </c>
      <c r="C29" s="104"/>
      <c r="D29" s="126" t="str">
        <f t="shared" si="3"/>
        <v/>
      </c>
      <c r="E29" s="95"/>
      <c r="F29" s="91" t="str">
        <f t="shared" si="0"/>
        <v/>
      </c>
      <c r="G29" s="107"/>
      <c r="H29" s="108"/>
      <c r="I29" s="108"/>
      <c r="J29" s="108"/>
      <c r="K29" s="108"/>
      <c r="L29" s="108"/>
      <c r="M29" s="108"/>
      <c r="N29" s="108"/>
      <c r="O29" s="116">
        <f t="shared" si="1"/>
        <v>0</v>
      </c>
      <c r="P29" s="116">
        <f t="shared" si="2"/>
        <v>0</v>
      </c>
    </row>
    <row r="30" spans="2:16">
      <c r="B30" s="125" t="str">
        <f ca="1">IF(C30="","",MAX($B$7:INDIRECT("R[-1]C",FALSE))+1)</f>
        <v/>
      </c>
      <c r="C30" s="104"/>
      <c r="D30" s="126" t="str">
        <f t="shared" si="3"/>
        <v/>
      </c>
      <c r="E30" s="95"/>
      <c r="F30" s="91" t="str">
        <f t="shared" si="0"/>
        <v/>
      </c>
      <c r="G30" s="107"/>
      <c r="H30" s="108"/>
      <c r="I30" s="108"/>
      <c r="J30" s="108"/>
      <c r="K30" s="108"/>
      <c r="L30" s="108"/>
      <c r="M30" s="108"/>
      <c r="N30" s="108"/>
      <c r="O30" s="116">
        <f t="shared" si="1"/>
        <v>0</v>
      </c>
      <c r="P30" s="116">
        <f t="shared" si="2"/>
        <v>0</v>
      </c>
    </row>
    <row r="31" spans="2:16">
      <c r="B31" s="125" t="str">
        <f ca="1">IF(C31="","",MAX($B$7:INDIRECT("R[-1]C",FALSE))+1)</f>
        <v/>
      </c>
      <c r="C31" s="104"/>
      <c r="D31" s="126" t="str">
        <f t="shared" si="3"/>
        <v/>
      </c>
      <c r="E31" s="95"/>
      <c r="F31" s="91" t="str">
        <f t="shared" si="0"/>
        <v/>
      </c>
      <c r="G31" s="107"/>
      <c r="H31" s="108"/>
      <c r="I31" s="108"/>
      <c r="J31" s="108"/>
      <c r="K31" s="108"/>
      <c r="L31" s="108"/>
      <c r="M31" s="108"/>
      <c r="N31" s="108"/>
      <c r="O31" s="116">
        <f t="shared" si="1"/>
        <v>0</v>
      </c>
      <c r="P31" s="116">
        <f t="shared" si="2"/>
        <v>0</v>
      </c>
    </row>
    <row r="32" spans="2:16">
      <c r="B32" s="125" t="str">
        <f ca="1">IF(C32="","",MAX($B$7:INDIRECT("R[-1]C",FALSE))+1)</f>
        <v/>
      </c>
      <c r="C32" s="104"/>
      <c r="D32" s="126" t="str">
        <f t="shared" si="3"/>
        <v/>
      </c>
      <c r="E32" s="95"/>
      <c r="F32" s="91" t="str">
        <f t="shared" si="0"/>
        <v/>
      </c>
      <c r="G32" s="107"/>
      <c r="H32" s="108"/>
      <c r="I32" s="108"/>
      <c r="J32" s="108"/>
      <c r="K32" s="108"/>
      <c r="L32" s="108"/>
      <c r="M32" s="108"/>
      <c r="N32" s="108"/>
      <c r="O32" s="116">
        <f t="shared" si="1"/>
        <v>0</v>
      </c>
      <c r="P32" s="116">
        <f t="shared" si="2"/>
        <v>0</v>
      </c>
    </row>
    <row r="33" spans="2:16">
      <c r="B33" s="125" t="str">
        <f ca="1">IF(C33="","",MAX($B$7:INDIRECT("R[-1]C",FALSE))+1)</f>
        <v/>
      </c>
      <c r="C33" s="104"/>
      <c r="D33" s="126" t="str">
        <f t="shared" si="3"/>
        <v/>
      </c>
      <c r="E33" s="95"/>
      <c r="F33" s="91" t="str">
        <f t="shared" si="0"/>
        <v/>
      </c>
      <c r="G33" s="107"/>
      <c r="H33" s="108"/>
      <c r="I33" s="108"/>
      <c r="J33" s="108"/>
      <c r="K33" s="108"/>
      <c r="L33" s="108"/>
      <c r="M33" s="108"/>
      <c r="N33" s="108"/>
      <c r="O33" s="116">
        <f t="shared" si="1"/>
        <v>0</v>
      </c>
      <c r="P33" s="116">
        <f t="shared" si="2"/>
        <v>0</v>
      </c>
    </row>
    <row r="34" spans="2:16">
      <c r="B34" s="125" t="str">
        <f ca="1">IF(C34="","",MAX($B$7:INDIRECT("R[-1]C",FALSE))+1)</f>
        <v/>
      </c>
      <c r="C34" s="104"/>
      <c r="D34" s="126" t="str">
        <f t="shared" si="3"/>
        <v/>
      </c>
      <c r="E34" s="95"/>
      <c r="F34" s="91" t="str">
        <f t="shared" si="0"/>
        <v/>
      </c>
      <c r="G34" s="107"/>
      <c r="H34" s="108"/>
      <c r="I34" s="108"/>
      <c r="J34" s="108"/>
      <c r="K34" s="108"/>
      <c r="L34" s="108"/>
      <c r="M34" s="108"/>
      <c r="N34" s="108"/>
      <c r="O34" s="116">
        <f t="shared" si="1"/>
        <v>0</v>
      </c>
      <c r="P34" s="116">
        <f t="shared" si="2"/>
        <v>0</v>
      </c>
    </row>
    <row r="35" spans="2:16">
      <c r="B35" s="125" t="str">
        <f ca="1">IF(C35="","",MAX($B$7:INDIRECT("R[-1]C",FALSE))+1)</f>
        <v/>
      </c>
      <c r="C35" s="104"/>
      <c r="D35" s="126" t="str">
        <f t="shared" si="3"/>
        <v/>
      </c>
      <c r="E35" s="95"/>
      <c r="F35" s="91" t="str">
        <f t="shared" si="0"/>
        <v/>
      </c>
      <c r="G35" s="107"/>
      <c r="H35" s="108"/>
      <c r="I35" s="108"/>
      <c r="J35" s="108"/>
      <c r="K35" s="108"/>
      <c r="L35" s="108"/>
      <c r="M35" s="108"/>
      <c r="N35" s="108"/>
      <c r="O35" s="116">
        <f t="shared" si="1"/>
        <v>0</v>
      </c>
      <c r="P35" s="116">
        <f t="shared" si="2"/>
        <v>0</v>
      </c>
    </row>
    <row r="36" spans="2:16">
      <c r="B36" s="125" t="str">
        <f ca="1">IF(C36="","",MAX($B$7:INDIRECT("R[-1]C",FALSE))+1)</f>
        <v/>
      </c>
      <c r="C36" s="104"/>
      <c r="D36" s="126" t="str">
        <f t="shared" si="3"/>
        <v/>
      </c>
      <c r="E36" s="95"/>
      <c r="F36" s="91" t="str">
        <f t="shared" si="0"/>
        <v/>
      </c>
      <c r="G36" s="107"/>
      <c r="H36" s="108"/>
      <c r="I36" s="108"/>
      <c r="J36" s="108"/>
      <c r="K36" s="108"/>
      <c r="L36" s="108"/>
      <c r="M36" s="108"/>
      <c r="N36" s="108"/>
      <c r="O36" s="116">
        <f t="shared" si="1"/>
        <v>0</v>
      </c>
      <c r="P36" s="116">
        <f t="shared" si="2"/>
        <v>0</v>
      </c>
    </row>
    <row r="37" spans="2:16">
      <c r="B37" s="125" t="str">
        <f ca="1">IF(C37="","",MAX($B$7:INDIRECT("R[-1]C",FALSE))+1)</f>
        <v/>
      </c>
      <c r="C37" s="104"/>
      <c r="D37" s="126" t="str">
        <f t="shared" si="3"/>
        <v/>
      </c>
      <c r="E37" s="95"/>
      <c r="F37" s="91" t="str">
        <f t="shared" si="0"/>
        <v/>
      </c>
      <c r="G37" s="107"/>
      <c r="H37" s="108"/>
      <c r="I37" s="108"/>
      <c r="J37" s="108"/>
      <c r="K37" s="108"/>
      <c r="L37" s="108"/>
      <c r="M37" s="108"/>
      <c r="N37" s="108"/>
      <c r="O37" s="116">
        <f t="shared" si="1"/>
        <v>0</v>
      </c>
      <c r="P37" s="116">
        <f t="shared" si="2"/>
        <v>0</v>
      </c>
    </row>
    <row r="38" spans="2:16">
      <c r="B38" s="125" t="str">
        <f ca="1">IF(C38="","",MAX($B$7:INDIRECT("R[-1]C",FALSE))+1)</f>
        <v/>
      </c>
      <c r="C38" s="104"/>
      <c r="D38" s="126" t="str">
        <f t="shared" si="3"/>
        <v/>
      </c>
      <c r="E38" s="95"/>
      <c r="F38" s="91" t="str">
        <f t="shared" si="0"/>
        <v/>
      </c>
      <c r="G38" s="107"/>
      <c r="H38" s="108"/>
      <c r="I38" s="108"/>
      <c r="J38" s="108"/>
      <c r="K38" s="108"/>
      <c r="L38" s="108"/>
      <c r="M38" s="108"/>
      <c r="N38" s="108"/>
      <c r="O38" s="116">
        <f t="shared" si="1"/>
        <v>0</v>
      </c>
      <c r="P38" s="116">
        <f t="shared" si="2"/>
        <v>0</v>
      </c>
    </row>
    <row r="39" spans="2:16">
      <c r="B39" s="125" t="str">
        <f ca="1">IF(C39="","",MAX($B$7:INDIRECT("R[-1]C",FALSE))+1)</f>
        <v/>
      </c>
      <c r="C39" s="104"/>
      <c r="D39" s="126" t="str">
        <f t="shared" si="3"/>
        <v/>
      </c>
      <c r="E39" s="95"/>
      <c r="F39" s="91" t="str">
        <f t="shared" si="0"/>
        <v/>
      </c>
      <c r="G39" s="107"/>
      <c r="H39" s="108"/>
      <c r="I39" s="108"/>
      <c r="J39" s="108"/>
      <c r="K39" s="108"/>
      <c r="L39" s="108"/>
      <c r="M39" s="108"/>
      <c r="N39" s="108"/>
      <c r="O39" s="116">
        <f t="shared" si="1"/>
        <v>0</v>
      </c>
      <c r="P39" s="116">
        <f t="shared" si="2"/>
        <v>0</v>
      </c>
    </row>
    <row r="40" spans="2:16">
      <c r="B40" s="125" t="str">
        <f ca="1">IF(C40="","",MAX($B$7:INDIRECT("R[-1]C",FALSE))+1)</f>
        <v/>
      </c>
      <c r="C40" s="104"/>
      <c r="D40" s="126" t="str">
        <f t="shared" si="3"/>
        <v/>
      </c>
      <c r="E40" s="95"/>
      <c r="F40" s="91" t="str">
        <f t="shared" si="0"/>
        <v/>
      </c>
      <c r="G40" s="107"/>
      <c r="H40" s="108"/>
      <c r="I40" s="108"/>
      <c r="J40" s="108"/>
      <c r="K40" s="108"/>
      <c r="L40" s="108"/>
      <c r="M40" s="108"/>
      <c r="N40" s="108"/>
      <c r="O40" s="116">
        <f t="shared" si="1"/>
        <v>0</v>
      </c>
      <c r="P40" s="116">
        <f t="shared" si="2"/>
        <v>0</v>
      </c>
    </row>
    <row r="41" spans="2:16">
      <c r="B41" s="125" t="str">
        <f ca="1">IF(C41="","",MAX($B$7:INDIRECT("R[-1]C",FALSE))+1)</f>
        <v/>
      </c>
      <c r="C41" s="104"/>
      <c r="D41" s="126" t="str">
        <f t="shared" si="3"/>
        <v/>
      </c>
      <c r="E41" s="95"/>
      <c r="F41" s="91" t="str">
        <f t="shared" si="0"/>
        <v/>
      </c>
      <c r="G41" s="107"/>
      <c r="H41" s="108"/>
      <c r="I41" s="108"/>
      <c r="J41" s="108"/>
      <c r="K41" s="108"/>
      <c r="L41" s="108"/>
      <c r="M41" s="108"/>
      <c r="N41" s="108"/>
      <c r="O41" s="116">
        <f t="shared" si="1"/>
        <v>0</v>
      </c>
      <c r="P41" s="116">
        <f t="shared" si="2"/>
        <v>0</v>
      </c>
    </row>
    <row r="42" spans="2:16">
      <c r="B42" s="125" t="str">
        <f ca="1">IF(C42="","",MAX($B$7:INDIRECT("R[-1]C",FALSE))+1)</f>
        <v/>
      </c>
      <c r="C42" s="104"/>
      <c r="D42" s="126" t="str">
        <f t="shared" si="3"/>
        <v/>
      </c>
      <c r="E42" s="95"/>
      <c r="F42" s="91" t="str">
        <f t="shared" si="0"/>
        <v/>
      </c>
      <c r="G42" s="107"/>
      <c r="H42" s="108"/>
      <c r="I42" s="108"/>
      <c r="J42" s="108"/>
      <c r="K42" s="108"/>
      <c r="L42" s="108"/>
      <c r="M42" s="108"/>
      <c r="N42" s="108"/>
      <c r="O42" s="116">
        <f t="shared" si="1"/>
        <v>0</v>
      </c>
      <c r="P42" s="116">
        <f t="shared" si="2"/>
        <v>0</v>
      </c>
    </row>
    <row r="43" spans="2:16">
      <c r="B43" s="125" t="str">
        <f ca="1">IF(C43="","",MAX($B$7:INDIRECT("R[-1]C",FALSE))+1)</f>
        <v/>
      </c>
      <c r="C43" s="104"/>
      <c r="D43" s="126" t="str">
        <f t="shared" si="3"/>
        <v/>
      </c>
      <c r="E43" s="95"/>
      <c r="F43" s="91" t="str">
        <f t="shared" si="0"/>
        <v/>
      </c>
      <c r="G43" s="107"/>
      <c r="H43" s="108"/>
      <c r="I43" s="108"/>
      <c r="J43" s="108"/>
      <c r="K43" s="108"/>
      <c r="L43" s="108"/>
      <c r="M43" s="108"/>
      <c r="N43" s="108"/>
      <c r="O43" s="116">
        <f t="shared" si="1"/>
        <v>0</v>
      </c>
      <c r="P43" s="116">
        <f t="shared" si="2"/>
        <v>0</v>
      </c>
    </row>
    <row r="44" spans="2:16">
      <c r="B44" s="125" t="str">
        <f ca="1">IF(C44="","",MAX($B$7:INDIRECT("R[-1]C",FALSE))+1)</f>
        <v/>
      </c>
      <c r="C44" s="104"/>
      <c r="D44" s="126" t="str">
        <f t="shared" si="3"/>
        <v/>
      </c>
      <c r="E44" s="95"/>
      <c r="F44" s="91" t="str">
        <f t="shared" si="0"/>
        <v/>
      </c>
      <c r="G44" s="107"/>
      <c r="H44" s="108"/>
      <c r="I44" s="108"/>
      <c r="J44" s="108"/>
      <c r="K44" s="108"/>
      <c r="L44" s="108"/>
      <c r="M44" s="108"/>
      <c r="N44" s="108"/>
      <c r="O44" s="116">
        <f t="shared" si="1"/>
        <v>0</v>
      </c>
      <c r="P44" s="116">
        <f t="shared" si="2"/>
        <v>0</v>
      </c>
    </row>
    <row r="45" spans="2:16">
      <c r="B45" s="125" t="str">
        <f ca="1">IF(C45="","",MAX($B$7:INDIRECT("R[-1]C",FALSE))+1)</f>
        <v/>
      </c>
      <c r="C45" s="104"/>
      <c r="D45" s="126" t="str">
        <f t="shared" si="3"/>
        <v/>
      </c>
      <c r="E45" s="95"/>
      <c r="F45" s="91" t="str">
        <f t="shared" si="0"/>
        <v/>
      </c>
      <c r="G45" s="107"/>
      <c r="H45" s="108"/>
      <c r="I45" s="108"/>
      <c r="J45" s="108"/>
      <c r="K45" s="108"/>
      <c r="L45" s="108"/>
      <c r="M45" s="108"/>
      <c r="N45" s="108"/>
      <c r="O45" s="116">
        <f t="shared" si="1"/>
        <v>0</v>
      </c>
      <c r="P45" s="116">
        <f t="shared" si="2"/>
        <v>0</v>
      </c>
    </row>
    <row r="46" spans="2:16">
      <c r="B46" s="125" t="str">
        <f ca="1">IF(C46="","",MAX($B$7:INDIRECT("R[-1]C",FALSE))+1)</f>
        <v/>
      </c>
      <c r="C46" s="104"/>
      <c r="D46" s="126" t="str">
        <f t="shared" si="3"/>
        <v/>
      </c>
      <c r="E46" s="95"/>
      <c r="F46" s="91" t="str">
        <f t="shared" si="0"/>
        <v/>
      </c>
      <c r="G46" s="107"/>
      <c r="H46" s="108"/>
      <c r="I46" s="108"/>
      <c r="J46" s="108"/>
      <c r="K46" s="108"/>
      <c r="L46" s="108"/>
      <c r="M46" s="108"/>
      <c r="N46" s="108"/>
      <c r="O46" s="116">
        <f t="shared" si="1"/>
        <v>0</v>
      </c>
      <c r="P46" s="116">
        <f t="shared" si="2"/>
        <v>0</v>
      </c>
    </row>
    <row r="47" spans="2:16">
      <c r="B47" s="125" t="str">
        <f ca="1">IF(C47="","",MAX($B$7:INDIRECT("R[-1]C",FALSE))+1)</f>
        <v/>
      </c>
      <c r="C47" s="104"/>
      <c r="D47" s="126" t="str">
        <f>IF(C47="","",D$5&amp;UPPER(SUBSTITUTE(C47," ","_")))</f>
        <v/>
      </c>
      <c r="E47" s="95"/>
      <c r="F47" s="91" t="str">
        <f t="shared" si="0"/>
        <v/>
      </c>
      <c r="G47" s="107"/>
      <c r="H47" s="108"/>
      <c r="I47" s="108"/>
      <c r="J47" s="108"/>
      <c r="K47" s="108"/>
      <c r="L47" s="108"/>
      <c r="M47" s="108"/>
      <c r="N47" s="108"/>
      <c r="O47" s="116">
        <f t="shared" si="1"/>
        <v>0</v>
      </c>
      <c r="P47" s="116">
        <f t="shared" si="2"/>
        <v>0</v>
      </c>
    </row>
    <row r="48" spans="2:16">
      <c r="B48" s="125" t="str">
        <f ca="1">IF(C48="","",MAX($B$7:INDIRECT("R[-1]C",FALSE))+1)</f>
        <v/>
      </c>
      <c r="C48" s="104"/>
      <c r="D48" s="126" t="str">
        <f t="shared" si="3"/>
        <v/>
      </c>
      <c r="E48" s="95"/>
      <c r="F48" s="91" t="str">
        <f t="shared" si="0"/>
        <v/>
      </c>
      <c r="G48" s="107"/>
      <c r="H48" s="108"/>
      <c r="I48" s="108"/>
      <c r="J48" s="108"/>
      <c r="K48" s="108"/>
      <c r="L48" s="108"/>
      <c r="M48" s="108"/>
      <c r="N48" s="108"/>
      <c r="O48" s="116">
        <f t="shared" si="1"/>
        <v>0</v>
      </c>
      <c r="P48" s="116">
        <f t="shared" si="2"/>
        <v>0</v>
      </c>
    </row>
    <row r="49" spans="2:16">
      <c r="B49" s="125" t="str">
        <f ca="1">IF(C49="","",MAX($B$7:INDIRECT("R[-1]C",FALSE))+1)</f>
        <v/>
      </c>
      <c r="C49" s="104"/>
      <c r="D49" s="126" t="str">
        <f t="shared" si="3"/>
        <v/>
      </c>
      <c r="E49" s="95"/>
      <c r="F49" s="91" t="str">
        <f t="shared" si="0"/>
        <v/>
      </c>
      <c r="G49" s="107"/>
      <c r="H49" s="108"/>
      <c r="I49" s="108"/>
      <c r="J49" s="108"/>
      <c r="K49" s="108"/>
      <c r="L49" s="108"/>
      <c r="M49" s="108"/>
      <c r="N49" s="108"/>
      <c r="O49" s="116">
        <f t="shared" si="1"/>
        <v>0</v>
      </c>
      <c r="P49" s="116">
        <f t="shared" si="2"/>
        <v>0</v>
      </c>
    </row>
    <row r="50" spans="2:16">
      <c r="B50" s="125" t="str">
        <f ca="1">IF(C50="","",MAX($B$7:INDIRECT("R[-1]C",FALSE))+1)</f>
        <v/>
      </c>
      <c r="C50" s="104"/>
      <c r="D50" s="126" t="str">
        <f t="shared" si="3"/>
        <v/>
      </c>
      <c r="E50" s="95"/>
      <c r="F50" s="91" t="str">
        <f t="shared" si="0"/>
        <v/>
      </c>
      <c r="G50" s="107"/>
      <c r="H50" s="108"/>
      <c r="I50" s="108"/>
      <c r="J50" s="108"/>
      <c r="K50" s="108"/>
      <c r="L50" s="108"/>
      <c r="M50" s="108"/>
      <c r="N50" s="108"/>
      <c r="O50" s="116">
        <f t="shared" si="1"/>
        <v>0</v>
      </c>
      <c r="P50" s="116">
        <f t="shared" si="2"/>
        <v>0</v>
      </c>
    </row>
    <row r="51" spans="2:16">
      <c r="B51" s="125" t="str">
        <f ca="1">IF(C51="","",MAX($B$7:INDIRECT("R[-1]C",FALSE))+1)</f>
        <v/>
      </c>
      <c r="C51" s="104"/>
      <c r="D51" s="126" t="str">
        <f t="shared" si="3"/>
        <v/>
      </c>
      <c r="E51" s="95"/>
      <c r="F51" s="91" t="str">
        <f t="shared" si="0"/>
        <v/>
      </c>
      <c r="G51" s="107"/>
      <c r="H51" s="108"/>
      <c r="I51" s="108"/>
      <c r="J51" s="108"/>
      <c r="K51" s="108"/>
      <c r="L51" s="108"/>
      <c r="M51" s="108"/>
      <c r="N51" s="108"/>
      <c r="O51" s="116">
        <f t="shared" si="1"/>
        <v>0</v>
      </c>
      <c r="P51" s="116">
        <f t="shared" si="2"/>
        <v>0</v>
      </c>
    </row>
    <row r="52" spans="2:16">
      <c r="B52" s="125" t="str">
        <f ca="1">IF(C52="","",MAX($B$7:INDIRECT("R[-1]C",FALSE))+1)</f>
        <v/>
      </c>
      <c r="C52" s="104"/>
      <c r="D52" s="126" t="str">
        <f t="shared" si="3"/>
        <v/>
      </c>
      <c r="E52" s="95"/>
      <c r="F52" s="91" t="str">
        <f t="shared" si="0"/>
        <v/>
      </c>
      <c r="G52" s="107"/>
      <c r="H52" s="108"/>
      <c r="I52" s="108"/>
      <c r="J52" s="108"/>
      <c r="K52" s="108"/>
      <c r="L52" s="108"/>
      <c r="M52" s="108"/>
      <c r="N52" s="108"/>
      <c r="O52" s="116">
        <f t="shared" si="1"/>
        <v>0</v>
      </c>
      <c r="P52" s="116">
        <f t="shared" si="2"/>
        <v>0</v>
      </c>
    </row>
    <row r="53" spans="2:16">
      <c r="B53" s="125" t="str">
        <f ca="1">IF(C53="","",MAX($B$7:INDIRECT("R[-1]C",FALSE))+1)</f>
        <v/>
      </c>
      <c r="C53" s="104"/>
      <c r="D53" s="126" t="str">
        <f t="shared" si="3"/>
        <v/>
      </c>
      <c r="E53" s="95"/>
      <c r="F53" s="91" t="str">
        <f t="shared" si="0"/>
        <v/>
      </c>
      <c r="G53" s="107"/>
      <c r="H53" s="108"/>
      <c r="I53" s="108"/>
      <c r="J53" s="108"/>
      <c r="K53" s="108"/>
      <c r="L53" s="108"/>
      <c r="M53" s="108"/>
      <c r="N53" s="108"/>
      <c r="O53" s="116">
        <f t="shared" si="1"/>
        <v>0</v>
      </c>
      <c r="P53" s="116">
        <f t="shared" si="2"/>
        <v>0</v>
      </c>
    </row>
    <row r="54" spans="2:16">
      <c r="B54" s="125" t="str">
        <f ca="1">IF(C54="","",MAX($B$7:INDIRECT("R[-1]C",FALSE))+1)</f>
        <v/>
      </c>
      <c r="C54" s="104"/>
      <c r="D54" s="126" t="str">
        <f t="shared" si="3"/>
        <v/>
      </c>
      <c r="E54" s="95"/>
      <c r="F54" s="91" t="str">
        <f t="shared" si="0"/>
        <v/>
      </c>
      <c r="G54" s="107"/>
      <c r="H54" s="108"/>
      <c r="I54" s="108"/>
      <c r="J54" s="108"/>
      <c r="K54" s="108"/>
      <c r="L54" s="108"/>
      <c r="M54" s="108"/>
      <c r="N54" s="108"/>
      <c r="O54" s="116">
        <f t="shared" si="1"/>
        <v>0</v>
      </c>
      <c r="P54" s="116">
        <f t="shared" si="2"/>
        <v>0</v>
      </c>
    </row>
    <row r="55" spans="2:16">
      <c r="B55" s="125" t="str">
        <f ca="1">IF(C55="","",MAX($B$7:INDIRECT("R[-1]C",FALSE))+1)</f>
        <v/>
      </c>
      <c r="C55" s="104"/>
      <c r="D55" s="126" t="str">
        <f t="shared" si="3"/>
        <v/>
      </c>
      <c r="E55" s="95"/>
      <c r="F55" s="91" t="str">
        <f t="shared" si="0"/>
        <v/>
      </c>
      <c r="G55" s="107"/>
      <c r="H55" s="108"/>
      <c r="I55" s="108"/>
      <c r="J55" s="108"/>
      <c r="K55" s="108"/>
      <c r="L55" s="108"/>
      <c r="M55" s="108"/>
      <c r="N55" s="108"/>
      <c r="O55" s="116">
        <f t="shared" si="1"/>
        <v>0</v>
      </c>
      <c r="P55" s="116">
        <f t="shared" si="2"/>
        <v>0</v>
      </c>
    </row>
    <row r="56" spans="2:16">
      <c r="B56" s="125" t="str">
        <f ca="1">IF(C56="","",MAX($B$7:INDIRECT("R[-1]C",FALSE))+1)</f>
        <v/>
      </c>
      <c r="C56" s="104"/>
      <c r="D56" s="126" t="str">
        <f t="shared" si="3"/>
        <v/>
      </c>
      <c r="E56" s="95"/>
      <c r="F56" s="91" t="str">
        <f t="shared" si="0"/>
        <v/>
      </c>
      <c r="G56" s="107"/>
      <c r="H56" s="108"/>
      <c r="I56" s="108"/>
      <c r="J56" s="108"/>
      <c r="K56" s="108"/>
      <c r="L56" s="108"/>
      <c r="M56" s="108"/>
      <c r="N56" s="108"/>
      <c r="O56" s="116">
        <f t="shared" si="1"/>
        <v>0</v>
      </c>
      <c r="P56" s="116">
        <f t="shared" si="2"/>
        <v>0</v>
      </c>
    </row>
    <row r="57" spans="2:16">
      <c r="B57" s="125" t="str">
        <f ca="1">IF(C57="","",MAX($B$7:INDIRECT("R[-1]C",FALSE))+1)</f>
        <v/>
      </c>
      <c r="C57" s="104"/>
      <c r="D57" s="126" t="str">
        <f t="shared" si="3"/>
        <v/>
      </c>
      <c r="E57" s="95"/>
      <c r="F57" s="91" t="str">
        <f t="shared" si="0"/>
        <v/>
      </c>
      <c r="G57" s="107"/>
      <c r="H57" s="108"/>
      <c r="I57" s="108"/>
      <c r="J57" s="108"/>
      <c r="K57" s="108"/>
      <c r="L57" s="108"/>
      <c r="M57" s="108"/>
      <c r="N57" s="108"/>
      <c r="O57" s="116">
        <f t="shared" si="1"/>
        <v>0</v>
      </c>
      <c r="P57" s="116">
        <f t="shared" si="2"/>
        <v>0</v>
      </c>
    </row>
    <row r="58" spans="2:16">
      <c r="B58" s="125" t="str">
        <f ca="1">IF(C58="","",MAX($B$7:INDIRECT("R[-1]C",FALSE))+1)</f>
        <v/>
      </c>
      <c r="C58" s="104"/>
      <c r="D58" s="126" t="str">
        <f t="shared" si="3"/>
        <v/>
      </c>
      <c r="E58" s="95"/>
      <c r="F58" s="91" t="str">
        <f t="shared" si="0"/>
        <v/>
      </c>
      <c r="G58" s="107"/>
      <c r="H58" s="108"/>
      <c r="I58" s="108"/>
      <c r="J58" s="108"/>
      <c r="K58" s="108"/>
      <c r="L58" s="108"/>
      <c r="M58" s="108"/>
      <c r="N58" s="108"/>
      <c r="O58" s="116">
        <f t="shared" si="1"/>
        <v>0</v>
      </c>
      <c r="P58" s="116">
        <f t="shared" si="2"/>
        <v>0</v>
      </c>
    </row>
    <row r="59" spans="2:16">
      <c r="B59" s="125" t="str">
        <f ca="1">IF(C59="","",MAX($B$7:INDIRECT("R[-1]C",FALSE))+1)</f>
        <v/>
      </c>
      <c r="C59" s="104"/>
      <c r="D59" s="126" t="str">
        <f t="shared" si="3"/>
        <v/>
      </c>
      <c r="E59" s="95"/>
      <c r="F59" s="91" t="str">
        <f t="shared" si="0"/>
        <v/>
      </c>
      <c r="G59" s="107"/>
      <c r="H59" s="108"/>
      <c r="I59" s="108"/>
      <c r="J59" s="108"/>
      <c r="K59" s="108"/>
      <c r="L59" s="108"/>
      <c r="M59" s="108"/>
      <c r="N59" s="108"/>
      <c r="O59" s="116">
        <f t="shared" si="1"/>
        <v>0</v>
      </c>
      <c r="P59" s="116">
        <f t="shared" si="2"/>
        <v>0</v>
      </c>
    </row>
    <row r="60" spans="2:16">
      <c r="B60" s="125" t="str">
        <f ca="1">IF(C60="","",MAX($B$7:INDIRECT("R[-1]C",FALSE))+1)</f>
        <v/>
      </c>
      <c r="C60" s="104"/>
      <c r="D60" s="126" t="str">
        <f t="shared" si="3"/>
        <v/>
      </c>
      <c r="E60" s="95"/>
      <c r="F60" s="91" t="str">
        <f t="shared" si="0"/>
        <v/>
      </c>
      <c r="G60" s="107"/>
      <c r="H60" s="108"/>
      <c r="I60" s="108"/>
      <c r="J60" s="108"/>
      <c r="K60" s="108"/>
      <c r="L60" s="108"/>
      <c r="M60" s="108"/>
      <c r="N60" s="108"/>
      <c r="O60" s="116">
        <f t="shared" si="1"/>
        <v>0</v>
      </c>
      <c r="P60" s="116">
        <f t="shared" si="2"/>
        <v>0</v>
      </c>
    </row>
    <row r="61" spans="2:16">
      <c r="B61" s="125" t="str">
        <f ca="1">IF(C61="","",MAX($B$7:INDIRECT("R[-1]C",FALSE))+1)</f>
        <v/>
      </c>
      <c r="C61" s="104"/>
      <c r="D61" s="126" t="str">
        <f t="shared" si="3"/>
        <v/>
      </c>
      <c r="E61" s="95"/>
      <c r="F61" s="91" t="str">
        <f t="shared" si="0"/>
        <v/>
      </c>
      <c r="G61" s="107"/>
      <c r="H61" s="108"/>
      <c r="I61" s="108"/>
      <c r="J61" s="108"/>
      <c r="K61" s="108"/>
      <c r="L61" s="108"/>
      <c r="M61" s="108"/>
      <c r="N61" s="108"/>
      <c r="O61" s="116">
        <f t="shared" si="1"/>
        <v>0</v>
      </c>
      <c r="P61" s="116">
        <f t="shared" si="2"/>
        <v>0</v>
      </c>
    </row>
    <row r="62" spans="2:16">
      <c r="B62" s="125" t="str">
        <f ca="1">IF(C62="","",MAX($B$7:INDIRECT("R[-1]C",FALSE))+1)</f>
        <v/>
      </c>
      <c r="C62" s="104"/>
      <c r="D62" s="126" t="str">
        <f t="shared" si="3"/>
        <v/>
      </c>
      <c r="E62" s="95"/>
      <c r="F62" s="91" t="str">
        <f t="shared" si="0"/>
        <v/>
      </c>
      <c r="G62" s="107"/>
      <c r="H62" s="108"/>
      <c r="I62" s="108"/>
      <c r="J62" s="108"/>
      <c r="K62" s="108"/>
      <c r="L62" s="108"/>
      <c r="M62" s="108"/>
      <c r="N62" s="108"/>
      <c r="O62" s="116">
        <f t="shared" si="1"/>
        <v>0</v>
      </c>
      <c r="P62" s="116">
        <f t="shared" si="2"/>
        <v>0</v>
      </c>
    </row>
    <row r="63" spans="2:16">
      <c r="B63" s="125" t="str">
        <f ca="1">IF(C63="","",MAX($B$7:INDIRECT("R[-1]C",FALSE))+1)</f>
        <v/>
      </c>
      <c r="C63" s="104"/>
      <c r="D63" s="126" t="str">
        <f t="shared" si="3"/>
        <v/>
      </c>
      <c r="E63" s="95"/>
      <c r="F63" s="91" t="str">
        <f t="shared" si="0"/>
        <v/>
      </c>
      <c r="G63" s="107"/>
      <c r="H63" s="108"/>
      <c r="I63" s="108"/>
      <c r="J63" s="108"/>
      <c r="K63" s="108"/>
      <c r="L63" s="108"/>
      <c r="M63" s="108"/>
      <c r="N63" s="108"/>
      <c r="O63" s="116">
        <f t="shared" si="1"/>
        <v>0</v>
      </c>
      <c r="P63" s="116">
        <f t="shared" si="2"/>
        <v>0</v>
      </c>
    </row>
    <row r="64" spans="2:16">
      <c r="B64" s="125" t="str">
        <f ca="1">IF(C64="","",MAX($B$7:INDIRECT("R[-1]C",FALSE))+1)</f>
        <v/>
      </c>
      <c r="C64" s="104"/>
      <c r="D64" s="126" t="str">
        <f t="shared" si="3"/>
        <v/>
      </c>
      <c r="E64" s="95"/>
      <c r="F64" s="91" t="str">
        <f t="shared" si="0"/>
        <v/>
      </c>
      <c r="G64" s="107"/>
      <c r="H64" s="108"/>
      <c r="I64" s="108"/>
      <c r="J64" s="108"/>
      <c r="K64" s="108"/>
      <c r="L64" s="108"/>
      <c r="M64" s="108"/>
      <c r="N64" s="108"/>
      <c r="O64" s="116">
        <f t="shared" si="1"/>
        <v>0</v>
      </c>
      <c r="P64" s="116">
        <f t="shared" si="2"/>
        <v>0</v>
      </c>
    </row>
    <row r="65" spans="2:16">
      <c r="B65" s="125" t="str">
        <f ca="1">IF(C65="","",MAX($B$7:INDIRECT("R[-1]C",FALSE))+1)</f>
        <v/>
      </c>
      <c r="C65" s="104"/>
      <c r="D65" s="126" t="str">
        <f t="shared" si="3"/>
        <v/>
      </c>
      <c r="E65" s="95"/>
      <c r="F65" s="91" t="str">
        <f t="shared" si="0"/>
        <v/>
      </c>
      <c r="G65" s="107"/>
      <c r="H65" s="108"/>
      <c r="I65" s="108"/>
      <c r="J65" s="108"/>
      <c r="K65" s="108"/>
      <c r="L65" s="108"/>
      <c r="M65" s="108"/>
      <c r="N65" s="108"/>
      <c r="O65" s="116">
        <f t="shared" si="1"/>
        <v>0</v>
      </c>
      <c r="P65" s="116">
        <f t="shared" si="2"/>
        <v>0</v>
      </c>
    </row>
    <row r="66" spans="2:16">
      <c r="B66" s="125" t="str">
        <f ca="1">IF(C66="","",MAX($B$7:INDIRECT("R[-1]C",FALSE))+1)</f>
        <v/>
      </c>
      <c r="C66" s="104"/>
      <c r="D66" s="126" t="str">
        <f t="shared" si="3"/>
        <v/>
      </c>
      <c r="E66" s="95"/>
      <c r="F66" s="91" t="str">
        <f t="shared" si="0"/>
        <v/>
      </c>
      <c r="G66" s="107"/>
      <c r="H66" s="108"/>
      <c r="I66" s="108"/>
      <c r="J66" s="108"/>
      <c r="K66" s="108"/>
      <c r="L66" s="108"/>
      <c r="M66" s="108"/>
      <c r="N66" s="108"/>
      <c r="O66" s="116">
        <f t="shared" si="1"/>
        <v>0</v>
      </c>
      <c r="P66" s="116">
        <f t="shared" si="2"/>
        <v>0</v>
      </c>
    </row>
    <row r="67" spans="2:16">
      <c r="B67" s="125" t="str">
        <f ca="1">IF(C67="","",MAX($B$7:INDIRECT("R[-1]C",FALSE))+1)</f>
        <v/>
      </c>
      <c r="C67" s="104"/>
      <c r="D67" s="126" t="str">
        <f t="shared" si="3"/>
        <v/>
      </c>
      <c r="E67" s="95"/>
      <c r="F67" s="91" t="str">
        <f t="shared" si="0"/>
        <v/>
      </c>
      <c r="G67" s="107"/>
      <c r="H67" s="108"/>
      <c r="I67" s="108"/>
      <c r="J67" s="108"/>
      <c r="K67" s="108"/>
      <c r="L67" s="108"/>
      <c r="M67" s="108"/>
      <c r="N67" s="108"/>
      <c r="O67" s="116">
        <f t="shared" si="1"/>
        <v>0</v>
      </c>
      <c r="P67" s="116">
        <f t="shared" si="2"/>
        <v>0</v>
      </c>
    </row>
    <row r="68" spans="2:16">
      <c r="B68" s="125" t="str">
        <f ca="1">IF(C68="","",MAX($B$7:INDIRECT("R[-1]C",FALSE))+1)</f>
        <v/>
      </c>
      <c r="C68" s="104"/>
      <c r="D68" s="126" t="str">
        <f t="shared" si="3"/>
        <v/>
      </c>
      <c r="E68" s="95"/>
      <c r="F68" s="91" t="str">
        <f t="shared" si="0"/>
        <v/>
      </c>
      <c r="G68" s="107"/>
      <c r="H68" s="108"/>
      <c r="I68" s="108"/>
      <c r="J68" s="108"/>
      <c r="K68" s="108"/>
      <c r="L68" s="108"/>
      <c r="M68" s="108"/>
      <c r="N68" s="108"/>
      <c r="O68" s="116">
        <f t="shared" si="1"/>
        <v>0</v>
      </c>
      <c r="P68" s="116">
        <f t="shared" si="2"/>
        <v>0</v>
      </c>
    </row>
    <row r="69" spans="2:16">
      <c r="B69" s="125" t="str">
        <f ca="1">IF(C69="","",MAX($B$7:INDIRECT("R[-1]C",FALSE))+1)</f>
        <v/>
      </c>
      <c r="C69" s="104"/>
      <c r="D69" s="126" t="str">
        <f t="shared" si="3"/>
        <v/>
      </c>
      <c r="E69" s="95"/>
      <c r="F69" s="91" t="str">
        <f t="shared" si="0"/>
        <v/>
      </c>
      <c r="G69" s="107"/>
      <c r="H69" s="108"/>
      <c r="I69" s="108"/>
      <c r="J69" s="108"/>
      <c r="K69" s="108"/>
      <c r="L69" s="108"/>
      <c r="M69" s="108"/>
      <c r="N69" s="108"/>
      <c r="O69" s="116">
        <f t="shared" si="1"/>
        <v>0</v>
      </c>
      <c r="P69" s="116">
        <f t="shared" si="2"/>
        <v>0</v>
      </c>
    </row>
    <row r="70" spans="2:16">
      <c r="B70" s="125" t="str">
        <f ca="1">IF(C70="","",MAX($B$7:INDIRECT("R[-1]C",FALSE))+1)</f>
        <v/>
      </c>
      <c r="C70" s="104"/>
      <c r="D70" s="126" t="str">
        <f t="shared" si="3"/>
        <v/>
      </c>
      <c r="E70" s="95"/>
      <c r="F70" s="91" t="str">
        <f t="shared" si="0"/>
        <v/>
      </c>
      <c r="G70" s="107"/>
      <c r="H70" s="108"/>
      <c r="I70" s="108"/>
      <c r="J70" s="108"/>
      <c r="K70" s="108"/>
      <c r="L70" s="108"/>
      <c r="M70" s="108"/>
      <c r="N70" s="108"/>
      <c r="O70" s="116">
        <f t="shared" si="1"/>
        <v>0</v>
      </c>
      <c r="P70" s="116">
        <f t="shared" si="2"/>
        <v>0</v>
      </c>
    </row>
    <row r="71" spans="2:16">
      <c r="B71" s="125" t="str">
        <f ca="1">IF(C71="","",MAX($B$7:INDIRECT("R[-1]C",FALSE))+1)</f>
        <v/>
      </c>
      <c r="C71" s="104"/>
      <c r="D71" s="126" t="str">
        <f t="shared" si="3"/>
        <v/>
      </c>
      <c r="E71" s="95"/>
      <c r="F71" s="91" t="str">
        <f t="shared" si="0"/>
        <v/>
      </c>
      <c r="G71" s="107"/>
      <c r="H71" s="108"/>
      <c r="I71" s="108"/>
      <c r="J71" s="108"/>
      <c r="K71" s="108"/>
      <c r="L71" s="108"/>
      <c r="M71" s="108"/>
      <c r="N71" s="108"/>
      <c r="O71" s="116">
        <f t="shared" si="1"/>
        <v>0</v>
      </c>
      <c r="P71" s="116">
        <f t="shared" si="2"/>
        <v>0</v>
      </c>
    </row>
    <row r="72" spans="2:16">
      <c r="B72" s="125" t="str">
        <f ca="1">IF(C72="","",MAX($B$7:INDIRECT("R[-1]C",FALSE))+1)</f>
        <v/>
      </c>
      <c r="C72" s="104"/>
      <c r="D72" s="126" t="str">
        <f t="shared" si="3"/>
        <v/>
      </c>
      <c r="E72" s="95"/>
      <c r="F72" s="91" t="str">
        <f t="shared" ref="F72:F135" si="4">IF(C72="","","0x"&amp;DEC2HEX(H$2*2^10+B72,4))</f>
        <v/>
      </c>
      <c r="G72" s="107"/>
      <c r="H72" s="108"/>
      <c r="I72" s="108"/>
      <c r="J72" s="108"/>
      <c r="K72" s="108"/>
      <c r="L72" s="108"/>
      <c r="M72" s="108"/>
      <c r="N72" s="108"/>
      <c r="O72" s="116">
        <f t="shared" si="1"/>
        <v>0</v>
      </c>
      <c r="P72" s="116">
        <f t="shared" si="2"/>
        <v>0</v>
      </c>
    </row>
    <row r="73" spans="2:16">
      <c r="B73" s="125" t="str">
        <f ca="1">IF(C73="","",MAX($B$7:INDIRECT("R[-1]C",FALSE))+1)</f>
        <v/>
      </c>
      <c r="C73" s="104"/>
      <c r="D73" s="126" t="str">
        <f t="shared" si="3"/>
        <v/>
      </c>
      <c r="E73" s="95"/>
      <c r="F73" s="91" t="str">
        <f t="shared" si="4"/>
        <v/>
      </c>
      <c r="G73" s="107"/>
      <c r="H73" s="108"/>
      <c r="I73" s="108"/>
      <c r="J73" s="108"/>
      <c r="K73" s="108"/>
      <c r="L73" s="108"/>
      <c r="M73" s="108"/>
      <c r="N73" s="108"/>
      <c r="O73" s="116">
        <f t="shared" ref="O73:O135" si="5">COUNTA(G73:N73)</f>
        <v>0</v>
      </c>
      <c r="P73" s="116">
        <f t="shared" ref="P73:P135" si="6">LEN(D73)</f>
        <v>0</v>
      </c>
    </row>
    <row r="74" spans="2:16">
      <c r="B74" s="125" t="str">
        <f ca="1">IF(C74="","",MAX($B$7:INDIRECT("R[-1]C",FALSE))+1)</f>
        <v/>
      </c>
      <c r="C74" s="104"/>
      <c r="D74" s="126" t="str">
        <f t="shared" ref="D74:D135" si="7">IF(C74="","",D$5&amp;UPPER(SUBSTITUTE(C74," ","_")))</f>
        <v/>
      </c>
      <c r="E74" s="95"/>
      <c r="F74" s="91" t="str">
        <f t="shared" si="4"/>
        <v/>
      </c>
      <c r="G74" s="107"/>
      <c r="H74" s="108"/>
      <c r="I74" s="108"/>
      <c r="J74" s="108"/>
      <c r="K74" s="108"/>
      <c r="L74" s="108"/>
      <c r="M74" s="108"/>
      <c r="N74" s="108"/>
      <c r="O74" s="116">
        <f t="shared" si="5"/>
        <v>0</v>
      </c>
      <c r="P74" s="116">
        <f t="shared" si="6"/>
        <v>0</v>
      </c>
    </row>
    <row r="75" spans="2:16">
      <c r="B75" s="125" t="str">
        <f ca="1">IF(C75="","",MAX($B$7:INDIRECT("R[-1]C",FALSE))+1)</f>
        <v/>
      </c>
      <c r="C75" s="104"/>
      <c r="D75" s="126" t="str">
        <f t="shared" si="7"/>
        <v/>
      </c>
      <c r="E75" s="95"/>
      <c r="F75" s="91" t="str">
        <f t="shared" si="4"/>
        <v/>
      </c>
      <c r="G75" s="107"/>
      <c r="H75" s="108"/>
      <c r="I75" s="108"/>
      <c r="J75" s="108"/>
      <c r="K75" s="108"/>
      <c r="L75" s="108"/>
      <c r="M75" s="108"/>
      <c r="N75" s="108"/>
      <c r="O75" s="116">
        <f t="shared" si="5"/>
        <v>0</v>
      </c>
      <c r="P75" s="116">
        <f t="shared" si="6"/>
        <v>0</v>
      </c>
    </row>
    <row r="76" spans="2:16">
      <c r="B76" s="125" t="str">
        <f ca="1">IF(C76="","",MAX($B$7:INDIRECT("R[-1]C",FALSE))+1)</f>
        <v/>
      </c>
      <c r="C76" s="104"/>
      <c r="D76" s="126" t="str">
        <f t="shared" si="7"/>
        <v/>
      </c>
      <c r="E76" s="95"/>
      <c r="F76" s="91" t="str">
        <f t="shared" si="4"/>
        <v/>
      </c>
      <c r="G76" s="107"/>
      <c r="H76" s="108"/>
      <c r="I76" s="108"/>
      <c r="J76" s="108"/>
      <c r="K76" s="108"/>
      <c r="L76" s="108"/>
      <c r="M76" s="108"/>
      <c r="N76" s="108"/>
      <c r="O76" s="116">
        <f t="shared" si="5"/>
        <v>0</v>
      </c>
      <c r="P76" s="116">
        <f t="shared" si="6"/>
        <v>0</v>
      </c>
    </row>
    <row r="77" spans="2:16">
      <c r="B77" s="125" t="str">
        <f ca="1">IF(C77="","",MAX($B$7:INDIRECT("R[-1]C",FALSE))+1)</f>
        <v/>
      </c>
      <c r="C77" s="104"/>
      <c r="D77" s="126" t="str">
        <f t="shared" si="7"/>
        <v/>
      </c>
      <c r="E77" s="95"/>
      <c r="F77" s="91" t="str">
        <f t="shared" si="4"/>
        <v/>
      </c>
      <c r="G77" s="107"/>
      <c r="H77" s="108"/>
      <c r="I77" s="108"/>
      <c r="J77" s="108"/>
      <c r="K77" s="108"/>
      <c r="L77" s="108"/>
      <c r="M77" s="108"/>
      <c r="N77" s="108"/>
      <c r="O77" s="116">
        <f t="shared" si="5"/>
        <v>0</v>
      </c>
      <c r="P77" s="116">
        <f t="shared" si="6"/>
        <v>0</v>
      </c>
    </row>
    <row r="78" spans="2:16">
      <c r="B78" s="125" t="str">
        <f ca="1">IF(C78="","",MAX($B$7:INDIRECT("R[-1]C",FALSE))+1)</f>
        <v/>
      </c>
      <c r="C78" s="104"/>
      <c r="D78" s="126" t="str">
        <f t="shared" si="7"/>
        <v/>
      </c>
      <c r="E78" s="95"/>
      <c r="F78" s="91" t="str">
        <f t="shared" si="4"/>
        <v/>
      </c>
      <c r="G78" s="107"/>
      <c r="H78" s="108"/>
      <c r="I78" s="108"/>
      <c r="J78" s="108"/>
      <c r="K78" s="108"/>
      <c r="L78" s="108"/>
      <c r="M78" s="108"/>
      <c r="N78" s="108"/>
      <c r="O78" s="116">
        <f t="shared" si="5"/>
        <v>0</v>
      </c>
      <c r="P78" s="116">
        <f t="shared" si="6"/>
        <v>0</v>
      </c>
    </row>
    <row r="79" spans="2:16">
      <c r="B79" s="125" t="str">
        <f ca="1">IF(C79="","",MAX($B$7:INDIRECT("R[-1]C",FALSE))+1)</f>
        <v/>
      </c>
      <c r="C79" s="104"/>
      <c r="D79" s="126" t="str">
        <f t="shared" si="7"/>
        <v/>
      </c>
      <c r="E79" s="95"/>
      <c r="F79" s="91" t="str">
        <f t="shared" si="4"/>
        <v/>
      </c>
      <c r="G79" s="107"/>
      <c r="H79" s="108"/>
      <c r="I79" s="108"/>
      <c r="J79" s="108"/>
      <c r="K79" s="108"/>
      <c r="L79" s="108"/>
      <c r="M79" s="108"/>
      <c r="N79" s="108"/>
      <c r="O79" s="116">
        <f t="shared" si="5"/>
        <v>0</v>
      </c>
      <c r="P79" s="116">
        <f t="shared" si="6"/>
        <v>0</v>
      </c>
    </row>
    <row r="80" spans="2:16">
      <c r="B80" s="125" t="str">
        <f ca="1">IF(C80="","",MAX($B$7:INDIRECT("R[-1]C",FALSE))+1)</f>
        <v/>
      </c>
      <c r="C80" s="104"/>
      <c r="D80" s="126" t="str">
        <f t="shared" si="7"/>
        <v/>
      </c>
      <c r="E80" s="95"/>
      <c r="F80" s="91" t="str">
        <f t="shared" si="4"/>
        <v/>
      </c>
      <c r="G80" s="107"/>
      <c r="H80" s="108"/>
      <c r="I80" s="108"/>
      <c r="J80" s="108"/>
      <c r="K80" s="108"/>
      <c r="L80" s="108"/>
      <c r="M80" s="108"/>
      <c r="N80" s="108"/>
      <c r="O80" s="116">
        <f t="shared" si="5"/>
        <v>0</v>
      </c>
      <c r="P80" s="116">
        <f t="shared" si="6"/>
        <v>0</v>
      </c>
    </row>
    <row r="81" spans="2:16">
      <c r="B81" s="125" t="str">
        <f ca="1">IF(C81="","",MAX($B$7:INDIRECT("R[-1]C",FALSE))+1)</f>
        <v/>
      </c>
      <c r="C81" s="104"/>
      <c r="D81" s="126" t="str">
        <f t="shared" si="7"/>
        <v/>
      </c>
      <c r="E81" s="95"/>
      <c r="F81" s="91" t="str">
        <f t="shared" si="4"/>
        <v/>
      </c>
      <c r="G81" s="107"/>
      <c r="H81" s="108"/>
      <c r="I81" s="108"/>
      <c r="J81" s="108"/>
      <c r="K81" s="108"/>
      <c r="L81" s="108"/>
      <c r="M81" s="108"/>
      <c r="N81" s="108"/>
      <c r="O81" s="116">
        <f t="shared" si="5"/>
        <v>0</v>
      </c>
      <c r="P81" s="116">
        <f t="shared" si="6"/>
        <v>0</v>
      </c>
    </row>
    <row r="82" spans="2:16">
      <c r="B82" s="125" t="str">
        <f ca="1">IF(C82="","",MAX($B$7:INDIRECT("R[-1]C",FALSE))+1)</f>
        <v/>
      </c>
      <c r="C82" s="104"/>
      <c r="D82" s="126" t="str">
        <f t="shared" si="7"/>
        <v/>
      </c>
      <c r="E82" s="95"/>
      <c r="F82" s="91" t="str">
        <f t="shared" si="4"/>
        <v/>
      </c>
      <c r="G82" s="107"/>
      <c r="H82" s="108"/>
      <c r="I82" s="108"/>
      <c r="J82" s="108"/>
      <c r="K82" s="108"/>
      <c r="L82" s="108"/>
      <c r="M82" s="108"/>
      <c r="N82" s="108"/>
      <c r="O82" s="116">
        <f t="shared" si="5"/>
        <v>0</v>
      </c>
      <c r="P82" s="116">
        <f t="shared" si="6"/>
        <v>0</v>
      </c>
    </row>
    <row r="83" spans="2:16">
      <c r="B83" s="125" t="str">
        <f ca="1">IF(C83="","",MAX($B$7:INDIRECT("R[-1]C",FALSE))+1)</f>
        <v/>
      </c>
      <c r="C83" s="104"/>
      <c r="D83" s="126" t="str">
        <f t="shared" si="7"/>
        <v/>
      </c>
      <c r="E83" s="95"/>
      <c r="F83" s="91" t="str">
        <f t="shared" si="4"/>
        <v/>
      </c>
      <c r="G83" s="107"/>
      <c r="H83" s="108"/>
      <c r="I83" s="108"/>
      <c r="J83" s="108"/>
      <c r="K83" s="108"/>
      <c r="L83" s="108"/>
      <c r="M83" s="108"/>
      <c r="N83" s="108"/>
      <c r="O83" s="116">
        <f t="shared" si="5"/>
        <v>0</v>
      </c>
      <c r="P83" s="116">
        <f t="shared" si="6"/>
        <v>0</v>
      </c>
    </row>
    <row r="84" spans="2:16">
      <c r="B84" s="125" t="str">
        <f ca="1">IF(C84="","",MAX($B$7:INDIRECT("R[-1]C",FALSE))+1)</f>
        <v/>
      </c>
      <c r="C84" s="104"/>
      <c r="D84" s="126" t="str">
        <f t="shared" si="7"/>
        <v/>
      </c>
      <c r="E84" s="95"/>
      <c r="F84" s="91" t="str">
        <f t="shared" si="4"/>
        <v/>
      </c>
      <c r="G84" s="107"/>
      <c r="H84" s="108"/>
      <c r="I84" s="108"/>
      <c r="J84" s="108"/>
      <c r="K84" s="108"/>
      <c r="L84" s="108"/>
      <c r="M84" s="108"/>
      <c r="N84" s="108"/>
      <c r="O84" s="116">
        <f t="shared" si="5"/>
        <v>0</v>
      </c>
      <c r="P84" s="116">
        <f t="shared" si="6"/>
        <v>0</v>
      </c>
    </row>
    <row r="85" spans="2:16">
      <c r="B85" s="125" t="str">
        <f ca="1">IF(C85="","",MAX($B$7:INDIRECT("R[-1]C",FALSE))+1)</f>
        <v/>
      </c>
      <c r="C85" s="104"/>
      <c r="D85" s="126" t="str">
        <f t="shared" si="7"/>
        <v/>
      </c>
      <c r="E85" s="95"/>
      <c r="F85" s="91" t="str">
        <f t="shared" si="4"/>
        <v/>
      </c>
      <c r="G85" s="107"/>
      <c r="H85" s="108"/>
      <c r="I85" s="108"/>
      <c r="J85" s="108"/>
      <c r="K85" s="108"/>
      <c r="L85" s="108"/>
      <c r="M85" s="108"/>
      <c r="N85" s="108"/>
      <c r="O85" s="116">
        <f t="shared" si="5"/>
        <v>0</v>
      </c>
      <c r="P85" s="116">
        <f t="shared" si="6"/>
        <v>0</v>
      </c>
    </row>
    <row r="86" spans="2:16">
      <c r="B86" s="125" t="str">
        <f ca="1">IF(C86="","",MAX($B$7:INDIRECT("R[-1]C",FALSE))+1)</f>
        <v/>
      </c>
      <c r="C86" s="104"/>
      <c r="D86" s="126" t="str">
        <f t="shared" si="7"/>
        <v/>
      </c>
      <c r="E86" s="95"/>
      <c r="F86" s="91" t="str">
        <f t="shared" si="4"/>
        <v/>
      </c>
      <c r="G86" s="107"/>
      <c r="H86" s="108"/>
      <c r="I86" s="108"/>
      <c r="J86" s="108"/>
      <c r="K86" s="108"/>
      <c r="L86" s="108"/>
      <c r="M86" s="108"/>
      <c r="N86" s="108"/>
      <c r="O86" s="116">
        <f t="shared" si="5"/>
        <v>0</v>
      </c>
      <c r="P86" s="116">
        <f t="shared" si="6"/>
        <v>0</v>
      </c>
    </row>
    <row r="87" spans="2:16">
      <c r="B87" s="125" t="str">
        <f ca="1">IF(C87="","",MAX($B$7:INDIRECT("R[-1]C",FALSE))+1)</f>
        <v/>
      </c>
      <c r="C87" s="104"/>
      <c r="D87" s="126" t="str">
        <f t="shared" si="7"/>
        <v/>
      </c>
      <c r="E87" s="95"/>
      <c r="F87" s="91" t="str">
        <f t="shared" si="4"/>
        <v/>
      </c>
      <c r="G87" s="107"/>
      <c r="H87" s="108"/>
      <c r="I87" s="108"/>
      <c r="J87" s="108"/>
      <c r="K87" s="108"/>
      <c r="L87" s="108"/>
      <c r="M87" s="108"/>
      <c r="N87" s="108"/>
      <c r="O87" s="116">
        <f t="shared" si="5"/>
        <v>0</v>
      </c>
      <c r="P87" s="116">
        <f t="shared" si="6"/>
        <v>0</v>
      </c>
    </row>
    <row r="88" spans="2:16">
      <c r="B88" s="125" t="str">
        <f ca="1">IF(C88="","",MAX($B$7:INDIRECT("R[-1]C",FALSE))+1)</f>
        <v/>
      </c>
      <c r="C88" s="104"/>
      <c r="D88" s="126" t="str">
        <f t="shared" si="7"/>
        <v/>
      </c>
      <c r="E88" s="95"/>
      <c r="F88" s="91" t="str">
        <f t="shared" si="4"/>
        <v/>
      </c>
      <c r="G88" s="107"/>
      <c r="H88" s="108"/>
      <c r="I88" s="108"/>
      <c r="J88" s="108"/>
      <c r="K88" s="108"/>
      <c r="L88" s="108"/>
      <c r="M88" s="108"/>
      <c r="N88" s="108"/>
      <c r="O88" s="116">
        <f t="shared" si="5"/>
        <v>0</v>
      </c>
      <c r="P88" s="116">
        <f t="shared" si="6"/>
        <v>0</v>
      </c>
    </row>
    <row r="89" spans="2:16">
      <c r="B89" s="125" t="str">
        <f ca="1">IF(C89="","",MAX($B$7:INDIRECT("R[-1]C",FALSE))+1)</f>
        <v/>
      </c>
      <c r="C89" s="104"/>
      <c r="D89" s="126" t="str">
        <f t="shared" si="7"/>
        <v/>
      </c>
      <c r="E89" s="95"/>
      <c r="F89" s="91" t="str">
        <f t="shared" si="4"/>
        <v/>
      </c>
      <c r="G89" s="107"/>
      <c r="H89" s="108"/>
      <c r="I89" s="108"/>
      <c r="J89" s="108"/>
      <c r="K89" s="108"/>
      <c r="L89" s="108"/>
      <c r="M89" s="108"/>
      <c r="N89" s="108"/>
      <c r="O89" s="116">
        <f t="shared" si="5"/>
        <v>0</v>
      </c>
      <c r="P89" s="116">
        <f t="shared" si="6"/>
        <v>0</v>
      </c>
    </row>
    <row r="90" spans="2:16">
      <c r="B90" s="125" t="str">
        <f ca="1">IF(C90="","",MAX($B$7:INDIRECT("R[-1]C",FALSE))+1)</f>
        <v/>
      </c>
      <c r="C90" s="104"/>
      <c r="D90" s="126" t="str">
        <f t="shared" si="7"/>
        <v/>
      </c>
      <c r="E90" s="95"/>
      <c r="F90" s="91" t="str">
        <f t="shared" si="4"/>
        <v/>
      </c>
      <c r="G90" s="107"/>
      <c r="H90" s="108"/>
      <c r="I90" s="108"/>
      <c r="J90" s="108"/>
      <c r="K90" s="108"/>
      <c r="L90" s="108"/>
      <c r="M90" s="108"/>
      <c r="N90" s="108"/>
      <c r="O90" s="116">
        <f t="shared" si="5"/>
        <v>0</v>
      </c>
      <c r="P90" s="116">
        <f t="shared" si="6"/>
        <v>0</v>
      </c>
    </row>
    <row r="91" spans="2:16">
      <c r="B91" s="125" t="str">
        <f ca="1">IF(C91="","",MAX($B$7:INDIRECT("R[-1]C",FALSE))+1)</f>
        <v/>
      </c>
      <c r="C91" s="104"/>
      <c r="D91" s="126" t="str">
        <f t="shared" si="7"/>
        <v/>
      </c>
      <c r="E91" s="95"/>
      <c r="F91" s="91" t="str">
        <f t="shared" si="4"/>
        <v/>
      </c>
      <c r="G91" s="107"/>
      <c r="H91" s="108"/>
      <c r="I91" s="108"/>
      <c r="J91" s="108"/>
      <c r="K91" s="108"/>
      <c r="L91" s="108"/>
      <c r="M91" s="108"/>
      <c r="N91" s="108"/>
      <c r="O91" s="116">
        <f t="shared" si="5"/>
        <v>0</v>
      </c>
      <c r="P91" s="116">
        <f t="shared" si="6"/>
        <v>0</v>
      </c>
    </row>
    <row r="92" spans="2:16">
      <c r="B92" s="125" t="str">
        <f ca="1">IF(C92="","",MAX($B$7:INDIRECT("R[-1]C",FALSE))+1)</f>
        <v/>
      </c>
      <c r="C92" s="104"/>
      <c r="D92" s="126" t="str">
        <f t="shared" si="7"/>
        <v/>
      </c>
      <c r="E92" s="95"/>
      <c r="F92" s="91" t="str">
        <f t="shared" si="4"/>
        <v/>
      </c>
      <c r="G92" s="107"/>
      <c r="H92" s="108"/>
      <c r="I92" s="108"/>
      <c r="J92" s="108"/>
      <c r="K92" s="108"/>
      <c r="L92" s="108"/>
      <c r="M92" s="108"/>
      <c r="N92" s="108"/>
      <c r="O92" s="116">
        <f t="shared" si="5"/>
        <v>0</v>
      </c>
      <c r="P92" s="116">
        <f t="shared" si="6"/>
        <v>0</v>
      </c>
    </row>
    <row r="93" spans="2:16">
      <c r="B93" s="125" t="str">
        <f ca="1">IF(C93="","",MAX($B$7:INDIRECT("R[-1]C",FALSE))+1)</f>
        <v/>
      </c>
      <c r="C93" s="104"/>
      <c r="D93" s="126" t="str">
        <f t="shared" si="7"/>
        <v/>
      </c>
      <c r="E93" s="95"/>
      <c r="F93" s="91" t="str">
        <f t="shared" si="4"/>
        <v/>
      </c>
      <c r="G93" s="107"/>
      <c r="H93" s="108"/>
      <c r="I93" s="108"/>
      <c r="J93" s="108"/>
      <c r="K93" s="108"/>
      <c r="L93" s="108"/>
      <c r="M93" s="108"/>
      <c r="N93" s="108"/>
      <c r="O93" s="116">
        <f t="shared" si="5"/>
        <v>0</v>
      </c>
      <c r="P93" s="116">
        <f t="shared" si="6"/>
        <v>0</v>
      </c>
    </row>
    <row r="94" spans="2:16">
      <c r="B94" s="125" t="str">
        <f ca="1">IF(C94="","",MAX($B$7:INDIRECT("R[-1]C",FALSE))+1)</f>
        <v/>
      </c>
      <c r="C94" s="104"/>
      <c r="D94" s="126" t="str">
        <f t="shared" si="7"/>
        <v/>
      </c>
      <c r="E94" s="95"/>
      <c r="F94" s="91" t="str">
        <f t="shared" si="4"/>
        <v/>
      </c>
      <c r="G94" s="107"/>
      <c r="H94" s="108"/>
      <c r="I94" s="108"/>
      <c r="J94" s="108"/>
      <c r="K94" s="108"/>
      <c r="L94" s="108"/>
      <c r="M94" s="108"/>
      <c r="N94" s="108"/>
      <c r="O94" s="116">
        <f t="shared" si="5"/>
        <v>0</v>
      </c>
      <c r="P94" s="116">
        <f t="shared" si="6"/>
        <v>0</v>
      </c>
    </row>
    <row r="95" spans="2:16">
      <c r="B95" s="125" t="str">
        <f ca="1">IF(C95="","",MAX($B$7:INDIRECT("R[-1]C",FALSE))+1)</f>
        <v/>
      </c>
      <c r="C95" s="104"/>
      <c r="D95" s="126" t="str">
        <f t="shared" si="7"/>
        <v/>
      </c>
      <c r="E95" s="95"/>
      <c r="F95" s="91" t="str">
        <f t="shared" si="4"/>
        <v/>
      </c>
      <c r="G95" s="107"/>
      <c r="H95" s="108"/>
      <c r="I95" s="108"/>
      <c r="J95" s="108"/>
      <c r="K95" s="108"/>
      <c r="L95" s="108"/>
      <c r="M95" s="108"/>
      <c r="N95" s="108"/>
      <c r="O95" s="116">
        <f t="shared" si="5"/>
        <v>0</v>
      </c>
      <c r="P95" s="116">
        <f t="shared" si="6"/>
        <v>0</v>
      </c>
    </row>
    <row r="96" spans="2:16">
      <c r="B96" s="125" t="str">
        <f ca="1">IF(C96="","",MAX($B$7:INDIRECT("R[-1]C",FALSE))+1)</f>
        <v/>
      </c>
      <c r="C96" s="104"/>
      <c r="D96" s="126" t="str">
        <f t="shared" si="7"/>
        <v/>
      </c>
      <c r="E96" s="95"/>
      <c r="F96" s="91" t="str">
        <f t="shared" si="4"/>
        <v/>
      </c>
      <c r="G96" s="107"/>
      <c r="H96" s="108"/>
      <c r="I96" s="108"/>
      <c r="J96" s="108"/>
      <c r="K96" s="108"/>
      <c r="L96" s="108"/>
      <c r="M96" s="108"/>
      <c r="N96" s="108"/>
      <c r="O96" s="116">
        <f t="shared" si="5"/>
        <v>0</v>
      </c>
      <c r="P96" s="116">
        <f t="shared" si="6"/>
        <v>0</v>
      </c>
    </row>
    <row r="97" spans="2:16">
      <c r="B97" s="125" t="str">
        <f ca="1">IF(C97="","",MAX($B$7:INDIRECT("R[-1]C",FALSE))+1)</f>
        <v/>
      </c>
      <c r="C97" s="104"/>
      <c r="D97" s="126" t="str">
        <f t="shared" si="7"/>
        <v/>
      </c>
      <c r="E97" s="95"/>
      <c r="F97" s="91" t="str">
        <f t="shared" si="4"/>
        <v/>
      </c>
      <c r="G97" s="107"/>
      <c r="H97" s="108"/>
      <c r="I97" s="108"/>
      <c r="J97" s="108"/>
      <c r="K97" s="108"/>
      <c r="L97" s="108"/>
      <c r="M97" s="108"/>
      <c r="N97" s="108"/>
      <c r="O97" s="116">
        <f t="shared" si="5"/>
        <v>0</v>
      </c>
      <c r="P97" s="116">
        <f t="shared" si="6"/>
        <v>0</v>
      </c>
    </row>
    <row r="98" spans="2:16">
      <c r="B98" s="125" t="str">
        <f ca="1">IF(C98="","",MAX($B$7:INDIRECT("R[-1]C",FALSE))+1)</f>
        <v/>
      </c>
      <c r="C98" s="104"/>
      <c r="D98" s="126" t="str">
        <f t="shared" si="7"/>
        <v/>
      </c>
      <c r="E98" s="95"/>
      <c r="F98" s="91" t="str">
        <f t="shared" si="4"/>
        <v/>
      </c>
      <c r="G98" s="107"/>
      <c r="H98" s="108"/>
      <c r="I98" s="108"/>
      <c r="J98" s="108"/>
      <c r="K98" s="108"/>
      <c r="L98" s="108"/>
      <c r="M98" s="108"/>
      <c r="N98" s="108"/>
      <c r="O98" s="116">
        <f t="shared" si="5"/>
        <v>0</v>
      </c>
      <c r="P98" s="116">
        <f t="shared" si="6"/>
        <v>0</v>
      </c>
    </row>
    <row r="99" spans="2:16">
      <c r="B99" s="125" t="str">
        <f ca="1">IF(C99="","",MAX($B$7:INDIRECT("R[-1]C",FALSE))+1)</f>
        <v/>
      </c>
      <c r="C99" s="104"/>
      <c r="D99" s="126" t="str">
        <f t="shared" si="7"/>
        <v/>
      </c>
      <c r="E99" s="95"/>
      <c r="F99" s="91" t="str">
        <f t="shared" si="4"/>
        <v/>
      </c>
      <c r="G99" s="107"/>
      <c r="H99" s="108"/>
      <c r="I99" s="108"/>
      <c r="J99" s="108"/>
      <c r="K99" s="108"/>
      <c r="L99" s="108"/>
      <c r="M99" s="108"/>
      <c r="N99" s="108"/>
      <c r="O99" s="116">
        <f t="shared" si="5"/>
        <v>0</v>
      </c>
      <c r="P99" s="116">
        <f t="shared" si="6"/>
        <v>0</v>
      </c>
    </row>
    <row r="100" spans="2:16">
      <c r="B100" s="125" t="str">
        <f ca="1">IF(C100="","",MAX($B$7:INDIRECT("R[-1]C",FALSE))+1)</f>
        <v/>
      </c>
      <c r="C100" s="104"/>
      <c r="D100" s="126" t="str">
        <f t="shared" si="7"/>
        <v/>
      </c>
      <c r="E100" s="95"/>
      <c r="F100" s="91" t="str">
        <f t="shared" si="4"/>
        <v/>
      </c>
      <c r="G100" s="107"/>
      <c r="H100" s="108"/>
      <c r="I100" s="108"/>
      <c r="J100" s="108"/>
      <c r="K100" s="108"/>
      <c r="L100" s="108"/>
      <c r="M100" s="108"/>
      <c r="N100" s="108"/>
      <c r="O100" s="116">
        <f t="shared" si="5"/>
        <v>0</v>
      </c>
      <c r="P100" s="116">
        <f t="shared" si="6"/>
        <v>0</v>
      </c>
    </row>
    <row r="101" spans="2:16">
      <c r="B101" s="125" t="str">
        <f ca="1">IF(C101="","",MAX($B$7:INDIRECT("R[-1]C",FALSE))+1)</f>
        <v/>
      </c>
      <c r="C101" s="104"/>
      <c r="D101" s="126" t="str">
        <f t="shared" si="7"/>
        <v/>
      </c>
      <c r="E101" s="95"/>
      <c r="F101" s="91" t="str">
        <f t="shared" si="4"/>
        <v/>
      </c>
      <c r="G101" s="107"/>
      <c r="H101" s="108"/>
      <c r="I101" s="108"/>
      <c r="J101" s="108"/>
      <c r="K101" s="108"/>
      <c r="L101" s="108"/>
      <c r="M101" s="108"/>
      <c r="N101" s="108"/>
      <c r="O101" s="116">
        <f t="shared" si="5"/>
        <v>0</v>
      </c>
      <c r="P101" s="116">
        <f t="shared" si="6"/>
        <v>0</v>
      </c>
    </row>
    <row r="102" spans="2:16">
      <c r="B102" s="125" t="str">
        <f ca="1">IF(C102="","",MAX($B$7:INDIRECT("R[-1]C",FALSE))+1)</f>
        <v/>
      </c>
      <c r="C102" s="104"/>
      <c r="D102" s="126" t="str">
        <f t="shared" si="7"/>
        <v/>
      </c>
      <c r="E102" s="95"/>
      <c r="F102" s="91" t="str">
        <f t="shared" si="4"/>
        <v/>
      </c>
      <c r="G102" s="107"/>
      <c r="H102" s="108"/>
      <c r="I102" s="108"/>
      <c r="J102" s="108"/>
      <c r="K102" s="108"/>
      <c r="L102" s="108"/>
      <c r="M102" s="108"/>
      <c r="N102" s="108"/>
      <c r="O102" s="116">
        <f t="shared" si="5"/>
        <v>0</v>
      </c>
      <c r="P102" s="116">
        <f t="shared" si="6"/>
        <v>0</v>
      </c>
    </row>
    <row r="103" spans="2:16">
      <c r="B103" s="125" t="str">
        <f ca="1">IF(C103="","",MAX($B$7:INDIRECT("R[-1]C",FALSE))+1)</f>
        <v/>
      </c>
      <c r="C103" s="104"/>
      <c r="D103" s="126" t="str">
        <f t="shared" si="7"/>
        <v/>
      </c>
      <c r="E103" s="95"/>
      <c r="F103" s="91" t="str">
        <f t="shared" si="4"/>
        <v/>
      </c>
      <c r="G103" s="107"/>
      <c r="H103" s="108"/>
      <c r="I103" s="108"/>
      <c r="J103" s="108"/>
      <c r="K103" s="108"/>
      <c r="L103" s="108"/>
      <c r="M103" s="108"/>
      <c r="N103" s="108"/>
      <c r="O103" s="116">
        <f t="shared" si="5"/>
        <v>0</v>
      </c>
      <c r="P103" s="116">
        <f t="shared" si="6"/>
        <v>0</v>
      </c>
    </row>
    <row r="104" spans="2:16">
      <c r="B104" s="125" t="str">
        <f ca="1">IF(C104="","",MAX($B$7:INDIRECT("R[-1]C",FALSE))+1)</f>
        <v/>
      </c>
      <c r="C104" s="104"/>
      <c r="D104" s="126" t="str">
        <f t="shared" si="7"/>
        <v/>
      </c>
      <c r="E104" s="95"/>
      <c r="F104" s="91" t="str">
        <f t="shared" si="4"/>
        <v/>
      </c>
      <c r="G104" s="107"/>
      <c r="H104" s="108"/>
      <c r="I104" s="108"/>
      <c r="J104" s="108"/>
      <c r="K104" s="108"/>
      <c r="L104" s="108"/>
      <c r="M104" s="108"/>
      <c r="N104" s="108"/>
      <c r="O104" s="116">
        <f t="shared" si="5"/>
        <v>0</v>
      </c>
      <c r="P104" s="116">
        <f t="shared" si="6"/>
        <v>0</v>
      </c>
    </row>
    <row r="105" spans="2:16">
      <c r="B105" s="125" t="str">
        <f ca="1">IF(C105="","",MAX($B$7:INDIRECT("R[-1]C",FALSE))+1)</f>
        <v/>
      </c>
      <c r="C105" s="104"/>
      <c r="D105" s="126" t="str">
        <f t="shared" si="7"/>
        <v/>
      </c>
      <c r="E105" s="95"/>
      <c r="F105" s="91" t="str">
        <f t="shared" si="4"/>
        <v/>
      </c>
      <c r="G105" s="107"/>
      <c r="H105" s="108"/>
      <c r="I105" s="108"/>
      <c r="J105" s="108"/>
      <c r="K105" s="108"/>
      <c r="L105" s="108"/>
      <c r="M105" s="108"/>
      <c r="N105" s="108"/>
      <c r="O105" s="116">
        <f t="shared" si="5"/>
        <v>0</v>
      </c>
      <c r="P105" s="116">
        <f t="shared" si="6"/>
        <v>0</v>
      </c>
    </row>
    <row r="106" spans="2:16">
      <c r="B106" s="125" t="str">
        <f ca="1">IF(C106="","",MAX($B$7:INDIRECT("R[-1]C",FALSE))+1)</f>
        <v/>
      </c>
      <c r="C106" s="104"/>
      <c r="D106" s="126" t="str">
        <f t="shared" si="7"/>
        <v/>
      </c>
      <c r="E106" s="95"/>
      <c r="F106" s="91" t="str">
        <f t="shared" si="4"/>
        <v/>
      </c>
      <c r="G106" s="107"/>
      <c r="H106" s="108"/>
      <c r="I106" s="108"/>
      <c r="J106" s="108"/>
      <c r="K106" s="108"/>
      <c r="L106" s="108"/>
      <c r="M106" s="108"/>
      <c r="N106" s="108"/>
      <c r="O106" s="116">
        <f t="shared" si="5"/>
        <v>0</v>
      </c>
      <c r="P106" s="116">
        <f t="shared" si="6"/>
        <v>0</v>
      </c>
    </row>
    <row r="107" spans="2:16">
      <c r="B107" s="125" t="str">
        <f ca="1">IF(C107="","",MAX($B$7:INDIRECT("R[-1]C",FALSE))+1)</f>
        <v/>
      </c>
      <c r="C107" s="104"/>
      <c r="D107" s="126" t="str">
        <f t="shared" si="7"/>
        <v/>
      </c>
      <c r="E107" s="95"/>
      <c r="F107" s="91" t="str">
        <f t="shared" si="4"/>
        <v/>
      </c>
      <c r="G107" s="107"/>
      <c r="H107" s="108"/>
      <c r="I107" s="108"/>
      <c r="J107" s="108"/>
      <c r="K107" s="108"/>
      <c r="L107" s="108"/>
      <c r="M107" s="108"/>
      <c r="N107" s="108"/>
      <c r="O107" s="116">
        <f t="shared" si="5"/>
        <v>0</v>
      </c>
      <c r="P107" s="116">
        <f t="shared" si="6"/>
        <v>0</v>
      </c>
    </row>
    <row r="108" spans="2:16">
      <c r="B108" s="125" t="str">
        <f ca="1">IF(C108="","",MAX($B$7:INDIRECT("R[-1]C",FALSE))+1)</f>
        <v/>
      </c>
      <c r="C108" s="104"/>
      <c r="D108" s="126" t="str">
        <f t="shared" si="7"/>
        <v/>
      </c>
      <c r="E108" s="95"/>
      <c r="F108" s="91" t="str">
        <f t="shared" si="4"/>
        <v/>
      </c>
      <c r="G108" s="107"/>
      <c r="H108" s="108"/>
      <c r="I108" s="108"/>
      <c r="J108" s="108"/>
      <c r="K108" s="108"/>
      <c r="L108" s="108"/>
      <c r="M108" s="108"/>
      <c r="N108" s="108"/>
      <c r="O108" s="116">
        <f t="shared" si="5"/>
        <v>0</v>
      </c>
      <c r="P108" s="116">
        <f t="shared" si="6"/>
        <v>0</v>
      </c>
    </row>
    <row r="109" spans="2:16">
      <c r="B109" s="125" t="str">
        <f ca="1">IF(C109="","",MAX($B$7:INDIRECT("R[-1]C",FALSE))+1)</f>
        <v/>
      </c>
      <c r="C109" s="104"/>
      <c r="D109" s="126" t="str">
        <f t="shared" si="7"/>
        <v/>
      </c>
      <c r="E109" s="95"/>
      <c r="F109" s="91" t="str">
        <f t="shared" si="4"/>
        <v/>
      </c>
      <c r="G109" s="107"/>
      <c r="H109" s="108"/>
      <c r="I109" s="108"/>
      <c r="J109" s="108"/>
      <c r="K109" s="108"/>
      <c r="L109" s="108"/>
      <c r="M109" s="108"/>
      <c r="N109" s="108"/>
      <c r="O109" s="116">
        <f t="shared" si="5"/>
        <v>0</v>
      </c>
      <c r="P109" s="116">
        <f t="shared" si="6"/>
        <v>0</v>
      </c>
    </row>
    <row r="110" spans="2:16">
      <c r="B110" s="125" t="str">
        <f ca="1">IF(C110="","",MAX($B$7:INDIRECT("R[-1]C",FALSE))+1)</f>
        <v/>
      </c>
      <c r="C110" s="104"/>
      <c r="D110" s="126" t="str">
        <f t="shared" si="7"/>
        <v/>
      </c>
      <c r="E110" s="95"/>
      <c r="F110" s="91" t="str">
        <f t="shared" si="4"/>
        <v/>
      </c>
      <c r="G110" s="107"/>
      <c r="H110" s="108"/>
      <c r="I110" s="108"/>
      <c r="J110" s="108"/>
      <c r="K110" s="108"/>
      <c r="L110" s="108"/>
      <c r="M110" s="108"/>
      <c r="N110" s="108"/>
      <c r="O110" s="116">
        <f t="shared" si="5"/>
        <v>0</v>
      </c>
      <c r="P110" s="116">
        <f t="shared" si="6"/>
        <v>0</v>
      </c>
    </row>
    <row r="111" spans="2:16">
      <c r="B111" s="125" t="str">
        <f ca="1">IF(C111="","",MAX($B$7:INDIRECT("R[-1]C",FALSE))+1)</f>
        <v/>
      </c>
      <c r="C111" s="104"/>
      <c r="D111" s="126" t="str">
        <f t="shared" si="7"/>
        <v/>
      </c>
      <c r="E111" s="95"/>
      <c r="F111" s="91" t="str">
        <f t="shared" si="4"/>
        <v/>
      </c>
      <c r="G111" s="107"/>
      <c r="H111" s="108"/>
      <c r="I111" s="108"/>
      <c r="J111" s="108"/>
      <c r="K111" s="108"/>
      <c r="L111" s="108"/>
      <c r="M111" s="108"/>
      <c r="N111" s="108"/>
      <c r="O111" s="116">
        <f t="shared" si="5"/>
        <v>0</v>
      </c>
      <c r="P111" s="116">
        <f t="shared" si="6"/>
        <v>0</v>
      </c>
    </row>
    <row r="112" spans="2:16">
      <c r="B112" s="125" t="str">
        <f ca="1">IF(C112="","",MAX($B$7:INDIRECT("R[-1]C",FALSE))+1)</f>
        <v/>
      </c>
      <c r="C112" s="104"/>
      <c r="D112" s="126" t="str">
        <f t="shared" si="7"/>
        <v/>
      </c>
      <c r="E112" s="95"/>
      <c r="F112" s="91" t="str">
        <f t="shared" si="4"/>
        <v/>
      </c>
      <c r="G112" s="107"/>
      <c r="H112" s="108"/>
      <c r="I112" s="108"/>
      <c r="J112" s="108"/>
      <c r="K112" s="108"/>
      <c r="L112" s="108"/>
      <c r="M112" s="108"/>
      <c r="N112" s="108"/>
      <c r="O112" s="116">
        <f t="shared" si="5"/>
        <v>0</v>
      </c>
      <c r="P112" s="116">
        <f t="shared" si="6"/>
        <v>0</v>
      </c>
    </row>
    <row r="113" spans="2:16">
      <c r="B113" s="125" t="str">
        <f ca="1">IF(C113="","",MAX($B$7:INDIRECT("R[-1]C",FALSE))+1)</f>
        <v/>
      </c>
      <c r="C113" s="104"/>
      <c r="D113" s="126" t="str">
        <f t="shared" si="7"/>
        <v/>
      </c>
      <c r="E113" s="95"/>
      <c r="F113" s="91" t="str">
        <f t="shared" si="4"/>
        <v/>
      </c>
      <c r="G113" s="107"/>
      <c r="H113" s="108"/>
      <c r="I113" s="108"/>
      <c r="J113" s="108"/>
      <c r="K113" s="108"/>
      <c r="L113" s="108"/>
      <c r="M113" s="108"/>
      <c r="N113" s="108"/>
      <c r="O113" s="116">
        <f t="shared" si="5"/>
        <v>0</v>
      </c>
      <c r="P113" s="116">
        <f t="shared" si="6"/>
        <v>0</v>
      </c>
    </row>
    <row r="114" spans="2:16">
      <c r="B114" s="125" t="str">
        <f ca="1">IF(C114="","",MAX($B$7:INDIRECT("R[-1]C",FALSE))+1)</f>
        <v/>
      </c>
      <c r="C114" s="104"/>
      <c r="D114" s="126" t="str">
        <f t="shared" si="7"/>
        <v/>
      </c>
      <c r="E114" s="95"/>
      <c r="F114" s="91" t="str">
        <f t="shared" si="4"/>
        <v/>
      </c>
      <c r="G114" s="107"/>
      <c r="H114" s="108"/>
      <c r="I114" s="108"/>
      <c r="J114" s="108"/>
      <c r="K114" s="108"/>
      <c r="L114" s="108"/>
      <c r="M114" s="108"/>
      <c r="N114" s="108"/>
      <c r="O114" s="116">
        <f t="shared" si="5"/>
        <v>0</v>
      </c>
      <c r="P114" s="116">
        <f t="shared" si="6"/>
        <v>0</v>
      </c>
    </row>
    <row r="115" spans="2:16">
      <c r="B115" s="125" t="str">
        <f ca="1">IF(C115="","",MAX($B$7:INDIRECT("R[-1]C",FALSE))+1)</f>
        <v/>
      </c>
      <c r="C115" s="104"/>
      <c r="D115" s="126" t="str">
        <f t="shared" si="7"/>
        <v/>
      </c>
      <c r="E115" s="95"/>
      <c r="F115" s="91" t="str">
        <f t="shared" si="4"/>
        <v/>
      </c>
      <c r="G115" s="107"/>
      <c r="H115" s="108"/>
      <c r="I115" s="108"/>
      <c r="J115" s="108"/>
      <c r="K115" s="108"/>
      <c r="L115" s="108"/>
      <c r="M115" s="108"/>
      <c r="N115" s="108"/>
      <c r="O115" s="116">
        <f t="shared" si="5"/>
        <v>0</v>
      </c>
      <c r="P115" s="116">
        <f t="shared" si="6"/>
        <v>0</v>
      </c>
    </row>
    <row r="116" spans="2:16">
      <c r="B116" s="125" t="str">
        <f ca="1">IF(C116="","",MAX($B$7:INDIRECT("R[-1]C",FALSE))+1)</f>
        <v/>
      </c>
      <c r="C116" s="104"/>
      <c r="D116" s="126" t="str">
        <f t="shared" si="7"/>
        <v/>
      </c>
      <c r="E116" s="95"/>
      <c r="F116" s="91" t="str">
        <f t="shared" si="4"/>
        <v/>
      </c>
      <c r="G116" s="107"/>
      <c r="H116" s="108"/>
      <c r="I116" s="108"/>
      <c r="J116" s="108"/>
      <c r="K116" s="108"/>
      <c r="L116" s="108"/>
      <c r="M116" s="108"/>
      <c r="N116" s="108"/>
      <c r="O116" s="116">
        <f t="shared" si="5"/>
        <v>0</v>
      </c>
      <c r="P116" s="116">
        <f t="shared" si="6"/>
        <v>0</v>
      </c>
    </row>
    <row r="117" spans="2:16">
      <c r="B117" s="125" t="str">
        <f ca="1">IF(C117="","",MAX($B$7:INDIRECT("R[-1]C",FALSE))+1)</f>
        <v/>
      </c>
      <c r="C117" s="104"/>
      <c r="D117" s="126" t="str">
        <f t="shared" si="7"/>
        <v/>
      </c>
      <c r="E117" s="95"/>
      <c r="F117" s="91" t="str">
        <f t="shared" si="4"/>
        <v/>
      </c>
      <c r="G117" s="107"/>
      <c r="H117" s="108"/>
      <c r="I117" s="108"/>
      <c r="J117" s="108"/>
      <c r="K117" s="108"/>
      <c r="L117" s="108"/>
      <c r="M117" s="108"/>
      <c r="N117" s="108"/>
      <c r="O117" s="116">
        <f t="shared" si="5"/>
        <v>0</v>
      </c>
      <c r="P117" s="116">
        <f t="shared" si="6"/>
        <v>0</v>
      </c>
    </row>
    <row r="118" spans="2:16">
      <c r="B118" s="125" t="str">
        <f ca="1">IF(C118="","",MAX($B$7:INDIRECT("R[-1]C",FALSE))+1)</f>
        <v/>
      </c>
      <c r="C118" s="104"/>
      <c r="D118" s="126" t="str">
        <f t="shared" si="7"/>
        <v/>
      </c>
      <c r="E118" s="95"/>
      <c r="F118" s="91" t="str">
        <f t="shared" si="4"/>
        <v/>
      </c>
      <c r="G118" s="107"/>
      <c r="H118" s="108"/>
      <c r="I118" s="108"/>
      <c r="J118" s="108"/>
      <c r="K118" s="108"/>
      <c r="L118" s="108"/>
      <c r="M118" s="108"/>
      <c r="N118" s="108"/>
      <c r="O118" s="116">
        <f t="shared" si="5"/>
        <v>0</v>
      </c>
      <c r="P118" s="116">
        <f t="shared" si="6"/>
        <v>0</v>
      </c>
    </row>
    <row r="119" spans="2:16">
      <c r="B119" s="125" t="str">
        <f ca="1">IF(C119="","",MAX($B$7:INDIRECT("R[-1]C",FALSE))+1)</f>
        <v/>
      </c>
      <c r="C119" s="104"/>
      <c r="D119" s="126" t="str">
        <f t="shared" si="7"/>
        <v/>
      </c>
      <c r="E119" s="95"/>
      <c r="F119" s="91" t="str">
        <f t="shared" si="4"/>
        <v/>
      </c>
      <c r="G119" s="107"/>
      <c r="H119" s="108"/>
      <c r="I119" s="108"/>
      <c r="J119" s="108"/>
      <c r="K119" s="108"/>
      <c r="L119" s="108"/>
      <c r="M119" s="108"/>
      <c r="N119" s="108"/>
      <c r="O119" s="116">
        <f t="shared" si="5"/>
        <v>0</v>
      </c>
      <c r="P119" s="116">
        <f t="shared" si="6"/>
        <v>0</v>
      </c>
    </row>
    <row r="120" spans="2:16">
      <c r="B120" s="125" t="str">
        <f ca="1">IF(C120="","",MAX($B$7:INDIRECT("R[-1]C",FALSE))+1)</f>
        <v/>
      </c>
      <c r="C120" s="104"/>
      <c r="D120" s="126" t="str">
        <f t="shared" si="7"/>
        <v/>
      </c>
      <c r="E120" s="95"/>
      <c r="F120" s="91" t="str">
        <f t="shared" si="4"/>
        <v/>
      </c>
      <c r="G120" s="107"/>
      <c r="H120" s="108"/>
      <c r="I120" s="108"/>
      <c r="J120" s="108"/>
      <c r="K120" s="108"/>
      <c r="L120" s="108"/>
      <c r="M120" s="108"/>
      <c r="N120" s="108"/>
      <c r="O120" s="116">
        <f t="shared" si="5"/>
        <v>0</v>
      </c>
      <c r="P120" s="116">
        <f t="shared" si="6"/>
        <v>0</v>
      </c>
    </row>
    <row r="121" spans="2:16">
      <c r="B121" s="125" t="str">
        <f ca="1">IF(C121="","",MAX($B$7:INDIRECT("R[-1]C",FALSE))+1)</f>
        <v/>
      </c>
      <c r="C121" s="104"/>
      <c r="D121" s="126" t="str">
        <f t="shared" si="7"/>
        <v/>
      </c>
      <c r="E121" s="95"/>
      <c r="F121" s="91" t="str">
        <f t="shared" si="4"/>
        <v/>
      </c>
      <c r="G121" s="107"/>
      <c r="H121" s="108"/>
      <c r="I121" s="108"/>
      <c r="J121" s="108"/>
      <c r="K121" s="108"/>
      <c r="L121" s="108"/>
      <c r="M121" s="108"/>
      <c r="N121" s="108"/>
      <c r="O121" s="116">
        <f t="shared" si="5"/>
        <v>0</v>
      </c>
      <c r="P121" s="116">
        <f t="shared" si="6"/>
        <v>0</v>
      </c>
    </row>
    <row r="122" spans="2:16">
      <c r="B122" s="125" t="str">
        <f ca="1">IF(C122="","",MAX($B$7:INDIRECT("R[-1]C",FALSE))+1)</f>
        <v/>
      </c>
      <c r="C122" s="104"/>
      <c r="D122" s="126" t="str">
        <f t="shared" si="7"/>
        <v/>
      </c>
      <c r="E122" s="95"/>
      <c r="F122" s="91" t="str">
        <f t="shared" si="4"/>
        <v/>
      </c>
      <c r="G122" s="107"/>
      <c r="H122" s="108"/>
      <c r="I122" s="108"/>
      <c r="J122" s="108"/>
      <c r="K122" s="108"/>
      <c r="L122" s="108"/>
      <c r="M122" s="108"/>
      <c r="N122" s="108"/>
      <c r="O122" s="116">
        <f t="shared" si="5"/>
        <v>0</v>
      </c>
      <c r="P122" s="116">
        <f t="shared" si="6"/>
        <v>0</v>
      </c>
    </row>
    <row r="123" spans="2:16">
      <c r="B123" s="125" t="str">
        <f ca="1">IF(C123="","",MAX($B$7:INDIRECT("R[-1]C",FALSE))+1)</f>
        <v/>
      </c>
      <c r="C123" s="104"/>
      <c r="D123" s="126" t="str">
        <f t="shared" si="7"/>
        <v/>
      </c>
      <c r="E123" s="95"/>
      <c r="F123" s="91" t="str">
        <f t="shared" si="4"/>
        <v/>
      </c>
      <c r="G123" s="107"/>
      <c r="H123" s="108"/>
      <c r="I123" s="108"/>
      <c r="J123" s="108"/>
      <c r="K123" s="108"/>
      <c r="L123" s="108"/>
      <c r="M123" s="108"/>
      <c r="N123" s="108"/>
      <c r="O123" s="116">
        <f t="shared" si="5"/>
        <v>0</v>
      </c>
      <c r="P123" s="116">
        <f t="shared" si="6"/>
        <v>0</v>
      </c>
    </row>
    <row r="124" spans="2:16">
      <c r="B124" s="125" t="str">
        <f ca="1">IF(C124="","",MAX($B$7:INDIRECT("R[-1]C",FALSE))+1)</f>
        <v/>
      </c>
      <c r="C124" s="104"/>
      <c r="D124" s="126" t="str">
        <f t="shared" si="7"/>
        <v/>
      </c>
      <c r="E124" s="95"/>
      <c r="F124" s="91" t="str">
        <f t="shared" si="4"/>
        <v/>
      </c>
      <c r="G124" s="107"/>
      <c r="H124" s="108"/>
      <c r="I124" s="108"/>
      <c r="J124" s="108"/>
      <c r="K124" s="108"/>
      <c r="L124" s="108"/>
      <c r="M124" s="108"/>
      <c r="N124" s="108"/>
      <c r="O124" s="116">
        <f t="shared" si="5"/>
        <v>0</v>
      </c>
      <c r="P124" s="116">
        <f t="shared" si="6"/>
        <v>0</v>
      </c>
    </row>
    <row r="125" spans="2:16">
      <c r="B125" s="125" t="str">
        <f ca="1">IF(C125="","",MAX($B$7:INDIRECT("R[-1]C",FALSE))+1)</f>
        <v/>
      </c>
      <c r="C125" s="104"/>
      <c r="D125" s="126" t="str">
        <f t="shared" si="7"/>
        <v/>
      </c>
      <c r="E125" s="95"/>
      <c r="F125" s="91" t="str">
        <f t="shared" si="4"/>
        <v/>
      </c>
      <c r="G125" s="107"/>
      <c r="H125" s="108"/>
      <c r="I125" s="108"/>
      <c r="J125" s="108"/>
      <c r="K125" s="108"/>
      <c r="L125" s="108"/>
      <c r="M125" s="108"/>
      <c r="N125" s="108"/>
      <c r="O125" s="116">
        <f t="shared" si="5"/>
        <v>0</v>
      </c>
      <c r="P125" s="116">
        <f t="shared" si="6"/>
        <v>0</v>
      </c>
    </row>
    <row r="126" spans="2:16">
      <c r="B126" s="125" t="str">
        <f ca="1">IF(C126="","",MAX($B$7:INDIRECT("R[-1]C",FALSE))+1)</f>
        <v/>
      </c>
      <c r="C126" s="104"/>
      <c r="D126" s="126" t="str">
        <f t="shared" si="7"/>
        <v/>
      </c>
      <c r="E126" s="95"/>
      <c r="F126" s="91" t="str">
        <f t="shared" si="4"/>
        <v/>
      </c>
      <c r="G126" s="107"/>
      <c r="H126" s="108"/>
      <c r="I126" s="108"/>
      <c r="J126" s="108"/>
      <c r="K126" s="108"/>
      <c r="L126" s="108"/>
      <c r="M126" s="108"/>
      <c r="N126" s="108"/>
      <c r="O126" s="116">
        <f t="shared" si="5"/>
        <v>0</v>
      </c>
      <c r="P126" s="116">
        <f t="shared" si="6"/>
        <v>0</v>
      </c>
    </row>
    <row r="127" spans="2:16">
      <c r="B127" s="125" t="str">
        <f ca="1">IF(C127="","",MAX($B$7:INDIRECT("R[-1]C",FALSE))+1)</f>
        <v/>
      </c>
      <c r="C127" s="104"/>
      <c r="D127" s="126" t="str">
        <f t="shared" si="7"/>
        <v/>
      </c>
      <c r="E127" s="95"/>
      <c r="F127" s="91" t="str">
        <f t="shared" si="4"/>
        <v/>
      </c>
      <c r="G127" s="107"/>
      <c r="H127" s="108"/>
      <c r="I127" s="108"/>
      <c r="J127" s="108"/>
      <c r="K127" s="108"/>
      <c r="L127" s="108"/>
      <c r="M127" s="108"/>
      <c r="N127" s="108"/>
      <c r="O127" s="116">
        <f t="shared" si="5"/>
        <v>0</v>
      </c>
      <c r="P127" s="116">
        <f t="shared" si="6"/>
        <v>0</v>
      </c>
    </row>
    <row r="128" spans="2:16">
      <c r="B128" s="125" t="str">
        <f ca="1">IF(C128="","",MAX($B$7:INDIRECT("R[-1]C",FALSE))+1)</f>
        <v/>
      </c>
      <c r="C128" s="104"/>
      <c r="D128" s="126" t="str">
        <f t="shared" si="7"/>
        <v/>
      </c>
      <c r="E128" s="95"/>
      <c r="F128" s="91" t="str">
        <f t="shared" si="4"/>
        <v/>
      </c>
      <c r="G128" s="107"/>
      <c r="H128" s="108"/>
      <c r="I128" s="108"/>
      <c r="J128" s="108"/>
      <c r="K128" s="108"/>
      <c r="L128" s="108"/>
      <c r="M128" s="108"/>
      <c r="N128" s="108"/>
      <c r="O128" s="116">
        <f t="shared" si="5"/>
        <v>0</v>
      </c>
      <c r="P128" s="116">
        <f t="shared" si="6"/>
        <v>0</v>
      </c>
    </row>
    <row r="129" spans="2:16">
      <c r="B129" s="125" t="str">
        <f ca="1">IF(C129="","",MAX($B$7:INDIRECT("R[-1]C",FALSE))+1)</f>
        <v/>
      </c>
      <c r="C129" s="104"/>
      <c r="D129" s="126" t="str">
        <f t="shared" si="7"/>
        <v/>
      </c>
      <c r="E129" s="95"/>
      <c r="F129" s="91" t="str">
        <f t="shared" si="4"/>
        <v/>
      </c>
      <c r="G129" s="107"/>
      <c r="H129" s="108"/>
      <c r="I129" s="108"/>
      <c r="J129" s="108"/>
      <c r="K129" s="108"/>
      <c r="L129" s="108"/>
      <c r="M129" s="108"/>
      <c r="N129" s="108"/>
      <c r="O129" s="116">
        <f t="shared" si="5"/>
        <v>0</v>
      </c>
      <c r="P129" s="116">
        <f t="shared" si="6"/>
        <v>0</v>
      </c>
    </row>
    <row r="130" spans="2:16">
      <c r="B130" s="125" t="str">
        <f ca="1">IF(C130="","",MAX($B$7:INDIRECT("R[-1]C",FALSE))+1)</f>
        <v/>
      </c>
      <c r="C130" s="104"/>
      <c r="D130" s="126" t="str">
        <f t="shared" si="7"/>
        <v/>
      </c>
      <c r="E130" s="95"/>
      <c r="F130" s="91" t="str">
        <f t="shared" si="4"/>
        <v/>
      </c>
      <c r="G130" s="107"/>
      <c r="H130" s="108"/>
      <c r="I130" s="108"/>
      <c r="J130" s="108"/>
      <c r="K130" s="108"/>
      <c r="L130" s="108"/>
      <c r="M130" s="108"/>
      <c r="N130" s="108"/>
      <c r="O130" s="116">
        <f t="shared" si="5"/>
        <v>0</v>
      </c>
      <c r="P130" s="116">
        <f t="shared" si="6"/>
        <v>0</v>
      </c>
    </row>
    <row r="131" spans="2:16">
      <c r="B131" s="125" t="str">
        <f ca="1">IF(C131="","",MAX($B$7:INDIRECT("R[-1]C",FALSE))+1)</f>
        <v/>
      </c>
      <c r="C131" s="104"/>
      <c r="D131" s="126" t="str">
        <f t="shared" si="7"/>
        <v/>
      </c>
      <c r="E131" s="95"/>
      <c r="F131" s="91" t="str">
        <f t="shared" si="4"/>
        <v/>
      </c>
      <c r="G131" s="107"/>
      <c r="H131" s="108"/>
      <c r="I131" s="108"/>
      <c r="J131" s="108"/>
      <c r="K131" s="108"/>
      <c r="L131" s="108"/>
      <c r="M131" s="108"/>
      <c r="N131" s="108"/>
      <c r="O131" s="116">
        <f t="shared" si="5"/>
        <v>0</v>
      </c>
      <c r="P131" s="116">
        <f t="shared" si="6"/>
        <v>0</v>
      </c>
    </row>
    <row r="132" spans="2:16">
      <c r="B132" s="125" t="str">
        <f ca="1">IF(C132="","",MAX($B$7:INDIRECT("R[-1]C",FALSE))+1)</f>
        <v/>
      </c>
      <c r="C132" s="104"/>
      <c r="D132" s="126" t="str">
        <f t="shared" si="7"/>
        <v/>
      </c>
      <c r="E132" s="95"/>
      <c r="F132" s="91" t="str">
        <f t="shared" si="4"/>
        <v/>
      </c>
      <c r="G132" s="107"/>
      <c r="H132" s="108"/>
      <c r="I132" s="108"/>
      <c r="J132" s="108"/>
      <c r="K132" s="108"/>
      <c r="L132" s="108"/>
      <c r="M132" s="108"/>
      <c r="N132" s="108"/>
      <c r="O132" s="116">
        <f t="shared" si="5"/>
        <v>0</v>
      </c>
      <c r="P132" s="116">
        <f t="shared" si="6"/>
        <v>0</v>
      </c>
    </row>
    <row r="133" spans="2:16">
      <c r="B133" s="125" t="str">
        <f ca="1">IF(C133="","",MAX($B$7:INDIRECT("R[-1]C",FALSE))+1)</f>
        <v/>
      </c>
      <c r="C133" s="104"/>
      <c r="D133" s="126" t="str">
        <f t="shared" si="7"/>
        <v/>
      </c>
      <c r="E133" s="95"/>
      <c r="F133" s="91" t="str">
        <f t="shared" si="4"/>
        <v/>
      </c>
      <c r="G133" s="107"/>
      <c r="H133" s="108"/>
      <c r="I133" s="108"/>
      <c r="J133" s="108"/>
      <c r="K133" s="108"/>
      <c r="L133" s="108"/>
      <c r="M133" s="108"/>
      <c r="N133" s="108"/>
      <c r="O133" s="116">
        <f t="shared" si="5"/>
        <v>0</v>
      </c>
      <c r="P133" s="116">
        <f t="shared" si="6"/>
        <v>0</v>
      </c>
    </row>
    <row r="134" spans="2:16">
      <c r="B134" s="125" t="str">
        <f ca="1">IF(C134="","",MAX($B$7:INDIRECT("R[-1]C",FALSE))+1)</f>
        <v/>
      </c>
      <c r="C134" s="104"/>
      <c r="D134" s="126" t="str">
        <f t="shared" si="7"/>
        <v/>
      </c>
      <c r="E134" s="95"/>
      <c r="F134" s="91" t="str">
        <f t="shared" si="4"/>
        <v/>
      </c>
      <c r="G134" s="107"/>
      <c r="H134" s="108"/>
      <c r="I134" s="108"/>
      <c r="J134" s="108"/>
      <c r="K134" s="108"/>
      <c r="L134" s="108"/>
      <c r="M134" s="108"/>
      <c r="N134" s="108"/>
      <c r="O134" s="116">
        <f t="shared" si="5"/>
        <v>0</v>
      </c>
      <c r="P134" s="116">
        <f t="shared" si="6"/>
        <v>0</v>
      </c>
    </row>
    <row r="135" spans="2:16">
      <c r="B135" s="125" t="str">
        <f ca="1">IF(C135="","",MAX($B$7:INDIRECT("R[-1]C",FALSE))+1)</f>
        <v/>
      </c>
      <c r="C135" s="104"/>
      <c r="D135" s="126" t="str">
        <f t="shared" si="7"/>
        <v/>
      </c>
      <c r="E135" s="95"/>
      <c r="F135" s="91" t="str">
        <f t="shared" si="4"/>
        <v/>
      </c>
      <c r="G135" s="107"/>
      <c r="H135" s="108"/>
      <c r="I135" s="108"/>
      <c r="J135" s="108"/>
      <c r="K135" s="108"/>
      <c r="L135" s="108"/>
      <c r="M135" s="108"/>
      <c r="N135" s="108"/>
      <c r="O135" s="116">
        <f t="shared" si="5"/>
        <v>0</v>
      </c>
      <c r="P135" s="116">
        <f t="shared" si="6"/>
        <v>0</v>
      </c>
    </row>
  </sheetData>
  <sheetProtection sheet="1" objects="1" scenarios="1"/>
  <mergeCells count="1">
    <mergeCell ref="G1:H1"/>
  </mergeCells>
  <phoneticPr fontId="1"/>
  <hyperlinks>
    <hyperlink ref="C8" location="'メッセージ仕様'!C74" display="Compo Cont Start Req"/>
    <hyperlink ref="C9" location="'メッセージ仕様'!C75" display="Compo Cont Start"/>
    <hyperlink ref="C10" location="'メッセージ仕様'!C76" display="Compo Cont Stop Req"/>
    <hyperlink ref="C11" location="'メッセージ仕様'!C77" display="Compo Cont Stop"/>
  </hyperlinks>
  <printOptions horizontalCentered="1"/>
  <pageMargins left="0.39370078740157483" right="0.39370078740157483" top="0.39370078740157483" bottom="0.19685039370078741" header="0.19685039370078741" footer="0"/>
  <pageSetup paperSize="9" scale="52" fitToHeight="0" orientation="landscape" horizontalDpi="300" verticalDpi="300" r:id="rId1"/>
  <headerFooter alignWithMargins="0">
    <oddHeader>&amp;L&amp;"Xerox Sans,太字"&amp;10Event List&amp;R&amp;"Xerox Sans,太字"&amp;10&amp;A</oddHeader>
    <oddFooter>&amp;R&amp;"Xerox Sans,太字"&amp;10Copyright (c) Fuji Xerox Co.,Ltd.</oddFooter>
  </headerFooter>
  <drawing r:id="rId2"/>
  <legacyDrawing r:id="rId3"/>
  <controls>
    <mc:AlternateContent xmlns:mc="http://schemas.openxmlformats.org/markup-compatibility/2006">
      <mc:Choice Requires="x14">
        <control shapeId="274433" r:id="rId4" name="削除ボタン">
          <controlPr defaultSize="0" autoLine="0" r:id="rId5">
            <anchor moveWithCells="1">
              <from>
                <xdr:col>1</xdr:col>
                <xdr:colOff>57150</xdr:colOff>
                <xdr:row>1</xdr:row>
                <xdr:rowOff>47625</xdr:rowOff>
              </from>
              <to>
                <xdr:col>2</xdr:col>
                <xdr:colOff>314325</xdr:colOff>
                <xdr:row>1</xdr:row>
                <xdr:rowOff>285750</xdr:rowOff>
              </to>
            </anchor>
          </controlPr>
        </control>
      </mc:Choice>
      <mc:Fallback>
        <control shapeId="274433" r:id="rId4" name="削除ボタン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F236"/>
  <sheetViews>
    <sheetView workbookViewId="0">
      <selection activeCell="E38" sqref="E38"/>
    </sheetView>
  </sheetViews>
  <sheetFormatPr defaultRowHeight="12"/>
  <cols>
    <col min="1" max="1" width="2.875" style="166" customWidth="1"/>
    <col min="2" max="2" width="10.875" style="166" customWidth="1"/>
    <col min="3" max="3" width="13.875" style="166" customWidth="1"/>
    <col min="4" max="4" width="26.5" style="166" bestFit="1" customWidth="1"/>
    <col min="5" max="5" width="12.75" style="166" customWidth="1"/>
    <col min="6" max="6" width="83" style="166" customWidth="1"/>
    <col min="7" max="7" width="3" style="166" customWidth="1"/>
    <col min="8" max="16384" width="9" style="166"/>
  </cols>
  <sheetData>
    <row r="1" spans="1:4" ht="17.25">
      <c r="A1" s="1" t="s">
        <v>75</v>
      </c>
    </row>
    <row r="2" spans="1:4" hidden="1">
      <c r="D2" s="173" t="s">
        <v>871</v>
      </c>
    </row>
    <row r="3" spans="1:4" hidden="1">
      <c r="D3" s="173" t="s">
        <v>872</v>
      </c>
    </row>
    <row r="4" spans="1:4" hidden="1">
      <c r="D4" s="173" t="s">
        <v>873</v>
      </c>
    </row>
    <row r="5" spans="1:4" hidden="1">
      <c r="D5" s="173" t="s">
        <v>874</v>
      </c>
    </row>
    <row r="6" spans="1:4" hidden="1">
      <c r="D6" s="173" t="s">
        <v>875</v>
      </c>
    </row>
    <row r="7" spans="1:4" hidden="1">
      <c r="D7" s="173" t="s">
        <v>876</v>
      </c>
    </row>
    <row r="8" spans="1:4" hidden="1">
      <c r="D8" s="173" t="s">
        <v>877</v>
      </c>
    </row>
    <row r="9" spans="1:4" hidden="1">
      <c r="D9" s="173" t="s">
        <v>878</v>
      </c>
    </row>
    <row r="10" spans="1:4" hidden="1">
      <c r="D10" s="173" t="s">
        <v>879</v>
      </c>
    </row>
    <row r="11" spans="1:4" hidden="1">
      <c r="D11" s="173" t="s">
        <v>880</v>
      </c>
    </row>
    <row r="12" spans="1:4" hidden="1">
      <c r="D12" s="173" t="s">
        <v>881</v>
      </c>
    </row>
    <row r="13" spans="1:4" hidden="1">
      <c r="D13" s="173" t="s">
        <v>882</v>
      </c>
    </row>
    <row r="14" spans="1:4" hidden="1">
      <c r="D14" s="173" t="s">
        <v>883</v>
      </c>
    </row>
    <row r="15" spans="1:4" hidden="1">
      <c r="D15" s="173" t="s">
        <v>884</v>
      </c>
    </row>
    <row r="16" spans="1:4" hidden="1">
      <c r="D16" s="173" t="s">
        <v>885</v>
      </c>
    </row>
    <row r="17" spans="4:4" hidden="1">
      <c r="D17" s="173" t="s">
        <v>886</v>
      </c>
    </row>
    <row r="18" spans="4:4" hidden="1">
      <c r="D18" s="166" t="s">
        <v>887</v>
      </c>
    </row>
    <row r="19" spans="4:4" hidden="1"/>
    <row r="20" spans="4:4" hidden="1">
      <c r="D20" s="173"/>
    </row>
    <row r="21" spans="4:4" hidden="1"/>
    <row r="22" spans="4:4" hidden="1"/>
    <row r="23" spans="4:4" hidden="1"/>
    <row r="24" spans="4:4" hidden="1"/>
    <row r="25" spans="4:4" hidden="1"/>
    <row r="26" spans="4:4" hidden="1"/>
    <row r="27" spans="4:4" hidden="1"/>
    <row r="28" spans="4:4" hidden="1"/>
    <row r="29" spans="4:4" hidden="1"/>
    <row r="30" spans="4:4" hidden="1"/>
    <row r="31" spans="4:4" hidden="1"/>
    <row r="32" spans="4:4" hidden="1"/>
    <row r="33" spans="2:6" hidden="1"/>
    <row r="34" spans="2:6" hidden="1"/>
    <row r="35" spans="2:6" ht="13.5">
      <c r="F35" s="168" t="s">
        <v>150</v>
      </c>
    </row>
    <row r="36" spans="2:6" ht="12.75" thickBot="1">
      <c r="B36" s="167" t="s">
        <v>146</v>
      </c>
      <c r="C36" s="167" t="s">
        <v>148</v>
      </c>
      <c r="D36" s="23" t="s">
        <v>149</v>
      </c>
      <c r="E36" s="167" t="s">
        <v>13</v>
      </c>
      <c r="F36" s="167" t="s">
        <v>147</v>
      </c>
    </row>
    <row r="37" spans="2:6" ht="12.75" thickTop="1">
      <c r="B37" s="170"/>
      <c r="C37" s="220"/>
      <c r="D37" s="171"/>
      <c r="E37" s="220"/>
      <c r="F37" s="221"/>
    </row>
    <row r="38" spans="2:6">
      <c r="B38" s="170"/>
      <c r="C38" s="220"/>
      <c r="D38" s="171"/>
      <c r="E38" s="220"/>
      <c r="F38" s="221"/>
    </row>
    <row r="39" spans="2:6">
      <c r="B39" s="170"/>
      <c r="C39" s="220"/>
      <c r="D39" s="171"/>
      <c r="E39" s="220"/>
      <c r="F39" s="221"/>
    </row>
    <row r="40" spans="2:6">
      <c r="B40" s="170"/>
      <c r="C40" s="220"/>
      <c r="D40" s="220"/>
      <c r="E40" s="220"/>
      <c r="F40" s="221"/>
    </row>
    <row r="41" spans="2:6">
      <c r="B41" s="170"/>
      <c r="C41" s="220"/>
      <c r="D41" s="171"/>
      <c r="E41" s="220"/>
      <c r="F41" s="221"/>
    </row>
    <row r="42" spans="2:6">
      <c r="B42" s="170"/>
      <c r="C42" s="220"/>
      <c r="D42" s="171"/>
      <c r="E42" s="220"/>
      <c r="F42" s="221"/>
    </row>
    <row r="43" spans="2:6">
      <c r="B43" s="170"/>
      <c r="C43" s="220"/>
      <c r="D43" s="171"/>
      <c r="E43" s="220"/>
      <c r="F43" s="172"/>
    </row>
    <row r="44" spans="2:6">
      <c r="B44" s="170"/>
      <c r="C44" s="220"/>
      <c r="D44" s="171"/>
      <c r="E44" s="220"/>
      <c r="F44" s="172"/>
    </row>
    <row r="45" spans="2:6">
      <c r="B45" s="170"/>
      <c r="C45" s="220"/>
      <c r="D45" s="171"/>
      <c r="E45" s="220"/>
      <c r="F45" s="172"/>
    </row>
    <row r="46" spans="2:6">
      <c r="B46" s="170"/>
      <c r="C46" s="220"/>
      <c r="D46" s="171"/>
      <c r="E46" s="220"/>
      <c r="F46" s="172"/>
    </row>
    <row r="47" spans="2:6">
      <c r="B47" s="170"/>
      <c r="C47" s="220"/>
      <c r="D47" s="171"/>
      <c r="E47" s="220"/>
      <c r="F47" s="172"/>
    </row>
    <row r="48" spans="2:6">
      <c r="B48" s="170"/>
      <c r="C48" s="220"/>
      <c r="D48" s="171"/>
      <c r="E48" s="220"/>
      <c r="F48" s="172"/>
    </row>
    <row r="49" spans="2:6">
      <c r="B49" s="170"/>
      <c r="C49" s="171"/>
      <c r="D49" s="171"/>
      <c r="E49" s="171"/>
      <c r="F49" s="172"/>
    </row>
    <row r="50" spans="2:6">
      <c r="B50" s="170"/>
      <c r="C50" s="171"/>
      <c r="D50" s="171"/>
      <c r="E50" s="171"/>
      <c r="F50" s="172"/>
    </row>
    <row r="51" spans="2:6">
      <c r="B51" s="170"/>
      <c r="C51" s="171"/>
      <c r="D51" s="171"/>
      <c r="E51" s="171"/>
      <c r="F51" s="172"/>
    </row>
    <row r="52" spans="2:6">
      <c r="B52" s="170"/>
      <c r="C52" s="171"/>
      <c r="D52" s="171"/>
      <c r="E52" s="171"/>
      <c r="F52" s="172"/>
    </row>
    <row r="53" spans="2:6">
      <c r="B53" s="170"/>
      <c r="C53" s="171"/>
      <c r="D53" s="171"/>
      <c r="E53" s="171"/>
      <c r="F53" s="172"/>
    </row>
    <row r="54" spans="2:6">
      <c r="B54" s="170"/>
      <c r="C54" s="171"/>
      <c r="D54" s="171"/>
      <c r="E54" s="171"/>
      <c r="F54" s="172"/>
    </row>
    <row r="55" spans="2:6">
      <c r="B55" s="170"/>
      <c r="C55" s="171"/>
      <c r="D55" s="171"/>
      <c r="E55" s="171"/>
      <c r="F55" s="172"/>
    </row>
    <row r="56" spans="2:6">
      <c r="B56" s="170"/>
      <c r="C56" s="171"/>
      <c r="D56" s="171"/>
      <c r="E56" s="171"/>
      <c r="F56" s="172"/>
    </row>
    <row r="57" spans="2:6">
      <c r="B57" s="170"/>
      <c r="C57" s="171"/>
      <c r="D57" s="171"/>
      <c r="E57" s="171"/>
      <c r="F57" s="172"/>
    </row>
    <row r="58" spans="2:6">
      <c r="B58" s="170"/>
      <c r="C58" s="171"/>
      <c r="D58" s="171"/>
      <c r="E58" s="171"/>
      <c r="F58" s="172"/>
    </row>
    <row r="59" spans="2:6">
      <c r="B59" s="170"/>
      <c r="C59" s="171"/>
      <c r="D59" s="171"/>
      <c r="E59" s="171"/>
      <c r="F59" s="172"/>
    </row>
    <row r="60" spans="2:6">
      <c r="B60" s="170"/>
      <c r="C60" s="171"/>
      <c r="D60" s="171"/>
      <c r="E60" s="171"/>
      <c r="F60" s="172"/>
    </row>
    <row r="61" spans="2:6">
      <c r="B61" s="170"/>
      <c r="C61" s="171"/>
      <c r="D61" s="171"/>
      <c r="E61" s="171"/>
      <c r="F61" s="172"/>
    </row>
    <row r="62" spans="2:6">
      <c r="B62" s="170"/>
      <c r="C62" s="171"/>
      <c r="D62" s="171"/>
      <c r="E62" s="171"/>
      <c r="F62" s="172"/>
    </row>
    <row r="63" spans="2:6">
      <c r="B63" s="170"/>
      <c r="C63" s="171"/>
      <c r="D63" s="171"/>
      <c r="E63" s="171"/>
      <c r="F63" s="172"/>
    </row>
    <row r="64" spans="2:6">
      <c r="B64" s="170"/>
      <c r="C64" s="171"/>
      <c r="D64" s="171"/>
      <c r="E64" s="171"/>
      <c r="F64" s="172"/>
    </row>
    <row r="65" spans="2:6">
      <c r="B65" s="170"/>
      <c r="C65" s="171"/>
      <c r="D65" s="171"/>
      <c r="E65" s="171"/>
      <c r="F65" s="172"/>
    </row>
    <row r="66" spans="2:6">
      <c r="B66" s="170"/>
      <c r="C66" s="171"/>
      <c r="D66" s="171"/>
      <c r="E66" s="171"/>
      <c r="F66" s="172"/>
    </row>
    <row r="67" spans="2:6">
      <c r="B67" s="170"/>
      <c r="C67" s="171"/>
      <c r="D67" s="171"/>
      <c r="E67" s="171"/>
      <c r="F67" s="172"/>
    </row>
    <row r="68" spans="2:6">
      <c r="B68" s="170"/>
      <c r="C68" s="171"/>
      <c r="D68" s="171"/>
      <c r="E68" s="171"/>
      <c r="F68" s="172"/>
    </row>
    <row r="69" spans="2:6">
      <c r="B69" s="170"/>
      <c r="C69" s="171"/>
      <c r="D69" s="171"/>
      <c r="E69" s="171"/>
      <c r="F69" s="172"/>
    </row>
    <row r="70" spans="2:6">
      <c r="B70" s="170"/>
      <c r="C70" s="171"/>
      <c r="D70" s="171"/>
      <c r="E70" s="171"/>
      <c r="F70" s="172"/>
    </row>
    <row r="71" spans="2:6">
      <c r="B71" s="170"/>
      <c r="C71" s="171"/>
      <c r="D71" s="171"/>
      <c r="E71" s="171"/>
      <c r="F71" s="172"/>
    </row>
    <row r="72" spans="2:6">
      <c r="B72" s="170"/>
      <c r="C72" s="171"/>
      <c r="D72" s="171"/>
      <c r="E72" s="171"/>
      <c r="F72" s="172"/>
    </row>
    <row r="73" spans="2:6">
      <c r="B73" s="170"/>
      <c r="C73" s="171"/>
      <c r="D73" s="171"/>
      <c r="E73" s="171"/>
      <c r="F73" s="172"/>
    </row>
    <row r="74" spans="2:6">
      <c r="B74" s="170"/>
      <c r="C74" s="171"/>
      <c r="D74" s="171"/>
      <c r="E74" s="171"/>
      <c r="F74" s="172"/>
    </row>
    <row r="75" spans="2:6">
      <c r="B75" s="170"/>
      <c r="C75" s="171"/>
      <c r="D75" s="171"/>
      <c r="E75" s="171"/>
      <c r="F75" s="172"/>
    </row>
    <row r="76" spans="2:6">
      <c r="B76" s="170"/>
      <c r="C76" s="171"/>
      <c r="D76" s="171"/>
      <c r="E76" s="171"/>
      <c r="F76" s="172"/>
    </row>
    <row r="77" spans="2:6">
      <c r="B77" s="170"/>
      <c r="C77" s="171"/>
      <c r="D77" s="171"/>
      <c r="E77" s="171"/>
      <c r="F77" s="172"/>
    </row>
    <row r="78" spans="2:6">
      <c r="B78" s="170"/>
      <c r="C78" s="171"/>
      <c r="D78" s="171"/>
      <c r="E78" s="171"/>
      <c r="F78" s="172"/>
    </row>
    <row r="79" spans="2:6">
      <c r="B79" s="170"/>
      <c r="C79" s="171"/>
      <c r="D79" s="171"/>
      <c r="E79" s="171"/>
      <c r="F79" s="172"/>
    </row>
    <row r="80" spans="2:6">
      <c r="B80" s="170"/>
      <c r="C80" s="171"/>
      <c r="D80" s="171"/>
      <c r="E80" s="171"/>
      <c r="F80" s="172"/>
    </row>
    <row r="81" spans="2:6">
      <c r="B81" s="170"/>
      <c r="C81" s="171"/>
      <c r="D81" s="171"/>
      <c r="E81" s="171"/>
      <c r="F81" s="172"/>
    </row>
    <row r="82" spans="2:6">
      <c r="B82" s="170"/>
      <c r="C82" s="171"/>
      <c r="D82" s="171"/>
      <c r="E82" s="171"/>
      <c r="F82" s="172"/>
    </row>
    <row r="83" spans="2:6">
      <c r="B83" s="170"/>
      <c r="C83" s="171"/>
      <c r="D83" s="171"/>
      <c r="E83" s="171"/>
      <c r="F83" s="172"/>
    </row>
    <row r="84" spans="2:6">
      <c r="B84" s="170"/>
      <c r="C84" s="171"/>
      <c r="D84" s="171"/>
      <c r="E84" s="171"/>
      <c r="F84" s="172"/>
    </row>
    <row r="85" spans="2:6">
      <c r="B85" s="170"/>
      <c r="C85" s="171"/>
      <c r="D85" s="171"/>
      <c r="E85" s="171"/>
      <c r="F85" s="172"/>
    </row>
    <row r="86" spans="2:6">
      <c r="B86" s="170"/>
      <c r="C86" s="171"/>
      <c r="D86" s="171"/>
      <c r="E86" s="171"/>
      <c r="F86" s="172"/>
    </row>
    <row r="87" spans="2:6">
      <c r="B87" s="170"/>
      <c r="C87" s="171"/>
      <c r="D87" s="171"/>
      <c r="E87" s="171"/>
      <c r="F87" s="172"/>
    </row>
    <row r="88" spans="2:6">
      <c r="B88" s="170"/>
      <c r="C88" s="171"/>
      <c r="D88" s="171"/>
      <c r="E88" s="171"/>
      <c r="F88" s="172"/>
    </row>
    <row r="89" spans="2:6">
      <c r="B89" s="170"/>
      <c r="C89" s="171"/>
      <c r="D89" s="171"/>
      <c r="E89" s="171"/>
      <c r="F89" s="172"/>
    </row>
    <row r="90" spans="2:6">
      <c r="B90" s="170"/>
      <c r="C90" s="171"/>
      <c r="D90" s="171"/>
      <c r="E90" s="171"/>
      <c r="F90" s="172"/>
    </row>
    <row r="91" spans="2:6">
      <c r="B91" s="170"/>
      <c r="C91" s="171"/>
      <c r="D91" s="171"/>
      <c r="E91" s="171"/>
      <c r="F91" s="172"/>
    </row>
    <row r="92" spans="2:6">
      <c r="B92" s="170"/>
      <c r="C92" s="171"/>
      <c r="D92" s="171"/>
      <c r="E92" s="171"/>
      <c r="F92" s="172"/>
    </row>
    <row r="93" spans="2:6">
      <c r="B93" s="170"/>
      <c r="C93" s="171"/>
      <c r="D93" s="171"/>
      <c r="E93" s="171"/>
      <c r="F93" s="172"/>
    </row>
    <row r="94" spans="2:6">
      <c r="B94" s="170"/>
      <c r="C94" s="171"/>
      <c r="D94" s="171"/>
      <c r="E94" s="171"/>
      <c r="F94" s="172"/>
    </row>
    <row r="95" spans="2:6">
      <c r="B95" s="170"/>
      <c r="C95" s="171"/>
      <c r="D95" s="171"/>
      <c r="E95" s="171"/>
      <c r="F95" s="172"/>
    </row>
    <row r="96" spans="2:6">
      <c r="B96" s="170"/>
      <c r="C96" s="171"/>
      <c r="D96" s="171"/>
      <c r="E96" s="171"/>
      <c r="F96" s="172"/>
    </row>
    <row r="97" spans="2:6">
      <c r="B97" s="170"/>
      <c r="C97" s="171"/>
      <c r="D97" s="171"/>
      <c r="E97" s="171"/>
      <c r="F97" s="172"/>
    </row>
    <row r="98" spans="2:6">
      <c r="B98" s="170"/>
      <c r="C98" s="171"/>
      <c r="D98" s="171"/>
      <c r="E98" s="171"/>
      <c r="F98" s="172"/>
    </row>
    <row r="99" spans="2:6">
      <c r="B99" s="170"/>
      <c r="C99" s="171"/>
      <c r="D99" s="171"/>
      <c r="E99" s="171"/>
      <c r="F99" s="172"/>
    </row>
    <row r="100" spans="2:6">
      <c r="B100" s="170"/>
      <c r="C100" s="171"/>
      <c r="D100" s="171"/>
      <c r="E100" s="171"/>
      <c r="F100" s="172"/>
    </row>
    <row r="101" spans="2:6">
      <c r="B101" s="170"/>
      <c r="C101" s="171"/>
      <c r="D101" s="171"/>
      <c r="E101" s="171"/>
      <c r="F101" s="172"/>
    </row>
    <row r="102" spans="2:6">
      <c r="B102" s="170"/>
      <c r="C102" s="171"/>
      <c r="D102" s="171"/>
      <c r="E102" s="171"/>
      <c r="F102" s="172"/>
    </row>
    <row r="103" spans="2:6">
      <c r="B103" s="170"/>
      <c r="C103" s="171"/>
      <c r="D103" s="171"/>
      <c r="E103" s="171"/>
      <c r="F103" s="172"/>
    </row>
    <row r="104" spans="2:6">
      <c r="B104" s="170"/>
      <c r="C104" s="171"/>
      <c r="D104" s="171"/>
      <c r="E104" s="171"/>
      <c r="F104" s="172"/>
    </row>
    <row r="105" spans="2:6">
      <c r="B105" s="170"/>
      <c r="C105" s="171"/>
      <c r="D105" s="171"/>
      <c r="E105" s="171"/>
      <c r="F105" s="172"/>
    </row>
    <row r="106" spans="2:6">
      <c r="B106" s="170"/>
      <c r="C106" s="171"/>
      <c r="D106" s="171"/>
      <c r="E106" s="171"/>
      <c r="F106" s="172"/>
    </row>
    <row r="107" spans="2:6">
      <c r="B107" s="170"/>
      <c r="C107" s="171"/>
      <c r="D107" s="171"/>
      <c r="E107" s="171"/>
      <c r="F107" s="172"/>
    </row>
    <row r="108" spans="2:6">
      <c r="B108" s="170"/>
      <c r="C108" s="171"/>
      <c r="D108" s="171"/>
      <c r="E108" s="171"/>
      <c r="F108" s="172"/>
    </row>
    <row r="109" spans="2:6">
      <c r="B109" s="170"/>
      <c r="C109" s="171"/>
      <c r="D109" s="171"/>
      <c r="E109" s="171"/>
      <c r="F109" s="172"/>
    </row>
    <row r="110" spans="2:6">
      <c r="B110" s="170"/>
      <c r="C110" s="171"/>
      <c r="D110" s="171"/>
      <c r="E110" s="171"/>
      <c r="F110" s="172"/>
    </row>
    <row r="111" spans="2:6">
      <c r="B111" s="170"/>
      <c r="C111" s="171"/>
      <c r="D111" s="171"/>
      <c r="E111" s="171"/>
      <c r="F111" s="172"/>
    </row>
    <row r="112" spans="2:6">
      <c r="B112" s="170"/>
      <c r="C112" s="171"/>
      <c r="D112" s="171"/>
      <c r="E112" s="171"/>
      <c r="F112" s="172"/>
    </row>
    <row r="113" spans="2:6">
      <c r="B113" s="170"/>
      <c r="C113" s="171"/>
      <c r="D113" s="171"/>
      <c r="E113" s="171"/>
      <c r="F113" s="172"/>
    </row>
    <row r="114" spans="2:6">
      <c r="B114" s="170"/>
      <c r="C114" s="171"/>
      <c r="D114" s="171"/>
      <c r="E114" s="171"/>
      <c r="F114" s="172"/>
    </row>
    <row r="115" spans="2:6">
      <c r="B115" s="170"/>
      <c r="C115" s="171"/>
      <c r="D115" s="171"/>
      <c r="E115" s="171"/>
      <c r="F115" s="172"/>
    </row>
    <row r="116" spans="2:6">
      <c r="B116" s="170"/>
      <c r="C116" s="171"/>
      <c r="D116" s="171"/>
      <c r="E116" s="171"/>
      <c r="F116" s="172"/>
    </row>
    <row r="117" spans="2:6">
      <c r="B117" s="170"/>
      <c r="C117" s="171"/>
      <c r="D117" s="171"/>
      <c r="E117" s="171"/>
      <c r="F117" s="172"/>
    </row>
    <row r="118" spans="2:6">
      <c r="B118" s="170"/>
      <c r="C118" s="171"/>
      <c r="D118" s="171"/>
      <c r="E118" s="171"/>
      <c r="F118" s="172"/>
    </row>
    <row r="119" spans="2:6">
      <c r="B119" s="170"/>
      <c r="C119" s="171"/>
      <c r="D119" s="171"/>
      <c r="E119" s="171"/>
      <c r="F119" s="172"/>
    </row>
    <row r="120" spans="2:6">
      <c r="B120" s="170"/>
      <c r="C120" s="171"/>
      <c r="D120" s="171"/>
      <c r="E120" s="171"/>
      <c r="F120" s="172"/>
    </row>
    <row r="121" spans="2:6">
      <c r="B121" s="170"/>
      <c r="C121" s="171"/>
      <c r="D121" s="171"/>
      <c r="E121" s="171"/>
      <c r="F121" s="172"/>
    </row>
    <row r="122" spans="2:6">
      <c r="B122" s="170"/>
      <c r="C122" s="171"/>
      <c r="D122" s="171"/>
      <c r="E122" s="171"/>
      <c r="F122" s="172"/>
    </row>
    <row r="123" spans="2:6">
      <c r="B123" s="170"/>
      <c r="C123" s="171"/>
      <c r="D123" s="171"/>
      <c r="E123" s="171"/>
      <c r="F123" s="172"/>
    </row>
    <row r="124" spans="2:6">
      <c r="B124" s="170"/>
      <c r="C124" s="171"/>
      <c r="D124" s="171"/>
      <c r="E124" s="171"/>
      <c r="F124" s="172"/>
    </row>
    <row r="125" spans="2:6">
      <c r="B125" s="170"/>
      <c r="C125" s="171"/>
      <c r="D125" s="171"/>
      <c r="E125" s="171"/>
      <c r="F125" s="172"/>
    </row>
    <row r="126" spans="2:6">
      <c r="B126" s="170"/>
      <c r="C126" s="171"/>
      <c r="D126" s="171"/>
      <c r="E126" s="171"/>
      <c r="F126" s="172"/>
    </row>
    <row r="127" spans="2:6">
      <c r="B127" s="170"/>
      <c r="C127" s="171"/>
      <c r="D127" s="171"/>
      <c r="E127" s="171"/>
      <c r="F127" s="172"/>
    </row>
    <row r="128" spans="2:6">
      <c r="B128" s="170"/>
      <c r="C128" s="171"/>
      <c r="D128" s="171"/>
      <c r="E128" s="171"/>
      <c r="F128" s="172"/>
    </row>
    <row r="129" spans="2:6">
      <c r="B129" s="170"/>
      <c r="C129" s="171"/>
      <c r="D129" s="171"/>
      <c r="E129" s="171"/>
      <c r="F129" s="172"/>
    </row>
    <row r="130" spans="2:6">
      <c r="B130" s="170"/>
      <c r="C130" s="171"/>
      <c r="D130" s="171"/>
      <c r="E130" s="171"/>
      <c r="F130" s="172"/>
    </row>
    <row r="131" spans="2:6">
      <c r="B131" s="170"/>
      <c r="C131" s="171"/>
      <c r="D131" s="171"/>
      <c r="E131" s="171"/>
      <c r="F131" s="172"/>
    </row>
    <row r="132" spans="2:6">
      <c r="B132" s="170"/>
      <c r="C132" s="171"/>
      <c r="D132" s="171"/>
      <c r="E132" s="171"/>
      <c r="F132" s="172"/>
    </row>
    <row r="133" spans="2:6">
      <c r="B133" s="170"/>
      <c r="C133" s="171"/>
      <c r="D133" s="171"/>
      <c r="E133" s="171"/>
      <c r="F133" s="172"/>
    </row>
    <row r="134" spans="2:6">
      <c r="B134" s="170"/>
      <c r="C134" s="171"/>
      <c r="D134" s="171"/>
      <c r="E134" s="171"/>
      <c r="F134" s="172"/>
    </row>
    <row r="135" spans="2:6">
      <c r="B135" s="170"/>
      <c r="C135" s="171"/>
      <c r="D135" s="171"/>
      <c r="E135" s="171"/>
      <c r="F135" s="172"/>
    </row>
    <row r="136" spans="2:6">
      <c r="B136" s="170"/>
      <c r="C136" s="171"/>
      <c r="D136" s="171"/>
      <c r="E136" s="171"/>
      <c r="F136" s="172"/>
    </row>
    <row r="137" spans="2:6">
      <c r="B137" s="170"/>
      <c r="C137" s="171"/>
      <c r="D137" s="171"/>
      <c r="E137" s="171"/>
      <c r="F137" s="172"/>
    </row>
    <row r="138" spans="2:6">
      <c r="B138" s="170"/>
      <c r="C138" s="171"/>
      <c r="D138" s="171"/>
      <c r="E138" s="171"/>
      <c r="F138" s="172"/>
    </row>
    <row r="139" spans="2:6">
      <c r="B139" s="170"/>
      <c r="C139" s="171"/>
      <c r="D139" s="171"/>
      <c r="E139" s="171"/>
      <c r="F139" s="172"/>
    </row>
    <row r="140" spans="2:6">
      <c r="B140" s="170"/>
      <c r="C140" s="171"/>
      <c r="D140" s="171"/>
      <c r="E140" s="171"/>
      <c r="F140" s="172"/>
    </row>
    <row r="141" spans="2:6">
      <c r="B141" s="170"/>
      <c r="C141" s="171"/>
      <c r="D141" s="171"/>
      <c r="E141" s="171"/>
      <c r="F141" s="172"/>
    </row>
    <row r="142" spans="2:6">
      <c r="B142" s="170"/>
      <c r="C142" s="171"/>
      <c r="D142" s="171"/>
      <c r="E142" s="171"/>
      <c r="F142" s="172"/>
    </row>
    <row r="143" spans="2:6">
      <c r="B143" s="170"/>
      <c r="C143" s="171"/>
      <c r="D143" s="171"/>
      <c r="E143" s="171"/>
      <c r="F143" s="172"/>
    </row>
    <row r="144" spans="2:6">
      <c r="B144" s="170"/>
      <c r="C144" s="171"/>
      <c r="D144" s="171"/>
      <c r="E144" s="171"/>
      <c r="F144" s="172"/>
    </row>
    <row r="145" spans="2:6">
      <c r="B145" s="170"/>
      <c r="C145" s="171"/>
      <c r="D145" s="171"/>
      <c r="E145" s="171"/>
      <c r="F145" s="172"/>
    </row>
    <row r="146" spans="2:6">
      <c r="B146" s="170"/>
      <c r="C146" s="171"/>
      <c r="D146" s="171"/>
      <c r="E146" s="171"/>
      <c r="F146" s="172"/>
    </row>
    <row r="147" spans="2:6">
      <c r="B147" s="170"/>
      <c r="C147" s="171"/>
      <c r="D147" s="171"/>
      <c r="E147" s="171"/>
      <c r="F147" s="172"/>
    </row>
    <row r="148" spans="2:6">
      <c r="B148" s="170"/>
      <c r="C148" s="171"/>
      <c r="D148" s="171"/>
      <c r="E148" s="171"/>
      <c r="F148" s="172"/>
    </row>
    <row r="149" spans="2:6">
      <c r="B149" s="170"/>
      <c r="C149" s="171"/>
      <c r="D149" s="171"/>
      <c r="E149" s="171"/>
      <c r="F149" s="172"/>
    </row>
    <row r="150" spans="2:6">
      <c r="B150" s="170"/>
      <c r="C150" s="171"/>
      <c r="D150" s="171"/>
      <c r="E150" s="171"/>
      <c r="F150" s="172"/>
    </row>
    <row r="151" spans="2:6">
      <c r="B151" s="170"/>
      <c r="C151" s="171"/>
      <c r="D151" s="171"/>
      <c r="E151" s="171"/>
      <c r="F151" s="172"/>
    </row>
    <row r="152" spans="2:6">
      <c r="B152" s="170"/>
      <c r="C152" s="171"/>
      <c r="D152" s="171"/>
      <c r="E152" s="171"/>
      <c r="F152" s="172"/>
    </row>
    <row r="153" spans="2:6">
      <c r="B153" s="170"/>
      <c r="C153" s="171"/>
      <c r="D153" s="171"/>
      <c r="E153" s="171"/>
      <c r="F153" s="172"/>
    </row>
    <row r="154" spans="2:6">
      <c r="B154" s="170"/>
      <c r="C154" s="171"/>
      <c r="D154" s="171"/>
      <c r="E154" s="171"/>
      <c r="F154" s="172"/>
    </row>
    <row r="155" spans="2:6">
      <c r="B155" s="170"/>
      <c r="C155" s="171"/>
      <c r="D155" s="171"/>
      <c r="E155" s="171"/>
      <c r="F155" s="172"/>
    </row>
    <row r="156" spans="2:6">
      <c r="B156" s="170"/>
      <c r="C156" s="171"/>
      <c r="D156" s="171"/>
      <c r="E156" s="171"/>
      <c r="F156" s="172"/>
    </row>
    <row r="157" spans="2:6">
      <c r="B157" s="170"/>
      <c r="C157" s="171"/>
      <c r="D157" s="171"/>
      <c r="E157" s="171"/>
      <c r="F157" s="172"/>
    </row>
    <row r="158" spans="2:6">
      <c r="B158" s="170"/>
      <c r="C158" s="171"/>
      <c r="D158" s="171"/>
      <c r="E158" s="171"/>
      <c r="F158" s="172"/>
    </row>
    <row r="159" spans="2:6">
      <c r="B159" s="170"/>
      <c r="C159" s="171"/>
      <c r="D159" s="171"/>
      <c r="E159" s="171"/>
      <c r="F159" s="172"/>
    </row>
    <row r="160" spans="2:6">
      <c r="B160" s="170"/>
      <c r="C160" s="171"/>
      <c r="D160" s="171"/>
      <c r="E160" s="171"/>
      <c r="F160" s="172"/>
    </row>
    <row r="161" spans="2:6">
      <c r="B161" s="170"/>
      <c r="C161" s="171"/>
      <c r="D161" s="171"/>
      <c r="E161" s="171"/>
      <c r="F161" s="172"/>
    </row>
    <row r="162" spans="2:6">
      <c r="B162" s="170"/>
      <c r="C162" s="171"/>
      <c r="D162" s="171"/>
      <c r="E162" s="171"/>
      <c r="F162" s="172"/>
    </row>
    <row r="163" spans="2:6">
      <c r="B163" s="170"/>
      <c r="C163" s="171"/>
      <c r="D163" s="171"/>
      <c r="E163" s="171"/>
      <c r="F163" s="172"/>
    </row>
    <row r="164" spans="2:6">
      <c r="B164" s="170"/>
      <c r="C164" s="171"/>
      <c r="D164" s="171"/>
      <c r="E164" s="171"/>
      <c r="F164" s="172"/>
    </row>
    <row r="165" spans="2:6">
      <c r="B165" s="170"/>
      <c r="C165" s="171"/>
      <c r="D165" s="171"/>
      <c r="E165" s="171"/>
      <c r="F165" s="172"/>
    </row>
    <row r="166" spans="2:6">
      <c r="B166" s="170"/>
      <c r="C166" s="171"/>
      <c r="D166" s="171"/>
      <c r="E166" s="171"/>
      <c r="F166" s="172"/>
    </row>
    <row r="167" spans="2:6">
      <c r="B167" s="170"/>
      <c r="C167" s="171"/>
      <c r="D167" s="171"/>
      <c r="E167" s="171"/>
      <c r="F167" s="172"/>
    </row>
    <row r="168" spans="2:6">
      <c r="B168" s="170"/>
      <c r="C168" s="171"/>
      <c r="D168" s="171"/>
      <c r="E168" s="171"/>
      <c r="F168" s="172"/>
    </row>
    <row r="169" spans="2:6">
      <c r="B169" s="170"/>
      <c r="C169" s="171"/>
      <c r="D169" s="171"/>
      <c r="E169" s="171"/>
      <c r="F169" s="172"/>
    </row>
    <row r="170" spans="2:6">
      <c r="B170" s="170"/>
      <c r="C170" s="171"/>
      <c r="D170" s="171"/>
      <c r="E170" s="171"/>
      <c r="F170" s="172"/>
    </row>
    <row r="171" spans="2:6">
      <c r="B171" s="170"/>
      <c r="C171" s="171"/>
      <c r="D171" s="171"/>
      <c r="E171" s="171"/>
      <c r="F171" s="172"/>
    </row>
    <row r="172" spans="2:6">
      <c r="B172" s="170"/>
      <c r="C172" s="171"/>
      <c r="D172" s="171"/>
      <c r="E172" s="171"/>
      <c r="F172" s="172"/>
    </row>
    <row r="173" spans="2:6">
      <c r="B173" s="170"/>
      <c r="C173" s="171"/>
      <c r="D173" s="171"/>
      <c r="E173" s="171"/>
      <c r="F173" s="172"/>
    </row>
    <row r="174" spans="2:6">
      <c r="B174" s="170"/>
      <c r="C174" s="171"/>
      <c r="D174" s="171"/>
      <c r="E174" s="171"/>
      <c r="F174" s="172"/>
    </row>
    <row r="175" spans="2:6">
      <c r="B175" s="170"/>
      <c r="C175" s="171"/>
      <c r="D175" s="171"/>
      <c r="E175" s="171"/>
      <c r="F175" s="172"/>
    </row>
    <row r="176" spans="2:6">
      <c r="B176" s="170"/>
      <c r="C176" s="171"/>
      <c r="D176" s="171"/>
      <c r="E176" s="171"/>
      <c r="F176" s="172"/>
    </row>
    <row r="177" spans="2:6">
      <c r="B177" s="170"/>
      <c r="C177" s="171"/>
      <c r="D177" s="171"/>
      <c r="E177" s="171"/>
      <c r="F177" s="172"/>
    </row>
    <row r="178" spans="2:6">
      <c r="B178" s="170"/>
      <c r="C178" s="171"/>
      <c r="D178" s="171"/>
      <c r="E178" s="171"/>
      <c r="F178" s="172"/>
    </row>
    <row r="179" spans="2:6">
      <c r="B179" s="170"/>
      <c r="C179" s="171"/>
      <c r="D179" s="171"/>
      <c r="E179" s="171"/>
      <c r="F179" s="172"/>
    </row>
    <row r="180" spans="2:6">
      <c r="B180" s="170"/>
      <c r="C180" s="171"/>
      <c r="D180" s="171"/>
      <c r="E180" s="171"/>
      <c r="F180" s="172"/>
    </row>
    <row r="181" spans="2:6">
      <c r="B181" s="170"/>
      <c r="C181" s="171"/>
      <c r="D181" s="171"/>
      <c r="E181" s="171"/>
      <c r="F181" s="172"/>
    </row>
    <row r="182" spans="2:6">
      <c r="B182" s="170"/>
      <c r="C182" s="171"/>
      <c r="D182" s="171"/>
      <c r="E182" s="171"/>
      <c r="F182" s="172"/>
    </row>
    <row r="183" spans="2:6">
      <c r="B183" s="170"/>
      <c r="C183" s="171"/>
      <c r="D183" s="171"/>
      <c r="E183" s="171"/>
      <c r="F183" s="172"/>
    </row>
    <row r="184" spans="2:6">
      <c r="B184" s="170"/>
      <c r="C184" s="171"/>
      <c r="D184" s="171"/>
      <c r="E184" s="171"/>
      <c r="F184" s="172"/>
    </row>
    <row r="185" spans="2:6">
      <c r="B185" s="170"/>
      <c r="C185" s="171"/>
      <c r="D185" s="171"/>
      <c r="E185" s="171"/>
      <c r="F185" s="172"/>
    </row>
    <row r="186" spans="2:6">
      <c r="B186" s="170"/>
      <c r="C186" s="171"/>
      <c r="D186" s="171"/>
      <c r="E186" s="171"/>
      <c r="F186" s="172"/>
    </row>
    <row r="187" spans="2:6">
      <c r="B187" s="170"/>
      <c r="C187" s="171"/>
      <c r="D187" s="171"/>
      <c r="E187" s="171"/>
      <c r="F187" s="172"/>
    </row>
    <row r="188" spans="2:6">
      <c r="B188" s="170"/>
      <c r="C188" s="171"/>
      <c r="D188" s="171"/>
      <c r="E188" s="171"/>
      <c r="F188" s="172"/>
    </row>
    <row r="189" spans="2:6">
      <c r="B189" s="170"/>
      <c r="C189" s="171"/>
      <c r="D189" s="171"/>
      <c r="E189" s="171"/>
      <c r="F189" s="172"/>
    </row>
    <row r="190" spans="2:6">
      <c r="B190" s="170"/>
      <c r="C190" s="171"/>
      <c r="D190" s="171"/>
      <c r="E190" s="171"/>
      <c r="F190" s="172"/>
    </row>
    <row r="191" spans="2:6">
      <c r="B191" s="170"/>
      <c r="C191" s="171"/>
      <c r="D191" s="171"/>
      <c r="E191" s="171"/>
      <c r="F191" s="172"/>
    </row>
    <row r="192" spans="2:6">
      <c r="B192" s="170"/>
      <c r="C192" s="171"/>
      <c r="D192" s="171"/>
      <c r="E192" s="171"/>
      <c r="F192" s="172"/>
    </row>
    <row r="193" spans="2:6">
      <c r="B193" s="170"/>
      <c r="C193" s="171"/>
      <c r="D193" s="171"/>
      <c r="E193" s="171"/>
      <c r="F193" s="172"/>
    </row>
    <row r="194" spans="2:6">
      <c r="B194" s="170"/>
      <c r="C194" s="171"/>
      <c r="D194" s="171"/>
      <c r="E194" s="171"/>
      <c r="F194" s="172"/>
    </row>
    <row r="195" spans="2:6">
      <c r="B195" s="170"/>
      <c r="C195" s="171"/>
      <c r="D195" s="171"/>
      <c r="E195" s="171"/>
      <c r="F195" s="172"/>
    </row>
    <row r="196" spans="2:6">
      <c r="B196" s="170"/>
      <c r="C196" s="171"/>
      <c r="D196" s="171"/>
      <c r="E196" s="171"/>
      <c r="F196" s="172"/>
    </row>
    <row r="197" spans="2:6">
      <c r="B197" s="170"/>
      <c r="C197" s="171"/>
      <c r="D197" s="171"/>
      <c r="E197" s="171"/>
      <c r="F197" s="172"/>
    </row>
    <row r="198" spans="2:6">
      <c r="B198" s="170"/>
      <c r="C198" s="171"/>
      <c r="D198" s="171"/>
      <c r="E198" s="171"/>
      <c r="F198" s="172"/>
    </row>
    <row r="199" spans="2:6">
      <c r="B199" s="170"/>
      <c r="C199" s="171"/>
      <c r="D199" s="171"/>
      <c r="E199" s="171"/>
      <c r="F199" s="172"/>
    </row>
    <row r="200" spans="2:6">
      <c r="B200" s="170"/>
      <c r="C200" s="171"/>
      <c r="D200" s="171"/>
      <c r="E200" s="171"/>
      <c r="F200" s="172"/>
    </row>
    <row r="201" spans="2:6">
      <c r="B201" s="170"/>
      <c r="C201" s="171"/>
      <c r="D201" s="171"/>
      <c r="E201" s="171"/>
      <c r="F201" s="172"/>
    </row>
    <row r="202" spans="2:6">
      <c r="B202" s="170"/>
      <c r="C202" s="171"/>
      <c r="D202" s="171"/>
      <c r="E202" s="171"/>
      <c r="F202" s="172"/>
    </row>
    <row r="203" spans="2:6">
      <c r="B203" s="170"/>
      <c r="C203" s="171"/>
      <c r="D203" s="171"/>
      <c r="E203" s="171"/>
      <c r="F203" s="172"/>
    </row>
    <row r="204" spans="2:6">
      <c r="B204" s="170"/>
      <c r="C204" s="171"/>
      <c r="D204" s="171"/>
      <c r="E204" s="171"/>
      <c r="F204" s="172"/>
    </row>
    <row r="205" spans="2:6">
      <c r="B205" s="170"/>
      <c r="C205" s="171"/>
      <c r="D205" s="171"/>
      <c r="E205" s="171"/>
      <c r="F205" s="172"/>
    </row>
    <row r="206" spans="2:6">
      <c r="B206" s="170"/>
      <c r="C206" s="171"/>
      <c r="D206" s="171"/>
      <c r="E206" s="171"/>
      <c r="F206" s="172"/>
    </row>
    <row r="207" spans="2:6">
      <c r="B207" s="170"/>
      <c r="C207" s="171"/>
      <c r="D207" s="171"/>
      <c r="E207" s="171"/>
      <c r="F207" s="172"/>
    </row>
    <row r="208" spans="2:6">
      <c r="B208" s="170"/>
      <c r="C208" s="171"/>
      <c r="D208" s="171"/>
      <c r="E208" s="171"/>
      <c r="F208" s="172"/>
    </row>
    <row r="209" spans="2:6">
      <c r="B209" s="170"/>
      <c r="C209" s="171"/>
      <c r="D209" s="171"/>
      <c r="E209" s="171"/>
      <c r="F209" s="172"/>
    </row>
    <row r="210" spans="2:6">
      <c r="B210" s="170"/>
      <c r="C210" s="171"/>
      <c r="D210" s="171"/>
      <c r="E210" s="171"/>
      <c r="F210" s="172"/>
    </row>
    <row r="211" spans="2:6">
      <c r="B211" s="170"/>
      <c r="C211" s="171"/>
      <c r="D211" s="171"/>
      <c r="E211" s="171"/>
      <c r="F211" s="172"/>
    </row>
    <row r="212" spans="2:6">
      <c r="B212" s="170"/>
      <c r="C212" s="171"/>
      <c r="D212" s="171"/>
      <c r="E212" s="171"/>
      <c r="F212" s="172"/>
    </row>
    <row r="213" spans="2:6">
      <c r="B213" s="170"/>
      <c r="C213" s="171"/>
      <c r="D213" s="171"/>
      <c r="E213" s="171"/>
      <c r="F213" s="172"/>
    </row>
    <row r="214" spans="2:6">
      <c r="B214" s="170"/>
      <c r="C214" s="171"/>
      <c r="D214" s="171"/>
      <c r="E214" s="171"/>
      <c r="F214" s="172"/>
    </row>
    <row r="215" spans="2:6">
      <c r="B215" s="170"/>
      <c r="C215" s="171"/>
      <c r="D215" s="171"/>
      <c r="E215" s="171"/>
      <c r="F215" s="172"/>
    </row>
    <row r="216" spans="2:6">
      <c r="B216" s="170"/>
      <c r="C216" s="171"/>
      <c r="D216" s="171"/>
      <c r="E216" s="171"/>
      <c r="F216" s="172"/>
    </row>
    <row r="217" spans="2:6">
      <c r="B217" s="170"/>
      <c r="C217" s="171"/>
      <c r="D217" s="171"/>
      <c r="E217" s="171"/>
      <c r="F217" s="172"/>
    </row>
    <row r="218" spans="2:6">
      <c r="B218" s="170"/>
      <c r="C218" s="171"/>
      <c r="D218" s="171"/>
      <c r="E218" s="171"/>
      <c r="F218" s="172"/>
    </row>
    <row r="219" spans="2:6">
      <c r="B219" s="170"/>
      <c r="C219" s="171"/>
      <c r="D219" s="171"/>
      <c r="E219" s="171"/>
      <c r="F219" s="172"/>
    </row>
    <row r="220" spans="2:6">
      <c r="B220" s="170"/>
      <c r="C220" s="171"/>
      <c r="D220" s="171"/>
      <c r="E220" s="171"/>
      <c r="F220" s="172"/>
    </row>
    <row r="221" spans="2:6">
      <c r="B221" s="170"/>
      <c r="C221" s="171"/>
      <c r="D221" s="171"/>
      <c r="E221" s="171"/>
      <c r="F221" s="172"/>
    </row>
    <row r="222" spans="2:6">
      <c r="B222" s="170"/>
      <c r="C222" s="171"/>
      <c r="D222" s="171"/>
      <c r="E222" s="171"/>
      <c r="F222" s="172"/>
    </row>
    <row r="223" spans="2:6">
      <c r="B223" s="170"/>
      <c r="C223" s="171"/>
      <c r="D223" s="171"/>
      <c r="E223" s="171"/>
      <c r="F223" s="172"/>
    </row>
    <row r="224" spans="2:6">
      <c r="B224" s="170"/>
      <c r="C224" s="171"/>
      <c r="D224" s="171"/>
      <c r="E224" s="171"/>
      <c r="F224" s="172"/>
    </row>
    <row r="225" spans="2:6">
      <c r="B225" s="170"/>
      <c r="C225" s="171"/>
      <c r="D225" s="171"/>
      <c r="E225" s="171"/>
      <c r="F225" s="172"/>
    </row>
    <row r="226" spans="2:6">
      <c r="B226" s="170"/>
      <c r="C226" s="171"/>
      <c r="D226" s="171"/>
      <c r="E226" s="171"/>
      <c r="F226" s="172"/>
    </row>
    <row r="227" spans="2:6">
      <c r="B227" s="170"/>
      <c r="C227" s="171"/>
      <c r="D227" s="171"/>
      <c r="E227" s="171"/>
      <c r="F227" s="172"/>
    </row>
    <row r="228" spans="2:6">
      <c r="B228" s="170"/>
      <c r="C228" s="171"/>
      <c r="D228" s="171"/>
      <c r="E228" s="171"/>
      <c r="F228" s="172"/>
    </row>
    <row r="229" spans="2:6">
      <c r="B229" s="170"/>
      <c r="C229" s="171"/>
      <c r="D229" s="171"/>
      <c r="E229" s="171"/>
      <c r="F229" s="172"/>
    </row>
    <row r="230" spans="2:6">
      <c r="B230" s="170"/>
      <c r="C230" s="171"/>
      <c r="D230" s="171"/>
      <c r="E230" s="171"/>
      <c r="F230" s="172"/>
    </row>
    <row r="231" spans="2:6">
      <c r="B231" s="170"/>
      <c r="C231" s="171"/>
      <c r="D231" s="171"/>
      <c r="E231" s="171"/>
      <c r="F231" s="172"/>
    </row>
    <row r="232" spans="2:6">
      <c r="B232" s="170"/>
      <c r="C232" s="171"/>
      <c r="D232" s="171"/>
      <c r="E232" s="171"/>
      <c r="F232" s="172"/>
    </row>
    <row r="233" spans="2:6">
      <c r="B233" s="170"/>
      <c r="C233" s="171"/>
      <c r="D233" s="171"/>
      <c r="E233" s="171"/>
      <c r="F233" s="172"/>
    </row>
    <row r="234" spans="2:6">
      <c r="B234" s="170"/>
      <c r="C234" s="171"/>
      <c r="D234" s="171"/>
      <c r="E234" s="171"/>
      <c r="F234" s="172"/>
    </row>
    <row r="235" spans="2:6">
      <c r="B235" s="170"/>
      <c r="C235" s="171"/>
      <c r="D235" s="171"/>
      <c r="E235" s="171"/>
      <c r="F235" s="172"/>
    </row>
    <row r="236" spans="2:6">
      <c r="B236" s="170"/>
      <c r="C236" s="171"/>
      <c r="D236" s="171"/>
      <c r="E236" s="171"/>
      <c r="F236" s="172"/>
    </row>
  </sheetData>
  <sheetProtection sheet="1" objects="1" scenarios="1"/>
  <phoneticPr fontId="1"/>
  <dataValidations count="1">
    <dataValidation type="list" allowBlank="1" showInputMessage="1" showErrorMessage="1" sqref="D37:D236">
      <formula1>$D$2:$D$34</formula1>
    </dataValidation>
  </dataValidations>
  <printOptions horizontalCentered="1"/>
  <pageMargins left="0.39370078740157483" right="0.19685039370078741" top="0.59055118110236227" bottom="0.39370078740157483" header="0.39370078740157483" footer="0.19685039370078741"/>
  <pageSetup paperSize="9" scale="61" fitToHeight="0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8"/>
  <sheetViews>
    <sheetView workbookViewId="0">
      <pane xSplit="3" ySplit="4" topLeftCell="D38" activePane="bottomRight" state="frozen"/>
      <selection pane="topRight" activeCell="D1" sqref="D1"/>
      <selection pane="bottomLeft" activeCell="A5" sqref="A5"/>
      <selection pane="bottomRight" activeCell="C38" sqref="C38"/>
    </sheetView>
  </sheetViews>
  <sheetFormatPr defaultRowHeight="12"/>
  <cols>
    <col min="1" max="1" width="4.5" style="234" customWidth="1"/>
    <col min="2" max="2" width="25.625" style="234" customWidth="1"/>
    <col min="3" max="3" width="27.25" style="234" customWidth="1"/>
    <col min="4" max="4" width="34.125" style="235" customWidth="1"/>
    <col min="5" max="5" width="35.25" style="235" customWidth="1"/>
    <col min="6" max="6" width="32.375" style="235" customWidth="1"/>
    <col min="7" max="8" width="42.625" style="235" customWidth="1"/>
    <col min="9" max="9" width="41" style="235" customWidth="1"/>
    <col min="10" max="16384" width="9" style="234"/>
  </cols>
  <sheetData>
    <row r="1" spans="1:9">
      <c r="B1" s="556"/>
      <c r="C1" s="557"/>
    </row>
    <row r="2" spans="1:9" s="236" customFormat="1" ht="27" customHeight="1">
      <c r="B2" s="560" t="s">
        <v>395</v>
      </c>
      <c r="C2" s="558" t="s">
        <v>396</v>
      </c>
      <c r="D2" s="563" t="s">
        <v>397</v>
      </c>
      <c r="E2" s="563" t="s">
        <v>398</v>
      </c>
      <c r="F2" s="558" t="s">
        <v>399</v>
      </c>
      <c r="G2" s="558" t="s">
        <v>400</v>
      </c>
      <c r="H2" s="558"/>
      <c r="I2" s="558" t="s">
        <v>401</v>
      </c>
    </row>
    <row r="3" spans="1:9" ht="55.5" thickBot="1">
      <c r="B3" s="561"/>
      <c r="C3" s="559"/>
      <c r="D3" s="562"/>
      <c r="E3" s="562"/>
      <c r="F3" s="562"/>
      <c r="G3" s="237" t="s">
        <v>402</v>
      </c>
      <c r="H3" s="237" t="s">
        <v>403</v>
      </c>
      <c r="I3" s="559"/>
    </row>
    <row r="4" spans="1:9" s="238" customFormat="1" ht="48.75" thickTop="1">
      <c r="A4" s="238" t="s">
        <v>451</v>
      </c>
      <c r="B4" s="239" t="s">
        <v>404</v>
      </c>
      <c r="C4" s="219" t="s">
        <v>309</v>
      </c>
      <c r="D4" s="239" t="s">
        <v>405</v>
      </c>
      <c r="E4" s="239" t="s">
        <v>406</v>
      </c>
      <c r="F4" s="239" t="s">
        <v>407</v>
      </c>
      <c r="G4" s="239" t="s">
        <v>408</v>
      </c>
      <c r="H4" s="239" t="s">
        <v>487</v>
      </c>
      <c r="I4" s="239" t="s">
        <v>409</v>
      </c>
    </row>
    <row r="5" spans="1:9" s="238" customFormat="1" ht="35.25">
      <c r="B5" s="240" t="s">
        <v>404</v>
      </c>
      <c r="C5" s="227" t="s">
        <v>777</v>
      </c>
      <c r="D5" s="240" t="s">
        <v>410</v>
      </c>
      <c r="E5" s="240" t="s">
        <v>411</v>
      </c>
      <c r="F5" s="241" t="s">
        <v>311</v>
      </c>
      <c r="G5" s="240" t="s">
        <v>478</v>
      </c>
      <c r="H5" s="240" t="s">
        <v>804</v>
      </c>
      <c r="I5" s="240" t="s">
        <v>412</v>
      </c>
    </row>
    <row r="6" spans="1:9" s="238" customFormat="1" ht="22.5">
      <c r="B6" s="240" t="s">
        <v>778</v>
      </c>
      <c r="C6" s="227" t="s">
        <v>772</v>
      </c>
      <c r="D6" s="347" t="s">
        <v>806</v>
      </c>
      <c r="E6" s="347" t="s">
        <v>807</v>
      </c>
      <c r="F6" s="241"/>
      <c r="G6" s="240" t="s">
        <v>805</v>
      </c>
      <c r="H6" s="240" t="s">
        <v>805</v>
      </c>
      <c r="I6" s="240"/>
    </row>
    <row r="7" spans="1:9" s="238" customFormat="1">
      <c r="B7" s="240" t="s">
        <v>778</v>
      </c>
      <c r="C7" s="227" t="s">
        <v>773</v>
      </c>
      <c r="D7" s="347" t="s">
        <v>808</v>
      </c>
      <c r="E7" s="347" t="s">
        <v>809</v>
      </c>
      <c r="F7" s="241"/>
      <c r="G7" s="240" t="s">
        <v>805</v>
      </c>
      <c r="H7" s="240" t="s">
        <v>805</v>
      </c>
      <c r="I7" s="240"/>
    </row>
    <row r="8" spans="1:9" s="238" customFormat="1">
      <c r="B8" s="240" t="s">
        <v>453</v>
      </c>
      <c r="C8" s="227" t="s">
        <v>533</v>
      </c>
      <c r="D8" s="240"/>
      <c r="E8" s="240"/>
      <c r="F8" s="241"/>
      <c r="G8" s="240" t="s">
        <v>568</v>
      </c>
      <c r="H8" s="240" t="s">
        <v>568</v>
      </c>
      <c r="I8" s="240"/>
    </row>
    <row r="9" spans="1:9" s="238" customFormat="1">
      <c r="B9" s="240" t="s">
        <v>453</v>
      </c>
      <c r="C9" s="227" t="s">
        <v>534</v>
      </c>
      <c r="D9" s="240"/>
      <c r="E9" s="240"/>
      <c r="F9" s="241"/>
      <c r="G9" s="240" t="s">
        <v>568</v>
      </c>
      <c r="H9" s="240" t="s">
        <v>568</v>
      </c>
      <c r="I9" s="240"/>
    </row>
    <row r="10" spans="1:9" s="238" customFormat="1">
      <c r="B10" s="240" t="s">
        <v>453</v>
      </c>
      <c r="C10" s="227" t="s">
        <v>535</v>
      </c>
      <c r="D10" s="240"/>
      <c r="E10" s="240"/>
      <c r="F10" s="241"/>
      <c r="G10" s="240" t="s">
        <v>568</v>
      </c>
      <c r="H10" s="240" t="s">
        <v>568</v>
      </c>
      <c r="I10" s="240"/>
    </row>
    <row r="11" spans="1:9" s="238" customFormat="1">
      <c r="B11" s="240" t="s">
        <v>453</v>
      </c>
      <c r="C11" s="227" t="s">
        <v>536</v>
      </c>
      <c r="D11" s="240"/>
      <c r="E11" s="240"/>
      <c r="F11" s="241"/>
      <c r="G11" s="240" t="s">
        <v>568</v>
      </c>
      <c r="H11" s="240" t="s">
        <v>568</v>
      </c>
      <c r="I11" s="240"/>
    </row>
    <row r="12" spans="1:9" s="238" customFormat="1">
      <c r="B12" s="240" t="s">
        <v>453</v>
      </c>
      <c r="C12" s="227" t="s">
        <v>537</v>
      </c>
      <c r="D12" s="240"/>
      <c r="E12" s="240"/>
      <c r="F12" s="241"/>
      <c r="G12" s="240" t="s">
        <v>568</v>
      </c>
      <c r="H12" s="240" t="s">
        <v>568</v>
      </c>
      <c r="I12" s="240"/>
    </row>
    <row r="13" spans="1:9" s="238" customFormat="1">
      <c r="B13" s="240" t="s">
        <v>453</v>
      </c>
      <c r="C13" s="227" t="s">
        <v>538</v>
      </c>
      <c r="D13" s="240"/>
      <c r="E13" s="240"/>
      <c r="F13" s="241"/>
      <c r="G13" s="240" t="s">
        <v>568</v>
      </c>
      <c r="H13" s="240" t="s">
        <v>568</v>
      </c>
      <c r="I13" s="240"/>
    </row>
    <row r="14" spans="1:9" s="238" customFormat="1">
      <c r="B14" s="240" t="s">
        <v>453</v>
      </c>
      <c r="C14" s="227" t="s">
        <v>539</v>
      </c>
      <c r="D14" s="240"/>
      <c r="E14" s="240"/>
      <c r="F14" s="241"/>
      <c r="G14" s="240" t="s">
        <v>568</v>
      </c>
      <c r="H14" s="240" t="s">
        <v>568</v>
      </c>
      <c r="I14" s="240"/>
    </row>
    <row r="15" spans="1:9" s="238" customFormat="1">
      <c r="B15" s="240" t="s">
        <v>453</v>
      </c>
      <c r="C15" s="227" t="s">
        <v>540</v>
      </c>
      <c r="D15" s="240"/>
      <c r="E15" s="240"/>
      <c r="F15" s="241"/>
      <c r="G15" s="240" t="s">
        <v>568</v>
      </c>
      <c r="H15" s="240" t="s">
        <v>568</v>
      </c>
      <c r="I15" s="240"/>
    </row>
    <row r="16" spans="1:9" s="238" customFormat="1">
      <c r="B16" s="240" t="s">
        <v>453</v>
      </c>
      <c r="C16" s="227" t="s">
        <v>541</v>
      </c>
      <c r="D16" s="240"/>
      <c r="E16" s="240"/>
      <c r="F16" s="241"/>
      <c r="G16" s="240" t="s">
        <v>568</v>
      </c>
      <c r="H16" s="240" t="s">
        <v>568</v>
      </c>
      <c r="I16" s="240"/>
    </row>
    <row r="17" spans="2:9" s="238" customFormat="1">
      <c r="B17" s="240" t="s">
        <v>453</v>
      </c>
      <c r="C17" s="227" t="s">
        <v>542</v>
      </c>
      <c r="D17" s="240"/>
      <c r="E17" s="240"/>
      <c r="F17" s="241"/>
      <c r="G17" s="240" t="s">
        <v>568</v>
      </c>
      <c r="H17" s="240" t="s">
        <v>568</v>
      </c>
      <c r="I17" s="240"/>
    </row>
    <row r="18" spans="2:9" s="238" customFormat="1">
      <c r="B18" s="240" t="s">
        <v>453</v>
      </c>
      <c r="C18" s="227" t="s">
        <v>543</v>
      </c>
      <c r="D18" s="240"/>
      <c r="E18" s="240"/>
      <c r="F18" s="241"/>
      <c r="G18" s="240" t="s">
        <v>568</v>
      </c>
      <c r="H18" s="240" t="s">
        <v>568</v>
      </c>
      <c r="I18" s="240"/>
    </row>
    <row r="19" spans="2:9" s="238" customFormat="1">
      <c r="B19" s="240" t="s">
        <v>453</v>
      </c>
      <c r="C19" s="227" t="s">
        <v>544</v>
      </c>
      <c r="D19" s="240"/>
      <c r="E19" s="240"/>
      <c r="F19" s="241"/>
      <c r="G19" s="240" t="s">
        <v>568</v>
      </c>
      <c r="H19" s="240" t="s">
        <v>568</v>
      </c>
      <c r="I19" s="240"/>
    </row>
    <row r="20" spans="2:9" s="238" customFormat="1">
      <c r="B20" s="240" t="s">
        <v>453</v>
      </c>
      <c r="C20" s="227" t="s">
        <v>545</v>
      </c>
      <c r="D20" s="240"/>
      <c r="E20" s="240"/>
      <c r="F20" s="241"/>
      <c r="G20" s="240" t="s">
        <v>568</v>
      </c>
      <c r="H20" s="240" t="s">
        <v>568</v>
      </c>
      <c r="I20" s="240"/>
    </row>
    <row r="21" spans="2:9" s="238" customFormat="1">
      <c r="B21" s="240" t="s">
        <v>453</v>
      </c>
      <c r="C21" s="227" t="s">
        <v>546</v>
      </c>
      <c r="D21" s="240"/>
      <c r="E21" s="240"/>
      <c r="F21" s="241"/>
      <c r="G21" s="240" t="s">
        <v>568</v>
      </c>
      <c r="H21" s="240" t="s">
        <v>568</v>
      </c>
      <c r="I21" s="240"/>
    </row>
    <row r="22" spans="2:9" s="238" customFormat="1">
      <c r="B22" s="240" t="s">
        <v>453</v>
      </c>
      <c r="C22" s="227" t="s">
        <v>547</v>
      </c>
      <c r="D22" s="240"/>
      <c r="E22" s="240"/>
      <c r="F22" s="241"/>
      <c r="G22" s="240" t="s">
        <v>568</v>
      </c>
      <c r="H22" s="240" t="s">
        <v>568</v>
      </c>
      <c r="I22" s="240"/>
    </row>
    <row r="23" spans="2:9" s="238" customFormat="1">
      <c r="B23" s="240" t="s">
        <v>453</v>
      </c>
      <c r="C23" s="227" t="s">
        <v>548</v>
      </c>
      <c r="D23" s="240"/>
      <c r="E23" s="240"/>
      <c r="F23" s="241"/>
      <c r="G23" s="240" t="s">
        <v>568</v>
      </c>
      <c r="H23" s="240" t="s">
        <v>568</v>
      </c>
      <c r="I23" s="240"/>
    </row>
    <row r="24" spans="2:9" s="238" customFormat="1">
      <c r="B24" s="240" t="s">
        <v>453</v>
      </c>
      <c r="C24" s="227" t="s">
        <v>549</v>
      </c>
      <c r="D24" s="240"/>
      <c r="E24" s="240"/>
      <c r="F24" s="241"/>
      <c r="G24" s="240" t="s">
        <v>596</v>
      </c>
      <c r="H24" s="240" t="s">
        <v>568</v>
      </c>
      <c r="I24" s="240"/>
    </row>
    <row r="25" spans="2:9" s="238" customFormat="1">
      <c r="B25" s="240" t="s">
        <v>453</v>
      </c>
      <c r="C25" s="227" t="s">
        <v>590</v>
      </c>
      <c r="D25" s="240"/>
      <c r="E25" s="240"/>
      <c r="F25" s="241"/>
      <c r="G25" s="240" t="s">
        <v>597</v>
      </c>
      <c r="H25" s="240" t="s">
        <v>597</v>
      </c>
      <c r="I25" s="240"/>
    </row>
    <row r="26" spans="2:9" s="242" customFormat="1">
      <c r="B26" s="243" t="s">
        <v>306</v>
      </c>
      <c r="C26" s="223" t="s">
        <v>497</v>
      </c>
      <c r="D26" s="244"/>
      <c r="E26" s="244"/>
      <c r="F26" s="244"/>
      <c r="G26" s="244" t="s">
        <v>568</v>
      </c>
      <c r="H26" s="244" t="s">
        <v>568</v>
      </c>
      <c r="I26" s="244"/>
    </row>
    <row r="27" spans="2:9" s="242" customFormat="1">
      <c r="B27" s="243" t="s">
        <v>306</v>
      </c>
      <c r="C27" s="223" t="s">
        <v>498</v>
      </c>
      <c r="D27" s="244"/>
      <c r="E27" s="244"/>
      <c r="F27" s="244"/>
      <c r="G27" s="244" t="s">
        <v>568</v>
      </c>
      <c r="H27" s="244" t="s">
        <v>568</v>
      </c>
      <c r="I27" s="244"/>
    </row>
    <row r="28" spans="2:9" s="242" customFormat="1">
      <c r="B28" s="243" t="s">
        <v>306</v>
      </c>
      <c r="C28" s="223" t="s">
        <v>499</v>
      </c>
      <c r="D28" s="244"/>
      <c r="E28" s="244"/>
      <c r="F28" s="244"/>
      <c r="G28" s="244" t="s">
        <v>568</v>
      </c>
      <c r="H28" s="244" t="s">
        <v>568</v>
      </c>
      <c r="I28" s="244"/>
    </row>
    <row r="29" spans="2:9" s="242" customFormat="1">
      <c r="B29" s="243" t="s">
        <v>306</v>
      </c>
      <c r="C29" s="223" t="s">
        <v>500</v>
      </c>
      <c r="D29" s="244"/>
      <c r="E29" s="244"/>
      <c r="F29" s="244"/>
      <c r="G29" s="244" t="s">
        <v>568</v>
      </c>
      <c r="H29" s="244" t="s">
        <v>568</v>
      </c>
      <c r="I29" s="244"/>
    </row>
    <row r="30" spans="2:9" s="242" customFormat="1">
      <c r="B30" s="243" t="s">
        <v>306</v>
      </c>
      <c r="C30" s="223" t="s">
        <v>501</v>
      </c>
      <c r="D30" s="244"/>
      <c r="E30" s="244"/>
      <c r="F30" s="244"/>
      <c r="G30" s="244" t="s">
        <v>568</v>
      </c>
      <c r="H30" s="244" t="s">
        <v>568</v>
      </c>
      <c r="I30" s="244"/>
    </row>
    <row r="31" spans="2:9" s="242" customFormat="1">
      <c r="B31" s="243" t="s">
        <v>306</v>
      </c>
      <c r="C31" s="223" t="s">
        <v>502</v>
      </c>
      <c r="D31" s="244"/>
      <c r="E31" s="244"/>
      <c r="F31" s="244"/>
      <c r="G31" s="244" t="s">
        <v>568</v>
      </c>
      <c r="H31" s="244" t="s">
        <v>568</v>
      </c>
      <c r="I31" s="244"/>
    </row>
    <row r="32" spans="2:9" s="242" customFormat="1">
      <c r="B32" s="243" t="s">
        <v>306</v>
      </c>
      <c r="C32" s="223" t="s">
        <v>550</v>
      </c>
      <c r="D32" s="244"/>
      <c r="E32" s="244"/>
      <c r="F32" s="244"/>
      <c r="G32" s="244" t="s">
        <v>568</v>
      </c>
      <c r="H32" s="244" t="s">
        <v>568</v>
      </c>
      <c r="I32" s="244"/>
    </row>
    <row r="33" spans="2:9" s="242" customFormat="1">
      <c r="B33" s="243" t="s">
        <v>306</v>
      </c>
      <c r="C33" s="223" t="s">
        <v>503</v>
      </c>
      <c r="D33" s="244"/>
      <c r="E33" s="244"/>
      <c r="F33" s="244"/>
      <c r="G33" s="244" t="s">
        <v>568</v>
      </c>
      <c r="H33" s="244" t="s">
        <v>568</v>
      </c>
      <c r="I33" s="244"/>
    </row>
    <row r="34" spans="2:9" s="242" customFormat="1">
      <c r="B34" s="243" t="s">
        <v>306</v>
      </c>
      <c r="C34" s="223" t="s">
        <v>504</v>
      </c>
      <c r="D34" s="244"/>
      <c r="E34" s="244"/>
      <c r="F34" s="244"/>
      <c r="G34" s="244" t="s">
        <v>568</v>
      </c>
      <c r="H34" s="244" t="s">
        <v>568</v>
      </c>
      <c r="I34" s="244"/>
    </row>
    <row r="35" spans="2:9" s="242" customFormat="1">
      <c r="B35" s="243" t="s">
        <v>306</v>
      </c>
      <c r="C35" s="223" t="s">
        <v>505</v>
      </c>
      <c r="D35" s="244"/>
      <c r="E35" s="244"/>
      <c r="F35" s="244"/>
      <c r="G35" s="244" t="s">
        <v>568</v>
      </c>
      <c r="H35" s="244" t="s">
        <v>568</v>
      </c>
      <c r="I35" s="244"/>
    </row>
    <row r="36" spans="2:9" s="242" customFormat="1">
      <c r="B36" s="243" t="s">
        <v>306</v>
      </c>
      <c r="C36" s="223" t="s">
        <v>506</v>
      </c>
      <c r="D36" s="244"/>
      <c r="E36" s="244"/>
      <c r="F36" s="244"/>
      <c r="G36" s="244" t="s">
        <v>568</v>
      </c>
      <c r="H36" s="244" t="s">
        <v>568</v>
      </c>
      <c r="I36" s="244"/>
    </row>
    <row r="37" spans="2:9" s="242" customFormat="1">
      <c r="B37" s="243" t="s">
        <v>306</v>
      </c>
      <c r="C37" s="223" t="s">
        <v>507</v>
      </c>
      <c r="D37" s="244"/>
      <c r="E37" s="244"/>
      <c r="F37" s="244"/>
      <c r="G37" s="244" t="s">
        <v>568</v>
      </c>
      <c r="H37" s="244" t="s">
        <v>568</v>
      </c>
      <c r="I37" s="244"/>
    </row>
    <row r="38" spans="2:9" s="242" customFormat="1">
      <c r="B38" s="243" t="s">
        <v>306</v>
      </c>
      <c r="C38" s="223" t="s">
        <v>508</v>
      </c>
      <c r="D38" s="244"/>
      <c r="E38" s="244"/>
      <c r="F38" s="244"/>
      <c r="G38" s="244" t="s">
        <v>568</v>
      </c>
      <c r="H38" s="244" t="s">
        <v>568</v>
      </c>
      <c r="I38" s="244"/>
    </row>
    <row r="39" spans="2:9" s="242" customFormat="1">
      <c r="B39" s="245" t="s">
        <v>307</v>
      </c>
      <c r="C39" s="222" t="s">
        <v>497</v>
      </c>
      <c r="D39" s="246"/>
      <c r="E39" s="246"/>
      <c r="F39" s="247"/>
      <c r="G39" s="246" t="s">
        <v>568</v>
      </c>
      <c r="H39" s="246" t="s">
        <v>568</v>
      </c>
      <c r="I39" s="246"/>
    </row>
    <row r="40" spans="2:9" s="242" customFormat="1">
      <c r="B40" s="245" t="s">
        <v>307</v>
      </c>
      <c r="C40" s="222" t="s">
        <v>498</v>
      </c>
      <c r="D40" s="246"/>
      <c r="E40" s="246"/>
      <c r="F40" s="247"/>
      <c r="G40" s="246" t="s">
        <v>568</v>
      </c>
      <c r="H40" s="246" t="s">
        <v>568</v>
      </c>
      <c r="I40" s="246"/>
    </row>
    <row r="41" spans="2:9" s="242" customFormat="1">
      <c r="B41" s="245" t="s">
        <v>307</v>
      </c>
      <c r="C41" s="222" t="s">
        <v>499</v>
      </c>
      <c r="D41" s="246"/>
      <c r="E41" s="246"/>
      <c r="F41" s="247"/>
      <c r="G41" s="246" t="s">
        <v>568</v>
      </c>
      <c r="H41" s="246" t="s">
        <v>568</v>
      </c>
      <c r="I41" s="246"/>
    </row>
    <row r="42" spans="2:9" s="242" customFormat="1">
      <c r="B42" s="245" t="s">
        <v>307</v>
      </c>
      <c r="C42" s="222" t="s">
        <v>500</v>
      </c>
      <c r="D42" s="246"/>
      <c r="E42" s="246"/>
      <c r="F42" s="247"/>
      <c r="G42" s="246" t="s">
        <v>568</v>
      </c>
      <c r="H42" s="246" t="s">
        <v>568</v>
      </c>
      <c r="I42" s="246"/>
    </row>
    <row r="43" spans="2:9" s="242" customFormat="1">
      <c r="B43" s="245" t="s">
        <v>307</v>
      </c>
      <c r="C43" s="222" t="s">
        <v>783</v>
      </c>
      <c r="D43" s="246"/>
      <c r="E43" s="246"/>
      <c r="F43" s="247"/>
      <c r="G43" s="246" t="s">
        <v>568</v>
      </c>
      <c r="H43" s="246" t="s">
        <v>568</v>
      </c>
      <c r="I43" s="246"/>
    </row>
    <row r="44" spans="2:9" s="242" customFormat="1">
      <c r="B44" s="245" t="s">
        <v>307</v>
      </c>
      <c r="C44" s="222" t="s">
        <v>502</v>
      </c>
      <c r="D44" s="246"/>
      <c r="E44" s="246"/>
      <c r="F44" s="247"/>
      <c r="G44" s="246" t="s">
        <v>568</v>
      </c>
      <c r="H44" s="246" t="s">
        <v>568</v>
      </c>
      <c r="I44" s="246"/>
    </row>
    <row r="45" spans="2:9" s="242" customFormat="1">
      <c r="B45" s="245" t="s">
        <v>307</v>
      </c>
      <c r="C45" s="222" t="s">
        <v>550</v>
      </c>
      <c r="D45" s="246"/>
      <c r="E45" s="246"/>
      <c r="F45" s="247"/>
      <c r="G45" s="246" t="s">
        <v>568</v>
      </c>
      <c r="H45" s="246" t="s">
        <v>568</v>
      </c>
      <c r="I45" s="246"/>
    </row>
    <row r="46" spans="2:9" s="242" customFormat="1">
      <c r="B46" s="245" t="s">
        <v>307</v>
      </c>
      <c r="C46" s="222" t="s">
        <v>503</v>
      </c>
      <c r="D46" s="246"/>
      <c r="E46" s="246"/>
      <c r="F46" s="247"/>
      <c r="G46" s="246" t="s">
        <v>568</v>
      </c>
      <c r="H46" s="246" t="s">
        <v>568</v>
      </c>
      <c r="I46" s="246"/>
    </row>
    <row r="47" spans="2:9" s="242" customFormat="1">
      <c r="B47" s="245" t="s">
        <v>307</v>
      </c>
      <c r="C47" s="222" t="s">
        <v>504</v>
      </c>
      <c r="D47" s="246"/>
      <c r="E47" s="246"/>
      <c r="F47" s="247"/>
      <c r="G47" s="246" t="s">
        <v>568</v>
      </c>
      <c r="H47" s="246" t="s">
        <v>568</v>
      </c>
      <c r="I47" s="246"/>
    </row>
    <row r="48" spans="2:9" s="242" customFormat="1">
      <c r="B48" s="245" t="s">
        <v>307</v>
      </c>
      <c r="C48" s="222" t="s">
        <v>505</v>
      </c>
      <c r="D48" s="246"/>
      <c r="E48" s="246"/>
      <c r="F48" s="247"/>
      <c r="G48" s="246" t="s">
        <v>568</v>
      </c>
      <c r="H48" s="246" t="s">
        <v>568</v>
      </c>
      <c r="I48" s="246"/>
    </row>
    <row r="49" spans="2:9" s="242" customFormat="1">
      <c r="B49" s="245" t="s">
        <v>307</v>
      </c>
      <c r="C49" s="222" t="s">
        <v>506</v>
      </c>
      <c r="D49" s="246"/>
      <c r="E49" s="246"/>
      <c r="F49" s="247"/>
      <c r="G49" s="246" t="s">
        <v>568</v>
      </c>
      <c r="H49" s="246" t="s">
        <v>568</v>
      </c>
      <c r="I49" s="246"/>
    </row>
    <row r="50" spans="2:9" s="242" customFormat="1">
      <c r="B50" s="245" t="s">
        <v>307</v>
      </c>
      <c r="C50" s="222" t="s">
        <v>507</v>
      </c>
      <c r="D50" s="246"/>
      <c r="E50" s="246"/>
      <c r="F50" s="247"/>
      <c r="G50" s="246" t="s">
        <v>568</v>
      </c>
      <c r="H50" s="246" t="s">
        <v>568</v>
      </c>
      <c r="I50" s="246"/>
    </row>
    <row r="51" spans="2:9" s="242" customFormat="1">
      <c r="B51" s="245" t="s">
        <v>307</v>
      </c>
      <c r="C51" s="222" t="s">
        <v>508</v>
      </c>
      <c r="D51" s="246"/>
      <c r="E51" s="246"/>
      <c r="F51" s="247"/>
      <c r="G51" s="246" t="s">
        <v>568</v>
      </c>
      <c r="H51" s="246" t="s">
        <v>568</v>
      </c>
      <c r="I51" s="246"/>
    </row>
    <row r="52" spans="2:9" s="242" customFormat="1">
      <c r="B52" s="245" t="s">
        <v>308</v>
      </c>
      <c r="C52" s="222" t="s">
        <v>463</v>
      </c>
      <c r="D52" s="246"/>
      <c r="E52" s="246"/>
      <c r="F52" s="247"/>
      <c r="G52" s="246" t="s">
        <v>413</v>
      </c>
      <c r="H52" s="246" t="s">
        <v>413</v>
      </c>
      <c r="I52" s="246"/>
    </row>
    <row r="53" spans="2:9" s="242" customFormat="1">
      <c r="B53" s="245" t="s">
        <v>308</v>
      </c>
      <c r="C53" s="222" t="s">
        <v>464</v>
      </c>
      <c r="D53" s="246"/>
      <c r="E53" s="246"/>
      <c r="F53" s="247"/>
      <c r="G53" s="246" t="s">
        <v>413</v>
      </c>
      <c r="H53" s="246" t="s">
        <v>413</v>
      </c>
      <c r="I53" s="246"/>
    </row>
    <row r="54" spans="2:9" s="242" customFormat="1">
      <c r="B54" s="245" t="s">
        <v>308</v>
      </c>
      <c r="C54" s="222" t="s">
        <v>465</v>
      </c>
      <c r="D54" s="246"/>
      <c r="E54" s="246"/>
      <c r="F54" s="247"/>
      <c r="G54" s="246" t="s">
        <v>413</v>
      </c>
      <c r="H54" s="246" t="s">
        <v>413</v>
      </c>
      <c r="I54" s="246"/>
    </row>
    <row r="55" spans="2:9" s="242" customFormat="1" ht="48">
      <c r="B55" s="248" t="s">
        <v>455</v>
      </c>
      <c r="C55" s="224" t="s">
        <v>466</v>
      </c>
      <c r="D55" s="249"/>
      <c r="E55" s="249"/>
      <c r="F55" s="250"/>
      <c r="G55" s="249" t="s">
        <v>592</v>
      </c>
      <c r="H55" s="249" t="s">
        <v>481</v>
      </c>
      <c r="I55" s="249"/>
    </row>
    <row r="56" spans="2:9" s="242" customFormat="1" ht="72">
      <c r="B56" s="248" t="s">
        <v>455</v>
      </c>
      <c r="C56" s="224" t="s">
        <v>467</v>
      </c>
      <c r="D56" s="249"/>
      <c r="E56" s="249"/>
      <c r="F56" s="250"/>
      <c r="G56" s="249" t="s">
        <v>564</v>
      </c>
      <c r="H56" s="249" t="s">
        <v>565</v>
      </c>
      <c r="I56" s="249"/>
    </row>
    <row r="57" spans="2:9" s="242" customFormat="1" ht="72">
      <c r="B57" s="248" t="s">
        <v>455</v>
      </c>
      <c r="C57" s="224" t="s">
        <v>551</v>
      </c>
      <c r="D57" s="249"/>
      <c r="E57" s="249"/>
      <c r="F57" s="250"/>
      <c r="G57" s="249" t="s">
        <v>563</v>
      </c>
      <c r="H57" s="249" t="s">
        <v>566</v>
      </c>
      <c r="I57" s="249"/>
    </row>
    <row r="58" spans="2:9" s="242" customFormat="1" ht="72">
      <c r="B58" s="248" t="s">
        <v>455</v>
      </c>
      <c r="C58" s="224" t="s">
        <v>468</v>
      </c>
      <c r="D58" s="249"/>
      <c r="E58" s="249"/>
      <c r="F58" s="250"/>
      <c r="G58" s="249" t="s">
        <v>486</v>
      </c>
      <c r="H58" s="249" t="s">
        <v>488</v>
      </c>
      <c r="I58" s="249"/>
    </row>
    <row r="59" spans="2:9" s="242" customFormat="1" ht="72">
      <c r="B59" s="248" t="s">
        <v>455</v>
      </c>
      <c r="C59" s="224" t="s">
        <v>469</v>
      </c>
      <c r="D59" s="249"/>
      <c r="E59" s="249"/>
      <c r="F59" s="250"/>
      <c r="G59" s="249" t="s">
        <v>486</v>
      </c>
      <c r="H59" s="249" t="s">
        <v>490</v>
      </c>
      <c r="I59" s="249"/>
    </row>
    <row r="60" spans="2:9" s="242" customFormat="1" ht="36">
      <c r="B60" s="248" t="s">
        <v>456</v>
      </c>
      <c r="C60" s="224" t="s">
        <v>470</v>
      </c>
      <c r="D60" s="249"/>
      <c r="E60" s="249"/>
      <c r="F60" s="250"/>
      <c r="G60" s="249" t="s">
        <v>480</v>
      </c>
      <c r="H60" s="249" t="s">
        <v>479</v>
      </c>
      <c r="I60" s="249"/>
    </row>
    <row r="61" spans="2:9" s="242" customFormat="1" ht="36">
      <c r="B61" s="248" t="s">
        <v>456</v>
      </c>
      <c r="C61" s="224" t="s">
        <v>471</v>
      </c>
      <c r="D61" s="249"/>
      <c r="E61" s="249"/>
      <c r="F61" s="250"/>
      <c r="G61" s="249" t="s">
        <v>769</v>
      </c>
      <c r="H61" s="249" t="s">
        <v>479</v>
      </c>
      <c r="I61" s="249"/>
    </row>
    <row r="62" spans="2:9" s="242" customFormat="1" ht="36">
      <c r="B62" s="248" t="s">
        <v>456</v>
      </c>
      <c r="C62" s="224" t="s">
        <v>605</v>
      </c>
      <c r="D62" s="249"/>
      <c r="E62" s="249"/>
      <c r="F62" s="250"/>
      <c r="G62" s="249" t="s">
        <v>770</v>
      </c>
      <c r="H62" s="249" t="s">
        <v>567</v>
      </c>
      <c r="I62" s="249"/>
    </row>
    <row r="63" spans="2:9" s="242" customFormat="1">
      <c r="B63" s="248" t="s">
        <v>456</v>
      </c>
      <c r="C63" s="224" t="s">
        <v>472</v>
      </c>
      <c r="D63" s="249"/>
      <c r="E63" s="249"/>
      <c r="F63" s="250"/>
      <c r="G63" s="249" t="s">
        <v>768</v>
      </c>
      <c r="H63" s="249" t="s">
        <v>765</v>
      </c>
      <c r="I63" s="249"/>
    </row>
    <row r="64" spans="2:9" s="242" customFormat="1" ht="36">
      <c r="B64" s="248" t="s">
        <v>457</v>
      </c>
      <c r="C64" s="224" t="s">
        <v>495</v>
      </c>
      <c r="D64" s="249"/>
      <c r="E64" s="249"/>
      <c r="F64" s="250"/>
      <c r="G64" s="249" t="s">
        <v>560</v>
      </c>
      <c r="H64" s="249" t="s">
        <v>568</v>
      </c>
      <c r="I64" s="249"/>
    </row>
    <row r="65" spans="2:9" s="242" customFormat="1" ht="36">
      <c r="B65" s="248" t="s">
        <v>457</v>
      </c>
      <c r="C65" s="224" t="s">
        <v>496</v>
      </c>
      <c r="D65" s="249"/>
      <c r="E65" s="249"/>
      <c r="F65" s="250"/>
      <c r="G65" s="249" t="s">
        <v>560</v>
      </c>
      <c r="H65" s="249" t="s">
        <v>568</v>
      </c>
      <c r="I65" s="249"/>
    </row>
    <row r="66" spans="2:9" s="242" customFormat="1" ht="36">
      <c r="B66" s="248" t="s">
        <v>458</v>
      </c>
      <c r="C66" s="224" t="s">
        <v>495</v>
      </c>
      <c r="D66" s="249"/>
      <c r="E66" s="249"/>
      <c r="F66" s="250"/>
      <c r="G66" s="249" t="s">
        <v>561</v>
      </c>
      <c r="H66" s="249" t="s">
        <v>568</v>
      </c>
      <c r="I66" s="249"/>
    </row>
    <row r="67" spans="2:9" s="242" customFormat="1" ht="36">
      <c r="B67" s="248" t="s">
        <v>458</v>
      </c>
      <c r="C67" s="224" t="s">
        <v>496</v>
      </c>
      <c r="D67" s="249"/>
      <c r="E67" s="249"/>
      <c r="F67" s="250"/>
      <c r="G67" s="249" t="s">
        <v>561</v>
      </c>
      <c r="H67" s="249" t="s">
        <v>568</v>
      </c>
      <c r="I67" s="249"/>
    </row>
    <row r="68" spans="2:9" s="242" customFormat="1" ht="36">
      <c r="B68" s="248" t="s">
        <v>459</v>
      </c>
      <c r="C68" s="224" t="s">
        <v>552</v>
      </c>
      <c r="D68" s="249"/>
      <c r="E68" s="249"/>
      <c r="F68" s="250"/>
      <c r="G68" s="249" t="s">
        <v>562</v>
      </c>
      <c r="H68" s="249" t="s">
        <v>568</v>
      </c>
      <c r="I68" s="249"/>
    </row>
    <row r="69" spans="2:9" s="242" customFormat="1" ht="36">
      <c r="B69" s="248" t="s">
        <v>459</v>
      </c>
      <c r="C69" s="224" t="s">
        <v>553</v>
      </c>
      <c r="D69" s="249"/>
      <c r="E69" s="249"/>
      <c r="F69" s="250"/>
      <c r="G69" s="249" t="s">
        <v>562</v>
      </c>
      <c r="H69" s="249" t="s">
        <v>568</v>
      </c>
      <c r="I69" s="249"/>
    </row>
    <row r="70" spans="2:9" s="242" customFormat="1" ht="36">
      <c r="B70" s="248" t="s">
        <v>459</v>
      </c>
      <c r="C70" s="224" t="s">
        <v>554</v>
      </c>
      <c r="D70" s="249"/>
      <c r="E70" s="249"/>
      <c r="F70" s="250"/>
      <c r="G70" s="249" t="s">
        <v>562</v>
      </c>
      <c r="H70" s="249" t="s">
        <v>568</v>
      </c>
      <c r="I70" s="249"/>
    </row>
    <row r="71" spans="2:9" s="242" customFormat="1" ht="36">
      <c r="B71" s="248" t="s">
        <v>587</v>
      </c>
      <c r="C71" s="224" t="s">
        <v>555</v>
      </c>
      <c r="D71" s="249"/>
      <c r="E71" s="249"/>
      <c r="F71" s="250"/>
      <c r="G71" s="249" t="s">
        <v>562</v>
      </c>
      <c r="H71" s="249" t="s">
        <v>568</v>
      </c>
      <c r="I71" s="249"/>
    </row>
    <row r="72" spans="2:9" s="242" customFormat="1" ht="36">
      <c r="B72" s="248" t="s">
        <v>587</v>
      </c>
      <c r="C72" s="224" t="s">
        <v>798</v>
      </c>
      <c r="D72" s="249"/>
      <c r="E72" s="249"/>
      <c r="F72" s="250"/>
      <c r="G72" s="249" t="s">
        <v>591</v>
      </c>
      <c r="H72" s="249" t="s">
        <v>594</v>
      </c>
      <c r="I72" s="249"/>
    </row>
    <row r="73" spans="2:9" s="242" customFormat="1" ht="48">
      <c r="B73" s="248" t="s">
        <v>459</v>
      </c>
      <c r="C73" s="224" t="s">
        <v>589</v>
      </c>
      <c r="D73" s="249"/>
      <c r="E73" s="249"/>
      <c r="F73" s="250"/>
      <c r="G73" s="249" t="s">
        <v>593</v>
      </c>
      <c r="H73" s="249" t="s">
        <v>595</v>
      </c>
      <c r="I73" s="249"/>
    </row>
    <row r="74" spans="2:9" s="242" customFormat="1" ht="48">
      <c r="B74" s="248" t="s">
        <v>460</v>
      </c>
      <c r="C74" s="224" t="s">
        <v>474</v>
      </c>
      <c r="D74" s="249"/>
      <c r="E74" s="249"/>
      <c r="F74" s="250"/>
      <c r="G74" s="249" t="s">
        <v>482</v>
      </c>
      <c r="H74" s="249" t="s">
        <v>479</v>
      </c>
      <c r="I74" s="249"/>
    </row>
    <row r="75" spans="2:9" s="242" customFormat="1" ht="48">
      <c r="B75" s="248" t="s">
        <v>460</v>
      </c>
      <c r="C75" s="224" t="s">
        <v>475</v>
      </c>
      <c r="D75" s="249"/>
      <c r="E75" s="249"/>
      <c r="F75" s="250"/>
      <c r="G75" s="249" t="s">
        <v>483</v>
      </c>
      <c r="H75" s="249" t="s">
        <v>479</v>
      </c>
      <c r="I75" s="249"/>
    </row>
    <row r="76" spans="2:9" s="242" customFormat="1" ht="48">
      <c r="B76" s="248" t="s">
        <v>460</v>
      </c>
      <c r="C76" s="224" t="s">
        <v>476</v>
      </c>
      <c r="D76" s="249"/>
      <c r="E76" s="249"/>
      <c r="F76" s="250"/>
      <c r="G76" s="249" t="s">
        <v>484</v>
      </c>
      <c r="H76" s="249" t="s">
        <v>479</v>
      </c>
      <c r="I76" s="249"/>
    </row>
    <row r="77" spans="2:9" s="242" customFormat="1" ht="48">
      <c r="B77" s="248" t="s">
        <v>460</v>
      </c>
      <c r="C77" s="224" t="s">
        <v>477</v>
      </c>
      <c r="D77" s="249"/>
      <c r="E77" s="249"/>
      <c r="F77" s="250"/>
      <c r="G77" s="249" t="s">
        <v>485</v>
      </c>
      <c r="H77" s="249" t="s">
        <v>479</v>
      </c>
      <c r="I77" s="249"/>
    </row>
    <row r="78" spans="2:9" s="242" customFormat="1">
      <c r="B78" s="251"/>
      <c r="C78" s="251"/>
      <c r="D78" s="252"/>
      <c r="E78" s="252"/>
      <c r="F78" s="252"/>
      <c r="G78" s="252"/>
      <c r="H78" s="252"/>
      <c r="I78" s="252"/>
    </row>
  </sheetData>
  <dataConsolidate/>
  <mergeCells count="8">
    <mergeCell ref="B1:C1"/>
    <mergeCell ref="C2:C3"/>
    <mergeCell ref="B2:B3"/>
    <mergeCell ref="G2:H2"/>
    <mergeCell ref="I2:I3"/>
    <mergeCell ref="F2:F3"/>
    <mergeCell ref="E2:E3"/>
    <mergeCell ref="D2:D3"/>
  </mergeCells>
  <phoneticPr fontId="1"/>
  <hyperlinks>
    <hyperlink ref="C4" location="'メッセージ 【Frame System】'!C8" display="Example Message"/>
    <hyperlink ref="C5" location="'メッセージ 【Frame System】'!C8" display="Start Up"/>
    <hyperlink ref="C52" location="'メッセージ 【Device Event】'!C8" display="Any Cover Open"/>
    <hyperlink ref="C53" location="'メッセージ 【Device Event】'!C9" display="All Cover Close"/>
    <hyperlink ref="C54" location="'メッセージ 【Device Event】'!C10" display="Dev Init Comp"/>
    <hyperlink ref="C55" location="'メッセージ 【Condition】'!C8" display="Dev Stts"/>
    <hyperlink ref="C56" location="'メッセージ 【Condition】'!C9" display="Dev Cond Finisher"/>
    <hyperlink ref="C58" location="'メッセージ 【Condition】'!C11" display="Dev Cond Stapler"/>
    <hyperlink ref="C59" location="'メッセージ 【Condition】'!C12" display="Dev Cond Puncher"/>
    <hyperlink ref="C60" location="'メッセージ 【Sheet Information】'!C8" display="Entry"/>
    <hyperlink ref="C61" location="'メッセージ 【Sheet Information】'!C9" display="Update"/>
    <hyperlink ref="C62" location="'メッセージ 【Sheet Information】'!C10" display="Delivered"/>
    <hyperlink ref="C74" location="'メッセージ 【Diagnostics】'!C8" display="Compo Cont Start Req"/>
    <hyperlink ref="C75" location="'メッセージ 【Diagnostics】'!C9" display="Compo Cont Start"/>
    <hyperlink ref="C76" location="'メッセージ 【Diagnostics】'!C10" display="Compo Cont Stop Req"/>
    <hyperlink ref="C77" location="'メッセージ 【Diagnostics】'!C11" display="Compo Cont Stop"/>
    <hyperlink ref="C8" location="'メッセージ 【Finisher State】'!C8" display="Power Up Req"/>
    <hyperlink ref="C9" location="'メッセージ 【Finisher State】'!C9" display="Power Up Res"/>
    <hyperlink ref="C10" location="'メッセージ 【Finisher State】'!C10" display="Power On Notify"/>
    <hyperlink ref="C11" location="'メッセージ 【Finisher State】'!C11" display="Power Down Req"/>
    <hyperlink ref="C12" location="'メッセージ 【Finisher State】'!C12" display="Power Down Res"/>
    <hyperlink ref="C13" location="'メッセージ 【Finisher State】'!C13" display="Power Off Notify"/>
    <hyperlink ref="C14" location="'メッセージ 【Finisher State】'!C14" display="Change Diag Req"/>
    <hyperlink ref="C15" location="'メッセージ 【Finisher State】'!C15" display="Change Diag Res"/>
    <hyperlink ref="C16" location="'メッセージ 【Finisher State】'!C16" display="Diagnostic Notify"/>
    <hyperlink ref="C17" location="'メッセージ 【Finisher State】'!C17" display="Change Normal Req"/>
    <hyperlink ref="C18" location="'メッセージ 【Finisher State】'!C18" display="Change Normal Res"/>
    <hyperlink ref="C19" location="'メッセージ 【Finisher State】'!C19" display="Standby Notify"/>
    <hyperlink ref="C20" location="'メッセージ 【Finisher State】'!C20" display="Cycle Up Req"/>
    <hyperlink ref="C21" location="'メッセージ 【Finisher State】'!C21" display="Cycle Up Res"/>
    <hyperlink ref="C22" location="'メッセージ 【Finisher State】'!C22" display="Ready Notify"/>
    <hyperlink ref="C23" location="'メッセージ 【Finisher State】'!C23" display="Cycle Down Req"/>
    <hyperlink ref="C24" location="'メッセージ 【Finisher State】'!C24" display="Hard Down Req"/>
    <hyperlink ref="C26" location="'メッセージ 【Device Action Request】'!C8" display="Power On Init CMPL"/>
    <hyperlink ref="C27" location="'メッセージ 【Device Action Request】'!C9" display="Power On Init PNCH"/>
    <hyperlink ref="C28" location="'メッセージ 【Device Action Request】'!C10" display="Resume Init CMPL"/>
    <hyperlink ref="C29" location="'メッセージ 【Device Action Request】'!C11" display="Resume Init PNCH"/>
    <hyperlink ref="C30" location="'メッセージ 【Device Action Request】'!C12" display="Normal Init CMPL"/>
    <hyperlink ref="C31" location="'メッセージ 【Device Action Request】'!C13" display="Normal Init PNCH"/>
    <hyperlink ref="C32" location="'メッセージ 【Device Action Request】'!C14" display="Jam Check TRA"/>
    <hyperlink ref="C33" location="'メッセージ 【Device Action Request】'!C15" display="Process End TRA"/>
    <hyperlink ref="C34" location="'メッセージ 【Device Action Request】'!C16" display="Process End CMPL"/>
    <hyperlink ref="C35" location="'メッセージ 【Device Action Request】'!C17" display="Process End PNCH"/>
    <hyperlink ref="C36" location="'メッセージ 【Device Action Request】'!C18" display="Jam Clear Assist TRA"/>
    <hyperlink ref="C37" location="'メッセージ 【Device Action Request】'!C19" display="Jam Clear Assist CMPL"/>
    <hyperlink ref="C38" location="'メッセージ 【Device Action Request】'!C20" display="Jam Clear Assist PNCH"/>
    <hyperlink ref="C39" location="'メッセージ 【Device Action Response】'!C8" display="Power On Init CMPL"/>
    <hyperlink ref="C40" location="'メッセージ 【Device Action Response】'!C9" display="Power On Init PNCH"/>
    <hyperlink ref="C41" location="'メッセージ 【Device Action Response】'!C10" display="Resume Init CMPL"/>
    <hyperlink ref="C42" location="'メッセージ 【Device Action Response】'!C11" display="Resume Init PNCH"/>
    <hyperlink ref="C43" location="'メッセージ 【Device Action Response】'!C12" display="Normal Init CMPL"/>
    <hyperlink ref="C44" location="'メッセージ 【Device Action Response】'!C13" display="Normal Init PNCH"/>
    <hyperlink ref="C45" location="'メッセージ 【Device Action Response】'!C14" display="Jam Check TRA"/>
    <hyperlink ref="C46" location="'メッセージ 【Device Action Response】'!C15" display="Process End TRA"/>
    <hyperlink ref="C47" location="'メッセージ 【Device Action Response】'!C16" display="Process End CMPL"/>
    <hyperlink ref="C48" location="'メッセージ 【Device Action Response】'!C17" display="Process End PNCH"/>
    <hyperlink ref="C49" location="'メッセージ 【Device Action Response】'!C18" display="Jam Clear Assist TRA"/>
    <hyperlink ref="C50" location="'メッセージ 【Device Action Response】'!C19" display="Jam Clear Assist CMPL"/>
    <hyperlink ref="C51" location="'メッセージ 【Device Action Response】'!C20" display="Jam Clear Assist PNCH"/>
    <hyperlink ref="C57" location="'メッセージ 【Condition】'!C10" display="Dev Cond Out Tray"/>
    <hyperlink ref="C64" location="'メッセージ 【Sheet Action Request】'!C8" display="Compiler Sht Init CMPL"/>
    <hyperlink ref="C65" location="'メッセージ 【Sheet Action Request】'!C9" display="Puncher Sht Init PNCH"/>
    <hyperlink ref="C66" location="'メッセージ 【Sheet Action Response】'!C8" display="Compiler Sht Init CMPL"/>
    <hyperlink ref="C67" location="'メッセージ 【Sheet Action Response】'!C9" display="Puncher Sht Init PNCH"/>
    <hyperlink ref="C68" location="'メッセージ 【Sheet Event Notify】'!C8" display="Out Tray Eject Finish Start"/>
    <hyperlink ref="C69" location="'メッセージ 【Sheet Event Notify】'!C9" display="Out Tray Eject Finish Comp"/>
    <hyperlink ref="C70" location="'メッセージ 【Sheet Event Notify】'!C10" display="Out Tray Eject Start"/>
    <hyperlink ref="C71" location="'メッセージ 【Sheet Event Notify】'!C11" display="Out Tray Compile Finish Comp"/>
    <hyperlink ref="C72" location="'メッセージ 【Sheet Event Notify】'!C12" display="Out Tray Eject Comp"/>
    <hyperlink ref="C25" location="'メッセージ 【Finisher State】'!C25" display="Process Down Res"/>
    <hyperlink ref="C73" location="'メッセージ 【Sheet Event Notify】'!C13" display="Out Tray Jam Occurrence"/>
    <hyperlink ref="C63" location="'メッセージ 【Sheet Information】'!C11" display="Aborted"/>
    <hyperlink ref="C6" location="'メッセージ 【Frame System】'!C9" display="Comm Sync"/>
    <hyperlink ref="C7" location="'メッセージ 【Frame System】'!C10" display="Comm Fail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P1087"/>
  <sheetViews>
    <sheetView zoomScale="115" zoomScaleNormal="115" workbookViewId="0">
      <pane ySplit="5" topLeftCell="A6" activePane="bottomLeft" state="frozen"/>
      <selection pane="bottomLeft" activeCell="F14" sqref="F14"/>
    </sheetView>
  </sheetViews>
  <sheetFormatPr defaultRowHeight="12"/>
  <cols>
    <col min="1" max="1" width="9" style="254"/>
    <col min="2" max="2" width="24.125" style="254" customWidth="1"/>
    <col min="3" max="3" width="24.75" style="254" customWidth="1"/>
    <col min="4" max="5" width="9" style="254"/>
    <col min="6" max="6" width="11.75" style="254" customWidth="1"/>
    <col min="7" max="7" width="8.875" style="254" customWidth="1"/>
    <col min="8" max="8" width="12.75" style="254" customWidth="1"/>
    <col min="9" max="9" width="13.5" style="254" customWidth="1"/>
    <col min="10" max="10" width="8.875" style="254" customWidth="1"/>
    <col min="11" max="11" width="13.875" style="254" customWidth="1"/>
    <col min="12" max="13" width="23" style="254" customWidth="1"/>
    <col min="14" max="14" width="9" style="255"/>
    <col min="15" max="15" width="8.625" style="255" customWidth="1"/>
    <col min="16" max="257" width="9" style="254"/>
    <col min="258" max="258" width="24.125" style="254" customWidth="1"/>
    <col min="259" max="259" width="24.75" style="254" customWidth="1"/>
    <col min="260" max="261" width="9" style="254"/>
    <col min="262" max="267" width="8.875" style="254" customWidth="1"/>
    <col min="268" max="269" width="23" style="254" customWidth="1"/>
    <col min="270" max="270" width="9" style="254"/>
    <col min="271" max="271" width="8.625" style="254" customWidth="1"/>
    <col min="272" max="513" width="9" style="254"/>
    <col min="514" max="514" width="24.125" style="254" customWidth="1"/>
    <col min="515" max="515" width="24.75" style="254" customWidth="1"/>
    <col min="516" max="517" width="9" style="254"/>
    <col min="518" max="523" width="8.875" style="254" customWidth="1"/>
    <col min="524" max="525" width="23" style="254" customWidth="1"/>
    <col min="526" max="526" width="9" style="254"/>
    <col min="527" max="527" width="8.625" style="254" customWidth="1"/>
    <col min="528" max="769" width="9" style="254"/>
    <col min="770" max="770" width="24.125" style="254" customWidth="1"/>
    <col min="771" max="771" width="24.75" style="254" customWidth="1"/>
    <col min="772" max="773" width="9" style="254"/>
    <col min="774" max="779" width="8.875" style="254" customWidth="1"/>
    <col min="780" max="781" width="23" style="254" customWidth="1"/>
    <col min="782" max="782" width="9" style="254"/>
    <col min="783" max="783" width="8.625" style="254" customWidth="1"/>
    <col min="784" max="1025" width="9" style="254"/>
    <col min="1026" max="1026" width="24.125" style="254" customWidth="1"/>
    <col min="1027" max="1027" width="24.75" style="254" customWidth="1"/>
    <col min="1028" max="1029" width="9" style="254"/>
    <col min="1030" max="1035" width="8.875" style="254" customWidth="1"/>
    <col min="1036" max="1037" width="23" style="254" customWidth="1"/>
    <col min="1038" max="1038" width="9" style="254"/>
    <col min="1039" max="1039" width="8.625" style="254" customWidth="1"/>
    <col min="1040" max="1281" width="9" style="254"/>
    <col min="1282" max="1282" width="24.125" style="254" customWidth="1"/>
    <col min="1283" max="1283" width="24.75" style="254" customWidth="1"/>
    <col min="1284" max="1285" width="9" style="254"/>
    <col min="1286" max="1291" width="8.875" style="254" customWidth="1"/>
    <col min="1292" max="1293" width="23" style="254" customWidth="1"/>
    <col min="1294" max="1294" width="9" style="254"/>
    <col min="1295" max="1295" width="8.625" style="254" customWidth="1"/>
    <col min="1296" max="1537" width="9" style="254"/>
    <col min="1538" max="1538" width="24.125" style="254" customWidth="1"/>
    <col min="1539" max="1539" width="24.75" style="254" customWidth="1"/>
    <col min="1540" max="1541" width="9" style="254"/>
    <col min="1542" max="1547" width="8.875" style="254" customWidth="1"/>
    <col min="1548" max="1549" width="23" style="254" customWidth="1"/>
    <col min="1550" max="1550" width="9" style="254"/>
    <col min="1551" max="1551" width="8.625" style="254" customWidth="1"/>
    <col min="1552" max="1793" width="9" style="254"/>
    <col min="1794" max="1794" width="24.125" style="254" customWidth="1"/>
    <col min="1795" max="1795" width="24.75" style="254" customWidth="1"/>
    <col min="1796" max="1797" width="9" style="254"/>
    <col min="1798" max="1803" width="8.875" style="254" customWidth="1"/>
    <col min="1804" max="1805" width="23" style="254" customWidth="1"/>
    <col min="1806" max="1806" width="9" style="254"/>
    <col min="1807" max="1807" width="8.625" style="254" customWidth="1"/>
    <col min="1808" max="2049" width="9" style="254"/>
    <col min="2050" max="2050" width="24.125" style="254" customWidth="1"/>
    <col min="2051" max="2051" width="24.75" style="254" customWidth="1"/>
    <col min="2052" max="2053" width="9" style="254"/>
    <col min="2054" max="2059" width="8.875" style="254" customWidth="1"/>
    <col min="2060" max="2061" width="23" style="254" customWidth="1"/>
    <col min="2062" max="2062" width="9" style="254"/>
    <col min="2063" max="2063" width="8.625" style="254" customWidth="1"/>
    <col min="2064" max="2305" width="9" style="254"/>
    <col min="2306" max="2306" width="24.125" style="254" customWidth="1"/>
    <col min="2307" max="2307" width="24.75" style="254" customWidth="1"/>
    <col min="2308" max="2309" width="9" style="254"/>
    <col min="2310" max="2315" width="8.875" style="254" customWidth="1"/>
    <col min="2316" max="2317" width="23" style="254" customWidth="1"/>
    <col min="2318" max="2318" width="9" style="254"/>
    <col min="2319" max="2319" width="8.625" style="254" customWidth="1"/>
    <col min="2320" max="2561" width="9" style="254"/>
    <col min="2562" max="2562" width="24.125" style="254" customWidth="1"/>
    <col min="2563" max="2563" width="24.75" style="254" customWidth="1"/>
    <col min="2564" max="2565" width="9" style="254"/>
    <col min="2566" max="2571" width="8.875" style="254" customWidth="1"/>
    <col min="2572" max="2573" width="23" style="254" customWidth="1"/>
    <col min="2574" max="2574" width="9" style="254"/>
    <col min="2575" max="2575" width="8.625" style="254" customWidth="1"/>
    <col min="2576" max="2817" width="9" style="254"/>
    <col min="2818" max="2818" width="24.125" style="254" customWidth="1"/>
    <col min="2819" max="2819" width="24.75" style="254" customWidth="1"/>
    <col min="2820" max="2821" width="9" style="254"/>
    <col min="2822" max="2827" width="8.875" style="254" customWidth="1"/>
    <col min="2828" max="2829" width="23" style="254" customWidth="1"/>
    <col min="2830" max="2830" width="9" style="254"/>
    <col min="2831" max="2831" width="8.625" style="254" customWidth="1"/>
    <col min="2832" max="3073" width="9" style="254"/>
    <col min="3074" max="3074" width="24.125" style="254" customWidth="1"/>
    <col min="3075" max="3075" width="24.75" style="254" customWidth="1"/>
    <col min="3076" max="3077" width="9" style="254"/>
    <col min="3078" max="3083" width="8.875" style="254" customWidth="1"/>
    <col min="3084" max="3085" width="23" style="254" customWidth="1"/>
    <col min="3086" max="3086" width="9" style="254"/>
    <col min="3087" max="3087" width="8.625" style="254" customWidth="1"/>
    <col min="3088" max="3329" width="9" style="254"/>
    <col min="3330" max="3330" width="24.125" style="254" customWidth="1"/>
    <col min="3331" max="3331" width="24.75" style="254" customWidth="1"/>
    <col min="3332" max="3333" width="9" style="254"/>
    <col min="3334" max="3339" width="8.875" style="254" customWidth="1"/>
    <col min="3340" max="3341" width="23" style="254" customWidth="1"/>
    <col min="3342" max="3342" width="9" style="254"/>
    <col min="3343" max="3343" width="8.625" style="254" customWidth="1"/>
    <col min="3344" max="3585" width="9" style="254"/>
    <col min="3586" max="3586" width="24.125" style="254" customWidth="1"/>
    <col min="3587" max="3587" width="24.75" style="254" customWidth="1"/>
    <col min="3588" max="3589" width="9" style="254"/>
    <col min="3590" max="3595" width="8.875" style="254" customWidth="1"/>
    <col min="3596" max="3597" width="23" style="254" customWidth="1"/>
    <col min="3598" max="3598" width="9" style="254"/>
    <col min="3599" max="3599" width="8.625" style="254" customWidth="1"/>
    <col min="3600" max="3841" width="9" style="254"/>
    <col min="3842" max="3842" width="24.125" style="254" customWidth="1"/>
    <col min="3843" max="3843" width="24.75" style="254" customWidth="1"/>
    <col min="3844" max="3845" width="9" style="254"/>
    <col min="3846" max="3851" width="8.875" style="254" customWidth="1"/>
    <col min="3852" max="3853" width="23" style="254" customWidth="1"/>
    <col min="3854" max="3854" width="9" style="254"/>
    <col min="3855" max="3855" width="8.625" style="254" customWidth="1"/>
    <col min="3856" max="4097" width="9" style="254"/>
    <col min="4098" max="4098" width="24.125" style="254" customWidth="1"/>
    <col min="4099" max="4099" width="24.75" style="254" customWidth="1"/>
    <col min="4100" max="4101" width="9" style="254"/>
    <col min="4102" max="4107" width="8.875" style="254" customWidth="1"/>
    <col min="4108" max="4109" width="23" style="254" customWidth="1"/>
    <col min="4110" max="4110" width="9" style="254"/>
    <col min="4111" max="4111" width="8.625" style="254" customWidth="1"/>
    <col min="4112" max="4353" width="9" style="254"/>
    <col min="4354" max="4354" width="24.125" style="254" customWidth="1"/>
    <col min="4355" max="4355" width="24.75" style="254" customWidth="1"/>
    <col min="4356" max="4357" width="9" style="254"/>
    <col min="4358" max="4363" width="8.875" style="254" customWidth="1"/>
    <col min="4364" max="4365" width="23" style="254" customWidth="1"/>
    <col min="4366" max="4366" width="9" style="254"/>
    <col min="4367" max="4367" width="8.625" style="254" customWidth="1"/>
    <col min="4368" max="4609" width="9" style="254"/>
    <col min="4610" max="4610" width="24.125" style="254" customWidth="1"/>
    <col min="4611" max="4611" width="24.75" style="254" customWidth="1"/>
    <col min="4612" max="4613" width="9" style="254"/>
    <col min="4614" max="4619" width="8.875" style="254" customWidth="1"/>
    <col min="4620" max="4621" width="23" style="254" customWidth="1"/>
    <col min="4622" max="4622" width="9" style="254"/>
    <col min="4623" max="4623" width="8.625" style="254" customWidth="1"/>
    <col min="4624" max="4865" width="9" style="254"/>
    <col min="4866" max="4866" width="24.125" style="254" customWidth="1"/>
    <col min="4867" max="4867" width="24.75" style="254" customWidth="1"/>
    <col min="4868" max="4869" width="9" style="254"/>
    <col min="4870" max="4875" width="8.875" style="254" customWidth="1"/>
    <col min="4876" max="4877" width="23" style="254" customWidth="1"/>
    <col min="4878" max="4878" width="9" style="254"/>
    <col min="4879" max="4879" width="8.625" style="254" customWidth="1"/>
    <col min="4880" max="5121" width="9" style="254"/>
    <col min="5122" max="5122" width="24.125" style="254" customWidth="1"/>
    <col min="5123" max="5123" width="24.75" style="254" customWidth="1"/>
    <col min="5124" max="5125" width="9" style="254"/>
    <col min="5126" max="5131" width="8.875" style="254" customWidth="1"/>
    <col min="5132" max="5133" width="23" style="254" customWidth="1"/>
    <col min="5134" max="5134" width="9" style="254"/>
    <col min="5135" max="5135" width="8.625" style="254" customWidth="1"/>
    <col min="5136" max="5377" width="9" style="254"/>
    <col min="5378" max="5378" width="24.125" style="254" customWidth="1"/>
    <col min="5379" max="5379" width="24.75" style="254" customWidth="1"/>
    <col min="5380" max="5381" width="9" style="254"/>
    <col min="5382" max="5387" width="8.875" style="254" customWidth="1"/>
    <col min="5388" max="5389" width="23" style="254" customWidth="1"/>
    <col min="5390" max="5390" width="9" style="254"/>
    <col min="5391" max="5391" width="8.625" style="254" customWidth="1"/>
    <col min="5392" max="5633" width="9" style="254"/>
    <col min="5634" max="5634" width="24.125" style="254" customWidth="1"/>
    <col min="5635" max="5635" width="24.75" style="254" customWidth="1"/>
    <col min="5636" max="5637" width="9" style="254"/>
    <col min="5638" max="5643" width="8.875" style="254" customWidth="1"/>
    <col min="5644" max="5645" width="23" style="254" customWidth="1"/>
    <col min="5646" max="5646" width="9" style="254"/>
    <col min="5647" max="5647" width="8.625" style="254" customWidth="1"/>
    <col min="5648" max="5889" width="9" style="254"/>
    <col min="5890" max="5890" width="24.125" style="254" customWidth="1"/>
    <col min="5891" max="5891" width="24.75" style="254" customWidth="1"/>
    <col min="5892" max="5893" width="9" style="254"/>
    <col min="5894" max="5899" width="8.875" style="254" customWidth="1"/>
    <col min="5900" max="5901" width="23" style="254" customWidth="1"/>
    <col min="5902" max="5902" width="9" style="254"/>
    <col min="5903" max="5903" width="8.625" style="254" customWidth="1"/>
    <col min="5904" max="6145" width="9" style="254"/>
    <col min="6146" max="6146" width="24.125" style="254" customWidth="1"/>
    <col min="6147" max="6147" width="24.75" style="254" customWidth="1"/>
    <col min="6148" max="6149" width="9" style="254"/>
    <col min="6150" max="6155" width="8.875" style="254" customWidth="1"/>
    <col min="6156" max="6157" width="23" style="254" customWidth="1"/>
    <col min="6158" max="6158" width="9" style="254"/>
    <col min="6159" max="6159" width="8.625" style="254" customWidth="1"/>
    <col min="6160" max="6401" width="9" style="254"/>
    <col min="6402" max="6402" width="24.125" style="254" customWidth="1"/>
    <col min="6403" max="6403" width="24.75" style="254" customWidth="1"/>
    <col min="6404" max="6405" width="9" style="254"/>
    <col min="6406" max="6411" width="8.875" style="254" customWidth="1"/>
    <col min="6412" max="6413" width="23" style="254" customWidth="1"/>
    <col min="6414" max="6414" width="9" style="254"/>
    <col min="6415" max="6415" width="8.625" style="254" customWidth="1"/>
    <col min="6416" max="6657" width="9" style="254"/>
    <col min="6658" max="6658" width="24.125" style="254" customWidth="1"/>
    <col min="6659" max="6659" width="24.75" style="254" customWidth="1"/>
    <col min="6660" max="6661" width="9" style="254"/>
    <col min="6662" max="6667" width="8.875" style="254" customWidth="1"/>
    <col min="6668" max="6669" width="23" style="254" customWidth="1"/>
    <col min="6670" max="6670" width="9" style="254"/>
    <col min="6671" max="6671" width="8.625" style="254" customWidth="1"/>
    <col min="6672" max="6913" width="9" style="254"/>
    <col min="6914" max="6914" width="24.125" style="254" customWidth="1"/>
    <col min="6915" max="6915" width="24.75" style="254" customWidth="1"/>
    <col min="6916" max="6917" width="9" style="254"/>
    <col min="6918" max="6923" width="8.875" style="254" customWidth="1"/>
    <col min="6924" max="6925" width="23" style="254" customWidth="1"/>
    <col min="6926" max="6926" width="9" style="254"/>
    <col min="6927" max="6927" width="8.625" style="254" customWidth="1"/>
    <col min="6928" max="7169" width="9" style="254"/>
    <col min="7170" max="7170" width="24.125" style="254" customWidth="1"/>
    <col min="7171" max="7171" width="24.75" style="254" customWidth="1"/>
    <col min="7172" max="7173" width="9" style="254"/>
    <col min="7174" max="7179" width="8.875" style="254" customWidth="1"/>
    <col min="7180" max="7181" width="23" style="254" customWidth="1"/>
    <col min="7182" max="7182" width="9" style="254"/>
    <col min="7183" max="7183" width="8.625" style="254" customWidth="1"/>
    <col min="7184" max="7425" width="9" style="254"/>
    <col min="7426" max="7426" width="24.125" style="254" customWidth="1"/>
    <col min="7427" max="7427" width="24.75" style="254" customWidth="1"/>
    <col min="7428" max="7429" width="9" style="254"/>
    <col min="7430" max="7435" width="8.875" style="254" customWidth="1"/>
    <col min="7436" max="7437" width="23" style="254" customWidth="1"/>
    <col min="7438" max="7438" width="9" style="254"/>
    <col min="7439" max="7439" width="8.625" style="254" customWidth="1"/>
    <col min="7440" max="7681" width="9" style="254"/>
    <col min="7682" max="7682" width="24.125" style="254" customWidth="1"/>
    <col min="7683" max="7683" width="24.75" style="254" customWidth="1"/>
    <col min="7684" max="7685" width="9" style="254"/>
    <col min="7686" max="7691" width="8.875" style="254" customWidth="1"/>
    <col min="7692" max="7693" width="23" style="254" customWidth="1"/>
    <col min="7694" max="7694" width="9" style="254"/>
    <col min="7695" max="7695" width="8.625" style="254" customWidth="1"/>
    <col min="7696" max="7937" width="9" style="254"/>
    <col min="7938" max="7938" width="24.125" style="254" customWidth="1"/>
    <col min="7939" max="7939" width="24.75" style="254" customWidth="1"/>
    <col min="7940" max="7941" width="9" style="254"/>
    <col min="7942" max="7947" width="8.875" style="254" customWidth="1"/>
    <col min="7948" max="7949" width="23" style="254" customWidth="1"/>
    <col min="7950" max="7950" width="9" style="254"/>
    <col min="7951" max="7951" width="8.625" style="254" customWidth="1"/>
    <col min="7952" max="8193" width="9" style="254"/>
    <col min="8194" max="8194" width="24.125" style="254" customWidth="1"/>
    <col min="8195" max="8195" width="24.75" style="254" customWidth="1"/>
    <col min="8196" max="8197" width="9" style="254"/>
    <col min="8198" max="8203" width="8.875" style="254" customWidth="1"/>
    <col min="8204" max="8205" width="23" style="254" customWidth="1"/>
    <col min="8206" max="8206" width="9" style="254"/>
    <col min="8207" max="8207" width="8.625" style="254" customWidth="1"/>
    <col min="8208" max="8449" width="9" style="254"/>
    <col min="8450" max="8450" width="24.125" style="254" customWidth="1"/>
    <col min="8451" max="8451" width="24.75" style="254" customWidth="1"/>
    <col min="8452" max="8453" width="9" style="254"/>
    <col min="8454" max="8459" width="8.875" style="254" customWidth="1"/>
    <col min="8460" max="8461" width="23" style="254" customWidth="1"/>
    <col min="8462" max="8462" width="9" style="254"/>
    <col min="8463" max="8463" width="8.625" style="254" customWidth="1"/>
    <col min="8464" max="8705" width="9" style="254"/>
    <col min="8706" max="8706" width="24.125" style="254" customWidth="1"/>
    <col min="8707" max="8707" width="24.75" style="254" customWidth="1"/>
    <col min="8708" max="8709" width="9" style="254"/>
    <col min="8710" max="8715" width="8.875" style="254" customWidth="1"/>
    <col min="8716" max="8717" width="23" style="254" customWidth="1"/>
    <col min="8718" max="8718" width="9" style="254"/>
    <col min="8719" max="8719" width="8.625" style="254" customWidth="1"/>
    <col min="8720" max="8961" width="9" style="254"/>
    <col min="8962" max="8962" width="24.125" style="254" customWidth="1"/>
    <col min="8963" max="8963" width="24.75" style="254" customWidth="1"/>
    <col min="8964" max="8965" width="9" style="254"/>
    <col min="8966" max="8971" width="8.875" style="254" customWidth="1"/>
    <col min="8972" max="8973" width="23" style="254" customWidth="1"/>
    <col min="8974" max="8974" width="9" style="254"/>
    <col min="8975" max="8975" width="8.625" style="254" customWidth="1"/>
    <col min="8976" max="9217" width="9" style="254"/>
    <col min="9218" max="9218" width="24.125" style="254" customWidth="1"/>
    <col min="9219" max="9219" width="24.75" style="254" customWidth="1"/>
    <col min="9220" max="9221" width="9" style="254"/>
    <col min="9222" max="9227" width="8.875" style="254" customWidth="1"/>
    <col min="9228" max="9229" width="23" style="254" customWidth="1"/>
    <col min="9230" max="9230" width="9" style="254"/>
    <col min="9231" max="9231" width="8.625" style="254" customWidth="1"/>
    <col min="9232" max="9473" width="9" style="254"/>
    <col min="9474" max="9474" width="24.125" style="254" customWidth="1"/>
    <col min="9475" max="9475" width="24.75" style="254" customWidth="1"/>
    <col min="9476" max="9477" width="9" style="254"/>
    <col min="9478" max="9483" width="8.875" style="254" customWidth="1"/>
    <col min="9484" max="9485" width="23" style="254" customWidth="1"/>
    <col min="9486" max="9486" width="9" style="254"/>
    <col min="9487" max="9487" width="8.625" style="254" customWidth="1"/>
    <col min="9488" max="9729" width="9" style="254"/>
    <col min="9730" max="9730" width="24.125" style="254" customWidth="1"/>
    <col min="9731" max="9731" width="24.75" style="254" customWidth="1"/>
    <col min="9732" max="9733" width="9" style="254"/>
    <col min="9734" max="9739" width="8.875" style="254" customWidth="1"/>
    <col min="9740" max="9741" width="23" style="254" customWidth="1"/>
    <col min="9742" max="9742" width="9" style="254"/>
    <col min="9743" max="9743" width="8.625" style="254" customWidth="1"/>
    <col min="9744" max="9985" width="9" style="254"/>
    <col min="9986" max="9986" width="24.125" style="254" customWidth="1"/>
    <col min="9987" max="9987" width="24.75" style="254" customWidth="1"/>
    <col min="9988" max="9989" width="9" style="254"/>
    <col min="9990" max="9995" width="8.875" style="254" customWidth="1"/>
    <col min="9996" max="9997" width="23" style="254" customWidth="1"/>
    <col min="9998" max="9998" width="9" style="254"/>
    <col min="9999" max="9999" width="8.625" style="254" customWidth="1"/>
    <col min="10000" max="10241" width="9" style="254"/>
    <col min="10242" max="10242" width="24.125" style="254" customWidth="1"/>
    <col min="10243" max="10243" width="24.75" style="254" customWidth="1"/>
    <col min="10244" max="10245" width="9" style="254"/>
    <col min="10246" max="10251" width="8.875" style="254" customWidth="1"/>
    <col min="10252" max="10253" width="23" style="254" customWidth="1"/>
    <col min="10254" max="10254" width="9" style="254"/>
    <col min="10255" max="10255" width="8.625" style="254" customWidth="1"/>
    <col min="10256" max="10497" width="9" style="254"/>
    <col min="10498" max="10498" width="24.125" style="254" customWidth="1"/>
    <col min="10499" max="10499" width="24.75" style="254" customWidth="1"/>
    <col min="10500" max="10501" width="9" style="254"/>
    <col min="10502" max="10507" width="8.875" style="254" customWidth="1"/>
    <col min="10508" max="10509" width="23" style="254" customWidth="1"/>
    <col min="10510" max="10510" width="9" style="254"/>
    <col min="10511" max="10511" width="8.625" style="254" customWidth="1"/>
    <col min="10512" max="10753" width="9" style="254"/>
    <col min="10754" max="10754" width="24.125" style="254" customWidth="1"/>
    <col min="10755" max="10755" width="24.75" style="254" customWidth="1"/>
    <col min="10756" max="10757" width="9" style="254"/>
    <col min="10758" max="10763" width="8.875" style="254" customWidth="1"/>
    <col min="10764" max="10765" width="23" style="254" customWidth="1"/>
    <col min="10766" max="10766" width="9" style="254"/>
    <col min="10767" max="10767" width="8.625" style="254" customWidth="1"/>
    <col min="10768" max="11009" width="9" style="254"/>
    <col min="11010" max="11010" width="24.125" style="254" customWidth="1"/>
    <col min="11011" max="11011" width="24.75" style="254" customWidth="1"/>
    <col min="11012" max="11013" width="9" style="254"/>
    <col min="11014" max="11019" width="8.875" style="254" customWidth="1"/>
    <col min="11020" max="11021" width="23" style="254" customWidth="1"/>
    <col min="11022" max="11022" width="9" style="254"/>
    <col min="11023" max="11023" width="8.625" style="254" customWidth="1"/>
    <col min="11024" max="11265" width="9" style="254"/>
    <col min="11266" max="11266" width="24.125" style="254" customWidth="1"/>
    <col min="11267" max="11267" width="24.75" style="254" customWidth="1"/>
    <col min="11268" max="11269" width="9" style="254"/>
    <col min="11270" max="11275" width="8.875" style="254" customWidth="1"/>
    <col min="11276" max="11277" width="23" style="254" customWidth="1"/>
    <col min="11278" max="11278" width="9" style="254"/>
    <col min="11279" max="11279" width="8.625" style="254" customWidth="1"/>
    <col min="11280" max="11521" width="9" style="254"/>
    <col min="11522" max="11522" width="24.125" style="254" customWidth="1"/>
    <col min="11523" max="11523" width="24.75" style="254" customWidth="1"/>
    <col min="11524" max="11525" width="9" style="254"/>
    <col min="11526" max="11531" width="8.875" style="254" customWidth="1"/>
    <col min="11532" max="11533" width="23" style="254" customWidth="1"/>
    <col min="11534" max="11534" width="9" style="254"/>
    <col min="11535" max="11535" width="8.625" style="254" customWidth="1"/>
    <col min="11536" max="11777" width="9" style="254"/>
    <col min="11778" max="11778" width="24.125" style="254" customWidth="1"/>
    <col min="11779" max="11779" width="24.75" style="254" customWidth="1"/>
    <col min="11780" max="11781" width="9" style="254"/>
    <col min="11782" max="11787" width="8.875" style="254" customWidth="1"/>
    <col min="11788" max="11789" width="23" style="254" customWidth="1"/>
    <col min="11790" max="11790" width="9" style="254"/>
    <col min="11791" max="11791" width="8.625" style="254" customWidth="1"/>
    <col min="11792" max="12033" width="9" style="254"/>
    <col min="12034" max="12034" width="24.125" style="254" customWidth="1"/>
    <col min="12035" max="12035" width="24.75" style="254" customWidth="1"/>
    <col min="12036" max="12037" width="9" style="254"/>
    <col min="12038" max="12043" width="8.875" style="254" customWidth="1"/>
    <col min="12044" max="12045" width="23" style="254" customWidth="1"/>
    <col min="12046" max="12046" width="9" style="254"/>
    <col min="12047" max="12047" width="8.625" style="254" customWidth="1"/>
    <col min="12048" max="12289" width="9" style="254"/>
    <col min="12290" max="12290" width="24.125" style="254" customWidth="1"/>
    <col min="12291" max="12291" width="24.75" style="254" customWidth="1"/>
    <col min="12292" max="12293" width="9" style="254"/>
    <col min="12294" max="12299" width="8.875" style="254" customWidth="1"/>
    <col min="12300" max="12301" width="23" style="254" customWidth="1"/>
    <col min="12302" max="12302" width="9" style="254"/>
    <col min="12303" max="12303" width="8.625" style="254" customWidth="1"/>
    <col min="12304" max="12545" width="9" style="254"/>
    <col min="12546" max="12546" width="24.125" style="254" customWidth="1"/>
    <col min="12547" max="12547" width="24.75" style="254" customWidth="1"/>
    <col min="12548" max="12549" width="9" style="254"/>
    <col min="12550" max="12555" width="8.875" style="254" customWidth="1"/>
    <col min="12556" max="12557" width="23" style="254" customWidth="1"/>
    <col min="12558" max="12558" width="9" style="254"/>
    <col min="12559" max="12559" width="8.625" style="254" customWidth="1"/>
    <col min="12560" max="12801" width="9" style="254"/>
    <col min="12802" max="12802" width="24.125" style="254" customWidth="1"/>
    <col min="12803" max="12803" width="24.75" style="254" customWidth="1"/>
    <col min="12804" max="12805" width="9" style="254"/>
    <col min="12806" max="12811" width="8.875" style="254" customWidth="1"/>
    <col min="12812" max="12813" width="23" style="254" customWidth="1"/>
    <col min="12814" max="12814" width="9" style="254"/>
    <col min="12815" max="12815" width="8.625" style="254" customWidth="1"/>
    <col min="12816" max="13057" width="9" style="254"/>
    <col min="13058" max="13058" width="24.125" style="254" customWidth="1"/>
    <col min="13059" max="13059" width="24.75" style="254" customWidth="1"/>
    <col min="13060" max="13061" width="9" style="254"/>
    <col min="13062" max="13067" width="8.875" style="254" customWidth="1"/>
    <col min="13068" max="13069" width="23" style="254" customWidth="1"/>
    <col min="13070" max="13070" width="9" style="254"/>
    <col min="13071" max="13071" width="8.625" style="254" customWidth="1"/>
    <col min="13072" max="13313" width="9" style="254"/>
    <col min="13314" max="13314" width="24.125" style="254" customWidth="1"/>
    <col min="13315" max="13315" width="24.75" style="254" customWidth="1"/>
    <col min="13316" max="13317" width="9" style="254"/>
    <col min="13318" max="13323" width="8.875" style="254" customWidth="1"/>
    <col min="13324" max="13325" width="23" style="254" customWidth="1"/>
    <col min="13326" max="13326" width="9" style="254"/>
    <col min="13327" max="13327" width="8.625" style="254" customWidth="1"/>
    <col min="13328" max="13569" width="9" style="254"/>
    <col min="13570" max="13570" width="24.125" style="254" customWidth="1"/>
    <col min="13571" max="13571" width="24.75" style="254" customWidth="1"/>
    <col min="13572" max="13573" width="9" style="254"/>
    <col min="13574" max="13579" width="8.875" style="254" customWidth="1"/>
    <col min="13580" max="13581" width="23" style="254" customWidth="1"/>
    <col min="13582" max="13582" width="9" style="254"/>
    <col min="13583" max="13583" width="8.625" style="254" customWidth="1"/>
    <col min="13584" max="13825" width="9" style="254"/>
    <col min="13826" max="13826" width="24.125" style="254" customWidth="1"/>
    <col min="13827" max="13827" width="24.75" style="254" customWidth="1"/>
    <col min="13828" max="13829" width="9" style="254"/>
    <col min="13830" max="13835" width="8.875" style="254" customWidth="1"/>
    <col min="13836" max="13837" width="23" style="254" customWidth="1"/>
    <col min="13838" max="13838" width="9" style="254"/>
    <col min="13839" max="13839" width="8.625" style="254" customWidth="1"/>
    <col min="13840" max="14081" width="9" style="254"/>
    <col min="14082" max="14082" width="24.125" style="254" customWidth="1"/>
    <col min="14083" max="14083" width="24.75" style="254" customWidth="1"/>
    <col min="14084" max="14085" width="9" style="254"/>
    <col min="14086" max="14091" width="8.875" style="254" customWidth="1"/>
    <col min="14092" max="14093" width="23" style="254" customWidth="1"/>
    <col min="14094" max="14094" width="9" style="254"/>
    <col min="14095" max="14095" width="8.625" style="254" customWidth="1"/>
    <col min="14096" max="14337" width="9" style="254"/>
    <col min="14338" max="14338" width="24.125" style="254" customWidth="1"/>
    <col min="14339" max="14339" width="24.75" style="254" customWidth="1"/>
    <col min="14340" max="14341" width="9" style="254"/>
    <col min="14342" max="14347" width="8.875" style="254" customWidth="1"/>
    <col min="14348" max="14349" width="23" style="254" customWidth="1"/>
    <col min="14350" max="14350" width="9" style="254"/>
    <col min="14351" max="14351" width="8.625" style="254" customWidth="1"/>
    <col min="14352" max="14593" width="9" style="254"/>
    <col min="14594" max="14594" width="24.125" style="254" customWidth="1"/>
    <col min="14595" max="14595" width="24.75" style="254" customWidth="1"/>
    <col min="14596" max="14597" width="9" style="254"/>
    <col min="14598" max="14603" width="8.875" style="254" customWidth="1"/>
    <col min="14604" max="14605" width="23" style="254" customWidth="1"/>
    <col min="14606" max="14606" width="9" style="254"/>
    <col min="14607" max="14607" width="8.625" style="254" customWidth="1"/>
    <col min="14608" max="14849" width="9" style="254"/>
    <col min="14850" max="14850" width="24.125" style="254" customWidth="1"/>
    <col min="14851" max="14851" width="24.75" style="254" customWidth="1"/>
    <col min="14852" max="14853" width="9" style="254"/>
    <col min="14854" max="14859" width="8.875" style="254" customWidth="1"/>
    <col min="14860" max="14861" width="23" style="254" customWidth="1"/>
    <col min="14862" max="14862" width="9" style="254"/>
    <col min="14863" max="14863" width="8.625" style="254" customWidth="1"/>
    <col min="14864" max="15105" width="9" style="254"/>
    <col min="15106" max="15106" width="24.125" style="254" customWidth="1"/>
    <col min="15107" max="15107" width="24.75" style="254" customWidth="1"/>
    <col min="15108" max="15109" width="9" style="254"/>
    <col min="15110" max="15115" width="8.875" style="254" customWidth="1"/>
    <col min="15116" max="15117" width="23" style="254" customWidth="1"/>
    <col min="15118" max="15118" width="9" style="254"/>
    <col min="15119" max="15119" width="8.625" style="254" customWidth="1"/>
    <col min="15120" max="15361" width="9" style="254"/>
    <col min="15362" max="15362" width="24.125" style="254" customWidth="1"/>
    <col min="15363" max="15363" width="24.75" style="254" customWidth="1"/>
    <col min="15364" max="15365" width="9" style="254"/>
    <col min="15366" max="15371" width="8.875" style="254" customWidth="1"/>
    <col min="15372" max="15373" width="23" style="254" customWidth="1"/>
    <col min="15374" max="15374" width="9" style="254"/>
    <col min="15375" max="15375" width="8.625" style="254" customWidth="1"/>
    <col min="15376" max="15617" width="9" style="254"/>
    <col min="15618" max="15618" width="24.125" style="254" customWidth="1"/>
    <col min="15619" max="15619" width="24.75" style="254" customWidth="1"/>
    <col min="15620" max="15621" width="9" style="254"/>
    <col min="15622" max="15627" width="8.875" style="254" customWidth="1"/>
    <col min="15628" max="15629" width="23" style="254" customWidth="1"/>
    <col min="15630" max="15630" width="9" style="254"/>
    <col min="15631" max="15631" width="8.625" style="254" customWidth="1"/>
    <col min="15632" max="15873" width="9" style="254"/>
    <col min="15874" max="15874" width="24.125" style="254" customWidth="1"/>
    <col min="15875" max="15875" width="24.75" style="254" customWidth="1"/>
    <col min="15876" max="15877" width="9" style="254"/>
    <col min="15878" max="15883" width="8.875" style="254" customWidth="1"/>
    <col min="15884" max="15885" width="23" style="254" customWidth="1"/>
    <col min="15886" max="15886" width="9" style="254"/>
    <col min="15887" max="15887" width="8.625" style="254" customWidth="1"/>
    <col min="15888" max="16129" width="9" style="254"/>
    <col min="16130" max="16130" width="24.125" style="254" customWidth="1"/>
    <col min="16131" max="16131" width="24.75" style="254" customWidth="1"/>
    <col min="16132" max="16133" width="9" style="254"/>
    <col min="16134" max="16139" width="8.875" style="254" customWidth="1"/>
    <col min="16140" max="16141" width="23" style="254" customWidth="1"/>
    <col min="16142" max="16142" width="9" style="254"/>
    <col min="16143" max="16143" width="8.625" style="254" customWidth="1"/>
    <col min="16144" max="16384" width="9" style="254"/>
  </cols>
  <sheetData>
    <row r="1" spans="2:16" s="253" customFormat="1" ht="223.5" customHeight="1"/>
    <row r="2" spans="2:16">
      <c r="N2" s="254"/>
      <c r="O2" s="254"/>
    </row>
    <row r="3" spans="2:16">
      <c r="B3" s="565" t="s">
        <v>421</v>
      </c>
      <c r="C3" s="565"/>
      <c r="D3" s="565" t="s">
        <v>422</v>
      </c>
      <c r="E3" s="565"/>
      <c r="F3" s="565" t="s">
        <v>423</v>
      </c>
      <c r="G3" s="565"/>
      <c r="H3" s="565"/>
      <c r="I3" s="565"/>
      <c r="J3" s="565"/>
      <c r="K3" s="566"/>
      <c r="L3" s="567" t="s">
        <v>424</v>
      </c>
      <c r="M3" s="568"/>
      <c r="N3" s="568"/>
      <c r="O3" s="568"/>
      <c r="P3" s="255"/>
    </row>
    <row r="4" spans="2:16">
      <c r="B4" s="565"/>
      <c r="C4" s="565"/>
      <c r="D4" s="565"/>
      <c r="E4" s="565"/>
      <c r="F4" s="565" t="s">
        <v>414</v>
      </c>
      <c r="G4" s="565"/>
      <c r="H4" s="565"/>
      <c r="I4" s="565" t="s">
        <v>312</v>
      </c>
      <c r="J4" s="565"/>
      <c r="K4" s="566"/>
      <c r="L4" s="567" t="s">
        <v>425</v>
      </c>
      <c r="M4" s="568"/>
      <c r="N4" s="569" t="s">
        <v>415</v>
      </c>
      <c r="O4" s="569" t="s">
        <v>426</v>
      </c>
      <c r="P4" s="564"/>
    </row>
    <row r="5" spans="2:16" ht="12.75" thickBot="1">
      <c r="B5" s="256" t="s">
        <v>427</v>
      </c>
      <c r="C5" s="256" t="s">
        <v>428</v>
      </c>
      <c r="D5" s="256" t="s">
        <v>429</v>
      </c>
      <c r="E5" s="256" t="s">
        <v>428</v>
      </c>
      <c r="F5" s="256" t="s">
        <v>429</v>
      </c>
      <c r="G5" s="256" t="s">
        <v>430</v>
      </c>
      <c r="H5" s="256" t="s">
        <v>428</v>
      </c>
      <c r="I5" s="256" t="s">
        <v>429</v>
      </c>
      <c r="J5" s="256" t="s">
        <v>430</v>
      </c>
      <c r="K5" s="257" t="s">
        <v>428</v>
      </c>
      <c r="L5" s="258" t="s">
        <v>431</v>
      </c>
      <c r="M5" s="259" t="s">
        <v>432</v>
      </c>
      <c r="N5" s="570"/>
      <c r="O5" s="571"/>
      <c r="P5" s="564"/>
    </row>
    <row r="6" spans="2:16" ht="12.75" thickTop="1">
      <c r="B6" s="260" t="s">
        <v>336</v>
      </c>
      <c r="C6" s="260"/>
      <c r="D6" s="260" t="s">
        <v>313</v>
      </c>
      <c r="E6" s="260" t="s">
        <v>433</v>
      </c>
      <c r="F6" s="260" t="s">
        <v>314</v>
      </c>
      <c r="G6" s="261" t="s">
        <v>416</v>
      </c>
      <c r="H6" s="260" t="s">
        <v>434</v>
      </c>
      <c r="I6" s="260" t="s">
        <v>315</v>
      </c>
      <c r="J6" s="260" t="s">
        <v>417</v>
      </c>
      <c r="K6" s="262" t="s">
        <v>435</v>
      </c>
      <c r="L6" s="263"/>
      <c r="M6" s="260"/>
      <c r="N6" s="264"/>
      <c r="O6" s="264"/>
    </row>
    <row r="7" spans="2:16">
      <c r="B7" s="261" t="s">
        <v>337</v>
      </c>
      <c r="C7" s="261"/>
      <c r="D7" s="261" t="s">
        <v>313</v>
      </c>
      <c r="E7" s="261" t="s">
        <v>433</v>
      </c>
      <c r="F7" s="261" t="s">
        <v>314</v>
      </c>
      <c r="G7" s="261" t="s">
        <v>416</v>
      </c>
      <c r="H7" s="260" t="s">
        <v>434</v>
      </c>
      <c r="I7" s="261" t="s">
        <v>315</v>
      </c>
      <c r="J7" s="260" t="s">
        <v>417</v>
      </c>
      <c r="K7" s="262" t="s">
        <v>435</v>
      </c>
      <c r="L7" s="265"/>
      <c r="M7" s="261"/>
      <c r="N7" s="266"/>
      <c r="O7" s="266"/>
    </row>
    <row r="8" spans="2:16">
      <c r="B8" s="261" t="s">
        <v>316</v>
      </c>
      <c r="C8" s="261"/>
      <c r="D8" s="261" t="s">
        <v>313</v>
      </c>
      <c r="E8" s="261" t="s">
        <v>433</v>
      </c>
      <c r="F8" s="261" t="s">
        <v>314</v>
      </c>
      <c r="G8" s="261" t="s">
        <v>416</v>
      </c>
      <c r="H8" s="260" t="s">
        <v>434</v>
      </c>
      <c r="I8" s="261" t="s">
        <v>315</v>
      </c>
      <c r="J8" s="260" t="s">
        <v>417</v>
      </c>
      <c r="K8" s="262" t="s">
        <v>435</v>
      </c>
      <c r="L8" s="265"/>
      <c r="M8" s="261"/>
      <c r="N8" s="266"/>
      <c r="O8" s="266"/>
    </row>
    <row r="9" spans="2:16">
      <c r="B9" s="261" t="s">
        <v>317</v>
      </c>
      <c r="C9" s="261"/>
      <c r="D9" s="261" t="s">
        <v>313</v>
      </c>
      <c r="E9" s="261" t="s">
        <v>433</v>
      </c>
      <c r="F9" s="261" t="s">
        <v>314</v>
      </c>
      <c r="G9" s="261" t="s">
        <v>416</v>
      </c>
      <c r="H9" s="260" t="s">
        <v>434</v>
      </c>
      <c r="I9" s="261" t="s">
        <v>315</v>
      </c>
      <c r="J9" s="260" t="s">
        <v>417</v>
      </c>
      <c r="K9" s="262" t="s">
        <v>435</v>
      </c>
      <c r="L9" s="265"/>
      <c r="M9" s="261"/>
      <c r="N9" s="266"/>
      <c r="O9" s="266"/>
    </row>
    <row r="10" spans="2:16">
      <c r="B10" s="261" t="s">
        <v>418</v>
      </c>
      <c r="C10" s="261"/>
      <c r="D10" s="261" t="s">
        <v>313</v>
      </c>
      <c r="E10" s="261" t="s">
        <v>433</v>
      </c>
      <c r="F10" s="261" t="s">
        <v>314</v>
      </c>
      <c r="G10" s="261" t="s">
        <v>416</v>
      </c>
      <c r="H10" s="260" t="s">
        <v>434</v>
      </c>
      <c r="I10" s="261" t="s">
        <v>315</v>
      </c>
      <c r="J10" s="260" t="s">
        <v>417</v>
      </c>
      <c r="K10" s="262" t="s">
        <v>435</v>
      </c>
      <c r="L10" s="265" t="s">
        <v>419</v>
      </c>
      <c r="M10" s="261" t="s">
        <v>420</v>
      </c>
      <c r="N10" s="266"/>
      <c r="O10" s="266" t="s">
        <v>436</v>
      </c>
    </row>
    <row r="11" spans="2:16">
      <c r="B11" s="261" t="s">
        <v>318</v>
      </c>
      <c r="C11" s="261"/>
      <c r="D11" s="261" t="s">
        <v>313</v>
      </c>
      <c r="E11" s="261" t="s">
        <v>433</v>
      </c>
      <c r="F11" s="261" t="s">
        <v>314</v>
      </c>
      <c r="G11" s="261" t="s">
        <v>416</v>
      </c>
      <c r="H11" s="260" t="s">
        <v>434</v>
      </c>
      <c r="I11" s="261" t="s">
        <v>315</v>
      </c>
      <c r="J11" s="260" t="s">
        <v>417</v>
      </c>
      <c r="K11" s="262" t="s">
        <v>435</v>
      </c>
      <c r="L11" s="265"/>
      <c r="M11" s="261"/>
      <c r="N11" s="266"/>
      <c r="O11" s="266"/>
    </row>
    <row r="12" spans="2:16">
      <c r="B12" s="261" t="s">
        <v>319</v>
      </c>
      <c r="C12" s="261"/>
      <c r="D12" s="261" t="s">
        <v>313</v>
      </c>
      <c r="E12" s="261" t="s">
        <v>433</v>
      </c>
      <c r="F12" s="261" t="s">
        <v>314</v>
      </c>
      <c r="G12" s="261" t="s">
        <v>416</v>
      </c>
      <c r="H12" s="260" t="s">
        <v>434</v>
      </c>
      <c r="I12" s="261" t="s">
        <v>315</v>
      </c>
      <c r="J12" s="260" t="s">
        <v>417</v>
      </c>
      <c r="K12" s="262" t="s">
        <v>435</v>
      </c>
      <c r="L12" s="265"/>
      <c r="M12" s="261"/>
      <c r="N12" s="266"/>
      <c r="O12" s="266"/>
    </row>
    <row r="13" spans="2:16">
      <c r="B13" s="261" t="s">
        <v>320</v>
      </c>
      <c r="C13" s="261"/>
      <c r="D13" s="261" t="s">
        <v>313</v>
      </c>
      <c r="E13" s="261" t="s">
        <v>433</v>
      </c>
      <c r="F13" s="261" t="s">
        <v>314</v>
      </c>
      <c r="G13" s="261" t="s">
        <v>416</v>
      </c>
      <c r="H13" s="260" t="s">
        <v>434</v>
      </c>
      <c r="I13" s="261" t="s">
        <v>315</v>
      </c>
      <c r="J13" s="260" t="s">
        <v>417</v>
      </c>
      <c r="K13" s="262" t="s">
        <v>435</v>
      </c>
      <c r="L13" s="265"/>
      <c r="M13" s="261"/>
      <c r="N13" s="266"/>
      <c r="O13" s="266"/>
    </row>
    <row r="14" spans="2:16">
      <c r="B14" s="261" t="s">
        <v>321</v>
      </c>
      <c r="C14" s="261"/>
      <c r="D14" s="261" t="s">
        <v>313</v>
      </c>
      <c r="E14" s="261" t="s">
        <v>433</v>
      </c>
      <c r="F14" s="261" t="s">
        <v>314</v>
      </c>
      <c r="G14" s="261" t="s">
        <v>416</v>
      </c>
      <c r="H14" s="260" t="s">
        <v>434</v>
      </c>
      <c r="I14" s="261" t="s">
        <v>315</v>
      </c>
      <c r="J14" s="260" t="s">
        <v>417</v>
      </c>
      <c r="K14" s="262" t="s">
        <v>435</v>
      </c>
      <c r="L14" s="265"/>
      <c r="M14" s="261"/>
      <c r="N14" s="266"/>
      <c r="O14" s="266"/>
    </row>
    <row r="15" spans="2:16">
      <c r="B15" s="261" t="s">
        <v>322</v>
      </c>
      <c r="C15" s="261"/>
      <c r="D15" s="261" t="s">
        <v>313</v>
      </c>
      <c r="E15" s="261" t="s">
        <v>433</v>
      </c>
      <c r="F15" s="261" t="s">
        <v>314</v>
      </c>
      <c r="G15" s="261" t="s">
        <v>416</v>
      </c>
      <c r="H15" s="260" t="s">
        <v>434</v>
      </c>
      <c r="I15" s="261" t="s">
        <v>315</v>
      </c>
      <c r="J15" s="260" t="s">
        <v>417</v>
      </c>
      <c r="K15" s="262" t="s">
        <v>435</v>
      </c>
      <c r="L15" s="265"/>
      <c r="M15" s="261"/>
      <c r="N15" s="266"/>
      <c r="O15" s="266"/>
    </row>
    <row r="16" spans="2:16">
      <c r="B16" s="261" t="s">
        <v>323</v>
      </c>
      <c r="C16" s="261"/>
      <c r="D16" s="261" t="s">
        <v>313</v>
      </c>
      <c r="E16" s="261" t="s">
        <v>433</v>
      </c>
      <c r="F16" s="261" t="s">
        <v>314</v>
      </c>
      <c r="G16" s="261" t="s">
        <v>416</v>
      </c>
      <c r="H16" s="260" t="s">
        <v>434</v>
      </c>
      <c r="I16" s="261" t="s">
        <v>315</v>
      </c>
      <c r="J16" s="260" t="s">
        <v>417</v>
      </c>
      <c r="K16" s="262" t="s">
        <v>435</v>
      </c>
      <c r="L16" s="265"/>
      <c r="M16" s="261"/>
      <c r="N16" s="266"/>
      <c r="O16" s="266"/>
    </row>
    <row r="17" spans="2:15">
      <c r="B17" s="261" t="s">
        <v>324</v>
      </c>
      <c r="C17" s="261"/>
      <c r="D17" s="261" t="s">
        <v>313</v>
      </c>
      <c r="E17" s="261" t="s">
        <v>433</v>
      </c>
      <c r="F17" s="261" t="s">
        <v>314</v>
      </c>
      <c r="G17" s="261" t="s">
        <v>416</v>
      </c>
      <c r="H17" s="260" t="s">
        <v>434</v>
      </c>
      <c r="I17" s="261" t="s">
        <v>315</v>
      </c>
      <c r="J17" s="260" t="s">
        <v>417</v>
      </c>
      <c r="K17" s="262" t="s">
        <v>435</v>
      </c>
      <c r="L17" s="265"/>
      <c r="M17" s="261"/>
      <c r="N17" s="266"/>
      <c r="O17" s="266"/>
    </row>
    <row r="18" spans="2:15">
      <c r="B18" s="261" t="s">
        <v>325</v>
      </c>
      <c r="C18" s="261"/>
      <c r="D18" s="261" t="s">
        <v>313</v>
      </c>
      <c r="E18" s="261" t="s">
        <v>433</v>
      </c>
      <c r="F18" s="261" t="s">
        <v>314</v>
      </c>
      <c r="G18" s="261" t="s">
        <v>416</v>
      </c>
      <c r="H18" s="260" t="s">
        <v>434</v>
      </c>
      <c r="I18" s="261" t="s">
        <v>315</v>
      </c>
      <c r="J18" s="260" t="s">
        <v>417</v>
      </c>
      <c r="K18" s="262" t="s">
        <v>435</v>
      </c>
      <c r="L18" s="265"/>
      <c r="M18" s="261"/>
      <c r="N18" s="266"/>
      <c r="O18" s="266"/>
    </row>
    <row r="19" spans="2:15">
      <c r="B19" s="261" t="s">
        <v>161</v>
      </c>
      <c r="C19" s="261"/>
      <c r="D19" s="261" t="s">
        <v>313</v>
      </c>
      <c r="E19" s="261" t="s">
        <v>433</v>
      </c>
      <c r="F19" s="261" t="s">
        <v>314</v>
      </c>
      <c r="G19" s="261" t="s">
        <v>416</v>
      </c>
      <c r="H19" s="260" t="s">
        <v>434</v>
      </c>
      <c r="I19" s="261" t="s">
        <v>315</v>
      </c>
      <c r="J19" s="260" t="s">
        <v>417</v>
      </c>
      <c r="K19" s="262" t="s">
        <v>435</v>
      </c>
      <c r="L19" s="265"/>
      <c r="M19" s="261"/>
      <c r="N19" s="266"/>
      <c r="O19" s="266"/>
    </row>
    <row r="20" spans="2:15">
      <c r="B20" s="261" t="s">
        <v>326</v>
      </c>
      <c r="C20" s="261"/>
      <c r="D20" s="261" t="s">
        <v>313</v>
      </c>
      <c r="E20" s="261" t="s">
        <v>433</v>
      </c>
      <c r="F20" s="261" t="s">
        <v>314</v>
      </c>
      <c r="G20" s="261" t="s">
        <v>416</v>
      </c>
      <c r="H20" s="260" t="s">
        <v>434</v>
      </c>
      <c r="I20" s="261" t="s">
        <v>315</v>
      </c>
      <c r="J20" s="260" t="s">
        <v>417</v>
      </c>
      <c r="K20" s="262" t="s">
        <v>435</v>
      </c>
      <c r="L20" s="265"/>
      <c r="M20" s="261"/>
      <c r="N20" s="266"/>
      <c r="O20" s="266"/>
    </row>
    <row r="21" spans="2:15">
      <c r="B21" s="261" t="s">
        <v>327</v>
      </c>
      <c r="C21" s="261"/>
      <c r="D21" s="261" t="s">
        <v>313</v>
      </c>
      <c r="E21" s="261" t="s">
        <v>433</v>
      </c>
      <c r="F21" s="261" t="s">
        <v>314</v>
      </c>
      <c r="G21" s="261" t="s">
        <v>416</v>
      </c>
      <c r="H21" s="260" t="s">
        <v>434</v>
      </c>
      <c r="I21" s="261" t="s">
        <v>315</v>
      </c>
      <c r="J21" s="260" t="s">
        <v>417</v>
      </c>
      <c r="K21" s="262" t="s">
        <v>435</v>
      </c>
      <c r="L21" s="265"/>
      <c r="M21" s="261"/>
      <c r="N21" s="266"/>
      <c r="O21" s="266"/>
    </row>
    <row r="22" spans="2:15">
      <c r="B22" s="261" t="s">
        <v>328</v>
      </c>
      <c r="C22" s="261"/>
      <c r="D22" s="261" t="s">
        <v>313</v>
      </c>
      <c r="E22" s="261" t="s">
        <v>433</v>
      </c>
      <c r="F22" s="261" t="s">
        <v>314</v>
      </c>
      <c r="G22" s="261" t="s">
        <v>416</v>
      </c>
      <c r="H22" s="260" t="s">
        <v>434</v>
      </c>
      <c r="I22" s="261" t="s">
        <v>315</v>
      </c>
      <c r="J22" s="260" t="s">
        <v>417</v>
      </c>
      <c r="K22" s="262" t="s">
        <v>435</v>
      </c>
      <c r="L22" s="265"/>
      <c r="M22" s="261"/>
      <c r="N22" s="266"/>
      <c r="O22" s="266"/>
    </row>
    <row r="23" spans="2:15">
      <c r="B23" s="261" t="s">
        <v>329</v>
      </c>
      <c r="C23" s="261"/>
      <c r="D23" s="261" t="s">
        <v>313</v>
      </c>
      <c r="E23" s="261" t="s">
        <v>433</v>
      </c>
      <c r="F23" s="261" t="s">
        <v>314</v>
      </c>
      <c r="G23" s="261" t="s">
        <v>416</v>
      </c>
      <c r="H23" s="260" t="s">
        <v>434</v>
      </c>
      <c r="I23" s="261" t="s">
        <v>315</v>
      </c>
      <c r="J23" s="260" t="s">
        <v>417</v>
      </c>
      <c r="K23" s="262" t="s">
        <v>435</v>
      </c>
      <c r="L23" s="265"/>
      <c r="M23" s="261"/>
      <c r="N23" s="266"/>
      <c r="O23" s="266"/>
    </row>
    <row r="24" spans="2:15">
      <c r="B24" s="261" t="s">
        <v>330</v>
      </c>
      <c r="C24" s="261"/>
      <c r="D24" s="261" t="s">
        <v>313</v>
      </c>
      <c r="E24" s="261" t="s">
        <v>433</v>
      </c>
      <c r="F24" s="261" t="s">
        <v>314</v>
      </c>
      <c r="G24" s="261" t="s">
        <v>416</v>
      </c>
      <c r="H24" s="260" t="s">
        <v>434</v>
      </c>
      <c r="I24" s="261" t="s">
        <v>315</v>
      </c>
      <c r="J24" s="260" t="s">
        <v>417</v>
      </c>
      <c r="K24" s="262" t="s">
        <v>435</v>
      </c>
      <c r="L24" s="265"/>
      <c r="M24" s="261"/>
      <c r="N24" s="266"/>
      <c r="O24" s="266"/>
    </row>
    <row r="25" spans="2:15">
      <c r="B25" s="261" t="s">
        <v>331</v>
      </c>
      <c r="C25" s="261"/>
      <c r="D25" s="261" t="s">
        <v>313</v>
      </c>
      <c r="E25" s="261" t="s">
        <v>433</v>
      </c>
      <c r="F25" s="261" t="s">
        <v>314</v>
      </c>
      <c r="G25" s="261" t="s">
        <v>416</v>
      </c>
      <c r="H25" s="260" t="s">
        <v>434</v>
      </c>
      <c r="I25" s="261" t="s">
        <v>315</v>
      </c>
      <c r="J25" s="260" t="s">
        <v>417</v>
      </c>
      <c r="K25" s="262" t="s">
        <v>435</v>
      </c>
      <c r="L25" s="265"/>
      <c r="M25" s="261"/>
      <c r="N25" s="266"/>
      <c r="O25" s="266"/>
    </row>
    <row r="26" spans="2:15">
      <c r="B26" s="261" t="s">
        <v>332</v>
      </c>
      <c r="C26" s="261"/>
      <c r="D26" s="261" t="s">
        <v>313</v>
      </c>
      <c r="E26" s="261" t="s">
        <v>433</v>
      </c>
      <c r="F26" s="261" t="s">
        <v>314</v>
      </c>
      <c r="G26" s="261" t="s">
        <v>416</v>
      </c>
      <c r="H26" s="260" t="s">
        <v>434</v>
      </c>
      <c r="I26" s="261" t="s">
        <v>315</v>
      </c>
      <c r="J26" s="260" t="s">
        <v>417</v>
      </c>
      <c r="K26" s="262" t="s">
        <v>435</v>
      </c>
      <c r="L26" s="265"/>
      <c r="M26" s="261"/>
      <c r="N26" s="266"/>
      <c r="O26" s="266"/>
    </row>
    <row r="27" spans="2:15">
      <c r="B27" s="261" t="s">
        <v>333</v>
      </c>
      <c r="C27" s="261"/>
      <c r="D27" s="261" t="s">
        <v>313</v>
      </c>
      <c r="E27" s="261" t="s">
        <v>433</v>
      </c>
      <c r="F27" s="261" t="s">
        <v>314</v>
      </c>
      <c r="G27" s="261" t="s">
        <v>416</v>
      </c>
      <c r="H27" s="260" t="s">
        <v>434</v>
      </c>
      <c r="I27" s="261" t="s">
        <v>315</v>
      </c>
      <c r="J27" s="260" t="s">
        <v>417</v>
      </c>
      <c r="K27" s="262" t="s">
        <v>435</v>
      </c>
      <c r="L27" s="265"/>
      <c r="M27" s="261"/>
      <c r="N27" s="266"/>
      <c r="O27" s="266"/>
    </row>
    <row r="28" spans="2:15">
      <c r="B28" s="261" t="s">
        <v>334</v>
      </c>
      <c r="C28" s="261"/>
      <c r="D28" s="261" t="s">
        <v>313</v>
      </c>
      <c r="E28" s="261" t="s">
        <v>433</v>
      </c>
      <c r="F28" s="261" t="s">
        <v>314</v>
      </c>
      <c r="G28" s="261" t="s">
        <v>416</v>
      </c>
      <c r="H28" s="260" t="s">
        <v>434</v>
      </c>
      <c r="I28" s="261" t="s">
        <v>315</v>
      </c>
      <c r="J28" s="260" t="s">
        <v>417</v>
      </c>
      <c r="K28" s="262" t="s">
        <v>435</v>
      </c>
      <c r="L28" s="265"/>
      <c r="M28" s="261"/>
      <c r="N28" s="266"/>
      <c r="O28" s="266"/>
    </row>
    <row r="29" spans="2:15">
      <c r="B29" s="261" t="s">
        <v>335</v>
      </c>
      <c r="C29" s="261"/>
      <c r="D29" s="261" t="s">
        <v>313</v>
      </c>
      <c r="E29" s="261" t="s">
        <v>433</v>
      </c>
      <c r="F29" s="261" t="s">
        <v>314</v>
      </c>
      <c r="G29" s="261" t="s">
        <v>416</v>
      </c>
      <c r="H29" s="260" t="s">
        <v>434</v>
      </c>
      <c r="I29" s="261" t="s">
        <v>315</v>
      </c>
      <c r="J29" s="260" t="s">
        <v>417</v>
      </c>
      <c r="K29" s="262" t="s">
        <v>435</v>
      </c>
      <c r="L29" s="265"/>
      <c r="M29" s="261"/>
      <c r="N29" s="266"/>
      <c r="O29" s="266"/>
    </row>
    <row r="30" spans="2:15">
      <c r="B30" s="261" t="s">
        <v>338</v>
      </c>
      <c r="C30" s="261"/>
      <c r="D30" s="261" t="s">
        <v>313</v>
      </c>
      <c r="E30" s="261" t="s">
        <v>433</v>
      </c>
      <c r="F30" s="261" t="s">
        <v>314</v>
      </c>
      <c r="G30" s="261" t="s">
        <v>416</v>
      </c>
      <c r="H30" s="260" t="s">
        <v>434</v>
      </c>
      <c r="I30" s="261" t="s">
        <v>315</v>
      </c>
      <c r="J30" s="260" t="s">
        <v>417</v>
      </c>
      <c r="K30" s="262" t="s">
        <v>435</v>
      </c>
      <c r="L30" s="265"/>
      <c r="M30" s="261"/>
      <c r="N30" s="266"/>
      <c r="O30" s="266"/>
    </row>
    <row r="31" spans="2:15">
      <c r="B31" s="261" t="s">
        <v>339</v>
      </c>
      <c r="C31" s="261"/>
      <c r="D31" s="261" t="s">
        <v>313</v>
      </c>
      <c r="E31" s="261" t="s">
        <v>433</v>
      </c>
      <c r="F31" s="261" t="s">
        <v>314</v>
      </c>
      <c r="G31" s="261" t="s">
        <v>416</v>
      </c>
      <c r="H31" s="260" t="s">
        <v>434</v>
      </c>
      <c r="I31" s="261" t="s">
        <v>315</v>
      </c>
      <c r="J31" s="260" t="s">
        <v>417</v>
      </c>
      <c r="K31" s="262" t="s">
        <v>435</v>
      </c>
      <c r="L31" s="265"/>
      <c r="M31" s="261"/>
      <c r="N31" s="266"/>
      <c r="O31" s="266"/>
    </row>
    <row r="32" spans="2:15">
      <c r="B32" s="261" t="s">
        <v>180</v>
      </c>
      <c r="C32" s="261"/>
      <c r="D32" s="261" t="s">
        <v>313</v>
      </c>
      <c r="E32" s="261" t="s">
        <v>433</v>
      </c>
      <c r="F32" s="261" t="s">
        <v>314</v>
      </c>
      <c r="G32" s="261" t="s">
        <v>416</v>
      </c>
      <c r="H32" s="260" t="s">
        <v>434</v>
      </c>
      <c r="I32" s="261" t="s">
        <v>315</v>
      </c>
      <c r="J32" s="260" t="s">
        <v>417</v>
      </c>
      <c r="K32" s="262" t="s">
        <v>435</v>
      </c>
      <c r="L32" s="265"/>
      <c r="M32" s="261"/>
      <c r="N32" s="266"/>
      <c r="O32" s="266"/>
    </row>
    <row r="33" spans="2:15">
      <c r="B33" s="261" t="s">
        <v>181</v>
      </c>
      <c r="C33" s="261"/>
      <c r="D33" s="261" t="s">
        <v>313</v>
      </c>
      <c r="E33" s="261" t="s">
        <v>433</v>
      </c>
      <c r="F33" s="261" t="s">
        <v>314</v>
      </c>
      <c r="G33" s="261" t="s">
        <v>416</v>
      </c>
      <c r="H33" s="260" t="s">
        <v>434</v>
      </c>
      <c r="I33" s="261" t="s">
        <v>315</v>
      </c>
      <c r="J33" s="260" t="s">
        <v>417</v>
      </c>
      <c r="K33" s="262" t="s">
        <v>435</v>
      </c>
      <c r="L33" s="265"/>
      <c r="M33" s="261"/>
      <c r="N33" s="266"/>
      <c r="O33" s="266"/>
    </row>
    <row r="34" spans="2:15">
      <c r="B34" s="261" t="s">
        <v>182</v>
      </c>
      <c r="C34" s="261"/>
      <c r="D34" s="261" t="s">
        <v>313</v>
      </c>
      <c r="E34" s="261" t="s">
        <v>433</v>
      </c>
      <c r="F34" s="261" t="s">
        <v>314</v>
      </c>
      <c r="G34" s="261" t="s">
        <v>416</v>
      </c>
      <c r="H34" s="260" t="s">
        <v>434</v>
      </c>
      <c r="I34" s="261" t="s">
        <v>315</v>
      </c>
      <c r="J34" s="260" t="s">
        <v>417</v>
      </c>
      <c r="K34" s="262" t="s">
        <v>435</v>
      </c>
      <c r="L34" s="265"/>
      <c r="M34" s="261"/>
      <c r="N34" s="266"/>
      <c r="O34" s="266"/>
    </row>
    <row r="35" spans="2:15">
      <c r="B35" s="261" t="s">
        <v>183</v>
      </c>
      <c r="C35" s="261"/>
      <c r="D35" s="261" t="s">
        <v>313</v>
      </c>
      <c r="E35" s="261" t="s">
        <v>433</v>
      </c>
      <c r="F35" s="261" t="s">
        <v>314</v>
      </c>
      <c r="G35" s="261" t="s">
        <v>416</v>
      </c>
      <c r="H35" s="260" t="s">
        <v>434</v>
      </c>
      <c r="I35" s="261" t="s">
        <v>315</v>
      </c>
      <c r="J35" s="260" t="s">
        <v>417</v>
      </c>
      <c r="K35" s="262" t="s">
        <v>435</v>
      </c>
      <c r="L35" s="265"/>
      <c r="M35" s="261"/>
      <c r="N35" s="266"/>
      <c r="O35" s="266"/>
    </row>
    <row r="36" spans="2:15">
      <c r="B36" s="261" t="s">
        <v>184</v>
      </c>
      <c r="C36" s="261"/>
      <c r="D36" s="261" t="s">
        <v>313</v>
      </c>
      <c r="E36" s="261" t="s">
        <v>433</v>
      </c>
      <c r="F36" s="261" t="s">
        <v>314</v>
      </c>
      <c r="G36" s="261" t="s">
        <v>416</v>
      </c>
      <c r="H36" s="260" t="s">
        <v>434</v>
      </c>
      <c r="I36" s="261" t="s">
        <v>315</v>
      </c>
      <c r="J36" s="260" t="s">
        <v>417</v>
      </c>
      <c r="K36" s="262" t="s">
        <v>435</v>
      </c>
      <c r="L36" s="265"/>
      <c r="M36" s="261"/>
      <c r="N36" s="266"/>
      <c r="O36" s="266"/>
    </row>
    <row r="37" spans="2:15">
      <c r="B37" s="261" t="s">
        <v>185</v>
      </c>
      <c r="C37" s="261"/>
      <c r="D37" s="261" t="s">
        <v>313</v>
      </c>
      <c r="E37" s="261" t="s">
        <v>433</v>
      </c>
      <c r="F37" s="261" t="s">
        <v>314</v>
      </c>
      <c r="G37" s="261" t="s">
        <v>416</v>
      </c>
      <c r="H37" s="260" t="s">
        <v>434</v>
      </c>
      <c r="I37" s="261" t="s">
        <v>315</v>
      </c>
      <c r="J37" s="260" t="s">
        <v>417</v>
      </c>
      <c r="K37" s="262" t="s">
        <v>435</v>
      </c>
      <c r="L37" s="265"/>
      <c r="M37" s="261"/>
      <c r="N37" s="266"/>
      <c r="O37" s="266"/>
    </row>
    <row r="38" spans="2:15">
      <c r="B38" s="261" t="s">
        <v>186</v>
      </c>
      <c r="C38" s="261"/>
      <c r="D38" s="261" t="s">
        <v>313</v>
      </c>
      <c r="E38" s="261" t="s">
        <v>433</v>
      </c>
      <c r="F38" s="261" t="s">
        <v>314</v>
      </c>
      <c r="G38" s="261" t="s">
        <v>416</v>
      </c>
      <c r="H38" s="260" t="s">
        <v>434</v>
      </c>
      <c r="I38" s="261" t="s">
        <v>315</v>
      </c>
      <c r="J38" s="260" t="s">
        <v>417</v>
      </c>
      <c r="K38" s="262" t="s">
        <v>435</v>
      </c>
      <c r="L38" s="265"/>
      <c r="M38" s="261"/>
      <c r="N38" s="266"/>
      <c r="O38" s="266"/>
    </row>
    <row r="39" spans="2:15">
      <c r="B39" s="261" t="s">
        <v>187</v>
      </c>
      <c r="C39" s="261"/>
      <c r="D39" s="261" t="s">
        <v>313</v>
      </c>
      <c r="E39" s="261" t="s">
        <v>433</v>
      </c>
      <c r="F39" s="261" t="s">
        <v>314</v>
      </c>
      <c r="G39" s="261" t="s">
        <v>416</v>
      </c>
      <c r="H39" s="260" t="s">
        <v>434</v>
      </c>
      <c r="I39" s="261" t="s">
        <v>315</v>
      </c>
      <c r="J39" s="260" t="s">
        <v>417</v>
      </c>
      <c r="K39" s="262" t="s">
        <v>435</v>
      </c>
      <c r="L39" s="265"/>
      <c r="M39" s="261"/>
      <c r="N39" s="266"/>
      <c r="O39" s="266"/>
    </row>
    <row r="40" spans="2:15">
      <c r="B40" s="261" t="s">
        <v>188</v>
      </c>
      <c r="C40" s="261"/>
      <c r="D40" s="261" t="s">
        <v>313</v>
      </c>
      <c r="E40" s="261" t="s">
        <v>433</v>
      </c>
      <c r="F40" s="261" t="s">
        <v>314</v>
      </c>
      <c r="G40" s="261" t="s">
        <v>416</v>
      </c>
      <c r="H40" s="260" t="s">
        <v>434</v>
      </c>
      <c r="I40" s="261" t="s">
        <v>315</v>
      </c>
      <c r="J40" s="260" t="s">
        <v>417</v>
      </c>
      <c r="K40" s="262" t="s">
        <v>435</v>
      </c>
      <c r="L40" s="265"/>
      <c r="M40" s="261"/>
      <c r="N40" s="266"/>
      <c r="O40" s="266"/>
    </row>
    <row r="41" spans="2:15">
      <c r="B41" s="261" t="s">
        <v>189</v>
      </c>
      <c r="C41" s="261"/>
      <c r="D41" s="261" t="s">
        <v>313</v>
      </c>
      <c r="E41" s="261" t="s">
        <v>433</v>
      </c>
      <c r="F41" s="261" t="s">
        <v>314</v>
      </c>
      <c r="G41" s="261" t="s">
        <v>416</v>
      </c>
      <c r="H41" s="260" t="s">
        <v>434</v>
      </c>
      <c r="I41" s="261" t="s">
        <v>315</v>
      </c>
      <c r="J41" s="260" t="s">
        <v>417</v>
      </c>
      <c r="K41" s="262" t="s">
        <v>435</v>
      </c>
      <c r="L41" s="265"/>
      <c r="M41" s="261"/>
      <c r="N41" s="266"/>
      <c r="O41" s="266"/>
    </row>
    <row r="42" spans="2:15">
      <c r="B42" s="261" t="s">
        <v>190</v>
      </c>
      <c r="C42" s="261"/>
      <c r="D42" s="261" t="s">
        <v>313</v>
      </c>
      <c r="E42" s="261" t="s">
        <v>433</v>
      </c>
      <c r="F42" s="261" t="s">
        <v>314</v>
      </c>
      <c r="G42" s="261" t="s">
        <v>416</v>
      </c>
      <c r="H42" s="260" t="s">
        <v>434</v>
      </c>
      <c r="I42" s="261" t="s">
        <v>315</v>
      </c>
      <c r="J42" s="260" t="s">
        <v>417</v>
      </c>
      <c r="K42" s="262" t="s">
        <v>435</v>
      </c>
      <c r="L42" s="265"/>
      <c r="M42" s="261"/>
      <c r="N42" s="266"/>
      <c r="O42" s="266"/>
    </row>
    <row r="43" spans="2:15">
      <c r="B43" s="261" t="s">
        <v>191</v>
      </c>
      <c r="C43" s="261"/>
      <c r="D43" s="261" t="s">
        <v>313</v>
      </c>
      <c r="E43" s="261" t="s">
        <v>433</v>
      </c>
      <c r="F43" s="261" t="s">
        <v>314</v>
      </c>
      <c r="G43" s="261" t="s">
        <v>416</v>
      </c>
      <c r="H43" s="260" t="s">
        <v>434</v>
      </c>
      <c r="I43" s="261" t="s">
        <v>315</v>
      </c>
      <c r="J43" s="260" t="s">
        <v>417</v>
      </c>
      <c r="K43" s="262" t="s">
        <v>435</v>
      </c>
      <c r="L43" s="265"/>
      <c r="M43" s="261"/>
      <c r="N43" s="266"/>
      <c r="O43" s="266"/>
    </row>
    <row r="44" spans="2:15">
      <c r="B44" s="261" t="s">
        <v>192</v>
      </c>
      <c r="C44" s="261"/>
      <c r="D44" s="261" t="s">
        <v>313</v>
      </c>
      <c r="E44" s="261" t="s">
        <v>433</v>
      </c>
      <c r="F44" s="261" t="s">
        <v>314</v>
      </c>
      <c r="G44" s="261" t="s">
        <v>416</v>
      </c>
      <c r="H44" s="260" t="s">
        <v>434</v>
      </c>
      <c r="I44" s="261" t="s">
        <v>315</v>
      </c>
      <c r="J44" s="260" t="s">
        <v>417</v>
      </c>
      <c r="K44" s="262" t="s">
        <v>435</v>
      </c>
      <c r="L44" s="265"/>
      <c r="M44" s="261"/>
      <c r="N44" s="266"/>
      <c r="O44" s="266"/>
    </row>
    <row r="45" spans="2:15">
      <c r="B45" s="261" t="s">
        <v>193</v>
      </c>
      <c r="C45" s="261"/>
      <c r="D45" s="261" t="s">
        <v>313</v>
      </c>
      <c r="E45" s="261" t="s">
        <v>433</v>
      </c>
      <c r="F45" s="261" t="s">
        <v>314</v>
      </c>
      <c r="G45" s="261" t="s">
        <v>416</v>
      </c>
      <c r="H45" s="260" t="s">
        <v>434</v>
      </c>
      <c r="I45" s="261" t="s">
        <v>315</v>
      </c>
      <c r="J45" s="260" t="s">
        <v>417</v>
      </c>
      <c r="K45" s="262" t="s">
        <v>435</v>
      </c>
      <c r="L45" s="265"/>
      <c r="M45" s="261"/>
      <c r="N45" s="266"/>
      <c r="O45" s="266"/>
    </row>
    <row r="46" spans="2:15">
      <c r="B46" s="261" t="s">
        <v>194</v>
      </c>
      <c r="C46" s="261"/>
      <c r="D46" s="261" t="s">
        <v>313</v>
      </c>
      <c r="E46" s="261" t="s">
        <v>433</v>
      </c>
      <c r="F46" s="261" t="s">
        <v>314</v>
      </c>
      <c r="G46" s="261" t="s">
        <v>416</v>
      </c>
      <c r="H46" s="260" t="s">
        <v>434</v>
      </c>
      <c r="I46" s="261" t="s">
        <v>315</v>
      </c>
      <c r="J46" s="260" t="s">
        <v>417</v>
      </c>
      <c r="K46" s="262" t="s">
        <v>435</v>
      </c>
      <c r="L46" s="265"/>
      <c r="M46" s="261"/>
      <c r="N46" s="266"/>
      <c r="O46" s="266"/>
    </row>
    <row r="47" spans="2:15">
      <c r="B47" s="261" t="s">
        <v>195</v>
      </c>
      <c r="C47" s="261"/>
      <c r="D47" s="261" t="s">
        <v>313</v>
      </c>
      <c r="E47" s="261" t="s">
        <v>433</v>
      </c>
      <c r="F47" s="261" t="s">
        <v>314</v>
      </c>
      <c r="G47" s="261" t="s">
        <v>416</v>
      </c>
      <c r="H47" s="260" t="s">
        <v>434</v>
      </c>
      <c r="I47" s="261" t="s">
        <v>315</v>
      </c>
      <c r="J47" s="260" t="s">
        <v>417</v>
      </c>
      <c r="K47" s="262" t="s">
        <v>435</v>
      </c>
      <c r="L47" s="265"/>
      <c r="M47" s="261"/>
      <c r="N47" s="266"/>
      <c r="O47" s="266"/>
    </row>
    <row r="48" spans="2:15">
      <c r="B48" s="261" t="s">
        <v>196</v>
      </c>
      <c r="C48" s="261"/>
      <c r="D48" s="261" t="s">
        <v>313</v>
      </c>
      <c r="E48" s="261" t="s">
        <v>433</v>
      </c>
      <c r="F48" s="261" t="s">
        <v>314</v>
      </c>
      <c r="G48" s="261" t="s">
        <v>416</v>
      </c>
      <c r="H48" s="260" t="s">
        <v>434</v>
      </c>
      <c r="I48" s="261" t="s">
        <v>315</v>
      </c>
      <c r="J48" s="260" t="s">
        <v>417</v>
      </c>
      <c r="K48" s="262" t="s">
        <v>435</v>
      </c>
      <c r="L48" s="265"/>
      <c r="M48" s="261"/>
      <c r="N48" s="266"/>
      <c r="O48" s="266"/>
    </row>
    <row r="49" spans="2:15">
      <c r="B49" s="261" t="s">
        <v>197</v>
      </c>
      <c r="C49" s="261"/>
      <c r="D49" s="261" t="s">
        <v>313</v>
      </c>
      <c r="E49" s="261" t="s">
        <v>433</v>
      </c>
      <c r="F49" s="261" t="s">
        <v>314</v>
      </c>
      <c r="G49" s="261" t="s">
        <v>416</v>
      </c>
      <c r="H49" s="260" t="s">
        <v>434</v>
      </c>
      <c r="I49" s="261" t="s">
        <v>315</v>
      </c>
      <c r="J49" s="260" t="s">
        <v>417</v>
      </c>
      <c r="K49" s="262" t="s">
        <v>435</v>
      </c>
      <c r="L49" s="265"/>
      <c r="M49" s="261"/>
      <c r="N49" s="266"/>
      <c r="O49" s="266"/>
    </row>
    <row r="50" spans="2:15">
      <c r="B50" s="261" t="s">
        <v>198</v>
      </c>
      <c r="C50" s="261"/>
      <c r="D50" s="261" t="s">
        <v>313</v>
      </c>
      <c r="E50" s="261" t="s">
        <v>433</v>
      </c>
      <c r="F50" s="261" t="s">
        <v>314</v>
      </c>
      <c r="G50" s="261" t="s">
        <v>416</v>
      </c>
      <c r="H50" s="260" t="s">
        <v>434</v>
      </c>
      <c r="I50" s="261" t="s">
        <v>315</v>
      </c>
      <c r="J50" s="260" t="s">
        <v>417</v>
      </c>
      <c r="K50" s="262" t="s">
        <v>435</v>
      </c>
      <c r="L50" s="265"/>
      <c r="M50" s="261"/>
      <c r="N50" s="266"/>
      <c r="O50" s="266"/>
    </row>
    <row r="51" spans="2:15">
      <c r="B51" s="261" t="s">
        <v>199</v>
      </c>
      <c r="C51" s="261"/>
      <c r="D51" s="261" t="s">
        <v>313</v>
      </c>
      <c r="E51" s="261" t="s">
        <v>433</v>
      </c>
      <c r="F51" s="261" t="s">
        <v>314</v>
      </c>
      <c r="G51" s="261" t="s">
        <v>416</v>
      </c>
      <c r="H51" s="260" t="s">
        <v>434</v>
      </c>
      <c r="I51" s="261" t="s">
        <v>315</v>
      </c>
      <c r="J51" s="260" t="s">
        <v>417</v>
      </c>
      <c r="K51" s="262" t="s">
        <v>435</v>
      </c>
      <c r="L51" s="265"/>
      <c r="M51" s="261"/>
      <c r="N51" s="266"/>
      <c r="O51" s="266"/>
    </row>
    <row r="52" spans="2:15">
      <c r="B52" s="261" t="s">
        <v>200</v>
      </c>
      <c r="C52" s="261"/>
      <c r="D52" s="261" t="s">
        <v>313</v>
      </c>
      <c r="E52" s="261" t="s">
        <v>433</v>
      </c>
      <c r="F52" s="261" t="s">
        <v>314</v>
      </c>
      <c r="G52" s="261" t="s">
        <v>416</v>
      </c>
      <c r="H52" s="260" t="s">
        <v>434</v>
      </c>
      <c r="I52" s="261" t="s">
        <v>315</v>
      </c>
      <c r="J52" s="260" t="s">
        <v>417</v>
      </c>
      <c r="K52" s="262" t="s">
        <v>435</v>
      </c>
      <c r="L52" s="265"/>
      <c r="M52" s="261"/>
      <c r="N52" s="266"/>
      <c r="O52" s="266"/>
    </row>
    <row r="53" spans="2:15">
      <c r="B53" s="261" t="s">
        <v>201</v>
      </c>
      <c r="C53" s="261"/>
      <c r="D53" s="261" t="s">
        <v>313</v>
      </c>
      <c r="E53" s="261" t="s">
        <v>433</v>
      </c>
      <c r="F53" s="261" t="s">
        <v>314</v>
      </c>
      <c r="G53" s="261" t="s">
        <v>416</v>
      </c>
      <c r="H53" s="260" t="s">
        <v>434</v>
      </c>
      <c r="I53" s="261" t="s">
        <v>315</v>
      </c>
      <c r="J53" s="260" t="s">
        <v>417</v>
      </c>
      <c r="K53" s="262" t="s">
        <v>435</v>
      </c>
      <c r="L53" s="265"/>
      <c r="M53" s="261"/>
      <c r="N53" s="266"/>
      <c r="O53" s="266"/>
    </row>
    <row r="54" spans="2:15">
      <c r="B54" s="261" t="s">
        <v>202</v>
      </c>
      <c r="C54" s="261"/>
      <c r="D54" s="261" t="s">
        <v>313</v>
      </c>
      <c r="E54" s="261" t="s">
        <v>433</v>
      </c>
      <c r="F54" s="261" t="s">
        <v>314</v>
      </c>
      <c r="G54" s="261" t="s">
        <v>416</v>
      </c>
      <c r="H54" s="260" t="s">
        <v>434</v>
      </c>
      <c r="I54" s="261" t="s">
        <v>315</v>
      </c>
      <c r="J54" s="260" t="s">
        <v>417</v>
      </c>
      <c r="K54" s="262" t="s">
        <v>435</v>
      </c>
      <c r="L54" s="265"/>
      <c r="M54" s="261"/>
      <c r="N54" s="266"/>
      <c r="O54" s="266"/>
    </row>
    <row r="55" spans="2:15">
      <c r="B55" s="261" t="s">
        <v>203</v>
      </c>
      <c r="C55" s="261"/>
      <c r="D55" s="261" t="s">
        <v>313</v>
      </c>
      <c r="E55" s="261" t="s">
        <v>433</v>
      </c>
      <c r="F55" s="261" t="s">
        <v>314</v>
      </c>
      <c r="G55" s="261" t="s">
        <v>416</v>
      </c>
      <c r="H55" s="260" t="s">
        <v>434</v>
      </c>
      <c r="I55" s="261" t="s">
        <v>315</v>
      </c>
      <c r="J55" s="260" t="s">
        <v>417</v>
      </c>
      <c r="K55" s="262" t="s">
        <v>435</v>
      </c>
      <c r="L55" s="265"/>
      <c r="M55" s="261"/>
      <c r="N55" s="266"/>
      <c r="O55" s="266"/>
    </row>
    <row r="56" spans="2:15">
      <c r="B56" s="261" t="s">
        <v>204</v>
      </c>
      <c r="C56" s="261"/>
      <c r="D56" s="261" t="s">
        <v>313</v>
      </c>
      <c r="E56" s="261" t="s">
        <v>433</v>
      </c>
      <c r="F56" s="261" t="s">
        <v>314</v>
      </c>
      <c r="G56" s="261" t="s">
        <v>416</v>
      </c>
      <c r="H56" s="260" t="s">
        <v>434</v>
      </c>
      <c r="I56" s="261" t="s">
        <v>315</v>
      </c>
      <c r="J56" s="260" t="s">
        <v>417</v>
      </c>
      <c r="K56" s="262" t="s">
        <v>435</v>
      </c>
      <c r="L56" s="265"/>
      <c r="M56" s="261"/>
      <c r="N56" s="266"/>
      <c r="O56" s="266"/>
    </row>
    <row r="57" spans="2:15">
      <c r="B57" s="261" t="s">
        <v>205</v>
      </c>
      <c r="C57" s="261"/>
      <c r="D57" s="261" t="s">
        <v>313</v>
      </c>
      <c r="E57" s="261" t="s">
        <v>433</v>
      </c>
      <c r="F57" s="261" t="s">
        <v>314</v>
      </c>
      <c r="G57" s="261" t="s">
        <v>416</v>
      </c>
      <c r="H57" s="260" t="s">
        <v>434</v>
      </c>
      <c r="I57" s="261" t="s">
        <v>315</v>
      </c>
      <c r="J57" s="260" t="s">
        <v>417</v>
      </c>
      <c r="K57" s="262" t="s">
        <v>435</v>
      </c>
      <c r="L57" s="265"/>
      <c r="M57" s="261"/>
      <c r="N57" s="266"/>
      <c r="O57" s="266"/>
    </row>
    <row r="58" spans="2:15">
      <c r="B58" s="261" t="s">
        <v>206</v>
      </c>
      <c r="C58" s="261"/>
      <c r="D58" s="261" t="s">
        <v>313</v>
      </c>
      <c r="E58" s="261" t="s">
        <v>433</v>
      </c>
      <c r="F58" s="261" t="s">
        <v>314</v>
      </c>
      <c r="G58" s="261" t="s">
        <v>416</v>
      </c>
      <c r="H58" s="260" t="s">
        <v>434</v>
      </c>
      <c r="I58" s="261" t="s">
        <v>315</v>
      </c>
      <c r="J58" s="260" t="s">
        <v>417</v>
      </c>
      <c r="K58" s="262" t="s">
        <v>435</v>
      </c>
      <c r="L58" s="265"/>
      <c r="M58" s="261"/>
      <c r="N58" s="266"/>
      <c r="O58" s="266"/>
    </row>
    <row r="59" spans="2:15">
      <c r="B59" s="261" t="s">
        <v>207</v>
      </c>
      <c r="C59" s="261"/>
      <c r="D59" s="261" t="s">
        <v>313</v>
      </c>
      <c r="E59" s="261" t="s">
        <v>433</v>
      </c>
      <c r="F59" s="261" t="s">
        <v>314</v>
      </c>
      <c r="G59" s="261" t="s">
        <v>416</v>
      </c>
      <c r="H59" s="260" t="s">
        <v>434</v>
      </c>
      <c r="I59" s="261" t="s">
        <v>315</v>
      </c>
      <c r="J59" s="260" t="s">
        <v>417</v>
      </c>
      <c r="K59" s="262" t="s">
        <v>435</v>
      </c>
      <c r="L59" s="265"/>
      <c r="M59" s="261"/>
      <c r="N59" s="266"/>
      <c r="O59" s="266"/>
    </row>
    <row r="60" spans="2:15">
      <c r="B60" s="261" t="s">
        <v>208</v>
      </c>
      <c r="C60" s="261"/>
      <c r="D60" s="261" t="s">
        <v>313</v>
      </c>
      <c r="E60" s="261" t="s">
        <v>433</v>
      </c>
      <c r="F60" s="261" t="s">
        <v>314</v>
      </c>
      <c r="G60" s="261" t="s">
        <v>416</v>
      </c>
      <c r="H60" s="260" t="s">
        <v>434</v>
      </c>
      <c r="I60" s="261" t="s">
        <v>315</v>
      </c>
      <c r="J60" s="260" t="s">
        <v>417</v>
      </c>
      <c r="K60" s="262" t="s">
        <v>435</v>
      </c>
      <c r="L60" s="265"/>
      <c r="M60" s="261"/>
      <c r="N60" s="266"/>
      <c r="O60" s="266"/>
    </row>
    <row r="61" spans="2:15">
      <c r="B61" s="261" t="s">
        <v>209</v>
      </c>
      <c r="C61" s="261"/>
      <c r="D61" s="261" t="s">
        <v>313</v>
      </c>
      <c r="E61" s="261" t="s">
        <v>433</v>
      </c>
      <c r="F61" s="261" t="s">
        <v>314</v>
      </c>
      <c r="G61" s="261" t="s">
        <v>416</v>
      </c>
      <c r="H61" s="260" t="s">
        <v>434</v>
      </c>
      <c r="I61" s="261" t="s">
        <v>315</v>
      </c>
      <c r="J61" s="260" t="s">
        <v>417</v>
      </c>
      <c r="K61" s="262" t="s">
        <v>435</v>
      </c>
      <c r="L61" s="265"/>
      <c r="M61" s="261"/>
      <c r="N61" s="266"/>
      <c r="O61" s="266"/>
    </row>
    <row r="62" spans="2:15">
      <c r="B62" s="261" t="s">
        <v>210</v>
      </c>
      <c r="C62" s="261"/>
      <c r="D62" s="261" t="s">
        <v>313</v>
      </c>
      <c r="E62" s="261" t="s">
        <v>433</v>
      </c>
      <c r="F62" s="261" t="s">
        <v>314</v>
      </c>
      <c r="G62" s="261" t="s">
        <v>416</v>
      </c>
      <c r="H62" s="260" t="s">
        <v>434</v>
      </c>
      <c r="I62" s="261" t="s">
        <v>315</v>
      </c>
      <c r="J62" s="260" t="s">
        <v>417</v>
      </c>
      <c r="K62" s="262" t="s">
        <v>435</v>
      </c>
      <c r="L62" s="265"/>
      <c r="M62" s="261"/>
      <c r="N62" s="266"/>
      <c r="O62" s="266"/>
    </row>
    <row r="63" spans="2:15">
      <c r="B63" s="261" t="s">
        <v>211</v>
      </c>
      <c r="C63" s="261"/>
      <c r="D63" s="261" t="s">
        <v>313</v>
      </c>
      <c r="E63" s="261" t="s">
        <v>433</v>
      </c>
      <c r="F63" s="261" t="s">
        <v>314</v>
      </c>
      <c r="G63" s="261" t="s">
        <v>416</v>
      </c>
      <c r="H63" s="260" t="s">
        <v>434</v>
      </c>
      <c r="I63" s="261" t="s">
        <v>315</v>
      </c>
      <c r="J63" s="260" t="s">
        <v>417</v>
      </c>
      <c r="K63" s="262" t="s">
        <v>435</v>
      </c>
      <c r="L63" s="265"/>
      <c r="M63" s="261"/>
      <c r="N63" s="266"/>
      <c r="O63" s="266"/>
    </row>
    <row r="64" spans="2:15">
      <c r="B64" s="261" t="s">
        <v>212</v>
      </c>
      <c r="C64" s="261"/>
      <c r="D64" s="261" t="s">
        <v>313</v>
      </c>
      <c r="E64" s="261" t="s">
        <v>433</v>
      </c>
      <c r="F64" s="261" t="s">
        <v>314</v>
      </c>
      <c r="G64" s="261" t="s">
        <v>416</v>
      </c>
      <c r="H64" s="260" t="s">
        <v>434</v>
      </c>
      <c r="I64" s="261" t="s">
        <v>315</v>
      </c>
      <c r="J64" s="260" t="s">
        <v>417</v>
      </c>
      <c r="K64" s="262" t="s">
        <v>435</v>
      </c>
      <c r="L64" s="265"/>
      <c r="M64" s="261"/>
      <c r="N64" s="266"/>
      <c r="O64" s="266"/>
    </row>
    <row r="65" spans="2:15">
      <c r="B65" s="261" t="s">
        <v>213</v>
      </c>
      <c r="C65" s="261"/>
      <c r="D65" s="261" t="s">
        <v>313</v>
      </c>
      <c r="E65" s="261" t="s">
        <v>433</v>
      </c>
      <c r="F65" s="261" t="s">
        <v>314</v>
      </c>
      <c r="G65" s="261" t="s">
        <v>416</v>
      </c>
      <c r="H65" s="260" t="s">
        <v>434</v>
      </c>
      <c r="I65" s="261" t="s">
        <v>315</v>
      </c>
      <c r="J65" s="260" t="s">
        <v>417</v>
      </c>
      <c r="K65" s="262" t="s">
        <v>435</v>
      </c>
      <c r="L65" s="265"/>
      <c r="M65" s="261"/>
      <c r="N65" s="266"/>
      <c r="O65" s="266"/>
    </row>
    <row r="66" spans="2:15">
      <c r="B66" s="261" t="s">
        <v>214</v>
      </c>
      <c r="C66" s="261"/>
      <c r="D66" s="261" t="s">
        <v>313</v>
      </c>
      <c r="E66" s="261" t="s">
        <v>433</v>
      </c>
      <c r="F66" s="261" t="s">
        <v>314</v>
      </c>
      <c r="G66" s="261" t="s">
        <v>416</v>
      </c>
      <c r="H66" s="260" t="s">
        <v>434</v>
      </c>
      <c r="I66" s="261" t="s">
        <v>315</v>
      </c>
      <c r="J66" s="260" t="s">
        <v>417</v>
      </c>
      <c r="K66" s="262" t="s">
        <v>435</v>
      </c>
      <c r="L66" s="265"/>
      <c r="M66" s="261"/>
      <c r="N66" s="266"/>
      <c r="O66" s="266"/>
    </row>
    <row r="67" spans="2:15">
      <c r="B67" s="261" t="s">
        <v>215</v>
      </c>
      <c r="C67" s="261"/>
      <c r="D67" s="261" t="s">
        <v>313</v>
      </c>
      <c r="E67" s="261" t="s">
        <v>433</v>
      </c>
      <c r="F67" s="261" t="s">
        <v>314</v>
      </c>
      <c r="G67" s="261" t="s">
        <v>416</v>
      </c>
      <c r="H67" s="260" t="s">
        <v>434</v>
      </c>
      <c r="I67" s="261" t="s">
        <v>315</v>
      </c>
      <c r="J67" s="260" t="s">
        <v>417</v>
      </c>
      <c r="K67" s="262" t="s">
        <v>435</v>
      </c>
      <c r="L67" s="265"/>
      <c r="M67" s="261"/>
      <c r="N67" s="266"/>
      <c r="O67" s="266"/>
    </row>
    <row r="68" spans="2:15">
      <c r="B68" s="261" t="s">
        <v>216</v>
      </c>
      <c r="C68" s="261"/>
      <c r="D68" s="261" t="s">
        <v>313</v>
      </c>
      <c r="E68" s="261" t="s">
        <v>433</v>
      </c>
      <c r="F68" s="261" t="s">
        <v>314</v>
      </c>
      <c r="G68" s="261" t="s">
        <v>416</v>
      </c>
      <c r="H68" s="260" t="s">
        <v>434</v>
      </c>
      <c r="I68" s="261" t="s">
        <v>315</v>
      </c>
      <c r="J68" s="260" t="s">
        <v>417</v>
      </c>
      <c r="K68" s="262" t="s">
        <v>435</v>
      </c>
      <c r="L68" s="265"/>
      <c r="M68" s="261"/>
      <c r="N68" s="266"/>
      <c r="O68" s="266"/>
    </row>
    <row r="69" spans="2:15">
      <c r="B69" s="261" t="s">
        <v>217</v>
      </c>
      <c r="C69" s="261"/>
      <c r="D69" s="261" t="s">
        <v>313</v>
      </c>
      <c r="E69" s="261" t="s">
        <v>433</v>
      </c>
      <c r="F69" s="261" t="s">
        <v>314</v>
      </c>
      <c r="G69" s="261" t="s">
        <v>416</v>
      </c>
      <c r="H69" s="260" t="s">
        <v>434</v>
      </c>
      <c r="I69" s="261" t="s">
        <v>315</v>
      </c>
      <c r="J69" s="260" t="s">
        <v>417</v>
      </c>
      <c r="K69" s="262" t="s">
        <v>435</v>
      </c>
      <c r="L69" s="265"/>
      <c r="M69" s="261"/>
      <c r="N69" s="266"/>
      <c r="O69" s="266"/>
    </row>
    <row r="70" spans="2:15">
      <c r="B70" s="261" t="s">
        <v>218</v>
      </c>
      <c r="C70" s="261"/>
      <c r="D70" s="261" t="s">
        <v>313</v>
      </c>
      <c r="E70" s="261" t="s">
        <v>433</v>
      </c>
      <c r="F70" s="261" t="s">
        <v>314</v>
      </c>
      <c r="G70" s="261" t="s">
        <v>416</v>
      </c>
      <c r="H70" s="260" t="s">
        <v>434</v>
      </c>
      <c r="I70" s="261" t="s">
        <v>315</v>
      </c>
      <c r="J70" s="260" t="s">
        <v>417</v>
      </c>
      <c r="K70" s="262" t="s">
        <v>435</v>
      </c>
      <c r="L70" s="265"/>
      <c r="M70" s="261"/>
      <c r="N70" s="266"/>
      <c r="O70" s="266"/>
    </row>
    <row r="71" spans="2:15">
      <c r="B71" s="261" t="s">
        <v>219</v>
      </c>
      <c r="C71" s="261"/>
      <c r="D71" s="261" t="s">
        <v>313</v>
      </c>
      <c r="E71" s="261" t="s">
        <v>433</v>
      </c>
      <c r="F71" s="261" t="s">
        <v>314</v>
      </c>
      <c r="G71" s="261" t="s">
        <v>416</v>
      </c>
      <c r="H71" s="260" t="s">
        <v>434</v>
      </c>
      <c r="I71" s="261" t="s">
        <v>315</v>
      </c>
      <c r="J71" s="260" t="s">
        <v>417</v>
      </c>
      <c r="K71" s="262" t="s">
        <v>435</v>
      </c>
      <c r="L71" s="265"/>
      <c r="M71" s="261"/>
      <c r="N71" s="266"/>
      <c r="O71" s="266"/>
    </row>
    <row r="72" spans="2:15">
      <c r="B72" s="261" t="s">
        <v>220</v>
      </c>
      <c r="C72" s="261"/>
      <c r="D72" s="261" t="s">
        <v>313</v>
      </c>
      <c r="E72" s="261" t="s">
        <v>433</v>
      </c>
      <c r="F72" s="261" t="s">
        <v>314</v>
      </c>
      <c r="G72" s="261" t="s">
        <v>416</v>
      </c>
      <c r="H72" s="260" t="s">
        <v>434</v>
      </c>
      <c r="I72" s="261" t="s">
        <v>315</v>
      </c>
      <c r="J72" s="260" t="s">
        <v>417</v>
      </c>
      <c r="K72" s="262" t="s">
        <v>435</v>
      </c>
      <c r="L72" s="265"/>
      <c r="M72" s="261"/>
      <c r="N72" s="266"/>
      <c r="O72" s="266"/>
    </row>
    <row r="73" spans="2:15">
      <c r="B73" s="261" t="s">
        <v>221</v>
      </c>
      <c r="C73" s="261"/>
      <c r="D73" s="261" t="s">
        <v>313</v>
      </c>
      <c r="E73" s="261" t="s">
        <v>433</v>
      </c>
      <c r="F73" s="261" t="s">
        <v>314</v>
      </c>
      <c r="G73" s="261" t="s">
        <v>416</v>
      </c>
      <c r="H73" s="260" t="s">
        <v>434</v>
      </c>
      <c r="I73" s="261" t="s">
        <v>315</v>
      </c>
      <c r="J73" s="260" t="s">
        <v>417</v>
      </c>
      <c r="K73" s="262" t="s">
        <v>435</v>
      </c>
      <c r="L73" s="265"/>
      <c r="M73" s="261"/>
      <c r="N73" s="266"/>
      <c r="O73" s="266"/>
    </row>
    <row r="74" spans="2:15">
      <c r="B74" s="261" t="s">
        <v>222</v>
      </c>
      <c r="C74" s="261"/>
      <c r="D74" s="261" t="s">
        <v>313</v>
      </c>
      <c r="E74" s="261" t="s">
        <v>433</v>
      </c>
      <c r="F74" s="261" t="s">
        <v>314</v>
      </c>
      <c r="G74" s="261" t="s">
        <v>416</v>
      </c>
      <c r="H74" s="260" t="s">
        <v>434</v>
      </c>
      <c r="I74" s="261" t="s">
        <v>315</v>
      </c>
      <c r="J74" s="260" t="s">
        <v>417</v>
      </c>
      <c r="K74" s="262" t="s">
        <v>435</v>
      </c>
      <c r="L74" s="265"/>
      <c r="M74" s="261"/>
      <c r="N74" s="266"/>
      <c r="O74" s="266"/>
    </row>
    <row r="75" spans="2:15">
      <c r="B75" s="261" t="s">
        <v>223</v>
      </c>
      <c r="C75" s="261"/>
      <c r="D75" s="261" t="s">
        <v>313</v>
      </c>
      <c r="E75" s="261" t="s">
        <v>433</v>
      </c>
      <c r="F75" s="261" t="s">
        <v>314</v>
      </c>
      <c r="G75" s="261" t="s">
        <v>416</v>
      </c>
      <c r="H75" s="260" t="s">
        <v>434</v>
      </c>
      <c r="I75" s="261" t="s">
        <v>315</v>
      </c>
      <c r="J75" s="260" t="s">
        <v>417</v>
      </c>
      <c r="K75" s="262" t="s">
        <v>435</v>
      </c>
      <c r="L75" s="265"/>
      <c r="M75" s="261"/>
      <c r="N75" s="266"/>
      <c r="O75" s="266"/>
    </row>
    <row r="76" spans="2:15">
      <c r="B76" s="261" t="s">
        <v>224</v>
      </c>
      <c r="C76" s="261"/>
      <c r="D76" s="261" t="s">
        <v>313</v>
      </c>
      <c r="E76" s="261" t="s">
        <v>433</v>
      </c>
      <c r="F76" s="261" t="s">
        <v>314</v>
      </c>
      <c r="G76" s="261" t="s">
        <v>416</v>
      </c>
      <c r="H76" s="260" t="s">
        <v>434</v>
      </c>
      <c r="I76" s="261" t="s">
        <v>315</v>
      </c>
      <c r="J76" s="260" t="s">
        <v>417</v>
      </c>
      <c r="K76" s="262" t="s">
        <v>435</v>
      </c>
      <c r="L76" s="265"/>
      <c r="M76" s="261"/>
      <c r="N76" s="266"/>
      <c r="O76" s="266"/>
    </row>
    <row r="77" spans="2:15">
      <c r="B77" s="261" t="s">
        <v>225</v>
      </c>
      <c r="C77" s="261"/>
      <c r="D77" s="261" t="s">
        <v>313</v>
      </c>
      <c r="E77" s="261" t="s">
        <v>433</v>
      </c>
      <c r="F77" s="261" t="s">
        <v>314</v>
      </c>
      <c r="G77" s="261" t="s">
        <v>416</v>
      </c>
      <c r="H77" s="260" t="s">
        <v>434</v>
      </c>
      <c r="I77" s="261" t="s">
        <v>315</v>
      </c>
      <c r="J77" s="260" t="s">
        <v>417</v>
      </c>
      <c r="K77" s="262" t="s">
        <v>435</v>
      </c>
      <c r="L77" s="265"/>
      <c r="M77" s="261"/>
      <c r="N77" s="266"/>
      <c r="O77" s="266"/>
    </row>
    <row r="78" spans="2:15">
      <c r="B78" s="261" t="s">
        <v>226</v>
      </c>
      <c r="C78" s="261"/>
      <c r="D78" s="261" t="s">
        <v>313</v>
      </c>
      <c r="E78" s="261" t="s">
        <v>433</v>
      </c>
      <c r="F78" s="261" t="s">
        <v>314</v>
      </c>
      <c r="G78" s="261" t="s">
        <v>416</v>
      </c>
      <c r="H78" s="260" t="s">
        <v>434</v>
      </c>
      <c r="I78" s="261" t="s">
        <v>315</v>
      </c>
      <c r="J78" s="260" t="s">
        <v>417</v>
      </c>
      <c r="K78" s="262" t="s">
        <v>435</v>
      </c>
      <c r="L78" s="265"/>
      <c r="M78" s="261"/>
      <c r="N78" s="266"/>
      <c r="O78" s="266"/>
    </row>
    <row r="79" spans="2:15">
      <c r="B79" s="261" t="s">
        <v>227</v>
      </c>
      <c r="C79" s="261"/>
      <c r="D79" s="261" t="s">
        <v>313</v>
      </c>
      <c r="E79" s="261" t="s">
        <v>433</v>
      </c>
      <c r="F79" s="261" t="s">
        <v>314</v>
      </c>
      <c r="G79" s="261" t="s">
        <v>416</v>
      </c>
      <c r="H79" s="260" t="s">
        <v>434</v>
      </c>
      <c r="I79" s="261" t="s">
        <v>315</v>
      </c>
      <c r="J79" s="260" t="s">
        <v>417</v>
      </c>
      <c r="K79" s="262" t="s">
        <v>435</v>
      </c>
      <c r="L79" s="265"/>
      <c r="M79" s="261"/>
      <c r="N79" s="266"/>
      <c r="O79" s="266"/>
    </row>
    <row r="80" spans="2:15">
      <c r="B80" s="261" t="s">
        <v>228</v>
      </c>
      <c r="C80" s="261"/>
      <c r="D80" s="261" t="s">
        <v>313</v>
      </c>
      <c r="E80" s="261" t="s">
        <v>433</v>
      </c>
      <c r="F80" s="261" t="s">
        <v>314</v>
      </c>
      <c r="G80" s="261" t="s">
        <v>416</v>
      </c>
      <c r="H80" s="260" t="s">
        <v>434</v>
      </c>
      <c r="I80" s="261" t="s">
        <v>315</v>
      </c>
      <c r="J80" s="260" t="s">
        <v>417</v>
      </c>
      <c r="K80" s="262" t="s">
        <v>435</v>
      </c>
      <c r="L80" s="265"/>
      <c r="M80" s="261"/>
      <c r="N80" s="266"/>
      <c r="O80" s="266"/>
    </row>
    <row r="81" spans="2:15">
      <c r="B81" s="261" t="s">
        <v>229</v>
      </c>
      <c r="C81" s="261"/>
      <c r="D81" s="261" t="s">
        <v>313</v>
      </c>
      <c r="E81" s="261" t="s">
        <v>433</v>
      </c>
      <c r="F81" s="261" t="s">
        <v>314</v>
      </c>
      <c r="G81" s="261" t="s">
        <v>416</v>
      </c>
      <c r="H81" s="260" t="s">
        <v>434</v>
      </c>
      <c r="I81" s="261" t="s">
        <v>315</v>
      </c>
      <c r="J81" s="260" t="s">
        <v>417</v>
      </c>
      <c r="K81" s="262" t="s">
        <v>435</v>
      </c>
      <c r="L81" s="265"/>
      <c r="M81" s="261"/>
      <c r="N81" s="266"/>
      <c r="O81" s="266"/>
    </row>
    <row r="82" spans="2:15">
      <c r="B82" s="261" t="s">
        <v>230</v>
      </c>
      <c r="C82" s="261"/>
      <c r="D82" s="261" t="s">
        <v>313</v>
      </c>
      <c r="E82" s="261" t="s">
        <v>433</v>
      </c>
      <c r="F82" s="261" t="s">
        <v>314</v>
      </c>
      <c r="G82" s="261" t="s">
        <v>416</v>
      </c>
      <c r="H82" s="260" t="s">
        <v>434</v>
      </c>
      <c r="I82" s="261" t="s">
        <v>315</v>
      </c>
      <c r="J82" s="260" t="s">
        <v>417</v>
      </c>
      <c r="K82" s="262" t="s">
        <v>435</v>
      </c>
      <c r="L82" s="265"/>
      <c r="M82" s="261"/>
      <c r="N82" s="266"/>
      <c r="O82" s="266"/>
    </row>
    <row r="83" spans="2:15">
      <c r="B83" s="261" t="s">
        <v>231</v>
      </c>
      <c r="C83" s="261"/>
      <c r="D83" s="261" t="s">
        <v>313</v>
      </c>
      <c r="E83" s="261" t="s">
        <v>433</v>
      </c>
      <c r="F83" s="261" t="s">
        <v>314</v>
      </c>
      <c r="G83" s="261" t="s">
        <v>416</v>
      </c>
      <c r="H83" s="260" t="s">
        <v>434</v>
      </c>
      <c r="I83" s="261" t="s">
        <v>315</v>
      </c>
      <c r="J83" s="260" t="s">
        <v>417</v>
      </c>
      <c r="K83" s="262" t="s">
        <v>435</v>
      </c>
      <c r="L83" s="265"/>
      <c r="M83" s="261"/>
      <c r="N83" s="266"/>
      <c r="O83" s="266"/>
    </row>
    <row r="84" spans="2:15">
      <c r="B84" s="261" t="s">
        <v>232</v>
      </c>
      <c r="C84" s="261"/>
      <c r="D84" s="261" t="s">
        <v>313</v>
      </c>
      <c r="E84" s="261" t="s">
        <v>433</v>
      </c>
      <c r="F84" s="261" t="s">
        <v>314</v>
      </c>
      <c r="G84" s="261" t="s">
        <v>416</v>
      </c>
      <c r="H84" s="260" t="s">
        <v>434</v>
      </c>
      <c r="I84" s="261" t="s">
        <v>315</v>
      </c>
      <c r="J84" s="260" t="s">
        <v>417</v>
      </c>
      <c r="K84" s="262" t="s">
        <v>435</v>
      </c>
      <c r="L84" s="265"/>
      <c r="M84" s="261"/>
      <c r="N84" s="266"/>
      <c r="O84" s="266"/>
    </row>
    <row r="85" spans="2:15">
      <c r="B85" s="261" t="s">
        <v>233</v>
      </c>
      <c r="C85" s="261"/>
      <c r="D85" s="261" t="s">
        <v>313</v>
      </c>
      <c r="E85" s="261" t="s">
        <v>433</v>
      </c>
      <c r="F85" s="261" t="s">
        <v>314</v>
      </c>
      <c r="G85" s="261" t="s">
        <v>416</v>
      </c>
      <c r="H85" s="260" t="s">
        <v>434</v>
      </c>
      <c r="I85" s="261" t="s">
        <v>315</v>
      </c>
      <c r="J85" s="260" t="s">
        <v>417</v>
      </c>
      <c r="K85" s="262" t="s">
        <v>435</v>
      </c>
      <c r="L85" s="265"/>
      <c r="M85" s="261"/>
      <c r="N85" s="266"/>
      <c r="O85" s="266"/>
    </row>
    <row r="86" spans="2:15">
      <c r="B86" s="261" t="s">
        <v>234</v>
      </c>
      <c r="C86" s="261"/>
      <c r="D86" s="261" t="s">
        <v>313</v>
      </c>
      <c r="E86" s="261" t="s">
        <v>433</v>
      </c>
      <c r="F86" s="261" t="s">
        <v>314</v>
      </c>
      <c r="G86" s="261" t="s">
        <v>416</v>
      </c>
      <c r="H86" s="260" t="s">
        <v>434</v>
      </c>
      <c r="I86" s="261" t="s">
        <v>315</v>
      </c>
      <c r="J86" s="260" t="s">
        <v>417</v>
      </c>
      <c r="K86" s="262" t="s">
        <v>435</v>
      </c>
      <c r="L86" s="265"/>
      <c r="M86" s="261"/>
      <c r="N86" s="266"/>
      <c r="O86" s="266"/>
    </row>
    <row r="87" spans="2:15">
      <c r="B87" s="261" t="s">
        <v>235</v>
      </c>
      <c r="C87" s="261"/>
      <c r="D87" s="261" t="s">
        <v>313</v>
      </c>
      <c r="E87" s="261" t="s">
        <v>433</v>
      </c>
      <c r="F87" s="261" t="s">
        <v>314</v>
      </c>
      <c r="G87" s="261" t="s">
        <v>416</v>
      </c>
      <c r="H87" s="260" t="s">
        <v>434</v>
      </c>
      <c r="I87" s="261" t="s">
        <v>315</v>
      </c>
      <c r="J87" s="260" t="s">
        <v>417</v>
      </c>
      <c r="K87" s="262" t="s">
        <v>435</v>
      </c>
      <c r="L87" s="265"/>
      <c r="M87" s="261"/>
      <c r="N87" s="266"/>
      <c r="O87" s="266"/>
    </row>
    <row r="88" spans="2:15">
      <c r="B88" s="261" t="s">
        <v>236</v>
      </c>
      <c r="C88" s="261"/>
      <c r="D88" s="261" t="s">
        <v>313</v>
      </c>
      <c r="E88" s="261" t="s">
        <v>433</v>
      </c>
      <c r="F88" s="261" t="s">
        <v>314</v>
      </c>
      <c r="G88" s="261" t="s">
        <v>416</v>
      </c>
      <c r="H88" s="260" t="s">
        <v>434</v>
      </c>
      <c r="I88" s="261" t="s">
        <v>315</v>
      </c>
      <c r="J88" s="260" t="s">
        <v>417</v>
      </c>
      <c r="K88" s="262" t="s">
        <v>435</v>
      </c>
      <c r="L88" s="265"/>
      <c r="M88" s="261"/>
      <c r="N88" s="266"/>
      <c r="O88" s="266"/>
    </row>
    <row r="89" spans="2:15">
      <c r="B89" s="261" t="s">
        <v>237</v>
      </c>
      <c r="C89" s="261"/>
      <c r="D89" s="261" t="s">
        <v>313</v>
      </c>
      <c r="E89" s="261" t="s">
        <v>433</v>
      </c>
      <c r="F89" s="261" t="s">
        <v>314</v>
      </c>
      <c r="G89" s="261" t="s">
        <v>416</v>
      </c>
      <c r="H89" s="260" t="s">
        <v>434</v>
      </c>
      <c r="I89" s="261" t="s">
        <v>315</v>
      </c>
      <c r="J89" s="260" t="s">
        <v>417</v>
      </c>
      <c r="K89" s="262" t="s">
        <v>435</v>
      </c>
      <c r="L89" s="265"/>
      <c r="M89" s="261"/>
      <c r="N89" s="266"/>
      <c r="O89" s="266"/>
    </row>
    <row r="90" spans="2:15">
      <c r="B90" s="261" t="s">
        <v>238</v>
      </c>
      <c r="C90" s="261"/>
      <c r="D90" s="261" t="s">
        <v>313</v>
      </c>
      <c r="E90" s="261" t="s">
        <v>433</v>
      </c>
      <c r="F90" s="261" t="s">
        <v>314</v>
      </c>
      <c r="G90" s="261" t="s">
        <v>416</v>
      </c>
      <c r="H90" s="260" t="s">
        <v>434</v>
      </c>
      <c r="I90" s="261" t="s">
        <v>315</v>
      </c>
      <c r="J90" s="260" t="s">
        <v>417</v>
      </c>
      <c r="K90" s="262" t="s">
        <v>435</v>
      </c>
      <c r="L90" s="265"/>
      <c r="M90" s="261"/>
      <c r="N90" s="266"/>
      <c r="O90" s="266"/>
    </row>
    <row r="91" spans="2:15">
      <c r="B91" s="261" t="s">
        <v>239</v>
      </c>
      <c r="C91" s="261"/>
      <c r="D91" s="261" t="s">
        <v>313</v>
      </c>
      <c r="E91" s="261" t="s">
        <v>433</v>
      </c>
      <c r="F91" s="261" t="s">
        <v>314</v>
      </c>
      <c r="G91" s="261" t="s">
        <v>416</v>
      </c>
      <c r="H91" s="260" t="s">
        <v>434</v>
      </c>
      <c r="I91" s="261" t="s">
        <v>315</v>
      </c>
      <c r="J91" s="260" t="s">
        <v>417</v>
      </c>
      <c r="K91" s="262" t="s">
        <v>435</v>
      </c>
      <c r="L91" s="265"/>
      <c r="M91" s="261"/>
      <c r="N91" s="266"/>
      <c r="O91" s="266"/>
    </row>
    <row r="92" spans="2:15">
      <c r="B92" s="261" t="s">
        <v>240</v>
      </c>
      <c r="C92" s="261"/>
      <c r="D92" s="261" t="s">
        <v>313</v>
      </c>
      <c r="E92" s="261" t="s">
        <v>433</v>
      </c>
      <c r="F92" s="261" t="s">
        <v>314</v>
      </c>
      <c r="G92" s="261" t="s">
        <v>416</v>
      </c>
      <c r="H92" s="260" t="s">
        <v>434</v>
      </c>
      <c r="I92" s="261" t="s">
        <v>315</v>
      </c>
      <c r="J92" s="260" t="s">
        <v>417</v>
      </c>
      <c r="K92" s="262" t="s">
        <v>435</v>
      </c>
      <c r="L92" s="265"/>
      <c r="M92" s="261"/>
      <c r="N92" s="266"/>
      <c r="O92" s="266"/>
    </row>
    <row r="93" spans="2:15">
      <c r="B93" s="261" t="s">
        <v>241</v>
      </c>
      <c r="C93" s="261"/>
      <c r="D93" s="261" t="s">
        <v>313</v>
      </c>
      <c r="E93" s="261" t="s">
        <v>433</v>
      </c>
      <c r="F93" s="261" t="s">
        <v>314</v>
      </c>
      <c r="G93" s="261" t="s">
        <v>416</v>
      </c>
      <c r="H93" s="260" t="s">
        <v>434</v>
      </c>
      <c r="I93" s="261" t="s">
        <v>315</v>
      </c>
      <c r="J93" s="260" t="s">
        <v>417</v>
      </c>
      <c r="K93" s="262" t="s">
        <v>435</v>
      </c>
      <c r="L93" s="265"/>
      <c r="M93" s="261"/>
      <c r="N93" s="266"/>
      <c r="O93" s="266"/>
    </row>
    <row r="94" spans="2:15">
      <c r="B94" s="261" t="s">
        <v>242</v>
      </c>
      <c r="C94" s="261"/>
      <c r="D94" s="261" t="s">
        <v>313</v>
      </c>
      <c r="E94" s="261" t="s">
        <v>433</v>
      </c>
      <c r="F94" s="261" t="s">
        <v>314</v>
      </c>
      <c r="G94" s="261" t="s">
        <v>416</v>
      </c>
      <c r="H94" s="260" t="s">
        <v>434</v>
      </c>
      <c r="I94" s="261" t="s">
        <v>315</v>
      </c>
      <c r="J94" s="260" t="s">
        <v>417</v>
      </c>
      <c r="K94" s="262" t="s">
        <v>435</v>
      </c>
      <c r="L94" s="265"/>
      <c r="M94" s="261"/>
      <c r="N94" s="266"/>
      <c r="O94" s="266"/>
    </row>
    <row r="95" spans="2:15">
      <c r="B95" s="261" t="s">
        <v>243</v>
      </c>
      <c r="C95" s="261"/>
      <c r="D95" s="261" t="s">
        <v>313</v>
      </c>
      <c r="E95" s="261" t="s">
        <v>433</v>
      </c>
      <c r="F95" s="261" t="s">
        <v>314</v>
      </c>
      <c r="G95" s="261" t="s">
        <v>416</v>
      </c>
      <c r="H95" s="260" t="s">
        <v>434</v>
      </c>
      <c r="I95" s="261" t="s">
        <v>315</v>
      </c>
      <c r="J95" s="260" t="s">
        <v>417</v>
      </c>
      <c r="K95" s="262" t="s">
        <v>435</v>
      </c>
      <c r="L95" s="265"/>
      <c r="M95" s="261"/>
      <c r="N95" s="266"/>
      <c r="O95" s="266"/>
    </row>
    <row r="96" spans="2:15">
      <c r="B96" s="261" t="s">
        <v>244</v>
      </c>
      <c r="C96" s="261"/>
      <c r="D96" s="261" t="s">
        <v>313</v>
      </c>
      <c r="E96" s="261" t="s">
        <v>433</v>
      </c>
      <c r="F96" s="261" t="s">
        <v>314</v>
      </c>
      <c r="G96" s="261" t="s">
        <v>416</v>
      </c>
      <c r="H96" s="260" t="s">
        <v>434</v>
      </c>
      <c r="I96" s="261" t="s">
        <v>315</v>
      </c>
      <c r="J96" s="260" t="s">
        <v>417</v>
      </c>
      <c r="K96" s="262" t="s">
        <v>435</v>
      </c>
      <c r="L96" s="265"/>
      <c r="M96" s="261"/>
      <c r="N96" s="266"/>
      <c r="O96" s="266"/>
    </row>
    <row r="97" spans="2:15">
      <c r="B97" s="261" t="s">
        <v>245</v>
      </c>
      <c r="C97" s="261"/>
      <c r="D97" s="261" t="s">
        <v>313</v>
      </c>
      <c r="E97" s="261" t="s">
        <v>433</v>
      </c>
      <c r="F97" s="261" t="s">
        <v>314</v>
      </c>
      <c r="G97" s="261" t="s">
        <v>416</v>
      </c>
      <c r="H97" s="260" t="s">
        <v>434</v>
      </c>
      <c r="I97" s="261" t="s">
        <v>315</v>
      </c>
      <c r="J97" s="260" t="s">
        <v>417</v>
      </c>
      <c r="K97" s="262" t="s">
        <v>435</v>
      </c>
      <c r="L97" s="265"/>
      <c r="M97" s="261"/>
      <c r="N97" s="266"/>
      <c r="O97" s="266"/>
    </row>
    <row r="98" spans="2:15">
      <c r="B98" s="261" t="s">
        <v>246</v>
      </c>
      <c r="C98" s="261"/>
      <c r="D98" s="261" t="s">
        <v>313</v>
      </c>
      <c r="E98" s="261" t="s">
        <v>433</v>
      </c>
      <c r="F98" s="261" t="s">
        <v>314</v>
      </c>
      <c r="G98" s="261" t="s">
        <v>416</v>
      </c>
      <c r="H98" s="260" t="s">
        <v>434</v>
      </c>
      <c r="I98" s="261" t="s">
        <v>315</v>
      </c>
      <c r="J98" s="260" t="s">
        <v>417</v>
      </c>
      <c r="K98" s="262" t="s">
        <v>435</v>
      </c>
      <c r="L98" s="265"/>
      <c r="M98" s="261"/>
      <c r="N98" s="266"/>
      <c r="O98" s="266"/>
    </row>
    <row r="99" spans="2:15">
      <c r="B99" s="261" t="s">
        <v>247</v>
      </c>
      <c r="C99" s="261"/>
      <c r="D99" s="261" t="s">
        <v>313</v>
      </c>
      <c r="E99" s="261" t="s">
        <v>433</v>
      </c>
      <c r="F99" s="261" t="s">
        <v>314</v>
      </c>
      <c r="G99" s="261" t="s">
        <v>416</v>
      </c>
      <c r="H99" s="260" t="s">
        <v>434</v>
      </c>
      <c r="I99" s="261" t="s">
        <v>315</v>
      </c>
      <c r="J99" s="260" t="s">
        <v>417</v>
      </c>
      <c r="K99" s="262" t="s">
        <v>435</v>
      </c>
      <c r="L99" s="265"/>
      <c r="M99" s="261"/>
      <c r="N99" s="266"/>
      <c r="O99" s="266"/>
    </row>
    <row r="100" spans="2:15">
      <c r="B100" s="261" t="s">
        <v>248</v>
      </c>
      <c r="C100" s="261"/>
      <c r="D100" s="261" t="s">
        <v>313</v>
      </c>
      <c r="E100" s="261" t="s">
        <v>433</v>
      </c>
      <c r="F100" s="261" t="s">
        <v>314</v>
      </c>
      <c r="G100" s="261" t="s">
        <v>416</v>
      </c>
      <c r="H100" s="260" t="s">
        <v>434</v>
      </c>
      <c r="I100" s="261" t="s">
        <v>315</v>
      </c>
      <c r="J100" s="260" t="s">
        <v>417</v>
      </c>
      <c r="K100" s="262" t="s">
        <v>435</v>
      </c>
      <c r="L100" s="265"/>
      <c r="M100" s="261"/>
      <c r="N100" s="266"/>
      <c r="O100" s="266"/>
    </row>
    <row r="101" spans="2:15">
      <c r="B101" s="261" t="s">
        <v>249</v>
      </c>
      <c r="C101" s="261"/>
      <c r="D101" s="261" t="s">
        <v>313</v>
      </c>
      <c r="E101" s="261" t="s">
        <v>433</v>
      </c>
      <c r="F101" s="261" t="s">
        <v>314</v>
      </c>
      <c r="G101" s="261" t="s">
        <v>416</v>
      </c>
      <c r="H101" s="260" t="s">
        <v>434</v>
      </c>
      <c r="I101" s="261" t="s">
        <v>315</v>
      </c>
      <c r="J101" s="260" t="s">
        <v>417</v>
      </c>
      <c r="K101" s="262" t="s">
        <v>435</v>
      </c>
      <c r="L101" s="265"/>
      <c r="M101" s="261"/>
      <c r="N101" s="266"/>
      <c r="O101" s="266"/>
    </row>
    <row r="102" spans="2:15">
      <c r="B102" s="261" t="s">
        <v>250</v>
      </c>
      <c r="C102" s="261"/>
      <c r="D102" s="261" t="s">
        <v>313</v>
      </c>
      <c r="E102" s="261" t="s">
        <v>433</v>
      </c>
      <c r="F102" s="261" t="s">
        <v>314</v>
      </c>
      <c r="G102" s="261" t="s">
        <v>416</v>
      </c>
      <c r="H102" s="260" t="s">
        <v>434</v>
      </c>
      <c r="I102" s="261" t="s">
        <v>315</v>
      </c>
      <c r="J102" s="260" t="s">
        <v>417</v>
      </c>
      <c r="K102" s="262" t="s">
        <v>435</v>
      </c>
      <c r="L102" s="265"/>
      <c r="M102" s="261"/>
      <c r="N102" s="266"/>
      <c r="O102" s="266"/>
    </row>
    <row r="103" spans="2:15">
      <c r="B103" s="261" t="s">
        <v>251</v>
      </c>
      <c r="C103" s="261"/>
      <c r="D103" s="261" t="s">
        <v>313</v>
      </c>
      <c r="E103" s="261" t="s">
        <v>433</v>
      </c>
      <c r="F103" s="261" t="s">
        <v>314</v>
      </c>
      <c r="G103" s="261" t="s">
        <v>416</v>
      </c>
      <c r="H103" s="260" t="s">
        <v>434</v>
      </c>
      <c r="I103" s="261" t="s">
        <v>315</v>
      </c>
      <c r="J103" s="260" t="s">
        <v>417</v>
      </c>
      <c r="K103" s="262" t="s">
        <v>435</v>
      </c>
      <c r="L103" s="265"/>
      <c r="M103" s="261"/>
      <c r="N103" s="266"/>
      <c r="O103" s="266"/>
    </row>
    <row r="104" spans="2:15">
      <c r="B104" s="261" t="s">
        <v>252</v>
      </c>
      <c r="C104" s="261"/>
      <c r="D104" s="261" t="s">
        <v>313</v>
      </c>
      <c r="E104" s="261" t="s">
        <v>433</v>
      </c>
      <c r="F104" s="261" t="s">
        <v>314</v>
      </c>
      <c r="G104" s="261" t="s">
        <v>416</v>
      </c>
      <c r="H104" s="260" t="s">
        <v>434</v>
      </c>
      <c r="I104" s="261" t="s">
        <v>315</v>
      </c>
      <c r="J104" s="260" t="s">
        <v>417</v>
      </c>
      <c r="K104" s="262" t="s">
        <v>435</v>
      </c>
      <c r="L104" s="265"/>
      <c r="M104" s="261"/>
      <c r="N104" s="266"/>
      <c r="O104" s="266"/>
    </row>
    <row r="105" spans="2:15">
      <c r="B105" s="261" t="s">
        <v>253</v>
      </c>
      <c r="C105" s="261"/>
      <c r="D105" s="261" t="s">
        <v>313</v>
      </c>
      <c r="E105" s="261" t="s">
        <v>433</v>
      </c>
      <c r="F105" s="261" t="s">
        <v>314</v>
      </c>
      <c r="G105" s="261" t="s">
        <v>416</v>
      </c>
      <c r="H105" s="260" t="s">
        <v>434</v>
      </c>
      <c r="I105" s="261" t="s">
        <v>315</v>
      </c>
      <c r="J105" s="260" t="s">
        <v>417</v>
      </c>
      <c r="K105" s="262" t="s">
        <v>435</v>
      </c>
      <c r="L105" s="265"/>
      <c r="M105" s="261"/>
      <c r="N105" s="266"/>
      <c r="O105" s="266"/>
    </row>
    <row r="106" spans="2:15">
      <c r="B106" s="261" t="s">
        <v>254</v>
      </c>
      <c r="C106" s="261"/>
      <c r="D106" s="261" t="s">
        <v>313</v>
      </c>
      <c r="E106" s="261" t="s">
        <v>433</v>
      </c>
      <c r="F106" s="261" t="s">
        <v>314</v>
      </c>
      <c r="G106" s="261" t="s">
        <v>416</v>
      </c>
      <c r="H106" s="260" t="s">
        <v>434</v>
      </c>
      <c r="I106" s="261" t="s">
        <v>315</v>
      </c>
      <c r="J106" s="260" t="s">
        <v>417</v>
      </c>
      <c r="K106" s="262" t="s">
        <v>435</v>
      </c>
      <c r="L106" s="265"/>
      <c r="M106" s="261"/>
      <c r="N106" s="266"/>
      <c r="O106" s="266"/>
    </row>
    <row r="107" spans="2:15">
      <c r="B107" s="261" t="s">
        <v>255</v>
      </c>
      <c r="C107" s="261"/>
      <c r="D107" s="261" t="s">
        <v>313</v>
      </c>
      <c r="E107" s="261" t="s">
        <v>433</v>
      </c>
      <c r="F107" s="261" t="s">
        <v>314</v>
      </c>
      <c r="G107" s="261" t="s">
        <v>416</v>
      </c>
      <c r="H107" s="260" t="s">
        <v>434</v>
      </c>
      <c r="I107" s="261" t="s">
        <v>315</v>
      </c>
      <c r="J107" s="260" t="s">
        <v>417</v>
      </c>
      <c r="K107" s="262" t="s">
        <v>435</v>
      </c>
      <c r="L107" s="265"/>
      <c r="M107" s="261"/>
      <c r="N107" s="266"/>
      <c r="O107" s="266"/>
    </row>
    <row r="108" spans="2:15">
      <c r="B108" s="261" t="s">
        <v>256</v>
      </c>
      <c r="C108" s="261"/>
      <c r="D108" s="261" t="s">
        <v>313</v>
      </c>
      <c r="E108" s="261" t="s">
        <v>433</v>
      </c>
      <c r="F108" s="261" t="s">
        <v>314</v>
      </c>
      <c r="G108" s="261" t="s">
        <v>416</v>
      </c>
      <c r="H108" s="260" t="s">
        <v>434</v>
      </c>
      <c r="I108" s="261" t="s">
        <v>315</v>
      </c>
      <c r="J108" s="260" t="s">
        <v>417</v>
      </c>
      <c r="K108" s="262" t="s">
        <v>435</v>
      </c>
      <c r="L108" s="265"/>
      <c r="M108" s="261"/>
      <c r="N108" s="266"/>
      <c r="O108" s="266"/>
    </row>
    <row r="109" spans="2:15">
      <c r="B109" s="261" t="s">
        <v>257</v>
      </c>
      <c r="C109" s="261"/>
      <c r="D109" s="261" t="s">
        <v>313</v>
      </c>
      <c r="E109" s="261" t="s">
        <v>433</v>
      </c>
      <c r="F109" s="261" t="s">
        <v>314</v>
      </c>
      <c r="G109" s="261" t="s">
        <v>416</v>
      </c>
      <c r="H109" s="260" t="s">
        <v>434</v>
      </c>
      <c r="I109" s="261" t="s">
        <v>315</v>
      </c>
      <c r="J109" s="260" t="s">
        <v>417</v>
      </c>
      <c r="K109" s="262" t="s">
        <v>435</v>
      </c>
      <c r="L109" s="265"/>
      <c r="M109" s="261"/>
      <c r="N109" s="266"/>
      <c r="O109" s="266"/>
    </row>
    <row r="110" spans="2:15">
      <c r="B110" s="261" t="s">
        <v>258</v>
      </c>
      <c r="C110" s="261"/>
      <c r="D110" s="261" t="s">
        <v>313</v>
      </c>
      <c r="E110" s="261" t="s">
        <v>433</v>
      </c>
      <c r="F110" s="261" t="s">
        <v>314</v>
      </c>
      <c r="G110" s="261" t="s">
        <v>416</v>
      </c>
      <c r="H110" s="260" t="s">
        <v>434</v>
      </c>
      <c r="I110" s="261" t="s">
        <v>315</v>
      </c>
      <c r="J110" s="260" t="s">
        <v>417</v>
      </c>
      <c r="K110" s="262" t="s">
        <v>435</v>
      </c>
      <c r="L110" s="265"/>
      <c r="M110" s="261"/>
      <c r="N110" s="266"/>
      <c r="O110" s="266"/>
    </row>
    <row r="111" spans="2:15">
      <c r="B111" s="261" t="s">
        <v>259</v>
      </c>
      <c r="C111" s="261"/>
      <c r="D111" s="261" t="s">
        <v>313</v>
      </c>
      <c r="E111" s="261" t="s">
        <v>433</v>
      </c>
      <c r="F111" s="261" t="s">
        <v>314</v>
      </c>
      <c r="G111" s="261" t="s">
        <v>416</v>
      </c>
      <c r="H111" s="260" t="s">
        <v>434</v>
      </c>
      <c r="I111" s="261" t="s">
        <v>315</v>
      </c>
      <c r="J111" s="260" t="s">
        <v>417</v>
      </c>
      <c r="K111" s="262" t="s">
        <v>435</v>
      </c>
      <c r="L111" s="265"/>
      <c r="M111" s="261"/>
      <c r="N111" s="266"/>
      <c r="O111" s="266"/>
    </row>
    <row r="112" spans="2:15">
      <c r="B112" s="261" t="s">
        <v>260</v>
      </c>
      <c r="C112" s="261"/>
      <c r="D112" s="261" t="s">
        <v>313</v>
      </c>
      <c r="E112" s="261" t="s">
        <v>433</v>
      </c>
      <c r="F112" s="261" t="s">
        <v>314</v>
      </c>
      <c r="G112" s="261" t="s">
        <v>416</v>
      </c>
      <c r="H112" s="260" t="s">
        <v>434</v>
      </c>
      <c r="I112" s="261" t="s">
        <v>315</v>
      </c>
      <c r="J112" s="260" t="s">
        <v>417</v>
      </c>
      <c r="K112" s="262" t="s">
        <v>435</v>
      </c>
      <c r="L112" s="265"/>
      <c r="M112" s="261"/>
      <c r="N112" s="266"/>
      <c r="O112" s="266"/>
    </row>
    <row r="113" spans="2:15">
      <c r="B113" s="261" t="s">
        <v>261</v>
      </c>
      <c r="C113" s="261"/>
      <c r="D113" s="261" t="s">
        <v>313</v>
      </c>
      <c r="E113" s="261" t="s">
        <v>433</v>
      </c>
      <c r="F113" s="261" t="s">
        <v>314</v>
      </c>
      <c r="G113" s="261" t="s">
        <v>416</v>
      </c>
      <c r="H113" s="260" t="s">
        <v>434</v>
      </c>
      <c r="I113" s="261" t="s">
        <v>315</v>
      </c>
      <c r="J113" s="260" t="s">
        <v>417</v>
      </c>
      <c r="K113" s="262" t="s">
        <v>435</v>
      </c>
      <c r="L113" s="265"/>
      <c r="M113" s="261"/>
      <c r="N113" s="266"/>
      <c r="O113" s="266"/>
    </row>
    <row r="114" spans="2:15">
      <c r="B114" s="261" t="s">
        <v>262</v>
      </c>
      <c r="C114" s="261"/>
      <c r="D114" s="261" t="s">
        <v>313</v>
      </c>
      <c r="E114" s="261" t="s">
        <v>433</v>
      </c>
      <c r="F114" s="261" t="s">
        <v>314</v>
      </c>
      <c r="G114" s="261" t="s">
        <v>416</v>
      </c>
      <c r="H114" s="260" t="s">
        <v>434</v>
      </c>
      <c r="I114" s="261" t="s">
        <v>315</v>
      </c>
      <c r="J114" s="260" t="s">
        <v>417</v>
      </c>
      <c r="K114" s="262" t="s">
        <v>435</v>
      </c>
      <c r="L114" s="265"/>
      <c r="M114" s="261"/>
      <c r="N114" s="266"/>
      <c r="O114" s="266"/>
    </row>
    <row r="115" spans="2:15">
      <c r="B115" s="261" t="s">
        <v>263</v>
      </c>
      <c r="C115" s="261"/>
      <c r="D115" s="261" t="s">
        <v>313</v>
      </c>
      <c r="E115" s="261" t="s">
        <v>433</v>
      </c>
      <c r="F115" s="261" t="s">
        <v>314</v>
      </c>
      <c r="G115" s="261" t="s">
        <v>416</v>
      </c>
      <c r="H115" s="260" t="s">
        <v>434</v>
      </c>
      <c r="I115" s="261" t="s">
        <v>315</v>
      </c>
      <c r="J115" s="260" t="s">
        <v>417</v>
      </c>
      <c r="K115" s="262" t="s">
        <v>435</v>
      </c>
      <c r="L115" s="265"/>
      <c r="M115" s="261"/>
      <c r="N115" s="266"/>
      <c r="O115" s="266"/>
    </row>
    <row r="116" spans="2:15">
      <c r="B116" s="261" t="s">
        <v>264</v>
      </c>
      <c r="C116" s="261"/>
      <c r="D116" s="261" t="s">
        <v>313</v>
      </c>
      <c r="E116" s="261" t="s">
        <v>433</v>
      </c>
      <c r="F116" s="261" t="s">
        <v>314</v>
      </c>
      <c r="G116" s="261" t="s">
        <v>416</v>
      </c>
      <c r="H116" s="260" t="s">
        <v>434</v>
      </c>
      <c r="I116" s="261" t="s">
        <v>315</v>
      </c>
      <c r="J116" s="260" t="s">
        <v>417</v>
      </c>
      <c r="K116" s="262" t="s">
        <v>435</v>
      </c>
      <c r="L116" s="265"/>
      <c r="M116" s="261"/>
      <c r="N116" s="266"/>
      <c r="O116" s="266"/>
    </row>
    <row r="117" spans="2:15">
      <c r="B117" s="261" t="s">
        <v>265</v>
      </c>
      <c r="C117" s="261"/>
      <c r="D117" s="261" t="s">
        <v>313</v>
      </c>
      <c r="E117" s="261" t="s">
        <v>433</v>
      </c>
      <c r="F117" s="261" t="s">
        <v>314</v>
      </c>
      <c r="G117" s="261" t="s">
        <v>416</v>
      </c>
      <c r="H117" s="260" t="s">
        <v>434</v>
      </c>
      <c r="I117" s="261" t="s">
        <v>315</v>
      </c>
      <c r="J117" s="260" t="s">
        <v>417</v>
      </c>
      <c r="K117" s="262" t="s">
        <v>435</v>
      </c>
      <c r="L117" s="265"/>
      <c r="M117" s="261"/>
      <c r="N117" s="266"/>
      <c r="O117" s="266"/>
    </row>
    <row r="118" spans="2:15">
      <c r="B118" s="261" t="s">
        <v>266</v>
      </c>
      <c r="C118" s="261"/>
      <c r="D118" s="261" t="s">
        <v>313</v>
      </c>
      <c r="E118" s="261" t="s">
        <v>433</v>
      </c>
      <c r="F118" s="261" t="s">
        <v>314</v>
      </c>
      <c r="G118" s="261" t="s">
        <v>416</v>
      </c>
      <c r="H118" s="260" t="s">
        <v>434</v>
      </c>
      <c r="I118" s="261" t="s">
        <v>315</v>
      </c>
      <c r="J118" s="260" t="s">
        <v>417</v>
      </c>
      <c r="K118" s="262" t="s">
        <v>435</v>
      </c>
      <c r="L118" s="265"/>
      <c r="M118" s="261"/>
      <c r="N118" s="266"/>
      <c r="O118" s="266"/>
    </row>
    <row r="119" spans="2:15">
      <c r="B119" s="261" t="s">
        <v>267</v>
      </c>
      <c r="C119" s="261"/>
      <c r="D119" s="261" t="s">
        <v>313</v>
      </c>
      <c r="E119" s="261" t="s">
        <v>433</v>
      </c>
      <c r="F119" s="261" t="s">
        <v>314</v>
      </c>
      <c r="G119" s="261" t="s">
        <v>416</v>
      </c>
      <c r="H119" s="260" t="s">
        <v>434</v>
      </c>
      <c r="I119" s="261" t="s">
        <v>315</v>
      </c>
      <c r="J119" s="260" t="s">
        <v>417</v>
      </c>
      <c r="K119" s="262" t="s">
        <v>435</v>
      </c>
      <c r="L119" s="265"/>
      <c r="M119" s="261"/>
      <c r="N119" s="266"/>
      <c r="O119" s="266"/>
    </row>
    <row r="120" spans="2:15">
      <c r="B120" s="261" t="s">
        <v>268</v>
      </c>
      <c r="C120" s="261"/>
      <c r="D120" s="261" t="s">
        <v>313</v>
      </c>
      <c r="E120" s="261" t="s">
        <v>433</v>
      </c>
      <c r="F120" s="261" t="s">
        <v>314</v>
      </c>
      <c r="G120" s="261" t="s">
        <v>416</v>
      </c>
      <c r="H120" s="260" t="s">
        <v>434</v>
      </c>
      <c r="I120" s="261" t="s">
        <v>315</v>
      </c>
      <c r="J120" s="260" t="s">
        <v>417</v>
      </c>
      <c r="K120" s="262" t="s">
        <v>435</v>
      </c>
      <c r="L120" s="265"/>
      <c r="M120" s="261"/>
      <c r="N120" s="266"/>
      <c r="O120" s="266"/>
    </row>
    <row r="121" spans="2:15">
      <c r="B121" s="261" t="s">
        <v>269</v>
      </c>
      <c r="C121" s="261"/>
      <c r="D121" s="261" t="s">
        <v>313</v>
      </c>
      <c r="E121" s="261" t="s">
        <v>433</v>
      </c>
      <c r="F121" s="261" t="s">
        <v>314</v>
      </c>
      <c r="G121" s="261" t="s">
        <v>416</v>
      </c>
      <c r="H121" s="260" t="s">
        <v>434</v>
      </c>
      <c r="I121" s="261" t="s">
        <v>315</v>
      </c>
      <c r="J121" s="260" t="s">
        <v>417</v>
      </c>
      <c r="K121" s="262" t="s">
        <v>435</v>
      </c>
      <c r="L121" s="265"/>
      <c r="M121" s="261"/>
      <c r="N121" s="266"/>
      <c r="O121" s="266"/>
    </row>
    <row r="122" spans="2:15">
      <c r="B122" s="261" t="s">
        <v>270</v>
      </c>
      <c r="C122" s="261"/>
      <c r="D122" s="261" t="s">
        <v>313</v>
      </c>
      <c r="E122" s="261" t="s">
        <v>433</v>
      </c>
      <c r="F122" s="261" t="s">
        <v>314</v>
      </c>
      <c r="G122" s="261" t="s">
        <v>416</v>
      </c>
      <c r="H122" s="260" t="s">
        <v>434</v>
      </c>
      <c r="I122" s="261" t="s">
        <v>315</v>
      </c>
      <c r="J122" s="260" t="s">
        <v>417</v>
      </c>
      <c r="K122" s="262" t="s">
        <v>435</v>
      </c>
      <c r="L122" s="265"/>
      <c r="M122" s="261"/>
      <c r="N122" s="266"/>
      <c r="O122" s="266"/>
    </row>
    <row r="123" spans="2:15">
      <c r="B123" s="261" t="s">
        <v>271</v>
      </c>
      <c r="C123" s="261"/>
      <c r="D123" s="261" t="s">
        <v>313</v>
      </c>
      <c r="E123" s="261" t="s">
        <v>433</v>
      </c>
      <c r="F123" s="261" t="s">
        <v>314</v>
      </c>
      <c r="G123" s="261" t="s">
        <v>416</v>
      </c>
      <c r="H123" s="260" t="s">
        <v>434</v>
      </c>
      <c r="I123" s="261" t="s">
        <v>315</v>
      </c>
      <c r="J123" s="260" t="s">
        <v>417</v>
      </c>
      <c r="K123" s="262" t="s">
        <v>435</v>
      </c>
      <c r="L123" s="265"/>
      <c r="M123" s="261"/>
      <c r="N123" s="266"/>
      <c r="O123" s="266"/>
    </row>
    <row r="124" spans="2:15">
      <c r="B124" s="261" t="s">
        <v>272</v>
      </c>
      <c r="C124" s="261"/>
      <c r="D124" s="261" t="s">
        <v>313</v>
      </c>
      <c r="E124" s="261" t="s">
        <v>433</v>
      </c>
      <c r="F124" s="261" t="s">
        <v>314</v>
      </c>
      <c r="G124" s="261" t="s">
        <v>416</v>
      </c>
      <c r="H124" s="260" t="s">
        <v>434</v>
      </c>
      <c r="I124" s="261" t="s">
        <v>315</v>
      </c>
      <c r="J124" s="260" t="s">
        <v>417</v>
      </c>
      <c r="K124" s="262" t="s">
        <v>435</v>
      </c>
      <c r="L124" s="265"/>
      <c r="M124" s="261"/>
      <c r="N124" s="266"/>
      <c r="O124" s="266"/>
    </row>
    <row r="125" spans="2:15">
      <c r="B125" s="261" t="s">
        <v>273</v>
      </c>
      <c r="C125" s="261"/>
      <c r="D125" s="261" t="s">
        <v>313</v>
      </c>
      <c r="E125" s="261" t="s">
        <v>433</v>
      </c>
      <c r="F125" s="261" t="s">
        <v>314</v>
      </c>
      <c r="G125" s="261" t="s">
        <v>416</v>
      </c>
      <c r="H125" s="260" t="s">
        <v>434</v>
      </c>
      <c r="I125" s="261" t="s">
        <v>315</v>
      </c>
      <c r="J125" s="260" t="s">
        <v>417</v>
      </c>
      <c r="K125" s="262" t="s">
        <v>435</v>
      </c>
      <c r="L125" s="265"/>
      <c r="M125" s="261"/>
      <c r="N125" s="266"/>
      <c r="O125" s="266"/>
    </row>
    <row r="126" spans="2:15">
      <c r="B126" s="261" t="s">
        <v>274</v>
      </c>
      <c r="C126" s="261"/>
      <c r="D126" s="261" t="s">
        <v>313</v>
      </c>
      <c r="E126" s="261" t="s">
        <v>433</v>
      </c>
      <c r="F126" s="261" t="s">
        <v>314</v>
      </c>
      <c r="G126" s="261" t="s">
        <v>416</v>
      </c>
      <c r="H126" s="260" t="s">
        <v>434</v>
      </c>
      <c r="I126" s="261" t="s">
        <v>315</v>
      </c>
      <c r="J126" s="260" t="s">
        <v>417</v>
      </c>
      <c r="K126" s="262" t="s">
        <v>435</v>
      </c>
      <c r="L126" s="265"/>
      <c r="M126" s="261"/>
      <c r="N126" s="266"/>
      <c r="O126" s="266"/>
    </row>
    <row r="127" spans="2:15">
      <c r="B127" s="261" t="s">
        <v>275</v>
      </c>
      <c r="C127" s="261"/>
      <c r="D127" s="261" t="s">
        <v>313</v>
      </c>
      <c r="E127" s="261" t="s">
        <v>433</v>
      </c>
      <c r="F127" s="261" t="s">
        <v>314</v>
      </c>
      <c r="G127" s="261" t="s">
        <v>416</v>
      </c>
      <c r="H127" s="260" t="s">
        <v>434</v>
      </c>
      <c r="I127" s="261" t="s">
        <v>315</v>
      </c>
      <c r="J127" s="260" t="s">
        <v>417</v>
      </c>
      <c r="K127" s="262" t="s">
        <v>435</v>
      </c>
      <c r="L127" s="265"/>
      <c r="M127" s="261"/>
      <c r="N127" s="266"/>
      <c r="O127" s="266"/>
    </row>
    <row r="128" spans="2:15">
      <c r="B128" s="261" t="s">
        <v>276</v>
      </c>
      <c r="C128" s="261"/>
      <c r="D128" s="261" t="s">
        <v>313</v>
      </c>
      <c r="E128" s="261" t="s">
        <v>433</v>
      </c>
      <c r="F128" s="261" t="s">
        <v>314</v>
      </c>
      <c r="G128" s="261" t="s">
        <v>416</v>
      </c>
      <c r="H128" s="260" t="s">
        <v>434</v>
      </c>
      <c r="I128" s="261" t="s">
        <v>315</v>
      </c>
      <c r="J128" s="260" t="s">
        <v>417</v>
      </c>
      <c r="K128" s="262" t="s">
        <v>435</v>
      </c>
      <c r="L128" s="265"/>
      <c r="M128" s="261"/>
      <c r="N128" s="266"/>
      <c r="O128" s="266"/>
    </row>
    <row r="129" spans="2:15">
      <c r="B129" s="261" t="s">
        <v>277</v>
      </c>
      <c r="C129" s="261"/>
      <c r="D129" s="261" t="s">
        <v>313</v>
      </c>
      <c r="E129" s="261" t="s">
        <v>433</v>
      </c>
      <c r="F129" s="261" t="s">
        <v>314</v>
      </c>
      <c r="G129" s="261" t="s">
        <v>416</v>
      </c>
      <c r="H129" s="260" t="s">
        <v>434</v>
      </c>
      <c r="I129" s="261" t="s">
        <v>315</v>
      </c>
      <c r="J129" s="260" t="s">
        <v>417</v>
      </c>
      <c r="K129" s="262" t="s">
        <v>435</v>
      </c>
      <c r="L129" s="265"/>
      <c r="M129" s="261"/>
      <c r="N129" s="266"/>
      <c r="O129" s="266"/>
    </row>
    <row r="130" spans="2:15">
      <c r="B130" s="261" t="s">
        <v>278</v>
      </c>
      <c r="C130" s="261"/>
      <c r="D130" s="261" t="s">
        <v>313</v>
      </c>
      <c r="E130" s="261" t="s">
        <v>433</v>
      </c>
      <c r="F130" s="261" t="s">
        <v>314</v>
      </c>
      <c r="G130" s="261" t="s">
        <v>416</v>
      </c>
      <c r="H130" s="260" t="s">
        <v>434</v>
      </c>
      <c r="I130" s="261" t="s">
        <v>315</v>
      </c>
      <c r="J130" s="260" t="s">
        <v>417</v>
      </c>
      <c r="K130" s="262" t="s">
        <v>435</v>
      </c>
      <c r="L130" s="265"/>
      <c r="M130" s="261"/>
      <c r="N130" s="266"/>
      <c r="O130" s="266"/>
    </row>
    <row r="131" spans="2:15">
      <c r="B131" s="261" t="s">
        <v>279</v>
      </c>
      <c r="C131" s="261"/>
      <c r="D131" s="261" t="s">
        <v>313</v>
      </c>
      <c r="E131" s="261" t="s">
        <v>433</v>
      </c>
      <c r="F131" s="261" t="s">
        <v>314</v>
      </c>
      <c r="G131" s="261" t="s">
        <v>416</v>
      </c>
      <c r="H131" s="260" t="s">
        <v>434</v>
      </c>
      <c r="I131" s="261" t="s">
        <v>315</v>
      </c>
      <c r="J131" s="260" t="s">
        <v>417</v>
      </c>
      <c r="K131" s="262" t="s">
        <v>435</v>
      </c>
      <c r="L131" s="265"/>
      <c r="M131" s="261"/>
      <c r="N131" s="266"/>
      <c r="O131" s="266"/>
    </row>
    <row r="132" spans="2:15">
      <c r="B132" s="261" t="s">
        <v>280</v>
      </c>
      <c r="C132" s="261"/>
      <c r="D132" s="261" t="s">
        <v>313</v>
      </c>
      <c r="E132" s="261" t="s">
        <v>433</v>
      </c>
      <c r="F132" s="261" t="s">
        <v>314</v>
      </c>
      <c r="G132" s="261" t="s">
        <v>416</v>
      </c>
      <c r="H132" s="260" t="s">
        <v>434</v>
      </c>
      <c r="I132" s="261" t="s">
        <v>315</v>
      </c>
      <c r="J132" s="260" t="s">
        <v>417</v>
      </c>
      <c r="K132" s="262" t="s">
        <v>435</v>
      </c>
      <c r="L132" s="265"/>
      <c r="M132" s="261"/>
      <c r="N132" s="266"/>
      <c r="O132" s="266"/>
    </row>
    <row r="133" spans="2:15">
      <c r="B133" s="261" t="s">
        <v>281</v>
      </c>
      <c r="C133" s="261"/>
      <c r="D133" s="261" t="s">
        <v>313</v>
      </c>
      <c r="E133" s="261" t="s">
        <v>433</v>
      </c>
      <c r="F133" s="261" t="s">
        <v>314</v>
      </c>
      <c r="G133" s="261" t="s">
        <v>416</v>
      </c>
      <c r="H133" s="260" t="s">
        <v>434</v>
      </c>
      <c r="I133" s="261" t="s">
        <v>315</v>
      </c>
      <c r="J133" s="260" t="s">
        <v>417</v>
      </c>
      <c r="K133" s="262" t="s">
        <v>435</v>
      </c>
      <c r="L133" s="265"/>
      <c r="M133" s="261"/>
      <c r="N133" s="266"/>
      <c r="O133" s="266"/>
    </row>
    <row r="134" spans="2:15">
      <c r="B134" s="261" t="s">
        <v>282</v>
      </c>
      <c r="C134" s="261"/>
      <c r="D134" s="261" t="s">
        <v>313</v>
      </c>
      <c r="E134" s="261" t="s">
        <v>433</v>
      </c>
      <c r="F134" s="261" t="s">
        <v>314</v>
      </c>
      <c r="G134" s="261" t="s">
        <v>416</v>
      </c>
      <c r="H134" s="260" t="s">
        <v>434</v>
      </c>
      <c r="I134" s="261" t="s">
        <v>315</v>
      </c>
      <c r="J134" s="260" t="s">
        <v>417</v>
      </c>
      <c r="K134" s="262" t="s">
        <v>435</v>
      </c>
      <c r="L134" s="265"/>
      <c r="M134" s="261"/>
      <c r="N134" s="266"/>
      <c r="O134" s="266"/>
    </row>
    <row r="135" spans="2:15">
      <c r="B135" s="261" t="s">
        <v>283</v>
      </c>
      <c r="C135" s="261"/>
      <c r="D135" s="261" t="s">
        <v>313</v>
      </c>
      <c r="E135" s="261" t="s">
        <v>433</v>
      </c>
      <c r="F135" s="261" t="s">
        <v>314</v>
      </c>
      <c r="G135" s="261" t="s">
        <v>416</v>
      </c>
      <c r="H135" s="260" t="s">
        <v>434</v>
      </c>
      <c r="I135" s="261" t="s">
        <v>315</v>
      </c>
      <c r="J135" s="260" t="s">
        <v>417</v>
      </c>
      <c r="K135" s="262" t="s">
        <v>435</v>
      </c>
      <c r="L135" s="265"/>
      <c r="M135" s="261"/>
      <c r="N135" s="266"/>
      <c r="O135" s="266"/>
    </row>
    <row r="136" spans="2:15">
      <c r="B136" s="261" t="s">
        <v>284</v>
      </c>
      <c r="C136" s="261"/>
      <c r="D136" s="261" t="s">
        <v>313</v>
      </c>
      <c r="E136" s="261" t="s">
        <v>433</v>
      </c>
      <c r="F136" s="261" t="s">
        <v>314</v>
      </c>
      <c r="G136" s="261" t="s">
        <v>416</v>
      </c>
      <c r="H136" s="260" t="s">
        <v>434</v>
      </c>
      <c r="I136" s="261" t="s">
        <v>315</v>
      </c>
      <c r="J136" s="260" t="s">
        <v>417</v>
      </c>
      <c r="K136" s="262" t="s">
        <v>435</v>
      </c>
      <c r="L136" s="265"/>
      <c r="M136" s="261"/>
      <c r="N136" s="266"/>
      <c r="O136" s="266"/>
    </row>
    <row r="137" spans="2:15">
      <c r="B137" s="261" t="s">
        <v>285</v>
      </c>
      <c r="C137" s="261"/>
      <c r="D137" s="261" t="s">
        <v>313</v>
      </c>
      <c r="E137" s="261" t="s">
        <v>433</v>
      </c>
      <c r="F137" s="261" t="s">
        <v>314</v>
      </c>
      <c r="G137" s="261" t="s">
        <v>416</v>
      </c>
      <c r="H137" s="260" t="s">
        <v>434</v>
      </c>
      <c r="I137" s="261" t="s">
        <v>315</v>
      </c>
      <c r="J137" s="260" t="s">
        <v>417</v>
      </c>
      <c r="K137" s="262" t="s">
        <v>435</v>
      </c>
      <c r="L137" s="265"/>
      <c r="M137" s="261"/>
      <c r="N137" s="266"/>
      <c r="O137" s="266"/>
    </row>
    <row r="138" spans="2:15">
      <c r="B138" s="261" t="s">
        <v>286</v>
      </c>
      <c r="C138" s="261"/>
      <c r="D138" s="261" t="s">
        <v>313</v>
      </c>
      <c r="E138" s="261" t="s">
        <v>433</v>
      </c>
      <c r="F138" s="261" t="s">
        <v>314</v>
      </c>
      <c r="G138" s="261" t="s">
        <v>416</v>
      </c>
      <c r="H138" s="260" t="s">
        <v>434</v>
      </c>
      <c r="I138" s="261" t="s">
        <v>315</v>
      </c>
      <c r="J138" s="260" t="s">
        <v>417</v>
      </c>
      <c r="K138" s="262" t="s">
        <v>435</v>
      </c>
      <c r="L138" s="265"/>
      <c r="M138" s="261"/>
      <c r="N138" s="266"/>
      <c r="O138" s="266"/>
    </row>
    <row r="139" spans="2:15">
      <c r="B139" s="261" t="s">
        <v>287</v>
      </c>
      <c r="C139" s="261"/>
      <c r="D139" s="261" t="s">
        <v>313</v>
      </c>
      <c r="E139" s="261" t="s">
        <v>433</v>
      </c>
      <c r="F139" s="261" t="s">
        <v>314</v>
      </c>
      <c r="G139" s="261" t="s">
        <v>416</v>
      </c>
      <c r="H139" s="260" t="s">
        <v>434</v>
      </c>
      <c r="I139" s="261" t="s">
        <v>315</v>
      </c>
      <c r="J139" s="260" t="s">
        <v>417</v>
      </c>
      <c r="K139" s="262" t="s">
        <v>435</v>
      </c>
      <c r="L139" s="265"/>
      <c r="M139" s="261"/>
      <c r="N139" s="266"/>
      <c r="O139" s="266"/>
    </row>
    <row r="140" spans="2:15">
      <c r="B140" s="261" t="s">
        <v>288</v>
      </c>
      <c r="C140" s="261"/>
      <c r="D140" s="261" t="s">
        <v>313</v>
      </c>
      <c r="E140" s="261" t="s">
        <v>433</v>
      </c>
      <c r="F140" s="261" t="s">
        <v>314</v>
      </c>
      <c r="G140" s="261" t="s">
        <v>416</v>
      </c>
      <c r="H140" s="260" t="s">
        <v>434</v>
      </c>
      <c r="I140" s="261" t="s">
        <v>315</v>
      </c>
      <c r="J140" s="260" t="s">
        <v>417</v>
      </c>
      <c r="K140" s="262" t="s">
        <v>435</v>
      </c>
      <c r="L140" s="265"/>
      <c r="M140" s="261"/>
      <c r="N140" s="266"/>
      <c r="O140" s="266"/>
    </row>
    <row r="141" spans="2:15">
      <c r="B141" s="261" t="s">
        <v>289</v>
      </c>
      <c r="C141" s="261"/>
      <c r="D141" s="261" t="s">
        <v>313</v>
      </c>
      <c r="E141" s="261" t="s">
        <v>433</v>
      </c>
      <c r="F141" s="261" t="s">
        <v>314</v>
      </c>
      <c r="G141" s="261" t="s">
        <v>416</v>
      </c>
      <c r="H141" s="260" t="s">
        <v>434</v>
      </c>
      <c r="I141" s="261" t="s">
        <v>315</v>
      </c>
      <c r="J141" s="260" t="s">
        <v>417</v>
      </c>
      <c r="K141" s="262" t="s">
        <v>435</v>
      </c>
      <c r="L141" s="265"/>
      <c r="M141" s="261"/>
      <c r="N141" s="266"/>
      <c r="O141" s="266"/>
    </row>
    <row r="142" spans="2:15">
      <c r="B142" s="261" t="s">
        <v>290</v>
      </c>
      <c r="C142" s="261"/>
      <c r="D142" s="261" t="s">
        <v>313</v>
      </c>
      <c r="E142" s="261" t="s">
        <v>433</v>
      </c>
      <c r="F142" s="261" t="s">
        <v>314</v>
      </c>
      <c r="G142" s="261" t="s">
        <v>416</v>
      </c>
      <c r="H142" s="260" t="s">
        <v>434</v>
      </c>
      <c r="I142" s="261" t="s">
        <v>315</v>
      </c>
      <c r="J142" s="260" t="s">
        <v>417</v>
      </c>
      <c r="K142" s="262" t="s">
        <v>435</v>
      </c>
      <c r="L142" s="265"/>
      <c r="M142" s="261"/>
      <c r="N142" s="266"/>
      <c r="O142" s="266"/>
    </row>
    <row r="143" spans="2:15">
      <c r="B143" s="261" t="s">
        <v>291</v>
      </c>
      <c r="C143" s="261"/>
      <c r="D143" s="261" t="s">
        <v>313</v>
      </c>
      <c r="E143" s="261" t="s">
        <v>433</v>
      </c>
      <c r="F143" s="261" t="s">
        <v>314</v>
      </c>
      <c r="G143" s="261" t="s">
        <v>416</v>
      </c>
      <c r="H143" s="260" t="s">
        <v>434</v>
      </c>
      <c r="I143" s="261" t="s">
        <v>315</v>
      </c>
      <c r="J143" s="260" t="s">
        <v>417</v>
      </c>
      <c r="K143" s="262" t="s">
        <v>435</v>
      </c>
      <c r="L143" s="265"/>
      <c r="M143" s="261"/>
      <c r="N143" s="266"/>
      <c r="O143" s="266"/>
    </row>
    <row r="144" spans="2:15">
      <c r="B144" s="261" t="s">
        <v>292</v>
      </c>
      <c r="C144" s="261"/>
      <c r="D144" s="261" t="s">
        <v>313</v>
      </c>
      <c r="E144" s="261" t="s">
        <v>433</v>
      </c>
      <c r="F144" s="261" t="s">
        <v>314</v>
      </c>
      <c r="G144" s="261" t="s">
        <v>416</v>
      </c>
      <c r="H144" s="260" t="s">
        <v>434</v>
      </c>
      <c r="I144" s="261" t="s">
        <v>315</v>
      </c>
      <c r="J144" s="260" t="s">
        <v>417</v>
      </c>
      <c r="K144" s="262" t="s">
        <v>435</v>
      </c>
      <c r="L144" s="265"/>
      <c r="M144" s="261"/>
      <c r="N144" s="266"/>
      <c r="O144" s="266"/>
    </row>
    <row r="145" spans="2:15">
      <c r="B145" s="261" t="s">
        <v>293</v>
      </c>
      <c r="C145" s="261"/>
      <c r="D145" s="261" t="s">
        <v>313</v>
      </c>
      <c r="E145" s="261" t="s">
        <v>433</v>
      </c>
      <c r="F145" s="261" t="s">
        <v>314</v>
      </c>
      <c r="G145" s="261" t="s">
        <v>416</v>
      </c>
      <c r="H145" s="260" t="s">
        <v>434</v>
      </c>
      <c r="I145" s="261" t="s">
        <v>315</v>
      </c>
      <c r="J145" s="260" t="s">
        <v>417</v>
      </c>
      <c r="K145" s="262" t="s">
        <v>435</v>
      </c>
      <c r="L145" s="265"/>
      <c r="M145" s="261"/>
      <c r="N145" s="266"/>
      <c r="O145" s="266"/>
    </row>
    <row r="146" spans="2:15">
      <c r="B146" s="261" t="s">
        <v>294</v>
      </c>
      <c r="C146" s="261"/>
      <c r="D146" s="261" t="s">
        <v>313</v>
      </c>
      <c r="E146" s="261" t="s">
        <v>433</v>
      </c>
      <c r="F146" s="261" t="s">
        <v>314</v>
      </c>
      <c r="G146" s="261" t="s">
        <v>416</v>
      </c>
      <c r="H146" s="260" t="s">
        <v>434</v>
      </c>
      <c r="I146" s="261" t="s">
        <v>315</v>
      </c>
      <c r="J146" s="260" t="s">
        <v>417</v>
      </c>
      <c r="K146" s="262" t="s">
        <v>435</v>
      </c>
      <c r="L146" s="265"/>
      <c r="M146" s="261"/>
      <c r="N146" s="266"/>
      <c r="O146" s="266"/>
    </row>
    <row r="147" spans="2:15">
      <c r="B147" s="261" t="s">
        <v>295</v>
      </c>
      <c r="C147" s="261"/>
      <c r="D147" s="261" t="s">
        <v>313</v>
      </c>
      <c r="E147" s="261" t="s">
        <v>433</v>
      </c>
      <c r="F147" s="261" t="s">
        <v>314</v>
      </c>
      <c r="G147" s="261" t="s">
        <v>416</v>
      </c>
      <c r="H147" s="260" t="s">
        <v>434</v>
      </c>
      <c r="I147" s="261" t="s">
        <v>315</v>
      </c>
      <c r="J147" s="260" t="s">
        <v>417</v>
      </c>
      <c r="K147" s="262" t="s">
        <v>435</v>
      </c>
      <c r="L147" s="265"/>
      <c r="M147" s="261"/>
      <c r="N147" s="266"/>
      <c r="O147" s="266"/>
    </row>
    <row r="148" spans="2:15">
      <c r="B148" s="261" t="s">
        <v>296</v>
      </c>
      <c r="C148" s="261"/>
      <c r="D148" s="261" t="s">
        <v>313</v>
      </c>
      <c r="E148" s="261" t="s">
        <v>433</v>
      </c>
      <c r="F148" s="261" t="s">
        <v>314</v>
      </c>
      <c r="G148" s="261" t="s">
        <v>416</v>
      </c>
      <c r="H148" s="260" t="s">
        <v>434</v>
      </c>
      <c r="I148" s="261" t="s">
        <v>315</v>
      </c>
      <c r="J148" s="260" t="s">
        <v>417</v>
      </c>
      <c r="K148" s="262" t="s">
        <v>435</v>
      </c>
      <c r="L148" s="265"/>
      <c r="M148" s="261"/>
      <c r="N148" s="266"/>
      <c r="O148" s="266"/>
    </row>
    <row r="149" spans="2:15">
      <c r="B149" s="261" t="s">
        <v>297</v>
      </c>
      <c r="C149" s="261"/>
      <c r="D149" s="261" t="s">
        <v>313</v>
      </c>
      <c r="E149" s="261" t="s">
        <v>433</v>
      </c>
      <c r="F149" s="261" t="s">
        <v>314</v>
      </c>
      <c r="G149" s="261" t="s">
        <v>416</v>
      </c>
      <c r="H149" s="260" t="s">
        <v>434</v>
      </c>
      <c r="I149" s="261" t="s">
        <v>315</v>
      </c>
      <c r="J149" s="260" t="s">
        <v>417</v>
      </c>
      <c r="K149" s="262" t="s">
        <v>435</v>
      </c>
      <c r="L149" s="265"/>
      <c r="M149" s="261"/>
      <c r="N149" s="266"/>
      <c r="O149" s="266"/>
    </row>
    <row r="150" spans="2:15">
      <c r="B150" s="261" t="s">
        <v>298</v>
      </c>
      <c r="C150" s="261"/>
      <c r="D150" s="261" t="s">
        <v>313</v>
      </c>
      <c r="E150" s="261" t="s">
        <v>433</v>
      </c>
      <c r="F150" s="261" t="s">
        <v>314</v>
      </c>
      <c r="G150" s="261" t="s">
        <v>416</v>
      </c>
      <c r="H150" s="260" t="s">
        <v>434</v>
      </c>
      <c r="I150" s="261" t="s">
        <v>315</v>
      </c>
      <c r="J150" s="260" t="s">
        <v>417</v>
      </c>
      <c r="K150" s="262" t="s">
        <v>435</v>
      </c>
      <c r="L150" s="265"/>
      <c r="M150" s="261"/>
      <c r="N150" s="266"/>
      <c r="O150" s="266"/>
    </row>
    <row r="151" spans="2:15">
      <c r="B151" s="261" t="s">
        <v>299</v>
      </c>
      <c r="C151" s="261"/>
      <c r="D151" s="261" t="s">
        <v>313</v>
      </c>
      <c r="E151" s="261" t="s">
        <v>433</v>
      </c>
      <c r="F151" s="261" t="s">
        <v>314</v>
      </c>
      <c r="G151" s="261" t="s">
        <v>416</v>
      </c>
      <c r="H151" s="260" t="s">
        <v>434</v>
      </c>
      <c r="I151" s="261" t="s">
        <v>315</v>
      </c>
      <c r="J151" s="260" t="s">
        <v>417</v>
      </c>
      <c r="K151" s="262" t="s">
        <v>435</v>
      </c>
      <c r="L151" s="265"/>
      <c r="M151" s="261"/>
      <c r="N151" s="266"/>
      <c r="O151" s="266"/>
    </row>
    <row r="152" spans="2:15">
      <c r="B152" s="261" t="s">
        <v>300</v>
      </c>
      <c r="C152" s="261"/>
      <c r="D152" s="261" t="s">
        <v>313</v>
      </c>
      <c r="E152" s="261" t="s">
        <v>433</v>
      </c>
      <c r="F152" s="261" t="s">
        <v>314</v>
      </c>
      <c r="G152" s="261" t="s">
        <v>416</v>
      </c>
      <c r="H152" s="260" t="s">
        <v>434</v>
      </c>
      <c r="I152" s="261" t="s">
        <v>315</v>
      </c>
      <c r="J152" s="260" t="s">
        <v>417</v>
      </c>
      <c r="K152" s="262" t="s">
        <v>435</v>
      </c>
      <c r="L152" s="265"/>
      <c r="M152" s="261"/>
      <c r="N152" s="266"/>
      <c r="O152" s="266"/>
    </row>
    <row r="153" spans="2:15">
      <c r="B153" s="261" t="s">
        <v>301</v>
      </c>
      <c r="C153" s="261"/>
      <c r="D153" s="261" t="s">
        <v>313</v>
      </c>
      <c r="E153" s="261" t="s">
        <v>433</v>
      </c>
      <c r="F153" s="261" t="s">
        <v>314</v>
      </c>
      <c r="G153" s="261" t="s">
        <v>416</v>
      </c>
      <c r="H153" s="260" t="s">
        <v>434</v>
      </c>
      <c r="I153" s="261" t="s">
        <v>315</v>
      </c>
      <c r="J153" s="260" t="s">
        <v>417</v>
      </c>
      <c r="K153" s="262" t="s">
        <v>435</v>
      </c>
      <c r="L153" s="265"/>
      <c r="M153" s="261"/>
      <c r="N153" s="266"/>
      <c r="O153" s="266"/>
    </row>
    <row r="154" spans="2:15">
      <c r="B154" s="261" t="s">
        <v>302</v>
      </c>
      <c r="C154" s="261"/>
      <c r="D154" s="261" t="s">
        <v>313</v>
      </c>
      <c r="E154" s="261" t="s">
        <v>433</v>
      </c>
      <c r="F154" s="261" t="s">
        <v>314</v>
      </c>
      <c r="G154" s="261" t="s">
        <v>416</v>
      </c>
      <c r="H154" s="260" t="s">
        <v>434</v>
      </c>
      <c r="I154" s="261" t="s">
        <v>315</v>
      </c>
      <c r="J154" s="260" t="s">
        <v>417</v>
      </c>
      <c r="K154" s="262" t="s">
        <v>435</v>
      </c>
      <c r="L154" s="265"/>
      <c r="M154" s="261"/>
      <c r="N154" s="266"/>
      <c r="O154" s="266"/>
    </row>
    <row r="155" spans="2:15">
      <c r="B155" s="261" t="s">
        <v>303</v>
      </c>
      <c r="C155" s="261"/>
      <c r="D155" s="261" t="s">
        <v>313</v>
      </c>
      <c r="E155" s="261" t="s">
        <v>433</v>
      </c>
      <c r="F155" s="261" t="s">
        <v>314</v>
      </c>
      <c r="G155" s="261" t="s">
        <v>416</v>
      </c>
      <c r="H155" s="260" t="s">
        <v>434</v>
      </c>
      <c r="I155" s="261" t="s">
        <v>315</v>
      </c>
      <c r="J155" s="260" t="s">
        <v>417</v>
      </c>
      <c r="K155" s="262" t="s">
        <v>435</v>
      </c>
      <c r="L155" s="265"/>
      <c r="M155" s="261"/>
      <c r="N155" s="266"/>
      <c r="O155" s="266"/>
    </row>
    <row r="156" spans="2:15">
      <c r="B156" s="261" t="s">
        <v>304</v>
      </c>
      <c r="C156" s="261"/>
      <c r="D156" s="261" t="s">
        <v>313</v>
      </c>
      <c r="E156" s="261" t="s">
        <v>433</v>
      </c>
      <c r="F156" s="261" t="s">
        <v>314</v>
      </c>
      <c r="G156" s="261" t="s">
        <v>416</v>
      </c>
      <c r="H156" s="260" t="s">
        <v>434</v>
      </c>
      <c r="I156" s="261" t="s">
        <v>315</v>
      </c>
      <c r="J156" s="260" t="s">
        <v>417</v>
      </c>
      <c r="K156" s="262" t="s">
        <v>435</v>
      </c>
      <c r="L156" s="265"/>
      <c r="M156" s="261"/>
      <c r="N156" s="266"/>
      <c r="O156" s="266"/>
    </row>
    <row r="157" spans="2:15">
      <c r="B157" s="261" t="s">
        <v>305</v>
      </c>
      <c r="C157" s="261"/>
      <c r="D157" s="261" t="s">
        <v>313</v>
      </c>
      <c r="E157" s="261" t="s">
        <v>433</v>
      </c>
      <c r="F157" s="261" t="s">
        <v>314</v>
      </c>
      <c r="G157" s="261" t="s">
        <v>416</v>
      </c>
      <c r="H157" s="260" t="s">
        <v>434</v>
      </c>
      <c r="I157" s="261" t="s">
        <v>315</v>
      </c>
      <c r="J157" s="260" t="s">
        <v>417</v>
      </c>
      <c r="K157" s="262" t="s">
        <v>435</v>
      </c>
      <c r="L157" s="265"/>
      <c r="M157" s="261"/>
      <c r="N157" s="266"/>
      <c r="O157" s="266"/>
    </row>
    <row r="158" spans="2:15">
      <c r="B158" s="261"/>
      <c r="C158" s="261"/>
      <c r="D158" s="261"/>
      <c r="E158" s="261"/>
      <c r="F158" s="261"/>
      <c r="G158" s="261"/>
      <c r="H158" s="261"/>
      <c r="I158" s="261"/>
      <c r="J158" s="261"/>
      <c r="K158" s="267"/>
      <c r="L158" s="265"/>
      <c r="M158" s="261"/>
      <c r="N158" s="266"/>
      <c r="O158" s="266"/>
    </row>
    <row r="159" spans="2:15">
      <c r="B159" s="261"/>
      <c r="C159" s="261"/>
      <c r="D159" s="261"/>
      <c r="E159" s="261"/>
      <c r="F159" s="261"/>
      <c r="G159" s="261"/>
      <c r="H159" s="261"/>
      <c r="I159" s="261"/>
      <c r="J159" s="261"/>
      <c r="K159" s="267"/>
      <c r="L159" s="265"/>
      <c r="M159" s="261"/>
      <c r="N159" s="266"/>
      <c r="O159" s="266"/>
    </row>
    <row r="160" spans="2:15">
      <c r="B160" s="261"/>
      <c r="C160" s="261"/>
      <c r="D160" s="261"/>
      <c r="E160" s="261"/>
      <c r="F160" s="261"/>
      <c r="G160" s="261"/>
      <c r="H160" s="261"/>
      <c r="I160" s="261"/>
      <c r="J160" s="261"/>
      <c r="K160" s="267"/>
      <c r="L160" s="265"/>
      <c r="M160" s="261"/>
      <c r="N160" s="266"/>
      <c r="O160" s="266"/>
    </row>
    <row r="161" spans="2:15">
      <c r="B161" s="261"/>
      <c r="C161" s="261"/>
      <c r="D161" s="261"/>
      <c r="E161" s="261"/>
      <c r="F161" s="261"/>
      <c r="G161" s="261"/>
      <c r="H161" s="261"/>
      <c r="I161" s="261"/>
      <c r="J161" s="261"/>
      <c r="K161" s="267"/>
      <c r="L161" s="265"/>
      <c r="M161" s="261"/>
      <c r="N161" s="266"/>
      <c r="O161" s="266"/>
    </row>
    <row r="162" spans="2:15">
      <c r="B162" s="261"/>
      <c r="C162" s="261"/>
      <c r="D162" s="261"/>
      <c r="E162" s="261"/>
      <c r="F162" s="261"/>
      <c r="G162" s="261"/>
      <c r="H162" s="261"/>
      <c r="I162" s="261"/>
      <c r="J162" s="261"/>
      <c r="K162" s="267"/>
      <c r="L162" s="265"/>
      <c r="M162" s="261"/>
      <c r="N162" s="266"/>
      <c r="O162" s="266"/>
    </row>
    <row r="163" spans="2:15">
      <c r="B163" s="261"/>
      <c r="C163" s="261"/>
      <c r="D163" s="261"/>
      <c r="E163" s="261"/>
      <c r="F163" s="261"/>
      <c r="G163" s="261"/>
      <c r="H163" s="261"/>
      <c r="I163" s="261"/>
      <c r="J163" s="261"/>
      <c r="K163" s="267"/>
      <c r="L163" s="265"/>
      <c r="M163" s="261"/>
      <c r="N163" s="266"/>
      <c r="O163" s="266"/>
    </row>
    <row r="164" spans="2:15">
      <c r="B164" s="261"/>
      <c r="C164" s="261"/>
      <c r="D164" s="261"/>
      <c r="E164" s="261"/>
      <c r="F164" s="261"/>
      <c r="G164" s="261"/>
      <c r="H164" s="261"/>
      <c r="I164" s="261"/>
      <c r="J164" s="261"/>
      <c r="K164" s="267"/>
      <c r="L164" s="265"/>
      <c r="M164" s="261"/>
      <c r="N164" s="266"/>
      <c r="O164" s="266"/>
    </row>
    <row r="165" spans="2:15">
      <c r="B165" s="261"/>
      <c r="C165" s="261"/>
      <c r="D165" s="261"/>
      <c r="E165" s="261"/>
      <c r="F165" s="261"/>
      <c r="G165" s="261"/>
      <c r="H165" s="261"/>
      <c r="I165" s="261"/>
      <c r="J165" s="261"/>
      <c r="K165" s="267"/>
      <c r="L165" s="265"/>
      <c r="M165" s="261"/>
      <c r="N165" s="266"/>
      <c r="O165" s="266"/>
    </row>
    <row r="166" spans="2:15">
      <c r="B166" s="261"/>
      <c r="C166" s="261"/>
      <c r="D166" s="261"/>
      <c r="E166" s="261"/>
      <c r="F166" s="261"/>
      <c r="G166" s="261"/>
      <c r="H166" s="261"/>
      <c r="I166" s="261"/>
      <c r="J166" s="261"/>
      <c r="K166" s="267"/>
      <c r="L166" s="265"/>
      <c r="M166" s="261"/>
      <c r="N166" s="266"/>
      <c r="O166" s="266"/>
    </row>
    <row r="167" spans="2:15">
      <c r="B167" s="261"/>
      <c r="C167" s="261"/>
      <c r="D167" s="261"/>
      <c r="E167" s="261"/>
      <c r="F167" s="261"/>
      <c r="G167" s="261"/>
      <c r="H167" s="261"/>
      <c r="I167" s="261"/>
      <c r="J167" s="261"/>
      <c r="K167" s="267"/>
      <c r="L167" s="265"/>
      <c r="M167" s="261"/>
      <c r="N167" s="266"/>
      <c r="O167" s="266"/>
    </row>
    <row r="168" spans="2:15">
      <c r="B168" s="261"/>
      <c r="C168" s="261"/>
      <c r="D168" s="261"/>
      <c r="E168" s="261"/>
      <c r="F168" s="261"/>
      <c r="G168" s="261"/>
      <c r="H168" s="261"/>
      <c r="I168" s="261"/>
      <c r="J168" s="261"/>
      <c r="K168" s="267"/>
      <c r="L168" s="265"/>
      <c r="M168" s="261"/>
      <c r="N168" s="266"/>
      <c r="O168" s="266"/>
    </row>
    <row r="169" spans="2:15">
      <c r="B169" s="261"/>
      <c r="C169" s="261"/>
      <c r="D169" s="261"/>
      <c r="E169" s="261"/>
      <c r="F169" s="261"/>
      <c r="G169" s="261"/>
      <c r="H169" s="261"/>
      <c r="I169" s="261"/>
      <c r="J169" s="261"/>
      <c r="K169" s="267"/>
      <c r="L169" s="265"/>
      <c r="M169" s="261"/>
      <c r="N169" s="266"/>
      <c r="O169" s="266"/>
    </row>
    <row r="170" spans="2:15">
      <c r="B170" s="261"/>
      <c r="C170" s="261"/>
      <c r="D170" s="261"/>
      <c r="E170" s="261"/>
      <c r="F170" s="261"/>
      <c r="G170" s="261"/>
      <c r="H170" s="261"/>
      <c r="I170" s="261"/>
      <c r="J170" s="261"/>
      <c r="K170" s="267"/>
      <c r="L170" s="265"/>
      <c r="M170" s="261"/>
      <c r="N170" s="266"/>
      <c r="O170" s="266"/>
    </row>
    <row r="171" spans="2:15">
      <c r="B171" s="261"/>
      <c r="C171" s="261"/>
      <c r="D171" s="261"/>
      <c r="E171" s="261"/>
      <c r="F171" s="261"/>
      <c r="G171" s="261"/>
      <c r="H171" s="261"/>
      <c r="I171" s="261"/>
      <c r="J171" s="261"/>
      <c r="K171" s="267"/>
      <c r="L171" s="265"/>
      <c r="M171" s="261"/>
      <c r="N171" s="266"/>
      <c r="O171" s="266"/>
    </row>
    <row r="172" spans="2:15">
      <c r="B172" s="261"/>
      <c r="C172" s="261"/>
      <c r="D172" s="261"/>
      <c r="E172" s="261"/>
      <c r="F172" s="261"/>
      <c r="G172" s="261"/>
      <c r="H172" s="261"/>
      <c r="I172" s="261"/>
      <c r="J172" s="261"/>
      <c r="K172" s="267"/>
      <c r="L172" s="265"/>
      <c r="M172" s="261"/>
      <c r="N172" s="266"/>
      <c r="O172" s="266"/>
    </row>
    <row r="173" spans="2:15">
      <c r="B173" s="261"/>
      <c r="C173" s="261"/>
      <c r="D173" s="261"/>
      <c r="E173" s="261"/>
      <c r="F173" s="261"/>
      <c r="G173" s="261"/>
      <c r="H173" s="261"/>
      <c r="I173" s="261"/>
      <c r="J173" s="261"/>
      <c r="K173" s="267"/>
      <c r="L173" s="265"/>
      <c r="M173" s="261"/>
      <c r="N173" s="266"/>
      <c r="O173" s="266"/>
    </row>
    <row r="174" spans="2:15">
      <c r="B174" s="261"/>
      <c r="C174" s="261"/>
      <c r="D174" s="261"/>
      <c r="E174" s="261"/>
      <c r="F174" s="261"/>
      <c r="G174" s="261"/>
      <c r="H174" s="261"/>
      <c r="I174" s="261"/>
      <c r="J174" s="261"/>
      <c r="K174" s="267"/>
      <c r="L174" s="265"/>
      <c r="M174" s="261"/>
      <c r="N174" s="266"/>
      <c r="O174" s="266"/>
    </row>
    <row r="175" spans="2:15">
      <c r="B175" s="261"/>
      <c r="C175" s="261"/>
      <c r="D175" s="261"/>
      <c r="E175" s="261"/>
      <c r="F175" s="261"/>
      <c r="G175" s="261"/>
      <c r="H175" s="261"/>
      <c r="I175" s="261"/>
      <c r="J175" s="261"/>
      <c r="K175" s="267"/>
      <c r="L175" s="265"/>
      <c r="M175" s="261"/>
      <c r="N175" s="266"/>
      <c r="O175" s="266"/>
    </row>
    <row r="176" spans="2:15">
      <c r="B176" s="261"/>
      <c r="C176" s="261"/>
      <c r="D176" s="261"/>
      <c r="E176" s="261"/>
      <c r="F176" s="261"/>
      <c r="G176" s="261"/>
      <c r="H176" s="261"/>
      <c r="I176" s="261"/>
      <c r="J176" s="261"/>
      <c r="K176" s="267"/>
      <c r="L176" s="265"/>
      <c r="M176" s="261"/>
      <c r="N176" s="266"/>
      <c r="O176" s="266"/>
    </row>
    <row r="177" spans="2:15">
      <c r="B177" s="261"/>
      <c r="C177" s="261"/>
      <c r="D177" s="261"/>
      <c r="E177" s="261"/>
      <c r="F177" s="261"/>
      <c r="G177" s="261"/>
      <c r="H177" s="261"/>
      <c r="I177" s="261"/>
      <c r="J177" s="261"/>
      <c r="K177" s="267"/>
      <c r="L177" s="265"/>
      <c r="M177" s="261"/>
      <c r="N177" s="266"/>
      <c r="O177" s="266"/>
    </row>
    <row r="178" spans="2:15">
      <c r="B178" s="261"/>
      <c r="C178" s="261"/>
      <c r="D178" s="261"/>
      <c r="E178" s="261"/>
      <c r="F178" s="261"/>
      <c r="G178" s="261"/>
      <c r="H178" s="261"/>
      <c r="I178" s="261"/>
      <c r="J178" s="261"/>
      <c r="K178" s="267"/>
      <c r="L178" s="265"/>
      <c r="M178" s="261"/>
      <c r="N178" s="266"/>
      <c r="O178" s="266"/>
    </row>
    <row r="179" spans="2:15">
      <c r="B179" s="261"/>
      <c r="C179" s="261"/>
      <c r="D179" s="261"/>
      <c r="E179" s="261"/>
      <c r="F179" s="261"/>
      <c r="G179" s="261"/>
      <c r="H179" s="261"/>
      <c r="I179" s="261"/>
      <c r="J179" s="261"/>
      <c r="K179" s="267"/>
      <c r="L179" s="265"/>
      <c r="M179" s="261"/>
      <c r="N179" s="266"/>
      <c r="O179" s="266"/>
    </row>
    <row r="180" spans="2:15">
      <c r="B180" s="261"/>
      <c r="C180" s="261"/>
      <c r="D180" s="261"/>
      <c r="E180" s="261"/>
      <c r="F180" s="261"/>
      <c r="G180" s="261"/>
      <c r="H180" s="261"/>
      <c r="I180" s="261"/>
      <c r="J180" s="261"/>
      <c r="K180" s="267"/>
      <c r="L180" s="265"/>
      <c r="M180" s="261"/>
      <c r="N180" s="266"/>
      <c r="O180" s="266"/>
    </row>
    <row r="181" spans="2:15">
      <c r="B181" s="261"/>
      <c r="C181" s="261"/>
      <c r="D181" s="261"/>
      <c r="E181" s="261"/>
      <c r="F181" s="261"/>
      <c r="G181" s="261"/>
      <c r="H181" s="261"/>
      <c r="I181" s="261"/>
      <c r="J181" s="261"/>
      <c r="K181" s="267"/>
      <c r="L181" s="265"/>
      <c r="M181" s="261"/>
      <c r="N181" s="266"/>
      <c r="O181" s="266"/>
    </row>
    <row r="182" spans="2:15">
      <c r="B182" s="261"/>
      <c r="C182" s="261"/>
      <c r="D182" s="261"/>
      <c r="E182" s="261"/>
      <c r="F182" s="261"/>
      <c r="G182" s="261"/>
      <c r="H182" s="261"/>
      <c r="I182" s="261"/>
      <c r="J182" s="261"/>
      <c r="K182" s="267"/>
      <c r="L182" s="265"/>
      <c r="M182" s="261"/>
      <c r="N182" s="266"/>
      <c r="O182" s="266"/>
    </row>
    <row r="183" spans="2:15">
      <c r="B183" s="261"/>
      <c r="C183" s="261"/>
      <c r="D183" s="261"/>
      <c r="E183" s="261"/>
      <c r="F183" s="261"/>
      <c r="G183" s="261"/>
      <c r="H183" s="261"/>
      <c r="I183" s="261"/>
      <c r="J183" s="261"/>
      <c r="K183" s="267"/>
      <c r="L183" s="265"/>
      <c r="M183" s="261"/>
      <c r="N183" s="266"/>
      <c r="O183" s="266"/>
    </row>
    <row r="184" spans="2:15">
      <c r="B184" s="261"/>
      <c r="C184" s="261"/>
      <c r="D184" s="261"/>
      <c r="E184" s="261"/>
      <c r="F184" s="261"/>
      <c r="G184" s="261"/>
      <c r="H184" s="261"/>
      <c r="I184" s="261"/>
      <c r="J184" s="261"/>
      <c r="K184" s="267"/>
      <c r="L184" s="265"/>
      <c r="M184" s="261"/>
      <c r="N184" s="266"/>
      <c r="O184" s="266"/>
    </row>
    <row r="185" spans="2:15">
      <c r="B185" s="261"/>
      <c r="C185" s="261"/>
      <c r="D185" s="261"/>
      <c r="E185" s="261"/>
      <c r="F185" s="261"/>
      <c r="G185" s="261"/>
      <c r="H185" s="261"/>
      <c r="I185" s="261"/>
      <c r="J185" s="261"/>
      <c r="K185" s="267"/>
      <c r="L185" s="265"/>
      <c r="M185" s="261"/>
      <c r="N185" s="266"/>
      <c r="O185" s="266"/>
    </row>
    <row r="186" spans="2:15">
      <c r="B186" s="261"/>
      <c r="C186" s="261"/>
      <c r="D186" s="261"/>
      <c r="E186" s="261"/>
      <c r="F186" s="261"/>
      <c r="G186" s="261"/>
      <c r="H186" s="261"/>
      <c r="I186" s="261"/>
      <c r="J186" s="261"/>
      <c r="K186" s="267"/>
      <c r="L186" s="265"/>
      <c r="M186" s="261"/>
      <c r="N186" s="266"/>
      <c r="O186" s="266"/>
    </row>
    <row r="187" spans="2:15">
      <c r="B187" s="261"/>
      <c r="C187" s="261"/>
      <c r="D187" s="261"/>
      <c r="E187" s="261"/>
      <c r="F187" s="261"/>
      <c r="G187" s="261"/>
      <c r="H187" s="261"/>
      <c r="I187" s="261"/>
      <c r="J187" s="261"/>
      <c r="K187" s="267"/>
      <c r="L187" s="265"/>
      <c r="M187" s="261"/>
      <c r="N187" s="266"/>
      <c r="O187" s="266"/>
    </row>
    <row r="188" spans="2:15">
      <c r="B188" s="261"/>
      <c r="C188" s="261"/>
      <c r="D188" s="261"/>
      <c r="E188" s="261"/>
      <c r="F188" s="261"/>
      <c r="G188" s="261"/>
      <c r="H188" s="261"/>
      <c r="I188" s="261"/>
      <c r="J188" s="261"/>
      <c r="K188" s="267"/>
      <c r="L188" s="265"/>
      <c r="M188" s="261"/>
      <c r="N188" s="266"/>
      <c r="O188" s="266"/>
    </row>
    <row r="189" spans="2:15">
      <c r="B189" s="261"/>
      <c r="C189" s="261"/>
      <c r="D189" s="261"/>
      <c r="E189" s="261"/>
      <c r="F189" s="261"/>
      <c r="G189" s="261"/>
      <c r="H189" s="261"/>
      <c r="I189" s="261"/>
      <c r="J189" s="261"/>
      <c r="K189" s="267"/>
      <c r="L189" s="265"/>
      <c r="M189" s="261"/>
      <c r="N189" s="266"/>
      <c r="O189" s="266"/>
    </row>
    <row r="190" spans="2:15">
      <c r="B190" s="261"/>
      <c r="C190" s="261"/>
      <c r="D190" s="261"/>
      <c r="E190" s="261"/>
      <c r="F190" s="261"/>
      <c r="G190" s="261"/>
      <c r="H190" s="261"/>
      <c r="I190" s="261"/>
      <c r="J190" s="261"/>
      <c r="K190" s="267"/>
      <c r="L190" s="265"/>
      <c r="M190" s="261"/>
      <c r="N190" s="266"/>
      <c r="O190" s="266"/>
    </row>
    <row r="191" spans="2:15">
      <c r="B191" s="261"/>
      <c r="C191" s="261"/>
      <c r="D191" s="261"/>
      <c r="E191" s="261"/>
      <c r="F191" s="261"/>
      <c r="G191" s="261"/>
      <c r="H191" s="261"/>
      <c r="I191" s="261"/>
      <c r="J191" s="261"/>
      <c r="K191" s="267"/>
      <c r="L191" s="265"/>
      <c r="M191" s="261"/>
      <c r="N191" s="266"/>
      <c r="O191" s="266"/>
    </row>
    <row r="192" spans="2:15">
      <c r="B192" s="261"/>
      <c r="C192" s="261"/>
      <c r="D192" s="261"/>
      <c r="E192" s="261"/>
      <c r="F192" s="261"/>
      <c r="G192" s="261"/>
      <c r="H192" s="261"/>
      <c r="I192" s="261"/>
      <c r="J192" s="261"/>
      <c r="K192" s="267"/>
      <c r="L192" s="265"/>
      <c r="M192" s="261"/>
      <c r="N192" s="266"/>
      <c r="O192" s="266"/>
    </row>
    <row r="193" spans="2:15">
      <c r="B193" s="261"/>
      <c r="C193" s="261"/>
      <c r="D193" s="261"/>
      <c r="E193" s="261"/>
      <c r="F193" s="261"/>
      <c r="G193" s="261"/>
      <c r="H193" s="261"/>
      <c r="I193" s="261"/>
      <c r="J193" s="261"/>
      <c r="K193" s="267"/>
      <c r="L193" s="265"/>
      <c r="M193" s="261"/>
      <c r="N193" s="266"/>
      <c r="O193" s="266"/>
    </row>
    <row r="194" spans="2:15">
      <c r="B194" s="261"/>
      <c r="C194" s="261"/>
      <c r="D194" s="261"/>
      <c r="E194" s="261"/>
      <c r="F194" s="261"/>
      <c r="G194" s="261"/>
      <c r="H194" s="261"/>
      <c r="I194" s="261"/>
      <c r="J194" s="261"/>
      <c r="K194" s="267"/>
      <c r="L194" s="265"/>
      <c r="M194" s="261"/>
      <c r="N194" s="266"/>
      <c r="O194" s="266"/>
    </row>
    <row r="195" spans="2:15">
      <c r="B195" s="261"/>
      <c r="C195" s="261"/>
      <c r="D195" s="261"/>
      <c r="E195" s="261"/>
      <c r="F195" s="261"/>
      <c r="G195" s="261"/>
      <c r="H195" s="261"/>
      <c r="I195" s="261"/>
      <c r="J195" s="261"/>
      <c r="K195" s="267"/>
      <c r="L195" s="265"/>
      <c r="M195" s="261"/>
      <c r="N195" s="266"/>
      <c r="O195" s="266"/>
    </row>
    <row r="196" spans="2:15">
      <c r="B196" s="261"/>
      <c r="C196" s="261"/>
      <c r="D196" s="261"/>
      <c r="E196" s="261"/>
      <c r="F196" s="261"/>
      <c r="G196" s="261"/>
      <c r="H196" s="261"/>
      <c r="I196" s="261"/>
      <c r="J196" s="261"/>
      <c r="K196" s="267"/>
      <c r="L196" s="265"/>
      <c r="M196" s="261"/>
      <c r="N196" s="266"/>
      <c r="O196" s="266"/>
    </row>
    <row r="197" spans="2:15">
      <c r="B197" s="261"/>
      <c r="C197" s="261"/>
      <c r="D197" s="261"/>
      <c r="E197" s="261"/>
      <c r="F197" s="261"/>
      <c r="G197" s="261"/>
      <c r="H197" s="261"/>
      <c r="I197" s="261"/>
      <c r="J197" s="261"/>
      <c r="K197" s="267"/>
      <c r="L197" s="265"/>
      <c r="M197" s="261"/>
      <c r="N197" s="266"/>
      <c r="O197" s="266"/>
    </row>
    <row r="198" spans="2:15">
      <c r="B198" s="261"/>
      <c r="C198" s="261"/>
      <c r="D198" s="261"/>
      <c r="E198" s="261"/>
      <c r="F198" s="261"/>
      <c r="G198" s="261"/>
      <c r="H198" s="261"/>
      <c r="I198" s="261"/>
      <c r="J198" s="261"/>
      <c r="K198" s="267"/>
      <c r="L198" s="265"/>
      <c r="M198" s="261"/>
      <c r="N198" s="266"/>
      <c r="O198" s="266"/>
    </row>
    <row r="199" spans="2:15">
      <c r="B199" s="261"/>
      <c r="C199" s="261"/>
      <c r="D199" s="261"/>
      <c r="E199" s="261"/>
      <c r="F199" s="261"/>
      <c r="G199" s="261"/>
      <c r="H199" s="261"/>
      <c r="I199" s="261"/>
      <c r="J199" s="261"/>
      <c r="K199" s="267"/>
      <c r="L199" s="265"/>
      <c r="M199" s="261"/>
      <c r="N199" s="266"/>
      <c r="O199" s="266"/>
    </row>
    <row r="200" spans="2:15">
      <c r="B200" s="261"/>
      <c r="C200" s="261"/>
      <c r="D200" s="261"/>
      <c r="E200" s="261"/>
      <c r="F200" s="261"/>
      <c r="G200" s="261"/>
      <c r="H200" s="261"/>
      <c r="I200" s="261"/>
      <c r="J200" s="261"/>
      <c r="K200" s="267"/>
      <c r="L200" s="265"/>
      <c r="M200" s="261"/>
      <c r="N200" s="266"/>
      <c r="O200" s="266"/>
    </row>
    <row r="201" spans="2:15">
      <c r="B201" s="261"/>
      <c r="C201" s="261"/>
      <c r="D201" s="261"/>
      <c r="E201" s="261"/>
      <c r="F201" s="261"/>
      <c r="G201" s="261"/>
      <c r="H201" s="261"/>
      <c r="I201" s="261"/>
      <c r="J201" s="261"/>
      <c r="K201" s="267"/>
      <c r="L201" s="265"/>
      <c r="M201" s="261"/>
      <c r="N201" s="266"/>
      <c r="O201" s="266"/>
    </row>
    <row r="202" spans="2:15">
      <c r="B202" s="261"/>
      <c r="C202" s="261"/>
      <c r="D202" s="261"/>
      <c r="E202" s="261"/>
      <c r="F202" s="261"/>
      <c r="G202" s="261"/>
      <c r="H202" s="261"/>
      <c r="I202" s="261"/>
      <c r="J202" s="261"/>
      <c r="K202" s="267"/>
      <c r="L202" s="265"/>
      <c r="M202" s="261"/>
      <c r="N202" s="266"/>
      <c r="O202" s="266"/>
    </row>
    <row r="203" spans="2:15">
      <c r="B203" s="261"/>
      <c r="C203" s="261"/>
      <c r="D203" s="261"/>
      <c r="E203" s="261"/>
      <c r="F203" s="261"/>
      <c r="G203" s="261"/>
      <c r="H203" s="261"/>
      <c r="I203" s="261"/>
      <c r="J203" s="261"/>
      <c r="K203" s="267"/>
      <c r="L203" s="265"/>
      <c r="M203" s="261"/>
      <c r="N203" s="266"/>
      <c r="O203" s="266"/>
    </row>
    <row r="204" spans="2:15">
      <c r="B204" s="261"/>
      <c r="C204" s="261"/>
      <c r="D204" s="261"/>
      <c r="E204" s="261"/>
      <c r="F204" s="261"/>
      <c r="G204" s="261"/>
      <c r="H204" s="261"/>
      <c r="I204" s="261"/>
      <c r="J204" s="261"/>
      <c r="K204" s="267"/>
      <c r="L204" s="265"/>
      <c r="M204" s="261"/>
      <c r="N204" s="266"/>
      <c r="O204" s="266"/>
    </row>
    <row r="205" spans="2:15">
      <c r="B205" s="261"/>
      <c r="C205" s="261"/>
      <c r="D205" s="261"/>
      <c r="E205" s="261"/>
      <c r="F205" s="261"/>
      <c r="G205" s="261"/>
      <c r="H205" s="261"/>
      <c r="I205" s="261"/>
      <c r="J205" s="261"/>
      <c r="K205" s="267"/>
      <c r="L205" s="265"/>
      <c r="M205" s="261"/>
      <c r="N205" s="266"/>
      <c r="O205" s="266"/>
    </row>
    <row r="206" spans="2:15">
      <c r="B206" s="261"/>
      <c r="C206" s="261"/>
      <c r="D206" s="261"/>
      <c r="E206" s="261"/>
      <c r="F206" s="261"/>
      <c r="G206" s="261"/>
      <c r="H206" s="261"/>
      <c r="I206" s="261"/>
      <c r="J206" s="261"/>
      <c r="K206" s="267"/>
      <c r="L206" s="265"/>
      <c r="M206" s="261"/>
      <c r="N206" s="266"/>
      <c r="O206" s="266"/>
    </row>
    <row r="207" spans="2:15">
      <c r="B207" s="261"/>
      <c r="C207" s="261"/>
      <c r="D207" s="261"/>
      <c r="E207" s="261"/>
      <c r="F207" s="261"/>
      <c r="G207" s="261"/>
      <c r="H207" s="261"/>
      <c r="I207" s="261"/>
      <c r="J207" s="261"/>
      <c r="K207" s="267"/>
      <c r="L207" s="265"/>
      <c r="M207" s="261"/>
      <c r="N207" s="266"/>
      <c r="O207" s="266"/>
    </row>
    <row r="208" spans="2:15">
      <c r="B208" s="261"/>
      <c r="C208" s="261"/>
      <c r="D208" s="261"/>
      <c r="E208" s="261"/>
      <c r="F208" s="261"/>
      <c r="G208" s="261"/>
      <c r="H208" s="261"/>
      <c r="I208" s="261"/>
      <c r="J208" s="261"/>
      <c r="K208" s="267"/>
      <c r="L208" s="265"/>
      <c r="M208" s="261"/>
      <c r="N208" s="266"/>
      <c r="O208" s="266"/>
    </row>
    <row r="209" spans="2:15">
      <c r="B209" s="261"/>
      <c r="C209" s="261"/>
      <c r="D209" s="261"/>
      <c r="E209" s="261"/>
      <c r="F209" s="261"/>
      <c r="G209" s="261"/>
      <c r="H209" s="261"/>
      <c r="I209" s="261"/>
      <c r="J209" s="261"/>
      <c r="K209" s="267"/>
      <c r="L209" s="265"/>
      <c r="M209" s="261"/>
      <c r="N209" s="266"/>
      <c r="O209" s="266"/>
    </row>
    <row r="210" spans="2:15">
      <c r="B210" s="261"/>
      <c r="C210" s="261"/>
      <c r="D210" s="261"/>
      <c r="E210" s="261"/>
      <c r="F210" s="261"/>
      <c r="G210" s="261"/>
      <c r="H210" s="261"/>
      <c r="I210" s="261"/>
      <c r="J210" s="261"/>
      <c r="K210" s="267"/>
      <c r="L210" s="265"/>
      <c r="M210" s="261"/>
      <c r="N210" s="266"/>
      <c r="O210" s="266"/>
    </row>
    <row r="211" spans="2:15">
      <c r="B211" s="261"/>
      <c r="C211" s="261"/>
      <c r="D211" s="261"/>
      <c r="E211" s="261"/>
      <c r="F211" s="261"/>
      <c r="G211" s="261"/>
      <c r="H211" s="261"/>
      <c r="I211" s="261"/>
      <c r="J211" s="261"/>
      <c r="K211" s="267"/>
      <c r="L211" s="265"/>
      <c r="M211" s="261"/>
      <c r="N211" s="266"/>
      <c r="O211" s="266"/>
    </row>
    <row r="212" spans="2:15">
      <c r="B212" s="261"/>
      <c r="C212" s="261"/>
      <c r="D212" s="261"/>
      <c r="E212" s="261"/>
      <c r="F212" s="261"/>
      <c r="G212" s="261"/>
      <c r="H212" s="261"/>
      <c r="I212" s="261"/>
      <c r="J212" s="261"/>
      <c r="K212" s="267"/>
      <c r="L212" s="265"/>
      <c r="M212" s="261"/>
      <c r="N212" s="266"/>
      <c r="O212" s="266"/>
    </row>
    <row r="213" spans="2:15">
      <c r="B213" s="261"/>
      <c r="C213" s="261"/>
      <c r="D213" s="261"/>
      <c r="E213" s="261"/>
      <c r="F213" s="261"/>
      <c r="G213" s="261"/>
      <c r="H213" s="261"/>
      <c r="I213" s="261"/>
      <c r="J213" s="261"/>
      <c r="K213" s="267"/>
      <c r="L213" s="265"/>
      <c r="M213" s="261"/>
      <c r="N213" s="266"/>
      <c r="O213" s="266"/>
    </row>
    <row r="214" spans="2:15">
      <c r="B214" s="261"/>
      <c r="C214" s="261"/>
      <c r="D214" s="261"/>
      <c r="E214" s="261"/>
      <c r="F214" s="261"/>
      <c r="G214" s="261"/>
      <c r="H214" s="261"/>
      <c r="I214" s="261"/>
      <c r="J214" s="261"/>
      <c r="K214" s="267"/>
      <c r="L214" s="265"/>
      <c r="M214" s="261"/>
      <c r="N214" s="266"/>
      <c r="O214" s="266"/>
    </row>
    <row r="215" spans="2:15">
      <c r="B215" s="261"/>
      <c r="C215" s="261"/>
      <c r="D215" s="261"/>
      <c r="E215" s="261"/>
      <c r="F215" s="261"/>
      <c r="G215" s="261"/>
      <c r="H215" s="261"/>
      <c r="I215" s="261"/>
      <c r="J215" s="261"/>
      <c r="K215" s="267"/>
      <c r="L215" s="265"/>
      <c r="M215" s="261"/>
      <c r="N215" s="266"/>
      <c r="O215" s="266"/>
    </row>
    <row r="216" spans="2:15">
      <c r="B216" s="261"/>
      <c r="C216" s="261"/>
      <c r="D216" s="261"/>
      <c r="E216" s="261"/>
      <c r="F216" s="261"/>
      <c r="G216" s="261"/>
      <c r="H216" s="261"/>
      <c r="I216" s="261"/>
      <c r="J216" s="261"/>
      <c r="K216" s="267"/>
      <c r="L216" s="265"/>
      <c r="M216" s="261"/>
      <c r="N216" s="266"/>
      <c r="O216" s="266"/>
    </row>
    <row r="217" spans="2:15">
      <c r="B217" s="261"/>
      <c r="C217" s="261"/>
      <c r="D217" s="261"/>
      <c r="E217" s="261"/>
      <c r="F217" s="261"/>
      <c r="G217" s="261"/>
      <c r="H217" s="261"/>
      <c r="I217" s="261"/>
      <c r="J217" s="261"/>
      <c r="K217" s="267"/>
      <c r="L217" s="265"/>
      <c r="M217" s="261"/>
      <c r="N217" s="266"/>
      <c r="O217" s="266"/>
    </row>
    <row r="218" spans="2:15">
      <c r="B218" s="261"/>
      <c r="C218" s="261"/>
      <c r="D218" s="261"/>
      <c r="E218" s="261"/>
      <c r="F218" s="261"/>
      <c r="G218" s="261"/>
      <c r="H218" s="261"/>
      <c r="I218" s="261"/>
      <c r="J218" s="261"/>
      <c r="K218" s="267"/>
      <c r="L218" s="265"/>
      <c r="M218" s="261"/>
      <c r="N218" s="266"/>
      <c r="O218" s="266"/>
    </row>
    <row r="219" spans="2:15">
      <c r="B219" s="261"/>
      <c r="C219" s="261"/>
      <c r="D219" s="261"/>
      <c r="E219" s="261"/>
      <c r="F219" s="261"/>
      <c r="G219" s="261"/>
      <c r="H219" s="261"/>
      <c r="I219" s="261"/>
      <c r="J219" s="261"/>
      <c r="K219" s="267"/>
      <c r="L219" s="265"/>
      <c r="M219" s="261"/>
      <c r="N219" s="266"/>
      <c r="O219" s="266"/>
    </row>
    <row r="220" spans="2:15">
      <c r="B220" s="261"/>
      <c r="C220" s="261"/>
      <c r="D220" s="261"/>
      <c r="E220" s="261"/>
      <c r="F220" s="261"/>
      <c r="G220" s="261"/>
      <c r="H220" s="261"/>
      <c r="I220" s="261"/>
      <c r="J220" s="261"/>
      <c r="K220" s="267"/>
      <c r="L220" s="265"/>
      <c r="M220" s="261"/>
      <c r="N220" s="266"/>
      <c r="O220" s="266"/>
    </row>
    <row r="221" spans="2:15">
      <c r="B221" s="261"/>
      <c r="C221" s="261"/>
      <c r="D221" s="261"/>
      <c r="E221" s="261"/>
      <c r="F221" s="261"/>
      <c r="G221" s="261"/>
      <c r="H221" s="261"/>
      <c r="I221" s="261"/>
      <c r="J221" s="261"/>
      <c r="K221" s="267"/>
      <c r="L221" s="265"/>
      <c r="M221" s="261"/>
      <c r="N221" s="266"/>
      <c r="O221" s="266"/>
    </row>
    <row r="222" spans="2:15">
      <c r="B222" s="261"/>
      <c r="C222" s="261"/>
      <c r="D222" s="261"/>
      <c r="E222" s="261"/>
      <c r="F222" s="261"/>
      <c r="G222" s="261"/>
      <c r="H222" s="261"/>
      <c r="I222" s="261"/>
      <c r="J222" s="261"/>
      <c r="K222" s="267"/>
      <c r="L222" s="265"/>
      <c r="M222" s="261"/>
      <c r="N222" s="266"/>
      <c r="O222" s="266"/>
    </row>
    <row r="223" spans="2:15">
      <c r="B223" s="261"/>
      <c r="C223" s="261"/>
      <c r="D223" s="261"/>
      <c r="E223" s="261"/>
      <c r="F223" s="261"/>
      <c r="G223" s="261"/>
      <c r="H223" s="261"/>
      <c r="I223" s="261"/>
      <c r="J223" s="261"/>
      <c r="K223" s="267"/>
      <c r="L223" s="265"/>
      <c r="M223" s="261"/>
      <c r="N223" s="266"/>
      <c r="O223" s="266"/>
    </row>
    <row r="224" spans="2:15">
      <c r="B224" s="261"/>
      <c r="C224" s="261"/>
      <c r="D224" s="261"/>
      <c r="E224" s="261"/>
      <c r="F224" s="261"/>
      <c r="G224" s="261"/>
      <c r="H224" s="261"/>
      <c r="I224" s="261"/>
      <c r="J224" s="261"/>
      <c r="K224" s="267"/>
      <c r="L224" s="265"/>
      <c r="M224" s="261"/>
      <c r="N224" s="266"/>
      <c r="O224" s="266"/>
    </row>
    <row r="225" spans="2:15">
      <c r="B225" s="261"/>
      <c r="C225" s="261"/>
      <c r="D225" s="261"/>
      <c r="E225" s="261"/>
      <c r="F225" s="261"/>
      <c r="G225" s="261"/>
      <c r="H225" s="261"/>
      <c r="I225" s="261"/>
      <c r="J225" s="261"/>
      <c r="K225" s="267"/>
      <c r="L225" s="265"/>
      <c r="M225" s="261"/>
      <c r="N225" s="266"/>
      <c r="O225" s="266"/>
    </row>
    <row r="226" spans="2:15">
      <c r="B226" s="261"/>
      <c r="C226" s="261"/>
      <c r="D226" s="261"/>
      <c r="E226" s="261"/>
      <c r="F226" s="261"/>
      <c r="G226" s="261"/>
      <c r="H226" s="261"/>
      <c r="I226" s="261"/>
      <c r="J226" s="261"/>
      <c r="K226" s="267"/>
      <c r="L226" s="265"/>
      <c r="M226" s="261"/>
      <c r="N226" s="266"/>
      <c r="O226" s="266"/>
    </row>
    <row r="227" spans="2:15">
      <c r="B227" s="261"/>
      <c r="C227" s="261"/>
      <c r="D227" s="261"/>
      <c r="E227" s="261"/>
      <c r="F227" s="261"/>
      <c r="G227" s="261"/>
      <c r="H227" s="261"/>
      <c r="I227" s="261"/>
      <c r="J227" s="261"/>
      <c r="K227" s="267"/>
      <c r="L227" s="265"/>
      <c r="M227" s="261"/>
      <c r="N227" s="266"/>
      <c r="O227" s="266"/>
    </row>
    <row r="228" spans="2:15">
      <c r="B228" s="261"/>
      <c r="C228" s="261"/>
      <c r="D228" s="261"/>
      <c r="E228" s="261"/>
      <c r="F228" s="261"/>
      <c r="G228" s="261"/>
      <c r="H228" s="261"/>
      <c r="I228" s="261"/>
      <c r="J228" s="261"/>
      <c r="K228" s="267"/>
      <c r="L228" s="265"/>
      <c r="M228" s="261"/>
      <c r="N228" s="266"/>
      <c r="O228" s="266"/>
    </row>
    <row r="229" spans="2:15">
      <c r="B229" s="261"/>
      <c r="C229" s="261"/>
      <c r="D229" s="261"/>
      <c r="E229" s="261"/>
      <c r="F229" s="261"/>
      <c r="G229" s="261"/>
      <c r="H229" s="261"/>
      <c r="I229" s="261"/>
      <c r="J229" s="261"/>
      <c r="K229" s="267"/>
      <c r="L229" s="265"/>
      <c r="M229" s="261"/>
      <c r="N229" s="266"/>
      <c r="O229" s="266"/>
    </row>
    <row r="230" spans="2:15">
      <c r="B230" s="261"/>
      <c r="C230" s="261"/>
      <c r="D230" s="261"/>
      <c r="E230" s="261"/>
      <c r="F230" s="261"/>
      <c r="G230" s="261"/>
      <c r="H230" s="261"/>
      <c r="I230" s="261"/>
      <c r="J230" s="261"/>
      <c r="K230" s="267"/>
      <c r="L230" s="265"/>
      <c r="M230" s="261"/>
      <c r="N230" s="266"/>
      <c r="O230" s="266"/>
    </row>
    <row r="231" spans="2:15">
      <c r="B231" s="261"/>
      <c r="C231" s="261"/>
      <c r="D231" s="261"/>
      <c r="E231" s="261"/>
      <c r="F231" s="261"/>
      <c r="G231" s="261"/>
      <c r="H231" s="261"/>
      <c r="I231" s="261"/>
      <c r="J231" s="261"/>
      <c r="K231" s="267"/>
      <c r="L231" s="265"/>
      <c r="M231" s="261"/>
      <c r="N231" s="266"/>
      <c r="O231" s="266"/>
    </row>
    <row r="232" spans="2:15">
      <c r="B232" s="261"/>
      <c r="C232" s="261"/>
      <c r="D232" s="261"/>
      <c r="E232" s="261"/>
      <c r="F232" s="261"/>
      <c r="G232" s="261"/>
      <c r="H232" s="261"/>
      <c r="I232" s="261"/>
      <c r="J232" s="261"/>
      <c r="K232" s="267"/>
      <c r="L232" s="265"/>
      <c r="M232" s="261"/>
      <c r="N232" s="266"/>
      <c r="O232" s="266"/>
    </row>
    <row r="233" spans="2:15">
      <c r="B233" s="261"/>
      <c r="C233" s="261"/>
      <c r="D233" s="261"/>
      <c r="E233" s="261"/>
      <c r="F233" s="261"/>
      <c r="G233" s="261"/>
      <c r="H233" s="261"/>
      <c r="I233" s="261"/>
      <c r="J233" s="261"/>
      <c r="K233" s="267"/>
      <c r="L233" s="265"/>
      <c r="M233" s="261"/>
      <c r="N233" s="266"/>
      <c r="O233" s="266"/>
    </row>
    <row r="234" spans="2:15">
      <c r="B234" s="261"/>
      <c r="C234" s="261"/>
      <c r="D234" s="261"/>
      <c r="E234" s="261"/>
      <c r="F234" s="261"/>
      <c r="G234" s="261"/>
      <c r="H234" s="261"/>
      <c r="I234" s="261"/>
      <c r="J234" s="261"/>
      <c r="K234" s="267"/>
      <c r="L234" s="265"/>
      <c r="M234" s="261"/>
      <c r="N234" s="266"/>
      <c r="O234" s="266"/>
    </row>
    <row r="235" spans="2:15">
      <c r="B235" s="261"/>
      <c r="C235" s="261"/>
      <c r="D235" s="261"/>
      <c r="E235" s="261"/>
      <c r="F235" s="261"/>
      <c r="G235" s="261"/>
      <c r="H235" s="261"/>
      <c r="I235" s="261"/>
      <c r="J235" s="261"/>
      <c r="K235" s="267"/>
      <c r="L235" s="265"/>
      <c r="M235" s="261"/>
      <c r="N235" s="266"/>
      <c r="O235" s="266"/>
    </row>
    <row r="236" spans="2:15">
      <c r="B236" s="261"/>
      <c r="C236" s="261"/>
      <c r="D236" s="261"/>
      <c r="E236" s="261"/>
      <c r="F236" s="261"/>
      <c r="G236" s="261"/>
      <c r="H236" s="261"/>
      <c r="I236" s="261"/>
      <c r="J236" s="261"/>
      <c r="K236" s="267"/>
      <c r="L236" s="265"/>
      <c r="M236" s="261"/>
      <c r="N236" s="266"/>
      <c r="O236" s="266"/>
    </row>
    <row r="237" spans="2:15">
      <c r="B237" s="261"/>
      <c r="C237" s="261"/>
      <c r="D237" s="261"/>
      <c r="E237" s="261"/>
      <c r="F237" s="261"/>
      <c r="G237" s="261"/>
      <c r="H237" s="261"/>
      <c r="I237" s="261"/>
      <c r="J237" s="261"/>
      <c r="K237" s="267"/>
      <c r="L237" s="265"/>
      <c r="M237" s="261"/>
      <c r="N237" s="266"/>
      <c r="O237" s="266"/>
    </row>
    <row r="238" spans="2:15">
      <c r="B238" s="261"/>
      <c r="C238" s="261"/>
      <c r="D238" s="261"/>
      <c r="E238" s="261"/>
      <c r="F238" s="261"/>
      <c r="G238" s="261"/>
      <c r="H238" s="261"/>
      <c r="I238" s="261"/>
      <c r="J238" s="261"/>
      <c r="K238" s="267"/>
      <c r="L238" s="265"/>
      <c r="M238" s="261"/>
      <c r="N238" s="266"/>
      <c r="O238" s="266"/>
    </row>
    <row r="239" spans="2:15">
      <c r="B239" s="261"/>
      <c r="C239" s="261"/>
      <c r="D239" s="261"/>
      <c r="E239" s="261"/>
      <c r="F239" s="261"/>
      <c r="G239" s="261"/>
      <c r="H239" s="261"/>
      <c r="I239" s="261"/>
      <c r="J239" s="261"/>
      <c r="K239" s="267"/>
      <c r="L239" s="265"/>
      <c r="M239" s="261"/>
      <c r="N239" s="266"/>
      <c r="O239" s="266"/>
    </row>
    <row r="240" spans="2:15">
      <c r="B240" s="261"/>
      <c r="C240" s="261"/>
      <c r="D240" s="261"/>
      <c r="E240" s="261"/>
      <c r="F240" s="261"/>
      <c r="G240" s="261"/>
      <c r="H240" s="261"/>
      <c r="I240" s="261"/>
      <c r="J240" s="261"/>
      <c r="K240" s="267"/>
      <c r="L240" s="265"/>
      <c r="M240" s="261"/>
      <c r="N240" s="266"/>
      <c r="O240" s="266"/>
    </row>
    <row r="241" spans="2:15">
      <c r="B241" s="261"/>
      <c r="C241" s="261"/>
      <c r="D241" s="261"/>
      <c r="E241" s="261"/>
      <c r="F241" s="261"/>
      <c r="G241" s="261"/>
      <c r="H241" s="261"/>
      <c r="I241" s="261"/>
      <c r="J241" s="261"/>
      <c r="K241" s="267"/>
      <c r="L241" s="265"/>
      <c r="M241" s="261"/>
      <c r="N241" s="266"/>
      <c r="O241" s="266"/>
    </row>
    <row r="242" spans="2:15">
      <c r="B242" s="261"/>
      <c r="C242" s="261"/>
      <c r="D242" s="261"/>
      <c r="E242" s="261"/>
      <c r="F242" s="261"/>
      <c r="G242" s="261"/>
      <c r="H242" s="261"/>
      <c r="I242" s="261"/>
      <c r="J242" s="261"/>
      <c r="K242" s="267"/>
      <c r="L242" s="265"/>
      <c r="M242" s="261"/>
      <c r="N242" s="266"/>
      <c r="O242" s="266"/>
    </row>
    <row r="243" spans="2:15">
      <c r="B243" s="261"/>
      <c r="C243" s="261"/>
      <c r="D243" s="261"/>
      <c r="E243" s="261"/>
      <c r="F243" s="261"/>
      <c r="G243" s="261"/>
      <c r="H243" s="261"/>
      <c r="I243" s="261"/>
      <c r="J243" s="261"/>
      <c r="K243" s="267"/>
      <c r="L243" s="265"/>
      <c r="M243" s="261"/>
      <c r="N243" s="266"/>
      <c r="O243" s="266"/>
    </row>
    <row r="244" spans="2:15">
      <c r="B244" s="261"/>
      <c r="C244" s="261"/>
      <c r="D244" s="261"/>
      <c r="E244" s="261"/>
      <c r="F244" s="261"/>
      <c r="G244" s="261"/>
      <c r="H244" s="261"/>
      <c r="I244" s="261"/>
      <c r="J244" s="261"/>
      <c r="K244" s="267"/>
      <c r="L244" s="265"/>
      <c r="M244" s="261"/>
      <c r="N244" s="266"/>
      <c r="O244" s="266"/>
    </row>
    <row r="245" spans="2:15">
      <c r="B245" s="261"/>
      <c r="C245" s="261"/>
      <c r="D245" s="261"/>
      <c r="E245" s="261"/>
      <c r="F245" s="261"/>
      <c r="G245" s="261"/>
      <c r="H245" s="261"/>
      <c r="I245" s="261"/>
      <c r="J245" s="261"/>
      <c r="K245" s="267"/>
      <c r="L245" s="265"/>
      <c r="M245" s="261"/>
      <c r="N245" s="266"/>
      <c r="O245" s="266"/>
    </row>
    <row r="246" spans="2:15">
      <c r="B246" s="261"/>
      <c r="C246" s="261"/>
      <c r="D246" s="261"/>
      <c r="E246" s="261"/>
      <c r="F246" s="261"/>
      <c r="G246" s="261"/>
      <c r="H246" s="261"/>
      <c r="I246" s="261"/>
      <c r="J246" s="261"/>
      <c r="K246" s="267"/>
      <c r="L246" s="265"/>
      <c r="M246" s="261"/>
      <c r="N246" s="266"/>
      <c r="O246" s="266"/>
    </row>
    <row r="247" spans="2:15">
      <c r="B247" s="261"/>
      <c r="C247" s="261"/>
      <c r="D247" s="261"/>
      <c r="E247" s="261"/>
      <c r="F247" s="261"/>
      <c r="G247" s="261"/>
      <c r="H247" s="261"/>
      <c r="I247" s="261"/>
      <c r="J247" s="261"/>
      <c r="K247" s="267"/>
      <c r="L247" s="265"/>
      <c r="M247" s="261"/>
      <c r="N247" s="266"/>
      <c r="O247" s="266"/>
    </row>
    <row r="248" spans="2:15">
      <c r="B248" s="261"/>
      <c r="C248" s="261"/>
      <c r="D248" s="261"/>
      <c r="E248" s="261"/>
      <c r="F248" s="261"/>
      <c r="G248" s="261"/>
      <c r="H248" s="261"/>
      <c r="I248" s="261"/>
      <c r="J248" s="261"/>
      <c r="K248" s="267"/>
      <c r="L248" s="265"/>
      <c r="M248" s="261"/>
      <c r="N248" s="266"/>
      <c r="O248" s="266"/>
    </row>
    <row r="249" spans="2:15">
      <c r="B249" s="261"/>
      <c r="C249" s="261"/>
      <c r="D249" s="261"/>
      <c r="E249" s="261"/>
      <c r="F249" s="261"/>
      <c r="G249" s="261"/>
      <c r="H249" s="261"/>
      <c r="I249" s="261"/>
      <c r="J249" s="261"/>
      <c r="K249" s="267"/>
      <c r="L249" s="265"/>
      <c r="M249" s="261"/>
      <c r="N249" s="266"/>
      <c r="O249" s="266"/>
    </row>
    <row r="250" spans="2:15">
      <c r="B250" s="261"/>
      <c r="C250" s="261"/>
      <c r="D250" s="261"/>
      <c r="E250" s="261"/>
      <c r="F250" s="261"/>
      <c r="G250" s="261"/>
      <c r="H250" s="261"/>
      <c r="I250" s="261"/>
      <c r="J250" s="261"/>
      <c r="K250" s="267"/>
      <c r="L250" s="265"/>
      <c r="M250" s="261"/>
      <c r="N250" s="266"/>
      <c r="O250" s="266"/>
    </row>
    <row r="251" spans="2:15">
      <c r="B251" s="261"/>
      <c r="C251" s="261"/>
      <c r="D251" s="261"/>
      <c r="E251" s="261"/>
      <c r="F251" s="261"/>
      <c r="G251" s="261"/>
      <c r="H251" s="261"/>
      <c r="I251" s="261"/>
      <c r="J251" s="261"/>
      <c r="K251" s="267"/>
      <c r="L251" s="265"/>
      <c r="M251" s="261"/>
      <c r="N251" s="266"/>
      <c r="O251" s="266"/>
    </row>
    <row r="252" spans="2:15">
      <c r="B252" s="261"/>
      <c r="C252" s="261"/>
      <c r="D252" s="261"/>
      <c r="E252" s="261"/>
      <c r="F252" s="261"/>
      <c r="G252" s="261"/>
      <c r="H252" s="261"/>
      <c r="I252" s="261"/>
      <c r="J252" s="261"/>
      <c r="K252" s="267"/>
      <c r="L252" s="265"/>
      <c r="M252" s="261"/>
      <c r="N252" s="266"/>
      <c r="O252" s="266"/>
    </row>
    <row r="253" spans="2:15">
      <c r="B253" s="261"/>
      <c r="C253" s="261"/>
      <c r="D253" s="261"/>
      <c r="E253" s="261"/>
      <c r="F253" s="261"/>
      <c r="G253" s="261"/>
      <c r="H253" s="261"/>
      <c r="I253" s="261"/>
      <c r="J253" s="261"/>
      <c r="K253" s="267"/>
      <c r="L253" s="265"/>
      <c r="M253" s="261"/>
      <c r="N253" s="266"/>
      <c r="O253" s="266"/>
    </row>
    <row r="254" spans="2:15">
      <c r="B254" s="261"/>
      <c r="C254" s="261"/>
      <c r="D254" s="261"/>
      <c r="E254" s="261"/>
      <c r="F254" s="261"/>
      <c r="G254" s="261"/>
      <c r="H254" s="261"/>
      <c r="I254" s="261"/>
      <c r="J254" s="261"/>
      <c r="K254" s="267"/>
      <c r="L254" s="265"/>
      <c r="M254" s="261"/>
      <c r="N254" s="266"/>
      <c r="O254" s="266"/>
    </row>
    <row r="255" spans="2:15">
      <c r="B255" s="261"/>
      <c r="C255" s="261"/>
      <c r="D255" s="261"/>
      <c r="E255" s="261"/>
      <c r="F255" s="261"/>
      <c r="G255" s="261"/>
      <c r="H255" s="261"/>
      <c r="I255" s="261"/>
      <c r="J255" s="261"/>
      <c r="K255" s="267"/>
      <c r="L255" s="265"/>
      <c r="M255" s="261"/>
      <c r="N255" s="266"/>
      <c r="O255" s="266"/>
    </row>
    <row r="256" spans="2:15">
      <c r="B256" s="261"/>
      <c r="C256" s="261"/>
      <c r="D256" s="261"/>
      <c r="E256" s="261"/>
      <c r="F256" s="261"/>
      <c r="G256" s="261"/>
      <c r="H256" s="261"/>
      <c r="I256" s="261"/>
      <c r="J256" s="261"/>
      <c r="K256" s="267"/>
      <c r="L256" s="265"/>
      <c r="M256" s="261"/>
      <c r="N256" s="266"/>
      <c r="O256" s="266"/>
    </row>
    <row r="257" spans="2:15">
      <c r="B257" s="261"/>
      <c r="C257" s="261"/>
      <c r="D257" s="261"/>
      <c r="E257" s="261"/>
      <c r="F257" s="261"/>
      <c r="G257" s="261"/>
      <c r="H257" s="261"/>
      <c r="I257" s="261"/>
      <c r="J257" s="261"/>
      <c r="K257" s="267"/>
      <c r="L257" s="265"/>
      <c r="M257" s="261"/>
      <c r="N257" s="266"/>
      <c r="O257" s="266"/>
    </row>
    <row r="258" spans="2:15">
      <c r="B258" s="261"/>
      <c r="C258" s="261"/>
      <c r="D258" s="261"/>
      <c r="E258" s="261"/>
      <c r="F258" s="261"/>
      <c r="G258" s="261"/>
      <c r="H258" s="261"/>
      <c r="I258" s="261"/>
      <c r="J258" s="261"/>
      <c r="K258" s="267"/>
      <c r="L258" s="265"/>
      <c r="M258" s="261"/>
      <c r="N258" s="266"/>
      <c r="O258" s="266"/>
    </row>
    <row r="259" spans="2:15">
      <c r="B259" s="261"/>
      <c r="C259" s="261"/>
      <c r="D259" s="261"/>
      <c r="E259" s="261"/>
      <c r="F259" s="261"/>
      <c r="G259" s="261"/>
      <c r="H259" s="261"/>
      <c r="I259" s="261"/>
      <c r="J259" s="261"/>
      <c r="K259" s="267"/>
      <c r="L259" s="265"/>
      <c r="M259" s="261"/>
      <c r="N259" s="266"/>
      <c r="O259" s="266"/>
    </row>
    <row r="260" spans="2:15">
      <c r="B260" s="261"/>
      <c r="C260" s="261"/>
      <c r="D260" s="261"/>
      <c r="E260" s="261"/>
      <c r="F260" s="261"/>
      <c r="G260" s="261"/>
      <c r="H260" s="261"/>
      <c r="I260" s="261"/>
      <c r="J260" s="261"/>
      <c r="K260" s="267"/>
      <c r="L260" s="265"/>
      <c r="M260" s="261"/>
      <c r="N260" s="266"/>
      <c r="O260" s="266"/>
    </row>
    <row r="261" spans="2:15">
      <c r="B261" s="261"/>
      <c r="C261" s="261"/>
      <c r="D261" s="261"/>
      <c r="E261" s="261"/>
      <c r="F261" s="261"/>
      <c r="G261" s="261"/>
      <c r="H261" s="261"/>
      <c r="I261" s="261"/>
      <c r="J261" s="261"/>
      <c r="K261" s="267"/>
      <c r="L261" s="265"/>
      <c r="M261" s="261"/>
      <c r="N261" s="266"/>
      <c r="O261" s="266"/>
    </row>
    <row r="262" spans="2:15">
      <c r="B262" s="261"/>
      <c r="C262" s="261"/>
      <c r="D262" s="261"/>
      <c r="E262" s="261"/>
      <c r="F262" s="261"/>
      <c r="G262" s="261"/>
      <c r="H262" s="261"/>
      <c r="I262" s="261"/>
      <c r="J262" s="261"/>
      <c r="K262" s="267"/>
      <c r="L262" s="265"/>
      <c r="M262" s="261"/>
      <c r="N262" s="266"/>
      <c r="O262" s="266"/>
    </row>
    <row r="263" spans="2:15">
      <c r="B263" s="261"/>
      <c r="C263" s="261"/>
      <c r="D263" s="261"/>
      <c r="E263" s="261"/>
      <c r="F263" s="261"/>
      <c r="G263" s="261"/>
      <c r="H263" s="261"/>
      <c r="I263" s="261"/>
      <c r="J263" s="261"/>
      <c r="K263" s="267"/>
      <c r="L263" s="265"/>
      <c r="M263" s="261"/>
      <c r="N263" s="266"/>
      <c r="O263" s="266"/>
    </row>
    <row r="264" spans="2:15">
      <c r="B264" s="261"/>
      <c r="C264" s="261"/>
      <c r="D264" s="261"/>
      <c r="E264" s="261"/>
      <c r="F264" s="261"/>
      <c r="G264" s="261"/>
      <c r="H264" s="261"/>
      <c r="I264" s="261"/>
      <c r="J264" s="261"/>
      <c r="K264" s="267"/>
      <c r="L264" s="265"/>
      <c r="M264" s="261"/>
      <c r="N264" s="266"/>
      <c r="O264" s="266"/>
    </row>
    <row r="265" spans="2:15">
      <c r="B265" s="261"/>
      <c r="C265" s="261"/>
      <c r="D265" s="261"/>
      <c r="E265" s="261"/>
      <c r="F265" s="261"/>
      <c r="G265" s="261"/>
      <c r="H265" s="261"/>
      <c r="I265" s="261"/>
      <c r="J265" s="261"/>
      <c r="K265" s="267"/>
      <c r="L265" s="265"/>
      <c r="M265" s="261"/>
      <c r="N265" s="266"/>
      <c r="O265" s="266"/>
    </row>
    <row r="266" spans="2:15">
      <c r="B266" s="261"/>
      <c r="C266" s="261"/>
      <c r="D266" s="261"/>
      <c r="E266" s="261"/>
      <c r="F266" s="261"/>
      <c r="G266" s="261"/>
      <c r="H266" s="261"/>
      <c r="I266" s="261"/>
      <c r="J266" s="261"/>
      <c r="K266" s="267"/>
      <c r="L266" s="265"/>
      <c r="M266" s="261"/>
      <c r="N266" s="266"/>
      <c r="O266" s="266"/>
    </row>
    <row r="267" spans="2:15">
      <c r="B267" s="261"/>
      <c r="C267" s="261"/>
      <c r="D267" s="261"/>
      <c r="E267" s="261"/>
      <c r="F267" s="261"/>
      <c r="G267" s="261"/>
      <c r="H267" s="261"/>
      <c r="I267" s="261"/>
      <c r="J267" s="261"/>
      <c r="K267" s="267"/>
      <c r="L267" s="265"/>
      <c r="M267" s="261"/>
      <c r="N267" s="266"/>
      <c r="O267" s="266"/>
    </row>
    <row r="268" spans="2:15">
      <c r="B268" s="261"/>
      <c r="C268" s="261"/>
      <c r="D268" s="261"/>
      <c r="E268" s="261"/>
      <c r="F268" s="261"/>
      <c r="G268" s="261"/>
      <c r="H268" s="261"/>
      <c r="I268" s="261"/>
      <c r="J268" s="261"/>
      <c r="K268" s="267"/>
      <c r="L268" s="265"/>
      <c r="M268" s="261"/>
      <c r="N268" s="266"/>
      <c r="O268" s="266"/>
    </row>
    <row r="269" spans="2:15">
      <c r="B269" s="261"/>
      <c r="C269" s="261"/>
      <c r="D269" s="261"/>
      <c r="E269" s="261"/>
      <c r="F269" s="261"/>
      <c r="G269" s="261"/>
      <c r="H269" s="261"/>
      <c r="I269" s="261"/>
      <c r="J269" s="261"/>
      <c r="K269" s="267"/>
      <c r="L269" s="265"/>
      <c r="M269" s="261"/>
      <c r="N269" s="266"/>
      <c r="O269" s="266"/>
    </row>
    <row r="270" spans="2:15">
      <c r="B270" s="261"/>
      <c r="C270" s="261"/>
      <c r="D270" s="261"/>
      <c r="E270" s="261"/>
      <c r="F270" s="261"/>
      <c r="G270" s="261"/>
      <c r="H270" s="261"/>
      <c r="I270" s="261"/>
      <c r="J270" s="261"/>
      <c r="K270" s="267"/>
      <c r="L270" s="265"/>
      <c r="M270" s="261"/>
      <c r="N270" s="266"/>
      <c r="O270" s="266"/>
    </row>
    <row r="271" spans="2:15">
      <c r="B271" s="261"/>
      <c r="C271" s="261"/>
      <c r="D271" s="261"/>
      <c r="E271" s="261"/>
      <c r="F271" s="261"/>
      <c r="G271" s="261"/>
      <c r="H271" s="261"/>
      <c r="I271" s="261"/>
      <c r="J271" s="261"/>
      <c r="K271" s="267"/>
      <c r="L271" s="265"/>
      <c r="M271" s="261"/>
      <c r="N271" s="266"/>
      <c r="O271" s="266"/>
    </row>
    <row r="272" spans="2:15">
      <c r="B272" s="261"/>
      <c r="C272" s="261"/>
      <c r="D272" s="261"/>
      <c r="E272" s="261"/>
      <c r="F272" s="261"/>
      <c r="G272" s="261"/>
      <c r="H272" s="261"/>
      <c r="I272" s="261"/>
      <c r="J272" s="261"/>
      <c r="K272" s="267"/>
      <c r="L272" s="265"/>
      <c r="M272" s="261"/>
      <c r="N272" s="266"/>
      <c r="O272" s="266"/>
    </row>
    <row r="273" spans="2:15">
      <c r="B273" s="261"/>
      <c r="C273" s="261"/>
      <c r="D273" s="261"/>
      <c r="E273" s="261"/>
      <c r="F273" s="261"/>
      <c r="G273" s="261"/>
      <c r="H273" s="261"/>
      <c r="I273" s="261"/>
      <c r="J273" s="261"/>
      <c r="K273" s="267"/>
      <c r="L273" s="265"/>
      <c r="M273" s="261"/>
      <c r="N273" s="266"/>
      <c r="O273" s="266"/>
    </row>
    <row r="274" spans="2:15">
      <c r="B274" s="261"/>
      <c r="C274" s="261"/>
      <c r="D274" s="261"/>
      <c r="E274" s="261"/>
      <c r="F274" s="261"/>
      <c r="G274" s="261"/>
      <c r="H274" s="261"/>
      <c r="I274" s="261"/>
      <c r="J274" s="261"/>
      <c r="K274" s="267"/>
      <c r="L274" s="265"/>
      <c r="M274" s="261"/>
      <c r="N274" s="266"/>
      <c r="O274" s="266"/>
    </row>
    <row r="275" spans="2:15">
      <c r="B275" s="261"/>
      <c r="C275" s="261"/>
      <c r="D275" s="261"/>
      <c r="E275" s="261"/>
      <c r="F275" s="261"/>
      <c r="G275" s="261"/>
      <c r="H275" s="261"/>
      <c r="I275" s="261"/>
      <c r="J275" s="261"/>
      <c r="K275" s="267"/>
      <c r="L275" s="265"/>
      <c r="M275" s="261"/>
      <c r="N275" s="266"/>
      <c r="O275" s="266"/>
    </row>
    <row r="276" spans="2:15">
      <c r="B276" s="261"/>
      <c r="C276" s="261"/>
      <c r="D276" s="261"/>
      <c r="E276" s="261"/>
      <c r="F276" s="261"/>
      <c r="G276" s="261"/>
      <c r="H276" s="261"/>
      <c r="I276" s="261"/>
      <c r="J276" s="261"/>
      <c r="K276" s="267"/>
      <c r="L276" s="265"/>
      <c r="M276" s="261"/>
      <c r="N276" s="266"/>
      <c r="O276" s="266"/>
    </row>
    <row r="277" spans="2:15">
      <c r="B277" s="261"/>
      <c r="C277" s="261"/>
      <c r="D277" s="261"/>
      <c r="E277" s="261"/>
      <c r="F277" s="261"/>
      <c r="G277" s="261"/>
      <c r="H277" s="261"/>
      <c r="I277" s="261"/>
      <c r="J277" s="261"/>
      <c r="K277" s="267"/>
      <c r="L277" s="265"/>
      <c r="M277" s="261"/>
      <c r="N277" s="266"/>
      <c r="O277" s="266"/>
    </row>
    <row r="278" spans="2:15">
      <c r="B278" s="261"/>
      <c r="C278" s="261"/>
      <c r="D278" s="261"/>
      <c r="E278" s="261"/>
      <c r="F278" s="261"/>
      <c r="G278" s="261"/>
      <c r="H278" s="261"/>
      <c r="I278" s="261"/>
      <c r="J278" s="261"/>
      <c r="K278" s="267"/>
      <c r="L278" s="265"/>
      <c r="M278" s="261"/>
      <c r="N278" s="266"/>
      <c r="O278" s="266"/>
    </row>
    <row r="279" spans="2:15">
      <c r="B279" s="261"/>
      <c r="C279" s="261"/>
      <c r="D279" s="261"/>
      <c r="E279" s="261"/>
      <c r="F279" s="261"/>
      <c r="G279" s="261"/>
      <c r="H279" s="261"/>
      <c r="I279" s="261"/>
      <c r="J279" s="261"/>
      <c r="K279" s="267"/>
      <c r="L279" s="265"/>
      <c r="M279" s="261"/>
      <c r="N279" s="266"/>
      <c r="O279" s="266"/>
    </row>
    <row r="280" spans="2:15">
      <c r="B280" s="261"/>
      <c r="C280" s="261"/>
      <c r="D280" s="261"/>
      <c r="E280" s="261"/>
      <c r="F280" s="261"/>
      <c r="G280" s="261"/>
      <c r="H280" s="261"/>
      <c r="I280" s="261"/>
      <c r="J280" s="261"/>
      <c r="K280" s="267"/>
      <c r="L280" s="265"/>
      <c r="M280" s="261"/>
      <c r="N280" s="266"/>
      <c r="O280" s="266"/>
    </row>
    <row r="281" spans="2:15">
      <c r="B281" s="261"/>
      <c r="C281" s="261"/>
      <c r="D281" s="261"/>
      <c r="E281" s="261"/>
      <c r="F281" s="261"/>
      <c r="G281" s="261"/>
      <c r="H281" s="261"/>
      <c r="I281" s="261"/>
      <c r="J281" s="261"/>
      <c r="K281" s="267"/>
      <c r="L281" s="265"/>
      <c r="M281" s="261"/>
      <c r="N281" s="266"/>
      <c r="O281" s="266"/>
    </row>
    <row r="282" spans="2:15">
      <c r="B282" s="261"/>
      <c r="C282" s="261"/>
      <c r="D282" s="261"/>
      <c r="E282" s="261"/>
      <c r="F282" s="261"/>
      <c r="G282" s="261"/>
      <c r="H282" s="261"/>
      <c r="I282" s="261"/>
      <c r="J282" s="261"/>
      <c r="K282" s="267"/>
      <c r="L282" s="265"/>
      <c r="M282" s="261"/>
      <c r="N282" s="266"/>
      <c r="O282" s="266"/>
    </row>
    <row r="283" spans="2:15">
      <c r="B283" s="261"/>
      <c r="C283" s="261"/>
      <c r="D283" s="261"/>
      <c r="E283" s="261"/>
      <c r="F283" s="261"/>
      <c r="G283" s="261"/>
      <c r="H283" s="261"/>
      <c r="I283" s="261"/>
      <c r="J283" s="261"/>
      <c r="K283" s="267"/>
      <c r="L283" s="265"/>
      <c r="M283" s="261"/>
      <c r="N283" s="266"/>
      <c r="O283" s="266"/>
    </row>
    <row r="284" spans="2:15">
      <c r="B284" s="261"/>
      <c r="C284" s="261"/>
      <c r="D284" s="261"/>
      <c r="E284" s="261"/>
      <c r="F284" s="261"/>
      <c r="G284" s="261"/>
      <c r="H284" s="261"/>
      <c r="I284" s="261"/>
      <c r="J284" s="261"/>
      <c r="K284" s="267"/>
      <c r="L284" s="265"/>
      <c r="M284" s="261"/>
      <c r="N284" s="266"/>
      <c r="O284" s="266"/>
    </row>
    <row r="285" spans="2:15">
      <c r="B285" s="261"/>
      <c r="C285" s="261"/>
      <c r="D285" s="261"/>
      <c r="E285" s="261"/>
      <c r="F285" s="261"/>
      <c r="G285" s="261"/>
      <c r="H285" s="261"/>
      <c r="I285" s="261"/>
      <c r="J285" s="261"/>
      <c r="K285" s="267"/>
      <c r="L285" s="265"/>
      <c r="M285" s="261"/>
      <c r="N285" s="266"/>
      <c r="O285" s="266"/>
    </row>
    <row r="286" spans="2:15">
      <c r="B286" s="261"/>
      <c r="C286" s="261"/>
      <c r="D286" s="261"/>
      <c r="E286" s="261"/>
      <c r="F286" s="261"/>
      <c r="G286" s="261"/>
      <c r="H286" s="261"/>
      <c r="I286" s="261"/>
      <c r="J286" s="261"/>
      <c r="K286" s="267"/>
      <c r="L286" s="265"/>
      <c r="M286" s="261"/>
      <c r="N286" s="266"/>
      <c r="O286" s="266"/>
    </row>
    <row r="287" spans="2:15">
      <c r="B287" s="261"/>
      <c r="C287" s="261"/>
      <c r="D287" s="261"/>
      <c r="E287" s="261"/>
      <c r="F287" s="261"/>
      <c r="G287" s="261"/>
      <c r="H287" s="261"/>
      <c r="I287" s="261"/>
      <c r="J287" s="261"/>
      <c r="K287" s="267"/>
      <c r="L287" s="265"/>
      <c r="M287" s="261"/>
      <c r="N287" s="266"/>
      <c r="O287" s="266"/>
    </row>
    <row r="288" spans="2:15">
      <c r="B288" s="261"/>
      <c r="C288" s="261"/>
      <c r="D288" s="261"/>
      <c r="E288" s="261"/>
      <c r="F288" s="261"/>
      <c r="G288" s="261"/>
      <c r="H288" s="261"/>
      <c r="I288" s="261"/>
      <c r="J288" s="261"/>
      <c r="K288" s="267"/>
      <c r="L288" s="265"/>
      <c r="M288" s="261"/>
      <c r="N288" s="266"/>
      <c r="O288" s="266"/>
    </row>
    <row r="289" spans="2:15">
      <c r="B289" s="261"/>
      <c r="C289" s="261"/>
      <c r="D289" s="261"/>
      <c r="E289" s="261"/>
      <c r="F289" s="261"/>
      <c r="G289" s="261"/>
      <c r="H289" s="261"/>
      <c r="I289" s="261"/>
      <c r="J289" s="261"/>
      <c r="K289" s="267"/>
      <c r="L289" s="265"/>
      <c r="M289" s="261"/>
      <c r="N289" s="266"/>
      <c r="O289" s="266"/>
    </row>
    <row r="290" spans="2:15">
      <c r="B290" s="261"/>
      <c r="C290" s="261"/>
      <c r="D290" s="261"/>
      <c r="E290" s="261"/>
      <c r="F290" s="261"/>
      <c r="G290" s="261"/>
      <c r="H290" s="261"/>
      <c r="I290" s="261"/>
      <c r="J290" s="261"/>
      <c r="K290" s="267"/>
      <c r="L290" s="265"/>
      <c r="M290" s="261"/>
      <c r="N290" s="266"/>
      <c r="O290" s="266"/>
    </row>
    <row r="291" spans="2:15">
      <c r="B291" s="261"/>
      <c r="C291" s="261"/>
      <c r="D291" s="261"/>
      <c r="E291" s="261"/>
      <c r="F291" s="261"/>
      <c r="G291" s="261"/>
      <c r="H291" s="261"/>
      <c r="I291" s="261"/>
      <c r="J291" s="261"/>
      <c r="K291" s="267"/>
      <c r="L291" s="265"/>
      <c r="M291" s="261"/>
      <c r="N291" s="266"/>
      <c r="O291" s="266"/>
    </row>
    <row r="292" spans="2:15">
      <c r="B292" s="261"/>
      <c r="C292" s="261"/>
      <c r="D292" s="261"/>
      <c r="E292" s="261"/>
      <c r="F292" s="261"/>
      <c r="G292" s="261"/>
      <c r="H292" s="261"/>
      <c r="I292" s="261"/>
      <c r="J292" s="261"/>
      <c r="K292" s="267"/>
      <c r="L292" s="265"/>
      <c r="M292" s="261"/>
      <c r="N292" s="266"/>
      <c r="O292" s="266"/>
    </row>
    <row r="293" spans="2:15">
      <c r="B293" s="261"/>
      <c r="C293" s="261"/>
      <c r="D293" s="261"/>
      <c r="E293" s="261"/>
      <c r="F293" s="261"/>
      <c r="G293" s="261"/>
      <c r="H293" s="261"/>
      <c r="I293" s="261"/>
      <c r="J293" s="261"/>
      <c r="K293" s="267"/>
      <c r="L293" s="265"/>
      <c r="M293" s="261"/>
      <c r="N293" s="266"/>
      <c r="O293" s="266"/>
    </row>
    <row r="294" spans="2:15">
      <c r="B294" s="261"/>
      <c r="C294" s="261"/>
      <c r="D294" s="261"/>
      <c r="E294" s="261"/>
      <c r="F294" s="261"/>
      <c r="G294" s="261"/>
      <c r="H294" s="261"/>
      <c r="I294" s="261"/>
      <c r="J294" s="261"/>
      <c r="K294" s="267"/>
      <c r="L294" s="265"/>
      <c r="M294" s="261"/>
      <c r="N294" s="266"/>
      <c r="O294" s="266"/>
    </row>
    <row r="295" spans="2:15">
      <c r="B295" s="261"/>
      <c r="C295" s="261"/>
      <c r="D295" s="261"/>
      <c r="E295" s="261"/>
      <c r="F295" s="261"/>
      <c r="G295" s="261"/>
      <c r="H295" s="261"/>
      <c r="I295" s="261"/>
      <c r="J295" s="261"/>
      <c r="K295" s="267"/>
      <c r="L295" s="265"/>
      <c r="M295" s="261"/>
      <c r="N295" s="266"/>
      <c r="O295" s="266"/>
    </row>
    <row r="296" spans="2:15">
      <c r="B296" s="261"/>
      <c r="C296" s="261"/>
      <c r="D296" s="261"/>
      <c r="E296" s="261"/>
      <c r="F296" s="261"/>
      <c r="G296" s="261"/>
      <c r="H296" s="261"/>
      <c r="I296" s="261"/>
      <c r="J296" s="261"/>
      <c r="K296" s="267"/>
      <c r="L296" s="265"/>
      <c r="M296" s="261"/>
      <c r="N296" s="266"/>
      <c r="O296" s="266"/>
    </row>
    <row r="297" spans="2:15">
      <c r="B297" s="261"/>
      <c r="C297" s="261"/>
      <c r="D297" s="261"/>
      <c r="E297" s="261"/>
      <c r="F297" s="261"/>
      <c r="G297" s="261"/>
      <c r="H297" s="261"/>
      <c r="I297" s="261"/>
      <c r="J297" s="261"/>
      <c r="K297" s="267"/>
      <c r="L297" s="265"/>
      <c r="M297" s="261"/>
      <c r="N297" s="266"/>
      <c r="O297" s="266"/>
    </row>
    <row r="298" spans="2:15">
      <c r="B298" s="261"/>
      <c r="C298" s="261"/>
      <c r="D298" s="261"/>
      <c r="E298" s="261"/>
      <c r="F298" s="261"/>
      <c r="G298" s="261"/>
      <c r="H298" s="261"/>
      <c r="I298" s="261"/>
      <c r="J298" s="261"/>
      <c r="K298" s="267"/>
      <c r="L298" s="265"/>
      <c r="M298" s="261"/>
      <c r="N298" s="266"/>
      <c r="O298" s="266"/>
    </row>
    <row r="299" spans="2:15">
      <c r="B299" s="261"/>
      <c r="C299" s="261"/>
      <c r="D299" s="261"/>
      <c r="E299" s="261"/>
      <c r="F299" s="261"/>
      <c r="G299" s="261"/>
      <c r="H299" s="261"/>
      <c r="I299" s="261"/>
      <c r="J299" s="261"/>
      <c r="K299" s="267"/>
      <c r="L299" s="265"/>
      <c r="M299" s="261"/>
      <c r="N299" s="266"/>
      <c r="O299" s="266"/>
    </row>
    <row r="300" spans="2:15">
      <c r="B300" s="261"/>
      <c r="C300" s="261"/>
      <c r="D300" s="261"/>
      <c r="E300" s="261"/>
      <c r="F300" s="261"/>
      <c r="G300" s="261"/>
      <c r="H300" s="261"/>
      <c r="I300" s="261"/>
      <c r="J300" s="261"/>
      <c r="K300" s="267"/>
      <c r="L300" s="265"/>
      <c r="M300" s="261"/>
      <c r="N300" s="266"/>
      <c r="O300" s="266"/>
    </row>
    <row r="301" spans="2:15">
      <c r="B301" s="261"/>
      <c r="C301" s="261"/>
      <c r="D301" s="261"/>
      <c r="E301" s="261"/>
      <c r="F301" s="261"/>
      <c r="G301" s="261"/>
      <c r="H301" s="261"/>
      <c r="I301" s="261"/>
      <c r="J301" s="261"/>
      <c r="K301" s="267"/>
      <c r="L301" s="265"/>
      <c r="M301" s="261"/>
      <c r="N301" s="266"/>
      <c r="O301" s="266"/>
    </row>
    <row r="302" spans="2:15">
      <c r="B302" s="261"/>
      <c r="C302" s="261"/>
      <c r="D302" s="261"/>
      <c r="E302" s="261"/>
      <c r="F302" s="261"/>
      <c r="G302" s="261"/>
      <c r="H302" s="261"/>
      <c r="I302" s="261"/>
      <c r="J302" s="261"/>
      <c r="K302" s="267"/>
      <c r="L302" s="265"/>
      <c r="M302" s="261"/>
      <c r="N302" s="266"/>
      <c r="O302" s="266"/>
    </row>
    <row r="303" spans="2:15">
      <c r="B303" s="261"/>
      <c r="C303" s="261"/>
      <c r="D303" s="261"/>
      <c r="E303" s="261"/>
      <c r="F303" s="261"/>
      <c r="G303" s="261"/>
      <c r="H303" s="261"/>
      <c r="I303" s="261"/>
      <c r="J303" s="261"/>
      <c r="K303" s="267"/>
      <c r="L303" s="265"/>
      <c r="M303" s="261"/>
      <c r="N303" s="266"/>
      <c r="O303" s="266"/>
    </row>
    <row r="304" spans="2:15">
      <c r="B304" s="261"/>
      <c r="C304" s="261"/>
      <c r="D304" s="261"/>
      <c r="E304" s="261"/>
      <c r="F304" s="261"/>
      <c r="G304" s="261"/>
      <c r="H304" s="261"/>
      <c r="I304" s="261"/>
      <c r="J304" s="261"/>
      <c r="K304" s="267"/>
      <c r="L304" s="265"/>
      <c r="M304" s="261"/>
      <c r="N304" s="266"/>
      <c r="O304" s="266"/>
    </row>
    <row r="305" spans="2:15">
      <c r="B305" s="261"/>
      <c r="C305" s="261"/>
      <c r="D305" s="261"/>
      <c r="E305" s="261"/>
      <c r="F305" s="261"/>
      <c r="G305" s="261"/>
      <c r="H305" s="261"/>
      <c r="I305" s="261"/>
      <c r="J305" s="261"/>
      <c r="K305" s="267"/>
      <c r="L305" s="265"/>
      <c r="M305" s="261"/>
      <c r="N305" s="266"/>
      <c r="O305" s="266"/>
    </row>
    <row r="306" spans="2:15">
      <c r="B306" s="261"/>
      <c r="C306" s="261"/>
      <c r="D306" s="261"/>
      <c r="E306" s="261"/>
      <c r="F306" s="261"/>
      <c r="G306" s="261"/>
      <c r="H306" s="261"/>
      <c r="I306" s="261"/>
      <c r="J306" s="261"/>
      <c r="K306" s="267"/>
      <c r="L306" s="265"/>
      <c r="M306" s="261"/>
      <c r="N306" s="266"/>
      <c r="O306" s="266"/>
    </row>
    <row r="307" spans="2:15">
      <c r="B307" s="261"/>
      <c r="C307" s="261"/>
      <c r="D307" s="261"/>
      <c r="E307" s="261"/>
      <c r="F307" s="261"/>
      <c r="G307" s="261"/>
      <c r="H307" s="261"/>
      <c r="I307" s="261"/>
      <c r="J307" s="261"/>
      <c r="K307" s="267"/>
      <c r="L307" s="265"/>
      <c r="M307" s="261"/>
      <c r="N307" s="266"/>
      <c r="O307" s="266"/>
    </row>
    <row r="308" spans="2:15">
      <c r="B308" s="261"/>
      <c r="C308" s="261"/>
      <c r="D308" s="261"/>
      <c r="E308" s="261"/>
      <c r="F308" s="261"/>
      <c r="G308" s="261"/>
      <c r="H308" s="261"/>
      <c r="I308" s="261"/>
      <c r="J308" s="261"/>
      <c r="K308" s="267"/>
      <c r="L308" s="265"/>
      <c r="M308" s="261"/>
      <c r="N308" s="266"/>
      <c r="O308" s="266"/>
    </row>
    <row r="309" spans="2:15">
      <c r="B309" s="261"/>
      <c r="C309" s="261"/>
      <c r="D309" s="261"/>
      <c r="E309" s="261"/>
      <c r="F309" s="261"/>
      <c r="G309" s="261"/>
      <c r="H309" s="261"/>
      <c r="I309" s="261"/>
      <c r="J309" s="261"/>
      <c r="K309" s="267"/>
      <c r="L309" s="265"/>
      <c r="M309" s="261"/>
      <c r="N309" s="266"/>
      <c r="O309" s="266"/>
    </row>
    <row r="310" spans="2:15">
      <c r="B310" s="261"/>
      <c r="C310" s="261"/>
      <c r="D310" s="261"/>
      <c r="E310" s="261"/>
      <c r="F310" s="261"/>
      <c r="G310" s="261"/>
      <c r="H310" s="261"/>
      <c r="I310" s="261"/>
      <c r="J310" s="261"/>
      <c r="K310" s="267"/>
      <c r="L310" s="265"/>
      <c r="M310" s="261"/>
      <c r="N310" s="266"/>
      <c r="O310" s="266"/>
    </row>
    <row r="311" spans="2:15">
      <c r="B311" s="261"/>
      <c r="C311" s="261"/>
      <c r="D311" s="261"/>
      <c r="E311" s="261"/>
      <c r="F311" s="261"/>
      <c r="G311" s="261"/>
      <c r="H311" s="261"/>
      <c r="I311" s="261"/>
      <c r="J311" s="261"/>
      <c r="K311" s="267"/>
      <c r="L311" s="265"/>
      <c r="M311" s="261"/>
      <c r="N311" s="266"/>
      <c r="O311" s="266"/>
    </row>
    <row r="312" spans="2:15">
      <c r="B312" s="261"/>
      <c r="C312" s="261"/>
      <c r="D312" s="261"/>
      <c r="E312" s="261"/>
      <c r="F312" s="261"/>
      <c r="G312" s="261"/>
      <c r="H312" s="261"/>
      <c r="I312" s="261"/>
      <c r="J312" s="261"/>
      <c r="K312" s="267"/>
      <c r="L312" s="265"/>
      <c r="M312" s="261"/>
      <c r="N312" s="266"/>
      <c r="O312" s="266"/>
    </row>
    <row r="313" spans="2:15">
      <c r="B313" s="261"/>
      <c r="C313" s="261"/>
      <c r="D313" s="261"/>
      <c r="E313" s="261"/>
      <c r="F313" s="261"/>
      <c r="G313" s="261"/>
      <c r="H313" s="261"/>
      <c r="I313" s="261"/>
      <c r="J313" s="261"/>
      <c r="K313" s="267"/>
      <c r="L313" s="265"/>
      <c r="M313" s="261"/>
      <c r="N313" s="266"/>
      <c r="O313" s="266"/>
    </row>
    <row r="314" spans="2:15">
      <c r="B314" s="261"/>
      <c r="C314" s="261"/>
      <c r="D314" s="261"/>
      <c r="E314" s="261"/>
      <c r="F314" s="261"/>
      <c r="G314" s="261"/>
      <c r="H314" s="261"/>
      <c r="I314" s="261"/>
      <c r="J314" s="261"/>
      <c r="K314" s="267"/>
      <c r="L314" s="265"/>
      <c r="M314" s="261"/>
      <c r="N314" s="266"/>
      <c r="O314" s="266"/>
    </row>
    <row r="315" spans="2:15">
      <c r="B315" s="261"/>
      <c r="C315" s="261"/>
      <c r="D315" s="261"/>
      <c r="E315" s="261"/>
      <c r="F315" s="261"/>
      <c r="G315" s="261"/>
      <c r="H315" s="261"/>
      <c r="I315" s="261"/>
      <c r="J315" s="261"/>
      <c r="K315" s="267"/>
      <c r="L315" s="265"/>
      <c r="M315" s="261"/>
      <c r="N315" s="266"/>
      <c r="O315" s="266"/>
    </row>
    <row r="316" spans="2:15">
      <c r="B316" s="261"/>
      <c r="C316" s="261"/>
      <c r="D316" s="261"/>
      <c r="E316" s="261"/>
      <c r="F316" s="261"/>
      <c r="G316" s="261"/>
      <c r="H316" s="261"/>
      <c r="I316" s="261"/>
      <c r="J316" s="261"/>
      <c r="K316" s="267"/>
      <c r="L316" s="265"/>
      <c r="M316" s="261"/>
      <c r="N316" s="266"/>
      <c r="O316" s="266"/>
    </row>
    <row r="317" spans="2:15">
      <c r="B317" s="261"/>
      <c r="C317" s="261"/>
      <c r="D317" s="261"/>
      <c r="E317" s="261"/>
      <c r="F317" s="261"/>
      <c r="G317" s="261"/>
      <c r="H317" s="261"/>
      <c r="I317" s="261"/>
      <c r="J317" s="261"/>
      <c r="K317" s="267"/>
      <c r="L317" s="265"/>
      <c r="M317" s="261"/>
      <c r="N317" s="266"/>
      <c r="O317" s="266"/>
    </row>
    <row r="318" spans="2:15">
      <c r="B318" s="261"/>
      <c r="C318" s="261"/>
      <c r="D318" s="261"/>
      <c r="E318" s="261"/>
      <c r="F318" s="261"/>
      <c r="G318" s="261"/>
      <c r="H318" s="261"/>
      <c r="I318" s="261"/>
      <c r="J318" s="261"/>
      <c r="K318" s="267"/>
      <c r="L318" s="265"/>
      <c r="M318" s="261"/>
      <c r="N318" s="266"/>
      <c r="O318" s="266"/>
    </row>
    <row r="319" spans="2:15">
      <c r="B319" s="261"/>
      <c r="C319" s="261"/>
      <c r="D319" s="261"/>
      <c r="E319" s="261"/>
      <c r="F319" s="261"/>
      <c r="G319" s="261"/>
      <c r="H319" s="261"/>
      <c r="I319" s="261"/>
      <c r="J319" s="261"/>
      <c r="K319" s="267"/>
      <c r="L319" s="265"/>
      <c r="M319" s="261"/>
      <c r="N319" s="266"/>
      <c r="O319" s="266"/>
    </row>
    <row r="320" spans="2:15">
      <c r="B320" s="261"/>
      <c r="C320" s="261"/>
      <c r="D320" s="261"/>
      <c r="E320" s="261"/>
      <c r="F320" s="261"/>
      <c r="G320" s="261"/>
      <c r="H320" s="261"/>
      <c r="I320" s="261"/>
      <c r="J320" s="261"/>
      <c r="K320" s="267"/>
      <c r="L320" s="265"/>
      <c r="M320" s="261"/>
      <c r="N320" s="266"/>
      <c r="O320" s="266"/>
    </row>
    <row r="321" spans="2:15">
      <c r="B321" s="261"/>
      <c r="C321" s="261"/>
      <c r="D321" s="261"/>
      <c r="E321" s="261"/>
      <c r="F321" s="261"/>
      <c r="G321" s="261"/>
      <c r="H321" s="261"/>
      <c r="I321" s="261"/>
      <c r="J321" s="261"/>
      <c r="K321" s="267"/>
      <c r="L321" s="265"/>
      <c r="M321" s="261"/>
      <c r="N321" s="266"/>
      <c r="O321" s="266"/>
    </row>
    <row r="322" spans="2:15">
      <c r="B322" s="261"/>
      <c r="C322" s="261"/>
      <c r="D322" s="261"/>
      <c r="E322" s="261"/>
      <c r="F322" s="261"/>
      <c r="G322" s="261"/>
      <c r="H322" s="261"/>
      <c r="I322" s="261"/>
      <c r="J322" s="261"/>
      <c r="K322" s="267"/>
      <c r="L322" s="265"/>
      <c r="M322" s="261"/>
      <c r="N322" s="266"/>
      <c r="O322" s="266"/>
    </row>
    <row r="323" spans="2:15">
      <c r="B323" s="261"/>
      <c r="C323" s="261"/>
      <c r="D323" s="261"/>
      <c r="E323" s="261"/>
      <c r="F323" s="261"/>
      <c r="G323" s="261"/>
      <c r="H323" s="261"/>
      <c r="I323" s="261"/>
      <c r="J323" s="261"/>
      <c r="K323" s="267"/>
      <c r="L323" s="265"/>
      <c r="M323" s="261"/>
      <c r="N323" s="266"/>
      <c r="O323" s="266"/>
    </row>
    <row r="324" spans="2:15">
      <c r="B324" s="261"/>
      <c r="C324" s="261"/>
      <c r="D324" s="261"/>
      <c r="E324" s="261"/>
      <c r="F324" s="261"/>
      <c r="G324" s="261"/>
      <c r="H324" s="261"/>
      <c r="I324" s="261"/>
      <c r="J324" s="261"/>
      <c r="K324" s="267"/>
      <c r="L324" s="265"/>
      <c r="M324" s="261"/>
      <c r="N324" s="266"/>
      <c r="O324" s="266"/>
    </row>
    <row r="325" spans="2:15">
      <c r="B325" s="261"/>
      <c r="C325" s="261"/>
      <c r="D325" s="261"/>
      <c r="E325" s="261"/>
      <c r="F325" s="261"/>
      <c r="G325" s="261"/>
      <c r="H325" s="261"/>
      <c r="I325" s="261"/>
      <c r="J325" s="261"/>
      <c r="K325" s="267"/>
      <c r="L325" s="265"/>
      <c r="M325" s="261"/>
      <c r="N325" s="266"/>
      <c r="O325" s="266"/>
    </row>
    <row r="326" spans="2:15">
      <c r="B326" s="261"/>
      <c r="C326" s="261"/>
      <c r="D326" s="261"/>
      <c r="E326" s="261"/>
      <c r="F326" s="261"/>
      <c r="G326" s="261"/>
      <c r="H326" s="261"/>
      <c r="I326" s="261"/>
      <c r="J326" s="261"/>
      <c r="K326" s="267"/>
      <c r="L326" s="265"/>
      <c r="M326" s="261"/>
      <c r="N326" s="266"/>
      <c r="O326" s="266"/>
    </row>
    <row r="327" spans="2:15">
      <c r="B327" s="261"/>
      <c r="C327" s="261"/>
      <c r="D327" s="261"/>
      <c r="E327" s="261"/>
      <c r="F327" s="261"/>
      <c r="G327" s="261"/>
      <c r="H327" s="261"/>
      <c r="I327" s="261"/>
      <c r="J327" s="261"/>
      <c r="K327" s="267"/>
      <c r="L327" s="265"/>
      <c r="M327" s="261"/>
      <c r="N327" s="266"/>
      <c r="O327" s="266"/>
    </row>
    <row r="328" spans="2:15">
      <c r="B328" s="261"/>
      <c r="C328" s="261"/>
      <c r="D328" s="261"/>
      <c r="E328" s="261"/>
      <c r="F328" s="261"/>
      <c r="G328" s="261"/>
      <c r="H328" s="261"/>
      <c r="I328" s="261"/>
      <c r="J328" s="261"/>
      <c r="K328" s="267"/>
      <c r="L328" s="265"/>
      <c r="M328" s="261"/>
      <c r="N328" s="266"/>
      <c r="O328" s="266"/>
    </row>
    <row r="329" spans="2:15">
      <c r="B329" s="261"/>
      <c r="C329" s="261"/>
      <c r="D329" s="261"/>
      <c r="E329" s="261"/>
      <c r="F329" s="261"/>
      <c r="G329" s="261"/>
      <c r="H329" s="261"/>
      <c r="I329" s="261"/>
      <c r="J329" s="261"/>
      <c r="K329" s="267"/>
      <c r="L329" s="265"/>
      <c r="M329" s="261"/>
      <c r="N329" s="266"/>
      <c r="O329" s="266"/>
    </row>
    <row r="330" spans="2:15">
      <c r="B330" s="261"/>
      <c r="C330" s="261"/>
      <c r="D330" s="261"/>
      <c r="E330" s="261"/>
      <c r="F330" s="261"/>
      <c r="G330" s="261"/>
      <c r="H330" s="261"/>
      <c r="I330" s="261"/>
      <c r="J330" s="261"/>
      <c r="K330" s="267"/>
      <c r="L330" s="265"/>
      <c r="M330" s="261"/>
      <c r="N330" s="266"/>
      <c r="O330" s="266"/>
    </row>
    <row r="331" spans="2:15">
      <c r="B331" s="261"/>
      <c r="C331" s="261"/>
      <c r="D331" s="261"/>
      <c r="E331" s="261"/>
      <c r="F331" s="261"/>
      <c r="G331" s="261"/>
      <c r="H331" s="261"/>
      <c r="I331" s="261"/>
      <c r="J331" s="261"/>
      <c r="K331" s="267"/>
      <c r="L331" s="265"/>
      <c r="M331" s="261"/>
      <c r="N331" s="266"/>
      <c r="O331" s="266"/>
    </row>
    <row r="332" spans="2:15">
      <c r="B332" s="261"/>
      <c r="C332" s="261"/>
      <c r="D332" s="261"/>
      <c r="E332" s="261"/>
      <c r="F332" s="261"/>
      <c r="G332" s="261"/>
      <c r="H332" s="261"/>
      <c r="I332" s="261"/>
      <c r="J332" s="261"/>
      <c r="K332" s="267"/>
      <c r="L332" s="265"/>
      <c r="M332" s="261"/>
      <c r="N332" s="266"/>
      <c r="O332" s="266"/>
    </row>
    <row r="333" spans="2:15">
      <c r="B333" s="261"/>
      <c r="C333" s="261"/>
      <c r="D333" s="261"/>
      <c r="E333" s="261"/>
      <c r="F333" s="261"/>
      <c r="G333" s="261"/>
      <c r="H333" s="261"/>
      <c r="I333" s="261"/>
      <c r="J333" s="261"/>
      <c r="K333" s="267"/>
      <c r="L333" s="265"/>
      <c r="M333" s="261"/>
      <c r="N333" s="266"/>
      <c r="O333" s="266"/>
    </row>
    <row r="334" spans="2:15">
      <c r="B334" s="261"/>
      <c r="C334" s="261"/>
      <c r="D334" s="261"/>
      <c r="E334" s="261"/>
      <c r="F334" s="261"/>
      <c r="G334" s="261"/>
      <c r="H334" s="261"/>
      <c r="I334" s="261"/>
      <c r="J334" s="261"/>
      <c r="K334" s="267"/>
      <c r="L334" s="265"/>
      <c r="M334" s="261"/>
      <c r="N334" s="266"/>
      <c r="O334" s="266"/>
    </row>
    <row r="335" spans="2:15">
      <c r="B335" s="261"/>
      <c r="C335" s="261"/>
      <c r="D335" s="261"/>
      <c r="E335" s="261"/>
      <c r="F335" s="261"/>
      <c r="G335" s="261"/>
      <c r="H335" s="261"/>
      <c r="I335" s="261"/>
      <c r="J335" s="261"/>
      <c r="K335" s="267"/>
      <c r="L335" s="265"/>
      <c r="M335" s="261"/>
      <c r="N335" s="266"/>
      <c r="O335" s="266"/>
    </row>
    <row r="336" spans="2:15">
      <c r="B336" s="261"/>
      <c r="C336" s="261"/>
      <c r="D336" s="261"/>
      <c r="E336" s="261"/>
      <c r="F336" s="261"/>
      <c r="G336" s="261"/>
      <c r="H336" s="261"/>
      <c r="I336" s="261"/>
      <c r="J336" s="261"/>
      <c r="K336" s="267"/>
      <c r="L336" s="265"/>
      <c r="M336" s="261"/>
      <c r="N336" s="266"/>
      <c r="O336" s="266"/>
    </row>
    <row r="337" spans="2:15">
      <c r="B337" s="261"/>
      <c r="C337" s="261"/>
      <c r="D337" s="261"/>
      <c r="E337" s="261"/>
      <c r="F337" s="261"/>
      <c r="G337" s="261"/>
      <c r="H337" s="261"/>
      <c r="I337" s="261"/>
      <c r="J337" s="261"/>
      <c r="K337" s="267"/>
      <c r="L337" s="265"/>
      <c r="M337" s="261"/>
      <c r="N337" s="266"/>
      <c r="O337" s="266"/>
    </row>
    <row r="338" spans="2:15">
      <c r="B338" s="261"/>
      <c r="C338" s="261"/>
      <c r="D338" s="261"/>
      <c r="E338" s="261"/>
      <c r="F338" s="261"/>
      <c r="G338" s="261"/>
      <c r="H338" s="261"/>
      <c r="I338" s="261"/>
      <c r="J338" s="261"/>
      <c r="K338" s="267"/>
      <c r="L338" s="265"/>
      <c r="M338" s="261"/>
      <c r="N338" s="266"/>
      <c r="O338" s="266"/>
    </row>
    <row r="339" spans="2:15">
      <c r="B339" s="261"/>
      <c r="C339" s="261"/>
      <c r="D339" s="261"/>
      <c r="E339" s="261"/>
      <c r="F339" s="261"/>
      <c r="G339" s="261"/>
      <c r="H339" s="261"/>
      <c r="I339" s="261"/>
      <c r="J339" s="261"/>
      <c r="K339" s="267"/>
      <c r="L339" s="265"/>
      <c r="M339" s="261"/>
      <c r="N339" s="266"/>
      <c r="O339" s="266"/>
    </row>
    <row r="340" spans="2:15">
      <c r="B340" s="261"/>
      <c r="C340" s="261"/>
      <c r="D340" s="261"/>
      <c r="E340" s="261"/>
      <c r="F340" s="261"/>
      <c r="G340" s="261"/>
      <c r="H340" s="261"/>
      <c r="I340" s="261"/>
      <c r="J340" s="261"/>
      <c r="K340" s="267"/>
      <c r="L340" s="265"/>
      <c r="M340" s="261"/>
      <c r="N340" s="266"/>
      <c r="O340" s="266"/>
    </row>
    <row r="341" spans="2:15">
      <c r="B341" s="261"/>
      <c r="C341" s="261"/>
      <c r="D341" s="261"/>
      <c r="E341" s="261"/>
      <c r="F341" s="261"/>
      <c r="G341" s="261"/>
      <c r="H341" s="261"/>
      <c r="I341" s="261"/>
      <c r="J341" s="261"/>
      <c r="K341" s="267"/>
      <c r="L341" s="265"/>
      <c r="M341" s="261"/>
      <c r="N341" s="266"/>
      <c r="O341" s="266"/>
    </row>
    <row r="342" spans="2:15">
      <c r="B342" s="261"/>
      <c r="C342" s="261"/>
      <c r="D342" s="261"/>
      <c r="E342" s="261"/>
      <c r="F342" s="261"/>
      <c r="G342" s="261"/>
      <c r="H342" s="261"/>
      <c r="I342" s="261"/>
      <c r="J342" s="261"/>
      <c r="K342" s="267"/>
      <c r="L342" s="265"/>
      <c r="M342" s="261"/>
      <c r="N342" s="266"/>
      <c r="O342" s="266"/>
    </row>
    <row r="343" spans="2:15">
      <c r="B343" s="261"/>
      <c r="C343" s="261"/>
      <c r="D343" s="261"/>
      <c r="E343" s="261"/>
      <c r="F343" s="261"/>
      <c r="G343" s="261"/>
      <c r="H343" s="261"/>
      <c r="I343" s="261"/>
      <c r="J343" s="261"/>
      <c r="K343" s="267"/>
      <c r="L343" s="265"/>
      <c r="M343" s="261"/>
      <c r="N343" s="266"/>
      <c r="O343" s="266"/>
    </row>
    <row r="344" spans="2:15">
      <c r="B344" s="261"/>
      <c r="C344" s="261"/>
      <c r="D344" s="261"/>
      <c r="E344" s="261"/>
      <c r="F344" s="261"/>
      <c r="G344" s="261"/>
      <c r="H344" s="261"/>
      <c r="I344" s="261"/>
      <c r="J344" s="261"/>
      <c r="K344" s="267"/>
      <c r="L344" s="265"/>
      <c r="M344" s="261"/>
      <c r="N344" s="266"/>
      <c r="O344" s="266"/>
    </row>
    <row r="345" spans="2:15">
      <c r="B345" s="261"/>
      <c r="C345" s="261"/>
      <c r="D345" s="261"/>
      <c r="E345" s="261"/>
      <c r="F345" s="261"/>
      <c r="G345" s="261"/>
      <c r="H345" s="261"/>
      <c r="I345" s="261"/>
      <c r="J345" s="261"/>
      <c r="K345" s="267"/>
      <c r="L345" s="265"/>
      <c r="M345" s="261"/>
      <c r="N345" s="266"/>
      <c r="O345" s="266"/>
    </row>
    <row r="346" spans="2:15">
      <c r="B346" s="261"/>
      <c r="C346" s="261"/>
      <c r="D346" s="261"/>
      <c r="E346" s="261"/>
      <c r="F346" s="261"/>
      <c r="G346" s="261"/>
      <c r="H346" s="261"/>
      <c r="I346" s="261"/>
      <c r="J346" s="261"/>
      <c r="K346" s="267"/>
      <c r="L346" s="265"/>
      <c r="M346" s="261"/>
      <c r="N346" s="266"/>
      <c r="O346" s="266"/>
    </row>
    <row r="347" spans="2:15">
      <c r="B347" s="261"/>
      <c r="C347" s="261"/>
      <c r="D347" s="261"/>
      <c r="E347" s="261"/>
      <c r="F347" s="261"/>
      <c r="G347" s="261"/>
      <c r="H347" s="261"/>
      <c r="I347" s="261"/>
      <c r="J347" s="261"/>
      <c r="K347" s="267"/>
      <c r="L347" s="265"/>
      <c r="M347" s="261"/>
      <c r="N347" s="266"/>
      <c r="O347" s="266"/>
    </row>
    <row r="348" spans="2:15">
      <c r="B348" s="261"/>
      <c r="C348" s="261"/>
      <c r="D348" s="261"/>
      <c r="E348" s="261"/>
      <c r="F348" s="261"/>
      <c r="G348" s="261"/>
      <c r="H348" s="261"/>
      <c r="I348" s="261"/>
      <c r="J348" s="261"/>
      <c r="K348" s="267"/>
      <c r="L348" s="265"/>
      <c r="M348" s="261"/>
      <c r="N348" s="266"/>
      <c r="O348" s="266"/>
    </row>
    <row r="349" spans="2:15">
      <c r="B349" s="261"/>
      <c r="C349" s="261"/>
      <c r="D349" s="261"/>
      <c r="E349" s="261"/>
      <c r="F349" s="261"/>
      <c r="G349" s="261"/>
      <c r="H349" s="261"/>
      <c r="I349" s="261"/>
      <c r="J349" s="261"/>
      <c r="K349" s="267"/>
      <c r="L349" s="265"/>
      <c r="M349" s="261"/>
      <c r="N349" s="266"/>
      <c r="O349" s="266"/>
    </row>
    <row r="350" spans="2:15">
      <c r="B350" s="261"/>
      <c r="C350" s="261"/>
      <c r="D350" s="261"/>
      <c r="E350" s="261"/>
      <c r="F350" s="261"/>
      <c r="G350" s="261"/>
      <c r="H350" s="261"/>
      <c r="I350" s="261"/>
      <c r="J350" s="261"/>
      <c r="K350" s="267"/>
      <c r="L350" s="265"/>
      <c r="M350" s="261"/>
      <c r="N350" s="266"/>
      <c r="O350" s="266"/>
    </row>
    <row r="351" spans="2:15">
      <c r="B351" s="261"/>
      <c r="C351" s="261"/>
      <c r="D351" s="261"/>
      <c r="E351" s="261"/>
      <c r="F351" s="261"/>
      <c r="G351" s="261"/>
      <c r="H351" s="261"/>
      <c r="I351" s="261"/>
      <c r="J351" s="261"/>
      <c r="K351" s="267"/>
      <c r="L351" s="265"/>
      <c r="M351" s="261"/>
      <c r="N351" s="266"/>
      <c r="O351" s="266"/>
    </row>
    <row r="352" spans="2:15">
      <c r="B352" s="261"/>
      <c r="C352" s="261"/>
      <c r="D352" s="261"/>
      <c r="E352" s="261"/>
      <c r="F352" s="261"/>
      <c r="G352" s="261"/>
      <c r="H352" s="261"/>
      <c r="I352" s="261"/>
      <c r="J352" s="261"/>
      <c r="K352" s="267"/>
      <c r="L352" s="265"/>
      <c r="M352" s="261"/>
      <c r="N352" s="266"/>
      <c r="O352" s="266"/>
    </row>
    <row r="353" spans="2:15">
      <c r="B353" s="261"/>
      <c r="C353" s="261"/>
      <c r="D353" s="261"/>
      <c r="E353" s="261"/>
      <c r="F353" s="261"/>
      <c r="G353" s="261"/>
      <c r="H353" s="261"/>
      <c r="I353" s="261"/>
      <c r="J353" s="261"/>
      <c r="K353" s="267"/>
      <c r="L353" s="265"/>
      <c r="M353" s="261"/>
      <c r="N353" s="266"/>
      <c r="O353" s="266"/>
    </row>
    <row r="354" spans="2:15">
      <c r="B354" s="261"/>
      <c r="C354" s="261"/>
      <c r="D354" s="261"/>
      <c r="E354" s="261"/>
      <c r="F354" s="261"/>
      <c r="G354" s="261"/>
      <c r="H354" s="261"/>
      <c r="I354" s="261"/>
      <c r="J354" s="261"/>
      <c r="K354" s="267"/>
      <c r="L354" s="265"/>
      <c r="M354" s="261"/>
      <c r="N354" s="266"/>
      <c r="O354" s="266"/>
    </row>
    <row r="355" spans="2:15">
      <c r="B355" s="261"/>
      <c r="C355" s="261"/>
      <c r="D355" s="261"/>
      <c r="E355" s="261"/>
      <c r="F355" s="261"/>
      <c r="G355" s="261"/>
      <c r="H355" s="261"/>
      <c r="I355" s="261"/>
      <c r="J355" s="261"/>
      <c r="K355" s="267"/>
      <c r="L355" s="265"/>
      <c r="M355" s="261"/>
      <c r="N355" s="266"/>
      <c r="O355" s="266"/>
    </row>
    <row r="356" spans="2:15">
      <c r="B356" s="261"/>
      <c r="C356" s="261"/>
      <c r="D356" s="261"/>
      <c r="E356" s="261"/>
      <c r="F356" s="261"/>
      <c r="G356" s="261"/>
      <c r="H356" s="261"/>
      <c r="I356" s="261"/>
      <c r="J356" s="261"/>
      <c r="K356" s="267"/>
      <c r="L356" s="265"/>
      <c r="M356" s="261"/>
      <c r="N356" s="266"/>
      <c r="O356" s="266"/>
    </row>
    <row r="357" spans="2:15">
      <c r="B357" s="261"/>
      <c r="C357" s="261"/>
      <c r="D357" s="261"/>
      <c r="E357" s="261"/>
      <c r="F357" s="261"/>
      <c r="G357" s="261"/>
      <c r="H357" s="261"/>
      <c r="I357" s="261"/>
      <c r="J357" s="261"/>
      <c r="K357" s="267"/>
      <c r="L357" s="265"/>
      <c r="M357" s="261"/>
      <c r="N357" s="266"/>
      <c r="O357" s="266"/>
    </row>
    <row r="358" spans="2:15">
      <c r="B358" s="261"/>
      <c r="C358" s="261"/>
      <c r="D358" s="261"/>
      <c r="E358" s="261"/>
      <c r="F358" s="261"/>
      <c r="G358" s="261"/>
      <c r="H358" s="261"/>
      <c r="I358" s="261"/>
      <c r="J358" s="261"/>
      <c r="K358" s="267"/>
      <c r="L358" s="265"/>
      <c r="M358" s="261"/>
      <c r="N358" s="266"/>
      <c r="O358" s="266"/>
    </row>
    <row r="359" spans="2:15">
      <c r="B359" s="261"/>
      <c r="C359" s="261"/>
      <c r="D359" s="261"/>
      <c r="E359" s="261"/>
      <c r="F359" s="261"/>
      <c r="G359" s="261"/>
      <c r="H359" s="261"/>
      <c r="I359" s="261"/>
      <c r="J359" s="261"/>
      <c r="K359" s="267"/>
      <c r="L359" s="265"/>
      <c r="M359" s="261"/>
      <c r="N359" s="266"/>
      <c r="O359" s="266"/>
    </row>
    <row r="360" spans="2:15">
      <c r="B360" s="261"/>
      <c r="C360" s="261"/>
      <c r="D360" s="261"/>
      <c r="E360" s="261"/>
      <c r="F360" s="261"/>
      <c r="G360" s="261"/>
      <c r="H360" s="261"/>
      <c r="I360" s="261"/>
      <c r="J360" s="261"/>
      <c r="K360" s="267"/>
      <c r="L360" s="265"/>
      <c r="M360" s="261"/>
      <c r="N360" s="266"/>
      <c r="O360" s="266"/>
    </row>
    <row r="361" spans="2:15">
      <c r="B361" s="261"/>
      <c r="C361" s="261"/>
      <c r="D361" s="261"/>
      <c r="E361" s="261"/>
      <c r="F361" s="261"/>
      <c r="G361" s="261"/>
      <c r="H361" s="261"/>
      <c r="I361" s="261"/>
      <c r="J361" s="261"/>
      <c r="K361" s="267"/>
      <c r="L361" s="265"/>
      <c r="M361" s="261"/>
      <c r="N361" s="266"/>
      <c r="O361" s="266"/>
    </row>
    <row r="362" spans="2:15">
      <c r="B362" s="261"/>
      <c r="C362" s="261"/>
      <c r="D362" s="261"/>
      <c r="E362" s="261"/>
      <c r="F362" s="261"/>
      <c r="G362" s="261"/>
      <c r="H362" s="261"/>
      <c r="I362" s="261"/>
      <c r="J362" s="261"/>
      <c r="K362" s="267"/>
      <c r="L362" s="265"/>
      <c r="M362" s="261"/>
      <c r="N362" s="266"/>
      <c r="O362" s="266"/>
    </row>
    <row r="363" spans="2:15">
      <c r="B363" s="261"/>
      <c r="C363" s="261"/>
      <c r="D363" s="261"/>
      <c r="E363" s="261"/>
      <c r="F363" s="261"/>
      <c r="G363" s="261"/>
      <c r="H363" s="261"/>
      <c r="I363" s="261"/>
      <c r="J363" s="261"/>
      <c r="K363" s="267"/>
      <c r="L363" s="265"/>
      <c r="M363" s="261"/>
      <c r="N363" s="266"/>
      <c r="O363" s="266"/>
    </row>
    <row r="364" spans="2:15">
      <c r="B364" s="261"/>
      <c r="C364" s="261"/>
      <c r="D364" s="261"/>
      <c r="E364" s="261"/>
      <c r="F364" s="261"/>
      <c r="G364" s="261"/>
      <c r="H364" s="261"/>
      <c r="I364" s="261"/>
      <c r="J364" s="261"/>
      <c r="K364" s="267"/>
      <c r="L364" s="265"/>
      <c r="M364" s="261"/>
      <c r="N364" s="266"/>
      <c r="O364" s="266"/>
    </row>
    <row r="365" spans="2:15">
      <c r="B365" s="261"/>
      <c r="C365" s="261"/>
      <c r="D365" s="261"/>
      <c r="E365" s="261"/>
      <c r="F365" s="261"/>
      <c r="G365" s="261"/>
      <c r="H365" s="261"/>
      <c r="I365" s="261"/>
      <c r="J365" s="261"/>
      <c r="K365" s="267"/>
      <c r="L365" s="265"/>
      <c r="M365" s="261"/>
      <c r="N365" s="266"/>
      <c r="O365" s="266"/>
    </row>
    <row r="366" spans="2:15">
      <c r="B366" s="261"/>
      <c r="C366" s="261"/>
      <c r="D366" s="261"/>
      <c r="E366" s="261"/>
      <c r="F366" s="261"/>
      <c r="G366" s="261"/>
      <c r="H366" s="261"/>
      <c r="I366" s="261"/>
      <c r="J366" s="261"/>
      <c r="K366" s="267"/>
      <c r="L366" s="265"/>
      <c r="M366" s="261"/>
      <c r="N366" s="266"/>
      <c r="O366" s="266"/>
    </row>
    <row r="367" spans="2:15">
      <c r="B367" s="261"/>
      <c r="C367" s="261"/>
      <c r="D367" s="261"/>
      <c r="E367" s="261"/>
      <c r="F367" s="261"/>
      <c r="G367" s="261"/>
      <c r="H367" s="261"/>
      <c r="I367" s="261"/>
      <c r="J367" s="261"/>
      <c r="K367" s="267"/>
      <c r="L367" s="265"/>
      <c r="M367" s="261"/>
      <c r="N367" s="266"/>
      <c r="O367" s="266"/>
    </row>
    <row r="368" spans="2:15">
      <c r="B368" s="261"/>
      <c r="C368" s="261"/>
      <c r="D368" s="261"/>
      <c r="E368" s="261"/>
      <c r="F368" s="261"/>
      <c r="G368" s="261"/>
      <c r="H368" s="261"/>
      <c r="I368" s="261"/>
      <c r="J368" s="261"/>
      <c r="K368" s="267"/>
      <c r="L368" s="265"/>
      <c r="M368" s="261"/>
      <c r="N368" s="266"/>
      <c r="O368" s="266"/>
    </row>
    <row r="369" spans="2:15">
      <c r="B369" s="261"/>
      <c r="C369" s="261"/>
      <c r="D369" s="261"/>
      <c r="E369" s="261"/>
      <c r="F369" s="261"/>
      <c r="G369" s="261"/>
      <c r="H369" s="261"/>
      <c r="I369" s="261"/>
      <c r="J369" s="261"/>
      <c r="K369" s="267"/>
      <c r="L369" s="265"/>
      <c r="M369" s="261"/>
      <c r="N369" s="266"/>
      <c r="O369" s="266"/>
    </row>
    <row r="370" spans="2:15">
      <c r="B370" s="261"/>
      <c r="C370" s="261"/>
      <c r="D370" s="261"/>
      <c r="E370" s="261"/>
      <c r="F370" s="261"/>
      <c r="G370" s="261"/>
      <c r="H370" s="261"/>
      <c r="I370" s="261"/>
      <c r="J370" s="261"/>
      <c r="K370" s="267"/>
      <c r="L370" s="265"/>
      <c r="M370" s="261"/>
      <c r="N370" s="266"/>
      <c r="O370" s="266"/>
    </row>
    <row r="371" spans="2:15">
      <c r="B371" s="261"/>
      <c r="C371" s="261"/>
      <c r="D371" s="261"/>
      <c r="E371" s="261"/>
      <c r="F371" s="261"/>
      <c r="G371" s="261"/>
      <c r="H371" s="261"/>
      <c r="I371" s="261"/>
      <c r="J371" s="261"/>
      <c r="K371" s="267"/>
      <c r="L371" s="265"/>
      <c r="M371" s="261"/>
      <c r="N371" s="266"/>
      <c r="O371" s="266"/>
    </row>
    <row r="372" spans="2:15">
      <c r="B372" s="261"/>
      <c r="C372" s="261"/>
      <c r="D372" s="261"/>
      <c r="E372" s="261"/>
      <c r="F372" s="261"/>
      <c r="G372" s="261"/>
      <c r="H372" s="261"/>
      <c r="I372" s="261"/>
      <c r="J372" s="261"/>
      <c r="K372" s="267"/>
      <c r="L372" s="265"/>
      <c r="M372" s="261"/>
      <c r="N372" s="266"/>
      <c r="O372" s="266"/>
    </row>
    <row r="373" spans="2:15">
      <c r="B373" s="261"/>
      <c r="C373" s="261"/>
      <c r="D373" s="261"/>
      <c r="E373" s="261"/>
      <c r="F373" s="261"/>
      <c r="G373" s="261"/>
      <c r="H373" s="261"/>
      <c r="I373" s="261"/>
      <c r="J373" s="261"/>
      <c r="K373" s="267"/>
      <c r="L373" s="265"/>
      <c r="M373" s="261"/>
      <c r="N373" s="266"/>
      <c r="O373" s="266"/>
    </row>
    <row r="374" spans="2:15">
      <c r="B374" s="261"/>
      <c r="C374" s="261"/>
      <c r="D374" s="261"/>
      <c r="E374" s="261"/>
      <c r="F374" s="261"/>
      <c r="G374" s="261"/>
      <c r="H374" s="261"/>
      <c r="I374" s="261"/>
      <c r="J374" s="261"/>
      <c r="K374" s="267"/>
      <c r="L374" s="265"/>
      <c r="M374" s="261"/>
      <c r="N374" s="266"/>
      <c r="O374" s="266"/>
    </row>
    <row r="375" spans="2:15">
      <c r="B375" s="261"/>
      <c r="C375" s="261"/>
      <c r="D375" s="261"/>
      <c r="E375" s="261"/>
      <c r="F375" s="261"/>
      <c r="G375" s="261"/>
      <c r="H375" s="261"/>
      <c r="I375" s="261"/>
      <c r="J375" s="261"/>
      <c r="K375" s="267"/>
      <c r="L375" s="265"/>
      <c r="M375" s="261"/>
      <c r="N375" s="266"/>
      <c r="O375" s="266"/>
    </row>
    <row r="376" spans="2:15">
      <c r="B376" s="261"/>
      <c r="C376" s="261"/>
      <c r="D376" s="261"/>
      <c r="E376" s="261"/>
      <c r="F376" s="261"/>
      <c r="G376" s="261"/>
      <c r="H376" s="261"/>
      <c r="I376" s="261"/>
      <c r="J376" s="261"/>
      <c r="K376" s="267"/>
      <c r="L376" s="265"/>
      <c r="M376" s="261"/>
      <c r="N376" s="266"/>
      <c r="O376" s="266"/>
    </row>
    <row r="377" spans="2:15">
      <c r="B377" s="261"/>
      <c r="C377" s="261"/>
      <c r="D377" s="261"/>
      <c r="E377" s="261"/>
      <c r="F377" s="261"/>
      <c r="G377" s="261"/>
      <c r="H377" s="261"/>
      <c r="I377" s="261"/>
      <c r="J377" s="261"/>
      <c r="K377" s="267"/>
      <c r="L377" s="265"/>
      <c r="M377" s="261"/>
      <c r="N377" s="266"/>
      <c r="O377" s="266"/>
    </row>
    <row r="378" spans="2:15">
      <c r="B378" s="261"/>
      <c r="C378" s="261"/>
      <c r="D378" s="261"/>
      <c r="E378" s="261"/>
      <c r="F378" s="261"/>
      <c r="G378" s="261"/>
      <c r="H378" s="261"/>
      <c r="I378" s="261"/>
      <c r="J378" s="261"/>
      <c r="K378" s="267"/>
      <c r="L378" s="265"/>
      <c r="M378" s="261"/>
      <c r="N378" s="266"/>
      <c r="O378" s="266"/>
    </row>
    <row r="379" spans="2:15">
      <c r="B379" s="261"/>
      <c r="C379" s="261"/>
      <c r="D379" s="261"/>
      <c r="E379" s="261"/>
      <c r="F379" s="261"/>
      <c r="G379" s="261"/>
      <c r="H379" s="261"/>
      <c r="I379" s="261"/>
      <c r="J379" s="261"/>
      <c r="K379" s="267"/>
      <c r="L379" s="265"/>
      <c r="M379" s="261"/>
      <c r="N379" s="266"/>
      <c r="O379" s="266"/>
    </row>
    <row r="380" spans="2:15">
      <c r="B380" s="261"/>
      <c r="C380" s="261"/>
      <c r="D380" s="261"/>
      <c r="E380" s="261"/>
      <c r="F380" s="261"/>
      <c r="G380" s="261"/>
      <c r="H380" s="261"/>
      <c r="I380" s="261"/>
      <c r="J380" s="261"/>
      <c r="K380" s="267"/>
      <c r="L380" s="265"/>
      <c r="M380" s="261"/>
      <c r="N380" s="266"/>
      <c r="O380" s="266"/>
    </row>
    <row r="381" spans="2:15">
      <c r="B381" s="261"/>
      <c r="C381" s="261"/>
      <c r="D381" s="261"/>
      <c r="E381" s="261"/>
      <c r="F381" s="261"/>
      <c r="G381" s="261"/>
      <c r="H381" s="261"/>
      <c r="I381" s="261"/>
      <c r="J381" s="261"/>
      <c r="K381" s="267"/>
      <c r="L381" s="265"/>
      <c r="M381" s="261"/>
      <c r="N381" s="266"/>
      <c r="O381" s="266"/>
    </row>
    <row r="382" spans="2:15">
      <c r="B382" s="261"/>
      <c r="C382" s="261"/>
      <c r="D382" s="261"/>
      <c r="E382" s="261"/>
      <c r="F382" s="261"/>
      <c r="G382" s="261"/>
      <c r="H382" s="261"/>
      <c r="I382" s="261"/>
      <c r="J382" s="261"/>
      <c r="K382" s="267"/>
      <c r="L382" s="265"/>
      <c r="M382" s="261"/>
      <c r="N382" s="266"/>
      <c r="O382" s="266"/>
    </row>
    <row r="383" spans="2:15">
      <c r="B383" s="261"/>
      <c r="C383" s="261"/>
      <c r="D383" s="261"/>
      <c r="E383" s="261"/>
      <c r="F383" s="261"/>
      <c r="G383" s="261"/>
      <c r="H383" s="261"/>
      <c r="I383" s="261"/>
      <c r="J383" s="261"/>
      <c r="K383" s="267"/>
      <c r="L383" s="265"/>
      <c r="M383" s="261"/>
      <c r="N383" s="266"/>
      <c r="O383" s="266"/>
    </row>
    <row r="384" spans="2:15">
      <c r="B384" s="261"/>
      <c r="C384" s="261"/>
      <c r="D384" s="261"/>
      <c r="E384" s="261"/>
      <c r="F384" s="261"/>
      <c r="G384" s="261"/>
      <c r="H384" s="261"/>
      <c r="I384" s="261"/>
      <c r="J384" s="261"/>
      <c r="K384" s="267"/>
      <c r="L384" s="265"/>
      <c r="M384" s="261"/>
      <c r="N384" s="266"/>
      <c r="O384" s="266"/>
    </row>
    <row r="385" spans="2:15">
      <c r="B385" s="261"/>
      <c r="C385" s="261"/>
      <c r="D385" s="261"/>
      <c r="E385" s="261"/>
      <c r="F385" s="261"/>
      <c r="G385" s="261"/>
      <c r="H385" s="261"/>
      <c r="I385" s="261"/>
      <c r="J385" s="261"/>
      <c r="K385" s="267"/>
      <c r="L385" s="265"/>
      <c r="M385" s="261"/>
      <c r="N385" s="266"/>
      <c r="O385" s="266"/>
    </row>
    <row r="386" spans="2:15">
      <c r="B386" s="261"/>
      <c r="C386" s="261"/>
      <c r="D386" s="261"/>
      <c r="E386" s="261"/>
      <c r="F386" s="261"/>
      <c r="G386" s="261"/>
      <c r="H386" s="261"/>
      <c r="I386" s="261"/>
      <c r="J386" s="261"/>
      <c r="K386" s="267"/>
      <c r="L386" s="265"/>
      <c r="M386" s="261"/>
      <c r="N386" s="266"/>
      <c r="O386" s="266"/>
    </row>
    <row r="387" spans="2:15">
      <c r="B387" s="261"/>
      <c r="C387" s="261"/>
      <c r="D387" s="261"/>
      <c r="E387" s="261"/>
      <c r="F387" s="261"/>
      <c r="G387" s="261"/>
      <c r="H387" s="261"/>
      <c r="I387" s="261"/>
      <c r="J387" s="261"/>
      <c r="K387" s="267"/>
      <c r="L387" s="265"/>
      <c r="M387" s="261"/>
      <c r="N387" s="266"/>
      <c r="O387" s="266"/>
    </row>
    <row r="388" spans="2:15">
      <c r="B388" s="261"/>
      <c r="C388" s="261"/>
      <c r="D388" s="261"/>
      <c r="E388" s="261"/>
      <c r="F388" s="261"/>
      <c r="G388" s="261"/>
      <c r="H388" s="261"/>
      <c r="I388" s="261"/>
      <c r="J388" s="261"/>
      <c r="K388" s="267"/>
      <c r="L388" s="265"/>
      <c r="M388" s="261"/>
      <c r="N388" s="266"/>
      <c r="O388" s="266"/>
    </row>
    <row r="389" spans="2:15">
      <c r="B389" s="261"/>
      <c r="C389" s="261"/>
      <c r="D389" s="261"/>
      <c r="E389" s="261"/>
      <c r="F389" s="261"/>
      <c r="G389" s="261"/>
      <c r="H389" s="261"/>
      <c r="I389" s="261"/>
      <c r="J389" s="261"/>
      <c r="K389" s="267"/>
      <c r="L389" s="265"/>
      <c r="M389" s="261"/>
      <c r="N389" s="266"/>
      <c r="O389" s="266"/>
    </row>
    <row r="390" spans="2:15">
      <c r="B390" s="261"/>
      <c r="C390" s="261"/>
      <c r="D390" s="261"/>
      <c r="E390" s="261"/>
      <c r="F390" s="261"/>
      <c r="G390" s="261"/>
      <c r="H390" s="261"/>
      <c r="I390" s="261"/>
      <c r="J390" s="261"/>
      <c r="K390" s="267"/>
      <c r="L390" s="265"/>
      <c r="M390" s="261"/>
      <c r="N390" s="266"/>
      <c r="O390" s="266"/>
    </row>
    <row r="391" spans="2:15">
      <c r="B391" s="261"/>
      <c r="C391" s="261"/>
      <c r="D391" s="261"/>
      <c r="E391" s="261"/>
      <c r="F391" s="261"/>
      <c r="G391" s="261"/>
      <c r="H391" s="261"/>
      <c r="I391" s="261"/>
      <c r="J391" s="261"/>
      <c r="K391" s="267"/>
      <c r="L391" s="265"/>
      <c r="M391" s="261"/>
      <c r="N391" s="266"/>
      <c r="O391" s="266"/>
    </row>
    <row r="392" spans="2:15">
      <c r="B392" s="261"/>
      <c r="C392" s="261"/>
      <c r="D392" s="261"/>
      <c r="E392" s="261"/>
      <c r="F392" s="261"/>
      <c r="G392" s="261"/>
      <c r="H392" s="261"/>
      <c r="I392" s="261"/>
      <c r="J392" s="261"/>
      <c r="K392" s="267"/>
      <c r="L392" s="265"/>
      <c r="M392" s="261"/>
      <c r="N392" s="266"/>
      <c r="O392" s="266"/>
    </row>
    <row r="393" spans="2:15">
      <c r="B393" s="261"/>
      <c r="C393" s="261"/>
      <c r="D393" s="261"/>
      <c r="E393" s="261"/>
      <c r="F393" s="261"/>
      <c r="G393" s="261"/>
      <c r="H393" s="261"/>
      <c r="I393" s="261"/>
      <c r="J393" s="261"/>
      <c r="K393" s="267"/>
      <c r="L393" s="265"/>
      <c r="M393" s="261"/>
      <c r="N393" s="266"/>
      <c r="O393" s="266"/>
    </row>
    <row r="394" spans="2:15">
      <c r="B394" s="261"/>
      <c r="C394" s="261"/>
      <c r="D394" s="261"/>
      <c r="E394" s="261"/>
      <c r="F394" s="261"/>
      <c r="G394" s="261"/>
      <c r="H394" s="261"/>
      <c r="I394" s="261"/>
      <c r="J394" s="261"/>
      <c r="K394" s="267"/>
      <c r="L394" s="265"/>
      <c r="M394" s="261"/>
      <c r="N394" s="266"/>
      <c r="O394" s="266"/>
    </row>
    <row r="395" spans="2:15">
      <c r="B395" s="261"/>
      <c r="C395" s="261"/>
      <c r="D395" s="261"/>
      <c r="E395" s="261"/>
      <c r="F395" s="261"/>
      <c r="G395" s="261"/>
      <c r="H395" s="261"/>
      <c r="I395" s="261"/>
      <c r="J395" s="261"/>
      <c r="K395" s="267"/>
      <c r="L395" s="265"/>
      <c r="M395" s="261"/>
      <c r="N395" s="266"/>
      <c r="O395" s="266"/>
    </row>
    <row r="396" spans="2:15">
      <c r="B396" s="261"/>
      <c r="C396" s="261"/>
      <c r="D396" s="261"/>
      <c r="E396" s="261"/>
      <c r="F396" s="261"/>
      <c r="G396" s="261"/>
      <c r="H396" s="261"/>
      <c r="I396" s="261"/>
      <c r="J396" s="261"/>
      <c r="K396" s="267"/>
      <c r="L396" s="265"/>
      <c r="M396" s="261"/>
      <c r="N396" s="266"/>
      <c r="O396" s="266"/>
    </row>
    <row r="397" spans="2:15">
      <c r="B397" s="261"/>
      <c r="C397" s="261"/>
      <c r="D397" s="261"/>
      <c r="E397" s="261"/>
      <c r="F397" s="261"/>
      <c r="G397" s="261"/>
      <c r="H397" s="261"/>
      <c r="I397" s="261"/>
      <c r="J397" s="261"/>
      <c r="K397" s="267"/>
      <c r="L397" s="265"/>
      <c r="M397" s="261"/>
      <c r="N397" s="266"/>
      <c r="O397" s="266"/>
    </row>
    <row r="398" spans="2:15">
      <c r="B398" s="261"/>
      <c r="C398" s="261"/>
      <c r="D398" s="261"/>
      <c r="E398" s="261"/>
      <c r="F398" s="261"/>
      <c r="G398" s="261"/>
      <c r="H398" s="261"/>
      <c r="I398" s="261"/>
      <c r="J398" s="261"/>
      <c r="K398" s="267"/>
      <c r="L398" s="265"/>
      <c r="M398" s="261"/>
      <c r="N398" s="266"/>
      <c r="O398" s="266"/>
    </row>
    <row r="399" spans="2:15">
      <c r="B399" s="261"/>
      <c r="C399" s="261"/>
      <c r="D399" s="261"/>
      <c r="E399" s="261"/>
      <c r="F399" s="261"/>
      <c r="G399" s="261"/>
      <c r="H399" s="261"/>
      <c r="I399" s="261"/>
      <c r="J399" s="261"/>
      <c r="K399" s="267"/>
      <c r="L399" s="265"/>
      <c r="M399" s="261"/>
      <c r="N399" s="266"/>
      <c r="O399" s="266"/>
    </row>
    <row r="400" spans="2:15">
      <c r="B400" s="261"/>
      <c r="C400" s="261"/>
      <c r="D400" s="261"/>
      <c r="E400" s="261"/>
      <c r="F400" s="261"/>
      <c r="G400" s="261"/>
      <c r="H400" s="261"/>
      <c r="I400" s="261"/>
      <c r="J400" s="261"/>
      <c r="K400" s="267"/>
      <c r="L400" s="265"/>
      <c r="M400" s="261"/>
      <c r="N400" s="266"/>
      <c r="O400" s="266"/>
    </row>
    <row r="401" spans="2:15">
      <c r="B401" s="261"/>
      <c r="C401" s="261"/>
      <c r="D401" s="261"/>
      <c r="E401" s="261"/>
      <c r="F401" s="261"/>
      <c r="G401" s="261"/>
      <c r="H401" s="261"/>
      <c r="I401" s="261"/>
      <c r="J401" s="261"/>
      <c r="K401" s="267"/>
      <c r="L401" s="265"/>
      <c r="M401" s="261"/>
      <c r="N401" s="266"/>
      <c r="O401" s="266"/>
    </row>
    <row r="402" spans="2:15">
      <c r="B402" s="261"/>
      <c r="C402" s="261"/>
      <c r="D402" s="261"/>
      <c r="E402" s="261"/>
      <c r="F402" s="261"/>
      <c r="G402" s="261"/>
      <c r="H402" s="261"/>
      <c r="I402" s="261"/>
      <c r="J402" s="261"/>
      <c r="K402" s="267"/>
      <c r="L402" s="265"/>
      <c r="M402" s="261"/>
      <c r="N402" s="266"/>
      <c r="O402" s="266"/>
    </row>
    <row r="403" spans="2:15">
      <c r="B403" s="261"/>
      <c r="C403" s="261"/>
      <c r="D403" s="261"/>
      <c r="E403" s="261"/>
      <c r="F403" s="261"/>
      <c r="G403" s="261"/>
      <c r="H403" s="261"/>
      <c r="I403" s="261"/>
      <c r="J403" s="261"/>
      <c r="K403" s="267"/>
      <c r="L403" s="265"/>
      <c r="M403" s="261"/>
      <c r="N403" s="266"/>
      <c r="O403" s="266"/>
    </row>
    <row r="404" spans="2:15">
      <c r="B404" s="261"/>
      <c r="C404" s="261"/>
      <c r="D404" s="261"/>
      <c r="E404" s="261"/>
      <c r="F404" s="261"/>
      <c r="G404" s="261"/>
      <c r="H404" s="261"/>
      <c r="I404" s="261"/>
      <c r="J404" s="261"/>
      <c r="K404" s="267"/>
      <c r="L404" s="265"/>
      <c r="M404" s="261"/>
      <c r="N404" s="266"/>
      <c r="O404" s="266"/>
    </row>
    <row r="405" spans="2:15">
      <c r="B405" s="261"/>
      <c r="C405" s="261"/>
      <c r="D405" s="261"/>
      <c r="E405" s="261"/>
      <c r="F405" s="261"/>
      <c r="G405" s="261"/>
      <c r="H405" s="261"/>
      <c r="I405" s="261"/>
      <c r="J405" s="261"/>
      <c r="K405" s="267"/>
      <c r="L405" s="265"/>
      <c r="M405" s="261"/>
      <c r="N405" s="266"/>
      <c r="O405" s="266"/>
    </row>
    <row r="406" spans="2:15">
      <c r="B406" s="261"/>
      <c r="C406" s="261"/>
      <c r="D406" s="261"/>
      <c r="E406" s="261"/>
      <c r="F406" s="261"/>
      <c r="G406" s="261"/>
      <c r="H406" s="261"/>
      <c r="I406" s="261"/>
      <c r="J406" s="261"/>
      <c r="K406" s="267"/>
      <c r="L406" s="265"/>
      <c r="M406" s="261"/>
      <c r="N406" s="266"/>
      <c r="O406" s="266"/>
    </row>
    <row r="407" spans="2:15">
      <c r="B407" s="261"/>
      <c r="C407" s="261"/>
      <c r="D407" s="261"/>
      <c r="E407" s="261"/>
      <c r="F407" s="261"/>
      <c r="G407" s="261"/>
      <c r="H407" s="261"/>
      <c r="I407" s="261"/>
      <c r="J407" s="261"/>
      <c r="K407" s="267"/>
      <c r="L407" s="265"/>
      <c r="M407" s="261"/>
      <c r="N407" s="266"/>
      <c r="O407" s="266"/>
    </row>
    <row r="408" spans="2:15">
      <c r="B408" s="261"/>
      <c r="C408" s="261"/>
      <c r="D408" s="261"/>
      <c r="E408" s="261"/>
      <c r="F408" s="261"/>
      <c r="G408" s="261"/>
      <c r="H408" s="261"/>
      <c r="I408" s="261"/>
      <c r="J408" s="261"/>
      <c r="K408" s="267"/>
      <c r="L408" s="265"/>
      <c r="M408" s="261"/>
      <c r="N408" s="266"/>
      <c r="O408" s="266"/>
    </row>
    <row r="409" spans="2:15">
      <c r="B409" s="261"/>
      <c r="C409" s="261"/>
      <c r="D409" s="261"/>
      <c r="E409" s="261"/>
      <c r="F409" s="261"/>
      <c r="G409" s="261"/>
      <c r="H409" s="261"/>
      <c r="I409" s="261"/>
      <c r="J409" s="261"/>
      <c r="K409" s="267"/>
      <c r="L409" s="265"/>
      <c r="M409" s="261"/>
      <c r="N409" s="266"/>
      <c r="O409" s="266"/>
    </row>
    <row r="410" spans="2:15">
      <c r="B410" s="261"/>
      <c r="C410" s="261"/>
      <c r="D410" s="261"/>
      <c r="E410" s="261"/>
      <c r="F410" s="261"/>
      <c r="G410" s="261"/>
      <c r="H410" s="261"/>
      <c r="I410" s="261"/>
      <c r="J410" s="261"/>
      <c r="K410" s="267"/>
      <c r="L410" s="265"/>
      <c r="M410" s="261"/>
      <c r="N410" s="266"/>
      <c r="O410" s="266"/>
    </row>
    <row r="411" spans="2:15">
      <c r="B411" s="261"/>
      <c r="C411" s="261"/>
      <c r="D411" s="261"/>
      <c r="E411" s="261"/>
      <c r="F411" s="261"/>
      <c r="G411" s="261"/>
      <c r="H411" s="261"/>
      <c r="I411" s="261"/>
      <c r="J411" s="261"/>
      <c r="K411" s="267"/>
      <c r="L411" s="265"/>
      <c r="M411" s="261"/>
      <c r="N411" s="266"/>
      <c r="O411" s="266"/>
    </row>
    <row r="412" spans="2:15">
      <c r="B412" s="261"/>
      <c r="C412" s="261"/>
      <c r="D412" s="261"/>
      <c r="E412" s="261"/>
      <c r="F412" s="261"/>
      <c r="G412" s="261"/>
      <c r="H412" s="261"/>
      <c r="I412" s="261"/>
      <c r="J412" s="261"/>
      <c r="K412" s="267"/>
      <c r="L412" s="265"/>
      <c r="M412" s="261"/>
      <c r="N412" s="266"/>
      <c r="O412" s="266"/>
    </row>
    <row r="413" spans="2:15">
      <c r="B413" s="261"/>
      <c r="C413" s="261"/>
      <c r="D413" s="261"/>
      <c r="E413" s="261"/>
      <c r="F413" s="261"/>
      <c r="G413" s="261"/>
      <c r="H413" s="261"/>
      <c r="I413" s="261"/>
      <c r="J413" s="261"/>
      <c r="K413" s="267"/>
      <c r="L413" s="265"/>
      <c r="M413" s="261"/>
      <c r="N413" s="266"/>
      <c r="O413" s="266"/>
    </row>
    <row r="414" spans="2:15">
      <c r="B414" s="261"/>
      <c r="C414" s="261"/>
      <c r="D414" s="261"/>
      <c r="E414" s="261"/>
      <c r="F414" s="261"/>
      <c r="G414" s="261"/>
      <c r="H414" s="261"/>
      <c r="I414" s="261"/>
      <c r="J414" s="261"/>
      <c r="K414" s="267"/>
      <c r="L414" s="265"/>
      <c r="M414" s="261"/>
      <c r="N414" s="266"/>
      <c r="O414" s="266"/>
    </row>
    <row r="415" spans="2:15">
      <c r="B415" s="261"/>
      <c r="C415" s="261"/>
      <c r="D415" s="261"/>
      <c r="E415" s="261"/>
      <c r="F415" s="261"/>
      <c r="G415" s="261"/>
      <c r="H415" s="261"/>
      <c r="I415" s="261"/>
      <c r="J415" s="261"/>
      <c r="K415" s="267"/>
      <c r="L415" s="265"/>
      <c r="M415" s="261"/>
      <c r="N415" s="266"/>
      <c r="O415" s="266"/>
    </row>
    <row r="416" spans="2:15">
      <c r="B416" s="261"/>
      <c r="C416" s="261"/>
      <c r="D416" s="261"/>
      <c r="E416" s="261"/>
      <c r="F416" s="261"/>
      <c r="G416" s="261"/>
      <c r="H416" s="261"/>
      <c r="I416" s="261"/>
      <c r="J416" s="261"/>
      <c r="K416" s="267"/>
      <c r="L416" s="265"/>
      <c r="M416" s="261"/>
      <c r="N416" s="266"/>
      <c r="O416" s="266"/>
    </row>
    <row r="417" spans="2:15">
      <c r="B417" s="261"/>
      <c r="C417" s="261"/>
      <c r="D417" s="261"/>
      <c r="E417" s="261"/>
      <c r="F417" s="261"/>
      <c r="G417" s="261"/>
      <c r="H417" s="261"/>
      <c r="I417" s="261"/>
      <c r="J417" s="261"/>
      <c r="K417" s="267"/>
      <c r="L417" s="265"/>
      <c r="M417" s="261"/>
      <c r="N417" s="266"/>
      <c r="O417" s="266"/>
    </row>
    <row r="418" spans="2:15">
      <c r="B418" s="261"/>
      <c r="C418" s="261"/>
      <c r="D418" s="261"/>
      <c r="E418" s="261"/>
      <c r="F418" s="261"/>
      <c r="G418" s="261"/>
      <c r="H418" s="261"/>
      <c r="I418" s="261"/>
      <c r="J418" s="261"/>
      <c r="K418" s="267"/>
      <c r="L418" s="265"/>
      <c r="M418" s="261"/>
      <c r="N418" s="266"/>
      <c r="O418" s="266"/>
    </row>
    <row r="419" spans="2:15">
      <c r="B419" s="261"/>
      <c r="C419" s="261"/>
      <c r="D419" s="261"/>
      <c r="E419" s="261"/>
      <c r="F419" s="261"/>
      <c r="G419" s="261"/>
      <c r="H419" s="261"/>
      <c r="I419" s="261"/>
      <c r="J419" s="261"/>
      <c r="K419" s="267"/>
      <c r="L419" s="265"/>
      <c r="M419" s="261"/>
      <c r="N419" s="266"/>
      <c r="O419" s="266"/>
    </row>
    <row r="420" spans="2:15">
      <c r="B420" s="261"/>
      <c r="C420" s="261"/>
      <c r="D420" s="261"/>
      <c r="E420" s="261"/>
      <c r="F420" s="261"/>
      <c r="G420" s="261"/>
      <c r="H420" s="261"/>
      <c r="I420" s="261"/>
      <c r="J420" s="261"/>
      <c r="K420" s="267"/>
      <c r="L420" s="265"/>
      <c r="M420" s="261"/>
      <c r="N420" s="266"/>
      <c r="O420" s="266"/>
    </row>
    <row r="421" spans="2:15">
      <c r="B421" s="261"/>
      <c r="C421" s="261"/>
      <c r="D421" s="261"/>
      <c r="E421" s="261"/>
      <c r="F421" s="261"/>
      <c r="G421" s="261"/>
      <c r="H421" s="261"/>
      <c r="I421" s="261"/>
      <c r="J421" s="261"/>
      <c r="K421" s="267"/>
      <c r="L421" s="265"/>
      <c r="M421" s="261"/>
      <c r="N421" s="266"/>
      <c r="O421" s="266"/>
    </row>
    <row r="422" spans="2:15">
      <c r="B422" s="261"/>
      <c r="C422" s="261"/>
      <c r="D422" s="261"/>
      <c r="E422" s="261"/>
      <c r="F422" s="261"/>
      <c r="G422" s="261"/>
      <c r="H422" s="261"/>
      <c r="I422" s="261"/>
      <c r="J422" s="261"/>
      <c r="K422" s="267"/>
      <c r="L422" s="265"/>
      <c r="M422" s="261"/>
      <c r="N422" s="266"/>
      <c r="O422" s="266"/>
    </row>
    <row r="423" spans="2:15">
      <c r="B423" s="261"/>
      <c r="C423" s="261"/>
      <c r="D423" s="261"/>
      <c r="E423" s="261"/>
      <c r="F423" s="261"/>
      <c r="G423" s="261"/>
      <c r="H423" s="261"/>
      <c r="I423" s="261"/>
      <c r="J423" s="261"/>
      <c r="K423" s="267"/>
      <c r="L423" s="265"/>
      <c r="M423" s="261"/>
      <c r="N423" s="266"/>
      <c r="O423" s="266"/>
    </row>
    <row r="424" spans="2:15">
      <c r="B424" s="261"/>
      <c r="C424" s="261"/>
      <c r="D424" s="261"/>
      <c r="E424" s="261"/>
      <c r="F424" s="261"/>
      <c r="G424" s="261"/>
      <c r="H424" s="261"/>
      <c r="I424" s="261"/>
      <c r="J424" s="261"/>
      <c r="K424" s="267"/>
      <c r="L424" s="265"/>
      <c r="M424" s="261"/>
      <c r="N424" s="266"/>
      <c r="O424" s="266"/>
    </row>
    <row r="425" spans="2:15">
      <c r="B425" s="261"/>
      <c r="C425" s="261"/>
      <c r="D425" s="261"/>
      <c r="E425" s="261"/>
      <c r="F425" s="261"/>
      <c r="G425" s="261"/>
      <c r="H425" s="261"/>
      <c r="I425" s="261"/>
      <c r="J425" s="261"/>
      <c r="K425" s="267"/>
      <c r="L425" s="265"/>
      <c r="M425" s="261"/>
      <c r="N425" s="266"/>
      <c r="O425" s="266"/>
    </row>
    <row r="426" spans="2:15">
      <c r="B426" s="261"/>
      <c r="C426" s="261"/>
      <c r="D426" s="261"/>
      <c r="E426" s="261"/>
      <c r="F426" s="261"/>
      <c r="G426" s="261"/>
      <c r="H426" s="261"/>
      <c r="I426" s="261"/>
      <c r="J426" s="261"/>
      <c r="K426" s="267"/>
      <c r="L426" s="265"/>
      <c r="M426" s="261"/>
      <c r="N426" s="266"/>
      <c r="O426" s="266"/>
    </row>
    <row r="427" spans="2:15">
      <c r="B427" s="261"/>
      <c r="C427" s="261"/>
      <c r="D427" s="261"/>
      <c r="E427" s="261"/>
      <c r="F427" s="261"/>
      <c r="G427" s="261"/>
      <c r="H427" s="261"/>
      <c r="I427" s="261"/>
      <c r="J427" s="261"/>
      <c r="K427" s="267"/>
      <c r="L427" s="265"/>
      <c r="M427" s="261"/>
      <c r="N427" s="266"/>
      <c r="O427" s="266"/>
    </row>
    <row r="428" spans="2:15">
      <c r="B428" s="261"/>
      <c r="C428" s="261"/>
      <c r="D428" s="261"/>
      <c r="E428" s="261"/>
      <c r="F428" s="261"/>
      <c r="G428" s="261"/>
      <c r="H428" s="261"/>
      <c r="I428" s="261"/>
      <c r="J428" s="261"/>
      <c r="K428" s="267"/>
      <c r="L428" s="265"/>
      <c r="M428" s="261"/>
      <c r="N428" s="266"/>
      <c r="O428" s="266"/>
    </row>
    <row r="429" spans="2:15">
      <c r="B429" s="261"/>
      <c r="C429" s="261"/>
      <c r="D429" s="261"/>
      <c r="E429" s="261"/>
      <c r="F429" s="261"/>
      <c r="G429" s="261"/>
      <c r="H429" s="261"/>
      <c r="I429" s="261"/>
      <c r="J429" s="261"/>
      <c r="K429" s="267"/>
      <c r="L429" s="265"/>
      <c r="M429" s="261"/>
      <c r="N429" s="266"/>
      <c r="O429" s="266"/>
    </row>
    <row r="430" spans="2:15">
      <c r="B430" s="261"/>
      <c r="C430" s="261"/>
      <c r="D430" s="261"/>
      <c r="E430" s="261"/>
      <c r="F430" s="261"/>
      <c r="G430" s="261"/>
      <c r="H430" s="261"/>
      <c r="I430" s="261"/>
      <c r="J430" s="261"/>
      <c r="K430" s="267"/>
      <c r="L430" s="265"/>
      <c r="M430" s="261"/>
      <c r="N430" s="266"/>
      <c r="O430" s="266"/>
    </row>
    <row r="431" spans="2:15">
      <c r="B431" s="261"/>
      <c r="C431" s="261"/>
      <c r="D431" s="261"/>
      <c r="E431" s="261"/>
      <c r="F431" s="261"/>
      <c r="G431" s="261"/>
      <c r="H431" s="261"/>
      <c r="I431" s="261"/>
      <c r="J431" s="261"/>
      <c r="K431" s="267"/>
      <c r="L431" s="265"/>
      <c r="M431" s="261"/>
      <c r="N431" s="266"/>
      <c r="O431" s="266"/>
    </row>
    <row r="432" spans="2:15">
      <c r="B432" s="261"/>
      <c r="C432" s="261"/>
      <c r="D432" s="261"/>
      <c r="E432" s="261"/>
      <c r="F432" s="261"/>
      <c r="G432" s="261"/>
      <c r="H432" s="261"/>
      <c r="I432" s="261"/>
      <c r="J432" s="261"/>
      <c r="K432" s="267"/>
      <c r="L432" s="265"/>
      <c r="M432" s="261"/>
      <c r="N432" s="266"/>
      <c r="O432" s="266"/>
    </row>
    <row r="433" spans="2:15">
      <c r="B433" s="261"/>
      <c r="C433" s="261"/>
      <c r="D433" s="261"/>
      <c r="E433" s="261"/>
      <c r="F433" s="261"/>
      <c r="G433" s="261"/>
      <c r="H433" s="261"/>
      <c r="I433" s="261"/>
      <c r="J433" s="261"/>
      <c r="K433" s="267"/>
      <c r="L433" s="265"/>
      <c r="M433" s="261"/>
      <c r="N433" s="266"/>
      <c r="O433" s="266"/>
    </row>
    <row r="434" spans="2:15">
      <c r="B434" s="261"/>
      <c r="C434" s="261"/>
      <c r="D434" s="261"/>
      <c r="E434" s="261"/>
      <c r="F434" s="261"/>
      <c r="G434" s="261"/>
      <c r="H434" s="261"/>
      <c r="I434" s="261"/>
      <c r="J434" s="261"/>
      <c r="K434" s="267"/>
      <c r="L434" s="265"/>
      <c r="M434" s="261"/>
      <c r="N434" s="266"/>
      <c r="O434" s="266"/>
    </row>
    <row r="435" spans="2:15">
      <c r="B435" s="261"/>
      <c r="C435" s="261"/>
      <c r="D435" s="261"/>
      <c r="E435" s="261"/>
      <c r="F435" s="261"/>
      <c r="G435" s="261"/>
      <c r="H435" s="261"/>
      <c r="I435" s="261"/>
      <c r="J435" s="261"/>
      <c r="K435" s="267"/>
      <c r="L435" s="265"/>
      <c r="M435" s="261"/>
      <c r="N435" s="266"/>
      <c r="O435" s="266"/>
    </row>
    <row r="436" spans="2:15">
      <c r="B436" s="261"/>
      <c r="C436" s="261"/>
      <c r="D436" s="261"/>
      <c r="E436" s="261"/>
      <c r="F436" s="261"/>
      <c r="G436" s="261"/>
      <c r="H436" s="261"/>
      <c r="I436" s="261"/>
      <c r="J436" s="261"/>
      <c r="K436" s="267"/>
      <c r="L436" s="265"/>
      <c r="M436" s="261"/>
      <c r="N436" s="266"/>
      <c r="O436" s="266"/>
    </row>
    <row r="437" spans="2:15">
      <c r="B437" s="261"/>
      <c r="C437" s="261"/>
      <c r="D437" s="261"/>
      <c r="E437" s="261"/>
      <c r="F437" s="261"/>
      <c r="G437" s="261"/>
      <c r="H437" s="261"/>
      <c r="I437" s="261"/>
      <c r="J437" s="261"/>
      <c r="K437" s="267"/>
      <c r="L437" s="265"/>
      <c r="M437" s="261"/>
      <c r="N437" s="266"/>
      <c r="O437" s="266"/>
    </row>
    <row r="438" spans="2:15">
      <c r="B438" s="261"/>
      <c r="C438" s="261"/>
      <c r="D438" s="261"/>
      <c r="E438" s="261"/>
      <c r="F438" s="261"/>
      <c r="G438" s="261"/>
      <c r="H438" s="261"/>
      <c r="I438" s="261"/>
      <c r="J438" s="261"/>
      <c r="K438" s="267"/>
      <c r="L438" s="265"/>
      <c r="M438" s="261"/>
      <c r="N438" s="266"/>
      <c r="O438" s="266"/>
    </row>
    <row r="439" spans="2:15">
      <c r="B439" s="261"/>
      <c r="C439" s="261"/>
      <c r="D439" s="261"/>
      <c r="E439" s="261"/>
      <c r="F439" s="261"/>
      <c r="G439" s="261"/>
      <c r="H439" s="261"/>
      <c r="I439" s="261"/>
      <c r="J439" s="261"/>
      <c r="K439" s="267"/>
      <c r="L439" s="265"/>
      <c r="M439" s="261"/>
      <c r="N439" s="266"/>
      <c r="O439" s="266"/>
    </row>
    <row r="440" spans="2:15">
      <c r="B440" s="261"/>
      <c r="C440" s="261"/>
      <c r="D440" s="261"/>
      <c r="E440" s="261"/>
      <c r="F440" s="261"/>
      <c r="G440" s="261"/>
      <c r="H440" s="261"/>
      <c r="I440" s="261"/>
      <c r="J440" s="261"/>
      <c r="K440" s="267"/>
      <c r="L440" s="265"/>
      <c r="M440" s="261"/>
      <c r="N440" s="266"/>
      <c r="O440" s="266"/>
    </row>
    <row r="441" spans="2:15">
      <c r="B441" s="261"/>
      <c r="C441" s="261"/>
      <c r="D441" s="261"/>
      <c r="E441" s="261"/>
      <c r="F441" s="261"/>
      <c r="G441" s="261"/>
      <c r="H441" s="261"/>
      <c r="I441" s="261"/>
      <c r="J441" s="261"/>
      <c r="K441" s="267"/>
      <c r="L441" s="265"/>
      <c r="M441" s="261"/>
      <c r="N441" s="266"/>
      <c r="O441" s="266"/>
    </row>
    <row r="442" spans="2:15">
      <c r="B442" s="261"/>
      <c r="C442" s="261"/>
      <c r="D442" s="261"/>
      <c r="E442" s="261"/>
      <c r="F442" s="261"/>
      <c r="G442" s="261"/>
      <c r="H442" s="261"/>
      <c r="I442" s="261"/>
      <c r="J442" s="261"/>
      <c r="K442" s="267"/>
      <c r="L442" s="265"/>
      <c r="M442" s="261"/>
      <c r="N442" s="266"/>
      <c r="O442" s="266"/>
    </row>
    <row r="443" spans="2:15">
      <c r="B443" s="261"/>
      <c r="C443" s="261"/>
      <c r="D443" s="261"/>
      <c r="E443" s="261"/>
      <c r="F443" s="261"/>
      <c r="G443" s="261"/>
      <c r="H443" s="261"/>
      <c r="I443" s="261"/>
      <c r="J443" s="261"/>
      <c r="K443" s="267"/>
      <c r="L443" s="265"/>
      <c r="M443" s="261"/>
      <c r="N443" s="266"/>
      <c r="O443" s="266"/>
    </row>
    <row r="444" spans="2:15">
      <c r="B444" s="261"/>
      <c r="C444" s="261"/>
      <c r="D444" s="261"/>
      <c r="E444" s="261"/>
      <c r="F444" s="261"/>
      <c r="G444" s="261"/>
      <c r="H444" s="261"/>
      <c r="I444" s="261"/>
      <c r="J444" s="261"/>
      <c r="K444" s="267"/>
      <c r="L444" s="265"/>
      <c r="M444" s="261"/>
      <c r="N444" s="266"/>
      <c r="O444" s="266"/>
    </row>
    <row r="445" spans="2:15">
      <c r="B445" s="261"/>
      <c r="C445" s="261"/>
      <c r="D445" s="261"/>
      <c r="E445" s="261"/>
      <c r="F445" s="261"/>
      <c r="G445" s="261"/>
      <c r="H445" s="261"/>
      <c r="I445" s="261"/>
      <c r="J445" s="261"/>
      <c r="K445" s="267"/>
      <c r="L445" s="265"/>
      <c r="M445" s="261"/>
      <c r="N445" s="266"/>
      <c r="O445" s="266"/>
    </row>
    <row r="446" spans="2:15">
      <c r="B446" s="261"/>
      <c r="C446" s="261"/>
      <c r="D446" s="261"/>
      <c r="E446" s="261"/>
      <c r="F446" s="261"/>
      <c r="G446" s="261"/>
      <c r="H446" s="261"/>
      <c r="I446" s="261"/>
      <c r="J446" s="261"/>
      <c r="K446" s="267"/>
      <c r="L446" s="265"/>
      <c r="M446" s="261"/>
      <c r="N446" s="266"/>
      <c r="O446" s="266"/>
    </row>
    <row r="447" spans="2:15">
      <c r="B447" s="261"/>
      <c r="C447" s="261"/>
      <c r="D447" s="261"/>
      <c r="E447" s="261"/>
      <c r="F447" s="261"/>
      <c r="G447" s="261"/>
      <c r="H447" s="261"/>
      <c r="I447" s="261"/>
      <c r="J447" s="261"/>
      <c r="K447" s="267"/>
      <c r="L447" s="265"/>
      <c r="M447" s="261"/>
      <c r="N447" s="266"/>
      <c r="O447" s="266"/>
    </row>
    <row r="448" spans="2:15">
      <c r="B448" s="261"/>
      <c r="C448" s="261"/>
      <c r="D448" s="261"/>
      <c r="E448" s="261"/>
      <c r="F448" s="261"/>
      <c r="G448" s="261"/>
      <c r="H448" s="261"/>
      <c r="I448" s="261"/>
      <c r="J448" s="261"/>
      <c r="K448" s="267"/>
      <c r="L448" s="265"/>
      <c r="M448" s="261"/>
      <c r="N448" s="266"/>
      <c r="O448" s="266"/>
    </row>
    <row r="449" spans="2:15">
      <c r="B449" s="261"/>
      <c r="C449" s="261"/>
      <c r="D449" s="261"/>
      <c r="E449" s="261"/>
      <c r="F449" s="261"/>
      <c r="G449" s="261"/>
      <c r="H449" s="261"/>
      <c r="I449" s="261"/>
      <c r="J449" s="261"/>
      <c r="K449" s="267"/>
      <c r="L449" s="265"/>
      <c r="M449" s="261"/>
      <c r="N449" s="266"/>
      <c r="O449" s="266"/>
    </row>
    <row r="450" spans="2:15">
      <c r="B450" s="261"/>
      <c r="C450" s="261"/>
      <c r="D450" s="261"/>
      <c r="E450" s="261"/>
      <c r="F450" s="261"/>
      <c r="G450" s="261"/>
      <c r="H450" s="261"/>
      <c r="I450" s="261"/>
      <c r="J450" s="261"/>
      <c r="K450" s="267"/>
      <c r="L450" s="265"/>
      <c r="M450" s="261"/>
      <c r="N450" s="266"/>
      <c r="O450" s="266"/>
    </row>
    <row r="451" spans="2:15">
      <c r="B451" s="261"/>
      <c r="C451" s="261"/>
      <c r="D451" s="261"/>
      <c r="E451" s="261"/>
      <c r="F451" s="261"/>
      <c r="G451" s="261"/>
      <c r="H451" s="261"/>
      <c r="I451" s="261"/>
      <c r="J451" s="261"/>
      <c r="K451" s="267"/>
      <c r="L451" s="265"/>
      <c r="M451" s="261"/>
      <c r="N451" s="266"/>
      <c r="O451" s="266"/>
    </row>
    <row r="452" spans="2:15">
      <c r="B452" s="261"/>
      <c r="C452" s="261"/>
      <c r="D452" s="261"/>
      <c r="E452" s="261"/>
      <c r="F452" s="261"/>
      <c r="G452" s="261"/>
      <c r="H452" s="261"/>
      <c r="I452" s="261"/>
      <c r="J452" s="261"/>
      <c r="K452" s="267"/>
      <c r="L452" s="265"/>
      <c r="M452" s="261"/>
      <c r="N452" s="266"/>
      <c r="O452" s="266"/>
    </row>
    <row r="453" spans="2:15">
      <c r="B453" s="261"/>
      <c r="C453" s="261"/>
      <c r="D453" s="261"/>
      <c r="E453" s="261"/>
      <c r="F453" s="261"/>
      <c r="G453" s="261"/>
      <c r="H453" s="261"/>
      <c r="I453" s="261"/>
      <c r="J453" s="261"/>
      <c r="K453" s="267"/>
      <c r="L453" s="265"/>
      <c r="M453" s="261"/>
      <c r="N453" s="266"/>
      <c r="O453" s="266"/>
    </row>
    <row r="454" spans="2:15">
      <c r="B454" s="261"/>
      <c r="C454" s="261"/>
      <c r="D454" s="261"/>
      <c r="E454" s="261"/>
      <c r="F454" s="261"/>
      <c r="G454" s="261"/>
      <c r="H454" s="261"/>
      <c r="I454" s="261"/>
      <c r="J454" s="261"/>
      <c r="K454" s="267"/>
      <c r="L454" s="265"/>
      <c r="M454" s="261"/>
      <c r="N454" s="266"/>
      <c r="O454" s="266"/>
    </row>
    <row r="455" spans="2:15">
      <c r="B455" s="261"/>
      <c r="C455" s="261"/>
      <c r="D455" s="261"/>
      <c r="E455" s="261"/>
      <c r="F455" s="261"/>
      <c r="G455" s="261"/>
      <c r="H455" s="261"/>
      <c r="I455" s="261"/>
      <c r="J455" s="261"/>
      <c r="K455" s="267"/>
      <c r="L455" s="265"/>
      <c r="M455" s="261"/>
      <c r="N455" s="266"/>
      <c r="O455" s="266"/>
    </row>
    <row r="456" spans="2:15">
      <c r="B456" s="261"/>
      <c r="C456" s="261"/>
      <c r="D456" s="261"/>
      <c r="E456" s="261"/>
      <c r="F456" s="261"/>
      <c r="G456" s="261"/>
      <c r="H456" s="261"/>
      <c r="I456" s="261"/>
      <c r="J456" s="261"/>
      <c r="K456" s="267"/>
      <c r="L456" s="265"/>
      <c r="M456" s="261"/>
      <c r="N456" s="266"/>
      <c r="O456" s="266"/>
    </row>
    <row r="457" spans="2:15">
      <c r="B457" s="261"/>
      <c r="C457" s="261"/>
      <c r="D457" s="261"/>
      <c r="E457" s="261"/>
      <c r="F457" s="261"/>
      <c r="G457" s="261"/>
      <c r="H457" s="261"/>
      <c r="I457" s="261"/>
      <c r="J457" s="261"/>
      <c r="K457" s="267"/>
      <c r="L457" s="265"/>
      <c r="M457" s="261"/>
      <c r="N457" s="266"/>
      <c r="O457" s="266"/>
    </row>
    <row r="458" spans="2:15">
      <c r="B458" s="261"/>
      <c r="C458" s="261"/>
      <c r="D458" s="261"/>
      <c r="E458" s="261"/>
      <c r="F458" s="261"/>
      <c r="G458" s="261"/>
      <c r="H458" s="261"/>
      <c r="I458" s="261"/>
      <c r="J458" s="261"/>
      <c r="K458" s="267"/>
      <c r="L458" s="265"/>
      <c r="M458" s="261"/>
      <c r="N458" s="266"/>
      <c r="O458" s="266"/>
    </row>
    <row r="459" spans="2:15">
      <c r="B459" s="261"/>
      <c r="C459" s="261"/>
      <c r="D459" s="261"/>
      <c r="E459" s="261"/>
      <c r="F459" s="261"/>
      <c r="G459" s="261"/>
      <c r="H459" s="261"/>
      <c r="I459" s="261"/>
      <c r="J459" s="261"/>
      <c r="K459" s="267"/>
      <c r="L459" s="265"/>
      <c r="M459" s="261"/>
      <c r="N459" s="266"/>
      <c r="O459" s="266"/>
    </row>
    <row r="460" spans="2:15">
      <c r="B460" s="261"/>
      <c r="C460" s="261"/>
      <c r="D460" s="261"/>
      <c r="E460" s="261"/>
      <c r="F460" s="261"/>
      <c r="G460" s="261"/>
      <c r="H460" s="261"/>
      <c r="I460" s="261"/>
      <c r="J460" s="261"/>
      <c r="K460" s="267"/>
      <c r="L460" s="265"/>
      <c r="M460" s="261"/>
      <c r="N460" s="266"/>
      <c r="O460" s="266"/>
    </row>
    <row r="461" spans="2:15">
      <c r="B461" s="261"/>
      <c r="C461" s="261"/>
      <c r="D461" s="261"/>
      <c r="E461" s="261"/>
      <c r="F461" s="261"/>
      <c r="G461" s="261"/>
      <c r="H461" s="261"/>
      <c r="I461" s="261"/>
      <c r="J461" s="261"/>
      <c r="K461" s="267"/>
      <c r="L461" s="265"/>
      <c r="M461" s="261"/>
      <c r="N461" s="266"/>
      <c r="O461" s="266"/>
    </row>
    <row r="462" spans="2:15">
      <c r="B462" s="261"/>
      <c r="C462" s="261"/>
      <c r="D462" s="261"/>
      <c r="E462" s="261"/>
      <c r="F462" s="261"/>
      <c r="G462" s="261"/>
      <c r="H462" s="261"/>
      <c r="I462" s="261"/>
      <c r="J462" s="261"/>
      <c r="K462" s="267"/>
      <c r="L462" s="265"/>
      <c r="M462" s="261"/>
      <c r="N462" s="266"/>
      <c r="O462" s="266"/>
    </row>
    <row r="463" spans="2:15">
      <c r="B463" s="261"/>
      <c r="C463" s="261"/>
      <c r="D463" s="261"/>
      <c r="E463" s="261"/>
      <c r="F463" s="261"/>
      <c r="G463" s="261"/>
      <c r="H463" s="261"/>
      <c r="I463" s="261"/>
      <c r="J463" s="261"/>
      <c r="K463" s="267"/>
      <c r="L463" s="265"/>
      <c r="M463" s="261"/>
      <c r="N463" s="266"/>
      <c r="O463" s="266"/>
    </row>
    <row r="464" spans="2:15">
      <c r="B464" s="261"/>
      <c r="C464" s="261"/>
      <c r="D464" s="261"/>
      <c r="E464" s="261"/>
      <c r="F464" s="261"/>
      <c r="G464" s="261"/>
      <c r="H464" s="261"/>
      <c r="I464" s="261"/>
      <c r="J464" s="261"/>
      <c r="K464" s="267"/>
      <c r="L464" s="265"/>
      <c r="M464" s="261"/>
      <c r="N464" s="266"/>
      <c r="O464" s="266"/>
    </row>
    <row r="465" spans="2:15">
      <c r="B465" s="261"/>
      <c r="C465" s="261"/>
      <c r="D465" s="261"/>
      <c r="E465" s="261"/>
      <c r="F465" s="261"/>
      <c r="G465" s="261"/>
      <c r="H465" s="261"/>
      <c r="I465" s="261"/>
      <c r="J465" s="261"/>
      <c r="K465" s="267"/>
      <c r="L465" s="265"/>
      <c r="M465" s="261"/>
      <c r="N465" s="266"/>
      <c r="O465" s="266"/>
    </row>
    <row r="466" spans="2:15">
      <c r="B466" s="261"/>
      <c r="C466" s="261"/>
      <c r="D466" s="261"/>
      <c r="E466" s="261"/>
      <c r="F466" s="261"/>
      <c r="G466" s="261"/>
      <c r="H466" s="261"/>
      <c r="I466" s="261"/>
      <c r="J466" s="261"/>
      <c r="K466" s="267"/>
      <c r="L466" s="265"/>
      <c r="M466" s="261"/>
      <c r="N466" s="266"/>
      <c r="O466" s="266"/>
    </row>
    <row r="467" spans="2:15">
      <c r="B467" s="261"/>
      <c r="C467" s="261"/>
      <c r="D467" s="261"/>
      <c r="E467" s="261"/>
      <c r="F467" s="261"/>
      <c r="G467" s="261"/>
      <c r="H467" s="261"/>
      <c r="I467" s="261"/>
      <c r="J467" s="261"/>
      <c r="K467" s="267"/>
      <c r="L467" s="265"/>
      <c r="M467" s="261"/>
      <c r="N467" s="266"/>
      <c r="O467" s="266"/>
    </row>
    <row r="468" spans="2:15">
      <c r="B468" s="261"/>
      <c r="C468" s="261"/>
      <c r="D468" s="261"/>
      <c r="E468" s="261"/>
      <c r="F468" s="261"/>
      <c r="G468" s="261"/>
      <c r="H468" s="261"/>
      <c r="I468" s="261"/>
      <c r="J468" s="261"/>
      <c r="K468" s="267"/>
      <c r="L468" s="265"/>
      <c r="M468" s="261"/>
      <c r="N468" s="266"/>
      <c r="O468" s="266"/>
    </row>
    <row r="469" spans="2:15">
      <c r="B469" s="261"/>
      <c r="C469" s="261"/>
      <c r="D469" s="261"/>
      <c r="E469" s="261"/>
      <c r="F469" s="261"/>
      <c r="G469" s="261"/>
      <c r="H469" s="261"/>
      <c r="I469" s="261"/>
      <c r="J469" s="261"/>
      <c r="K469" s="267"/>
      <c r="L469" s="265"/>
      <c r="M469" s="261"/>
      <c r="N469" s="266"/>
      <c r="O469" s="266"/>
    </row>
    <row r="470" spans="2:15">
      <c r="B470" s="261"/>
      <c r="C470" s="261"/>
      <c r="D470" s="261"/>
      <c r="E470" s="261"/>
      <c r="F470" s="261"/>
      <c r="G470" s="261"/>
      <c r="H470" s="261"/>
      <c r="I470" s="261"/>
      <c r="J470" s="261"/>
      <c r="K470" s="267"/>
      <c r="L470" s="265"/>
      <c r="M470" s="261"/>
      <c r="N470" s="266"/>
      <c r="O470" s="266"/>
    </row>
    <row r="471" spans="2:15">
      <c r="B471" s="261"/>
      <c r="C471" s="261"/>
      <c r="D471" s="261"/>
      <c r="E471" s="261"/>
      <c r="F471" s="261"/>
      <c r="G471" s="261"/>
      <c r="H471" s="261"/>
      <c r="I471" s="261"/>
      <c r="J471" s="261"/>
      <c r="K471" s="267"/>
      <c r="L471" s="265"/>
      <c r="M471" s="261"/>
      <c r="N471" s="266"/>
      <c r="O471" s="266"/>
    </row>
    <row r="472" spans="2:15">
      <c r="B472" s="261"/>
      <c r="C472" s="261"/>
      <c r="D472" s="261"/>
      <c r="E472" s="261"/>
      <c r="F472" s="261"/>
      <c r="G472" s="261"/>
      <c r="H472" s="261"/>
      <c r="I472" s="261"/>
      <c r="J472" s="261"/>
      <c r="K472" s="267"/>
      <c r="L472" s="265"/>
      <c r="M472" s="261"/>
      <c r="N472" s="266"/>
      <c r="O472" s="266"/>
    </row>
    <row r="473" spans="2:15">
      <c r="B473" s="261"/>
      <c r="C473" s="261"/>
      <c r="D473" s="261"/>
      <c r="E473" s="261"/>
      <c r="F473" s="261"/>
      <c r="G473" s="261"/>
      <c r="H473" s="261"/>
      <c r="I473" s="261"/>
      <c r="J473" s="261"/>
      <c r="K473" s="267"/>
      <c r="L473" s="265"/>
      <c r="M473" s="261"/>
      <c r="N473" s="266"/>
      <c r="O473" s="266"/>
    </row>
    <row r="474" spans="2:15">
      <c r="B474" s="261"/>
      <c r="C474" s="261"/>
      <c r="D474" s="261"/>
      <c r="E474" s="261"/>
      <c r="F474" s="261"/>
      <c r="G474" s="261"/>
      <c r="H474" s="261"/>
      <c r="I474" s="261"/>
      <c r="J474" s="261"/>
      <c r="K474" s="267"/>
      <c r="L474" s="265"/>
      <c r="M474" s="261"/>
      <c r="N474" s="266"/>
      <c r="O474" s="266"/>
    </row>
    <row r="475" spans="2:15">
      <c r="B475" s="261"/>
      <c r="C475" s="261"/>
      <c r="D475" s="261"/>
      <c r="E475" s="261"/>
      <c r="F475" s="261"/>
      <c r="G475" s="261"/>
      <c r="H475" s="261"/>
      <c r="I475" s="261"/>
      <c r="J475" s="261"/>
      <c r="K475" s="267"/>
      <c r="L475" s="265"/>
      <c r="M475" s="261"/>
      <c r="N475" s="266"/>
      <c r="O475" s="266"/>
    </row>
    <row r="476" spans="2:15">
      <c r="B476" s="261"/>
      <c r="C476" s="261"/>
      <c r="D476" s="261"/>
      <c r="E476" s="261"/>
      <c r="F476" s="261"/>
      <c r="G476" s="261"/>
      <c r="H476" s="261"/>
      <c r="I476" s="261"/>
      <c r="J476" s="261"/>
      <c r="K476" s="267"/>
      <c r="L476" s="265"/>
      <c r="M476" s="261"/>
      <c r="N476" s="266"/>
      <c r="O476" s="266"/>
    </row>
    <row r="477" spans="2:15">
      <c r="B477" s="261"/>
      <c r="C477" s="261"/>
      <c r="D477" s="261"/>
      <c r="E477" s="261"/>
      <c r="F477" s="261"/>
      <c r="G477" s="261"/>
      <c r="H477" s="261"/>
      <c r="I477" s="261"/>
      <c r="J477" s="261"/>
      <c r="K477" s="267"/>
      <c r="L477" s="265"/>
      <c r="M477" s="261"/>
      <c r="N477" s="266"/>
      <c r="O477" s="266"/>
    </row>
    <row r="478" spans="2:15">
      <c r="B478" s="261"/>
      <c r="C478" s="261"/>
      <c r="D478" s="261"/>
      <c r="E478" s="261"/>
      <c r="F478" s="261"/>
      <c r="G478" s="261"/>
      <c r="H478" s="261"/>
      <c r="I478" s="261"/>
      <c r="J478" s="261"/>
      <c r="K478" s="267"/>
      <c r="L478" s="265"/>
      <c r="M478" s="261"/>
      <c r="N478" s="266"/>
      <c r="O478" s="266"/>
    </row>
    <row r="479" spans="2:15">
      <c r="B479" s="261"/>
      <c r="C479" s="261"/>
      <c r="D479" s="261"/>
      <c r="E479" s="261"/>
      <c r="F479" s="261"/>
      <c r="G479" s="261"/>
      <c r="H479" s="261"/>
      <c r="I479" s="261"/>
      <c r="J479" s="261"/>
      <c r="K479" s="267"/>
      <c r="L479" s="265"/>
      <c r="M479" s="261"/>
      <c r="N479" s="266"/>
      <c r="O479" s="266"/>
    </row>
    <row r="480" spans="2:15">
      <c r="B480" s="261"/>
      <c r="C480" s="261"/>
      <c r="D480" s="261"/>
      <c r="E480" s="261"/>
      <c r="F480" s="261"/>
      <c r="G480" s="261"/>
      <c r="H480" s="261"/>
      <c r="I480" s="261"/>
      <c r="J480" s="261"/>
      <c r="K480" s="267"/>
      <c r="L480" s="265"/>
      <c r="M480" s="261"/>
      <c r="N480" s="266"/>
      <c r="O480" s="266"/>
    </row>
    <row r="481" spans="2:15">
      <c r="B481" s="261"/>
      <c r="C481" s="261"/>
      <c r="D481" s="261"/>
      <c r="E481" s="261"/>
      <c r="F481" s="261"/>
      <c r="G481" s="261"/>
      <c r="H481" s="261"/>
      <c r="I481" s="261"/>
      <c r="J481" s="261"/>
      <c r="K481" s="267"/>
      <c r="L481" s="265"/>
      <c r="M481" s="261"/>
      <c r="N481" s="266"/>
      <c r="O481" s="266"/>
    </row>
    <row r="482" spans="2:15">
      <c r="B482" s="261"/>
      <c r="C482" s="261"/>
      <c r="D482" s="261"/>
      <c r="E482" s="261"/>
      <c r="F482" s="261"/>
      <c r="G482" s="261"/>
      <c r="H482" s="261"/>
      <c r="I482" s="261"/>
      <c r="J482" s="261"/>
      <c r="K482" s="267"/>
      <c r="L482" s="265"/>
      <c r="M482" s="261"/>
      <c r="N482" s="266"/>
      <c r="O482" s="266"/>
    </row>
    <row r="483" spans="2:15">
      <c r="B483" s="261"/>
      <c r="C483" s="261"/>
      <c r="D483" s="261"/>
      <c r="E483" s="261"/>
      <c r="F483" s="261"/>
      <c r="G483" s="261"/>
      <c r="H483" s="261"/>
      <c r="I483" s="261"/>
      <c r="J483" s="261"/>
      <c r="K483" s="267"/>
      <c r="L483" s="265"/>
      <c r="M483" s="261"/>
      <c r="N483" s="266"/>
      <c r="O483" s="266"/>
    </row>
    <row r="484" spans="2:15">
      <c r="B484" s="261"/>
      <c r="C484" s="261"/>
      <c r="D484" s="261"/>
      <c r="E484" s="261"/>
      <c r="F484" s="261"/>
      <c r="G484" s="261"/>
      <c r="H484" s="261"/>
      <c r="I484" s="261"/>
      <c r="J484" s="261"/>
      <c r="K484" s="267"/>
      <c r="L484" s="265"/>
      <c r="M484" s="261"/>
      <c r="N484" s="266"/>
      <c r="O484" s="266"/>
    </row>
    <row r="485" spans="2:15">
      <c r="B485" s="261"/>
      <c r="C485" s="261"/>
      <c r="D485" s="261"/>
      <c r="E485" s="261"/>
      <c r="F485" s="261"/>
      <c r="G485" s="261"/>
      <c r="H485" s="261"/>
      <c r="I485" s="261"/>
      <c r="J485" s="261"/>
      <c r="K485" s="267"/>
      <c r="L485" s="265"/>
      <c r="M485" s="261"/>
      <c r="N485" s="266"/>
      <c r="O485" s="266"/>
    </row>
    <row r="486" spans="2:15">
      <c r="B486" s="261"/>
      <c r="C486" s="261"/>
      <c r="D486" s="261"/>
      <c r="E486" s="261"/>
      <c r="F486" s="261"/>
      <c r="G486" s="261"/>
      <c r="H486" s="261"/>
      <c r="I486" s="261"/>
      <c r="J486" s="261"/>
      <c r="K486" s="267"/>
      <c r="L486" s="265"/>
      <c r="M486" s="261"/>
      <c r="N486" s="266"/>
      <c r="O486" s="266"/>
    </row>
    <row r="487" spans="2:15">
      <c r="B487" s="261"/>
      <c r="C487" s="261"/>
      <c r="D487" s="261"/>
      <c r="E487" s="261"/>
      <c r="F487" s="261"/>
      <c r="G487" s="261"/>
      <c r="H487" s="261"/>
      <c r="I487" s="261"/>
      <c r="J487" s="261"/>
      <c r="K487" s="267"/>
      <c r="L487" s="265"/>
      <c r="M487" s="261"/>
      <c r="N487" s="266"/>
      <c r="O487" s="266"/>
    </row>
    <row r="488" spans="2:15">
      <c r="B488" s="261"/>
      <c r="C488" s="261"/>
      <c r="D488" s="261"/>
      <c r="E488" s="261"/>
      <c r="F488" s="261"/>
      <c r="G488" s="261"/>
      <c r="H488" s="261"/>
      <c r="I488" s="261"/>
      <c r="J488" s="261"/>
      <c r="K488" s="267"/>
      <c r="L488" s="265"/>
      <c r="M488" s="261"/>
      <c r="N488" s="266"/>
      <c r="O488" s="266"/>
    </row>
    <row r="489" spans="2:15">
      <c r="B489" s="261"/>
      <c r="C489" s="261"/>
      <c r="D489" s="261"/>
      <c r="E489" s="261"/>
      <c r="F489" s="261"/>
      <c r="G489" s="261"/>
      <c r="H489" s="261"/>
      <c r="I489" s="261"/>
      <c r="J489" s="261"/>
      <c r="K489" s="267"/>
      <c r="L489" s="265"/>
      <c r="M489" s="261"/>
      <c r="N489" s="266"/>
      <c r="O489" s="266"/>
    </row>
    <row r="490" spans="2:15">
      <c r="B490" s="261"/>
      <c r="C490" s="261"/>
      <c r="D490" s="261"/>
      <c r="E490" s="261"/>
      <c r="F490" s="261"/>
      <c r="G490" s="261"/>
      <c r="H490" s="261"/>
      <c r="I490" s="261"/>
      <c r="J490" s="261"/>
      <c r="K490" s="267"/>
      <c r="L490" s="265"/>
      <c r="M490" s="261"/>
      <c r="N490" s="266"/>
      <c r="O490" s="266"/>
    </row>
    <row r="491" spans="2:15">
      <c r="B491" s="261"/>
      <c r="C491" s="261"/>
      <c r="D491" s="261"/>
      <c r="E491" s="261"/>
      <c r="F491" s="261"/>
      <c r="G491" s="261"/>
      <c r="H491" s="261"/>
      <c r="I491" s="261"/>
      <c r="J491" s="261"/>
      <c r="K491" s="267"/>
      <c r="L491" s="265"/>
      <c r="M491" s="261"/>
      <c r="N491" s="266"/>
      <c r="O491" s="266"/>
    </row>
    <row r="492" spans="2:15">
      <c r="B492" s="261"/>
      <c r="C492" s="261"/>
      <c r="D492" s="261"/>
      <c r="E492" s="261"/>
      <c r="F492" s="261"/>
      <c r="G492" s="261"/>
      <c r="H492" s="261"/>
      <c r="I492" s="261"/>
      <c r="J492" s="261"/>
      <c r="K492" s="267"/>
      <c r="L492" s="265"/>
      <c r="M492" s="261"/>
      <c r="N492" s="266"/>
      <c r="O492" s="266"/>
    </row>
    <row r="493" spans="2:15">
      <c r="B493" s="261"/>
      <c r="C493" s="261"/>
      <c r="D493" s="261"/>
      <c r="E493" s="261"/>
      <c r="F493" s="261"/>
      <c r="G493" s="261"/>
      <c r="H493" s="261"/>
      <c r="I493" s="261"/>
      <c r="J493" s="261"/>
      <c r="K493" s="267"/>
      <c r="L493" s="265"/>
      <c r="M493" s="261"/>
      <c r="N493" s="266"/>
      <c r="O493" s="266"/>
    </row>
    <row r="494" spans="2:15">
      <c r="B494" s="261"/>
      <c r="C494" s="261"/>
      <c r="D494" s="261"/>
      <c r="E494" s="261"/>
      <c r="F494" s="261"/>
      <c r="G494" s="261"/>
      <c r="H494" s="261"/>
      <c r="I494" s="261"/>
      <c r="J494" s="261"/>
      <c r="K494" s="267"/>
      <c r="L494" s="265"/>
      <c r="M494" s="261"/>
      <c r="N494" s="266"/>
      <c r="O494" s="266"/>
    </row>
    <row r="495" spans="2:15">
      <c r="B495" s="261"/>
      <c r="C495" s="261"/>
      <c r="D495" s="261"/>
      <c r="E495" s="261"/>
      <c r="F495" s="261"/>
      <c r="G495" s="261"/>
      <c r="H495" s="261"/>
      <c r="I495" s="261"/>
      <c r="J495" s="261"/>
      <c r="K495" s="267"/>
      <c r="L495" s="265"/>
      <c r="M495" s="261"/>
      <c r="N495" s="266"/>
      <c r="O495" s="266"/>
    </row>
    <row r="496" spans="2:15">
      <c r="B496" s="261"/>
      <c r="C496" s="261"/>
      <c r="D496" s="261"/>
      <c r="E496" s="261"/>
      <c r="F496" s="261"/>
      <c r="G496" s="261"/>
      <c r="H496" s="261"/>
      <c r="I496" s="261"/>
      <c r="J496" s="261"/>
      <c r="K496" s="267"/>
      <c r="L496" s="265"/>
      <c r="M496" s="261"/>
      <c r="N496" s="266"/>
      <c r="O496" s="266"/>
    </row>
    <row r="497" spans="2:15">
      <c r="B497" s="261"/>
      <c r="C497" s="261"/>
      <c r="D497" s="261"/>
      <c r="E497" s="261"/>
      <c r="F497" s="261"/>
      <c r="G497" s="261"/>
      <c r="H497" s="261"/>
      <c r="I497" s="261"/>
      <c r="J497" s="261"/>
      <c r="K497" s="267"/>
      <c r="L497" s="265"/>
      <c r="M497" s="261"/>
      <c r="N497" s="266"/>
      <c r="O497" s="266"/>
    </row>
    <row r="498" spans="2:15">
      <c r="B498" s="261"/>
      <c r="C498" s="261"/>
      <c r="D498" s="261"/>
      <c r="E498" s="261"/>
      <c r="F498" s="261"/>
      <c r="G498" s="261"/>
      <c r="H498" s="261"/>
      <c r="I498" s="261"/>
      <c r="J498" s="261"/>
      <c r="K498" s="267"/>
      <c r="L498" s="265"/>
      <c r="M498" s="261"/>
      <c r="N498" s="266"/>
      <c r="O498" s="266"/>
    </row>
    <row r="499" spans="2:15">
      <c r="B499" s="261"/>
      <c r="C499" s="261"/>
      <c r="D499" s="261"/>
      <c r="E499" s="261"/>
      <c r="F499" s="261"/>
      <c r="G499" s="261"/>
      <c r="H499" s="261"/>
      <c r="I499" s="261"/>
      <c r="J499" s="261"/>
      <c r="K499" s="267"/>
      <c r="L499" s="265"/>
      <c r="M499" s="261"/>
      <c r="N499" s="266"/>
      <c r="O499" s="266"/>
    </row>
    <row r="500" spans="2:15">
      <c r="B500" s="261"/>
      <c r="C500" s="261"/>
      <c r="D500" s="261"/>
      <c r="E500" s="261"/>
      <c r="F500" s="261"/>
      <c r="G500" s="261"/>
      <c r="H500" s="261"/>
      <c r="I500" s="261"/>
      <c r="J500" s="261"/>
      <c r="K500" s="267"/>
      <c r="L500" s="265"/>
      <c r="M500" s="261"/>
      <c r="N500" s="266"/>
      <c r="O500" s="266"/>
    </row>
    <row r="501" spans="2:15">
      <c r="B501" s="261"/>
      <c r="C501" s="261"/>
      <c r="D501" s="261"/>
      <c r="E501" s="261"/>
      <c r="F501" s="261"/>
      <c r="G501" s="261"/>
      <c r="H501" s="261"/>
      <c r="I501" s="261"/>
      <c r="J501" s="261"/>
      <c r="K501" s="267"/>
      <c r="L501" s="265"/>
      <c r="M501" s="261"/>
      <c r="N501" s="266"/>
      <c r="O501" s="266"/>
    </row>
    <row r="502" spans="2:15">
      <c r="B502" s="261"/>
      <c r="C502" s="261"/>
      <c r="D502" s="261"/>
      <c r="E502" s="261"/>
      <c r="F502" s="261"/>
      <c r="G502" s="261"/>
      <c r="H502" s="261"/>
      <c r="I502" s="261"/>
      <c r="J502" s="261"/>
      <c r="K502" s="267"/>
      <c r="L502" s="265"/>
      <c r="M502" s="261"/>
      <c r="N502" s="266"/>
      <c r="O502" s="266"/>
    </row>
    <row r="503" spans="2:15">
      <c r="B503" s="261"/>
      <c r="C503" s="261"/>
      <c r="D503" s="261"/>
      <c r="E503" s="261"/>
      <c r="F503" s="261"/>
      <c r="G503" s="261"/>
      <c r="H503" s="261"/>
      <c r="I503" s="261"/>
      <c r="J503" s="261"/>
      <c r="K503" s="267"/>
      <c r="L503" s="265"/>
      <c r="M503" s="261"/>
      <c r="N503" s="266"/>
      <c r="O503" s="266"/>
    </row>
    <row r="504" spans="2:15">
      <c r="B504" s="261"/>
      <c r="C504" s="261"/>
      <c r="D504" s="261"/>
      <c r="E504" s="261"/>
      <c r="F504" s="261"/>
      <c r="G504" s="261"/>
      <c r="H504" s="261"/>
      <c r="I504" s="261"/>
      <c r="J504" s="261"/>
      <c r="K504" s="267"/>
      <c r="L504" s="265"/>
      <c r="M504" s="261"/>
      <c r="N504" s="266"/>
      <c r="O504" s="266"/>
    </row>
    <row r="505" spans="2:15">
      <c r="B505" s="261"/>
      <c r="C505" s="261"/>
      <c r="D505" s="261"/>
      <c r="E505" s="261"/>
      <c r="F505" s="261"/>
      <c r="G505" s="261"/>
      <c r="H505" s="261"/>
      <c r="I505" s="261"/>
      <c r="J505" s="261"/>
      <c r="K505" s="267"/>
      <c r="L505" s="265"/>
      <c r="M505" s="261"/>
      <c r="N505" s="266"/>
      <c r="O505" s="266"/>
    </row>
    <row r="506" spans="2:15">
      <c r="B506" s="261"/>
      <c r="C506" s="261"/>
      <c r="D506" s="261"/>
      <c r="E506" s="261"/>
      <c r="F506" s="261"/>
      <c r="G506" s="261"/>
      <c r="H506" s="261"/>
      <c r="I506" s="261"/>
      <c r="J506" s="261"/>
      <c r="K506" s="267"/>
      <c r="L506" s="265"/>
      <c r="M506" s="261"/>
      <c r="N506" s="266"/>
      <c r="O506" s="266"/>
    </row>
    <row r="507" spans="2:15">
      <c r="B507" s="261"/>
      <c r="C507" s="261"/>
      <c r="D507" s="261"/>
      <c r="E507" s="261"/>
      <c r="F507" s="261"/>
      <c r="G507" s="261"/>
      <c r="H507" s="261"/>
      <c r="I507" s="261"/>
      <c r="J507" s="261"/>
      <c r="K507" s="267"/>
      <c r="L507" s="265"/>
      <c r="M507" s="261"/>
      <c r="N507" s="266"/>
      <c r="O507" s="266"/>
    </row>
    <row r="508" spans="2:15">
      <c r="B508" s="261"/>
      <c r="C508" s="261"/>
      <c r="D508" s="261"/>
      <c r="E508" s="261"/>
      <c r="F508" s="261"/>
      <c r="G508" s="261"/>
      <c r="H508" s="261"/>
      <c r="I508" s="261"/>
      <c r="J508" s="261"/>
      <c r="K508" s="267"/>
      <c r="L508" s="265"/>
      <c r="M508" s="261"/>
      <c r="N508" s="266"/>
      <c r="O508" s="266"/>
    </row>
    <row r="509" spans="2:15">
      <c r="B509" s="261"/>
      <c r="C509" s="261"/>
      <c r="D509" s="261"/>
      <c r="E509" s="261"/>
      <c r="F509" s="261"/>
      <c r="G509" s="261"/>
      <c r="H509" s="261"/>
      <c r="I509" s="261"/>
      <c r="J509" s="261"/>
      <c r="K509" s="267"/>
      <c r="L509" s="265"/>
      <c r="M509" s="261"/>
      <c r="N509" s="266"/>
      <c r="O509" s="266"/>
    </row>
    <row r="510" spans="2:15">
      <c r="B510" s="261"/>
      <c r="C510" s="261"/>
      <c r="D510" s="261"/>
      <c r="E510" s="261"/>
      <c r="F510" s="261"/>
      <c r="G510" s="261"/>
      <c r="H510" s="261"/>
      <c r="I510" s="261"/>
      <c r="J510" s="261"/>
      <c r="K510" s="267"/>
      <c r="L510" s="265"/>
      <c r="M510" s="261"/>
      <c r="N510" s="266"/>
      <c r="O510" s="266"/>
    </row>
    <row r="511" spans="2:15">
      <c r="B511" s="261"/>
      <c r="C511" s="261"/>
      <c r="D511" s="261"/>
      <c r="E511" s="261"/>
      <c r="F511" s="261"/>
      <c r="G511" s="261"/>
      <c r="H511" s="261"/>
      <c r="I511" s="261"/>
      <c r="J511" s="261"/>
      <c r="K511" s="267"/>
      <c r="L511" s="265"/>
      <c r="M511" s="261"/>
      <c r="N511" s="266"/>
      <c r="O511" s="266"/>
    </row>
    <row r="512" spans="2:15">
      <c r="B512" s="261"/>
      <c r="C512" s="261"/>
      <c r="D512" s="261"/>
      <c r="E512" s="261"/>
      <c r="F512" s="261"/>
      <c r="G512" s="261"/>
      <c r="H512" s="261"/>
      <c r="I512" s="261"/>
      <c r="J512" s="261"/>
      <c r="K512" s="267"/>
      <c r="L512" s="265"/>
      <c r="M512" s="261"/>
      <c r="N512" s="266"/>
      <c r="O512" s="266"/>
    </row>
    <row r="513" spans="2:15">
      <c r="B513" s="261"/>
      <c r="C513" s="261"/>
      <c r="D513" s="261"/>
      <c r="E513" s="261"/>
      <c r="F513" s="261"/>
      <c r="G513" s="261"/>
      <c r="H513" s="261"/>
      <c r="I513" s="261"/>
      <c r="J513" s="261"/>
      <c r="K513" s="267"/>
      <c r="L513" s="265"/>
      <c r="M513" s="261"/>
      <c r="N513" s="266"/>
      <c r="O513" s="266"/>
    </row>
    <row r="514" spans="2:15">
      <c r="B514" s="261"/>
      <c r="C514" s="261"/>
      <c r="D514" s="261"/>
      <c r="E514" s="261"/>
      <c r="F514" s="261"/>
      <c r="G514" s="261"/>
      <c r="H514" s="261"/>
      <c r="I514" s="261"/>
      <c r="J514" s="261"/>
      <c r="K514" s="267"/>
      <c r="L514" s="265"/>
      <c r="M514" s="261"/>
      <c r="N514" s="266"/>
      <c r="O514" s="266"/>
    </row>
    <row r="515" spans="2:15">
      <c r="B515" s="261"/>
      <c r="C515" s="261"/>
      <c r="D515" s="261"/>
      <c r="E515" s="261"/>
      <c r="F515" s="261"/>
      <c r="G515" s="261"/>
      <c r="H515" s="261"/>
      <c r="I515" s="261"/>
      <c r="J515" s="261"/>
      <c r="K515" s="267"/>
      <c r="L515" s="265"/>
      <c r="M515" s="261"/>
      <c r="N515" s="266"/>
      <c r="O515" s="266"/>
    </row>
    <row r="516" spans="2:15">
      <c r="B516" s="261"/>
      <c r="C516" s="261"/>
      <c r="D516" s="261"/>
      <c r="E516" s="261"/>
      <c r="F516" s="261"/>
      <c r="G516" s="261"/>
      <c r="H516" s="261"/>
      <c r="I516" s="261"/>
      <c r="J516" s="261"/>
      <c r="K516" s="267"/>
      <c r="L516" s="265"/>
      <c r="M516" s="261"/>
      <c r="N516" s="266"/>
      <c r="O516" s="266"/>
    </row>
    <row r="517" spans="2:15">
      <c r="B517" s="261"/>
      <c r="C517" s="261"/>
      <c r="D517" s="261"/>
      <c r="E517" s="261"/>
      <c r="F517" s="261"/>
      <c r="G517" s="261"/>
      <c r="H517" s="261"/>
      <c r="I517" s="261"/>
      <c r="J517" s="261"/>
      <c r="K517" s="267"/>
      <c r="L517" s="265"/>
      <c r="M517" s="261"/>
      <c r="N517" s="266"/>
      <c r="O517" s="266"/>
    </row>
    <row r="518" spans="2:15">
      <c r="B518" s="261"/>
      <c r="C518" s="261"/>
      <c r="D518" s="261"/>
      <c r="E518" s="261"/>
      <c r="F518" s="261"/>
      <c r="G518" s="261"/>
      <c r="H518" s="261"/>
      <c r="I518" s="261"/>
      <c r="J518" s="261"/>
      <c r="K518" s="267"/>
      <c r="L518" s="265"/>
      <c r="M518" s="261"/>
      <c r="N518" s="266"/>
      <c r="O518" s="266"/>
    </row>
    <row r="519" spans="2:15">
      <c r="B519" s="261"/>
      <c r="C519" s="261"/>
      <c r="D519" s="261"/>
      <c r="E519" s="261"/>
      <c r="F519" s="261"/>
      <c r="G519" s="261"/>
      <c r="H519" s="261"/>
      <c r="I519" s="261"/>
      <c r="J519" s="261"/>
      <c r="K519" s="267"/>
      <c r="L519" s="265"/>
      <c r="M519" s="261"/>
      <c r="N519" s="266"/>
      <c r="O519" s="266"/>
    </row>
    <row r="520" spans="2:15">
      <c r="B520" s="261"/>
      <c r="C520" s="261"/>
      <c r="D520" s="261"/>
      <c r="E520" s="261"/>
      <c r="F520" s="261"/>
      <c r="G520" s="261"/>
      <c r="H520" s="261"/>
      <c r="I520" s="261"/>
      <c r="J520" s="261"/>
      <c r="K520" s="267"/>
      <c r="L520" s="265"/>
      <c r="M520" s="261"/>
      <c r="N520" s="266"/>
      <c r="O520" s="266"/>
    </row>
    <row r="521" spans="2:15">
      <c r="B521" s="261"/>
      <c r="C521" s="261"/>
      <c r="D521" s="261"/>
      <c r="E521" s="261"/>
      <c r="F521" s="261"/>
      <c r="G521" s="261"/>
      <c r="H521" s="261"/>
      <c r="I521" s="261"/>
      <c r="J521" s="261"/>
      <c r="K521" s="267"/>
      <c r="L521" s="265"/>
      <c r="M521" s="261"/>
      <c r="N521" s="266"/>
      <c r="O521" s="266"/>
    </row>
    <row r="522" spans="2:15">
      <c r="B522" s="261"/>
      <c r="C522" s="261"/>
      <c r="D522" s="261"/>
      <c r="E522" s="261"/>
      <c r="F522" s="261"/>
      <c r="G522" s="261"/>
      <c r="H522" s="261"/>
      <c r="I522" s="261"/>
      <c r="J522" s="261"/>
      <c r="K522" s="267"/>
      <c r="L522" s="265"/>
      <c r="M522" s="261"/>
      <c r="N522" s="266"/>
      <c r="O522" s="266"/>
    </row>
    <row r="523" spans="2:15">
      <c r="B523" s="261"/>
      <c r="C523" s="261"/>
      <c r="D523" s="261"/>
      <c r="E523" s="261"/>
      <c r="F523" s="261"/>
      <c r="G523" s="261"/>
      <c r="H523" s="261"/>
      <c r="I523" s="261"/>
      <c r="J523" s="261"/>
      <c r="K523" s="267"/>
      <c r="L523" s="265"/>
      <c r="M523" s="261"/>
      <c r="N523" s="266"/>
      <c r="O523" s="266"/>
    </row>
    <row r="524" spans="2:15">
      <c r="B524" s="261"/>
      <c r="C524" s="261"/>
      <c r="D524" s="261"/>
      <c r="E524" s="261"/>
      <c r="F524" s="261"/>
      <c r="G524" s="261"/>
      <c r="H524" s="261"/>
      <c r="I524" s="261"/>
      <c r="J524" s="261"/>
      <c r="K524" s="267"/>
      <c r="L524" s="265"/>
      <c r="M524" s="261"/>
      <c r="N524" s="266"/>
      <c r="O524" s="266"/>
    </row>
    <row r="525" spans="2:15">
      <c r="B525" s="261"/>
      <c r="C525" s="261"/>
      <c r="D525" s="261"/>
      <c r="E525" s="261"/>
      <c r="F525" s="261"/>
      <c r="G525" s="261"/>
      <c r="H525" s="261"/>
      <c r="I525" s="261"/>
      <c r="J525" s="261"/>
      <c r="K525" s="267"/>
      <c r="L525" s="265"/>
      <c r="M525" s="261"/>
      <c r="N525" s="266"/>
      <c r="O525" s="266"/>
    </row>
    <row r="526" spans="2:15">
      <c r="B526" s="261"/>
      <c r="C526" s="261"/>
      <c r="D526" s="261"/>
      <c r="E526" s="261"/>
      <c r="F526" s="261"/>
      <c r="G526" s="261"/>
      <c r="H526" s="261"/>
      <c r="I526" s="261"/>
      <c r="J526" s="261"/>
      <c r="K526" s="267"/>
      <c r="L526" s="265"/>
      <c r="M526" s="261"/>
      <c r="N526" s="266"/>
      <c r="O526" s="266"/>
    </row>
    <row r="527" spans="2:15">
      <c r="B527" s="261"/>
      <c r="C527" s="261"/>
      <c r="D527" s="261"/>
      <c r="E527" s="261"/>
      <c r="F527" s="261"/>
      <c r="G527" s="261"/>
      <c r="H527" s="261"/>
      <c r="I527" s="261"/>
      <c r="J527" s="261"/>
      <c r="K527" s="267"/>
      <c r="L527" s="265"/>
      <c r="M527" s="261"/>
      <c r="N527" s="266"/>
      <c r="O527" s="266"/>
    </row>
    <row r="528" spans="2:15">
      <c r="B528" s="261"/>
      <c r="C528" s="261"/>
      <c r="D528" s="261"/>
      <c r="E528" s="261"/>
      <c r="F528" s="261"/>
      <c r="G528" s="261"/>
      <c r="H528" s="261"/>
      <c r="I528" s="261"/>
      <c r="J528" s="261"/>
      <c r="K528" s="267"/>
      <c r="L528" s="265"/>
      <c r="M528" s="261"/>
      <c r="N528" s="266"/>
      <c r="O528" s="266"/>
    </row>
    <row r="529" spans="2:15">
      <c r="B529" s="261"/>
      <c r="C529" s="261"/>
      <c r="D529" s="261"/>
      <c r="E529" s="261"/>
      <c r="F529" s="261"/>
      <c r="G529" s="261"/>
      <c r="H529" s="261"/>
      <c r="I529" s="261"/>
      <c r="J529" s="261"/>
      <c r="K529" s="267"/>
      <c r="L529" s="265"/>
      <c r="M529" s="261"/>
      <c r="N529" s="266"/>
      <c r="O529" s="266"/>
    </row>
    <row r="530" spans="2:15">
      <c r="B530" s="261"/>
      <c r="C530" s="261"/>
      <c r="D530" s="261"/>
      <c r="E530" s="261"/>
      <c r="F530" s="261"/>
      <c r="G530" s="261"/>
      <c r="H530" s="261"/>
      <c r="I530" s="261"/>
      <c r="J530" s="261"/>
      <c r="K530" s="267"/>
      <c r="L530" s="265"/>
      <c r="M530" s="261"/>
      <c r="N530" s="266"/>
      <c r="O530" s="266"/>
    </row>
    <row r="531" spans="2:15">
      <c r="B531" s="261"/>
      <c r="C531" s="261"/>
      <c r="D531" s="261"/>
      <c r="E531" s="261"/>
      <c r="F531" s="261"/>
      <c r="G531" s="261"/>
      <c r="H531" s="261"/>
      <c r="I531" s="261"/>
      <c r="J531" s="261"/>
      <c r="K531" s="267"/>
      <c r="L531" s="265"/>
      <c r="M531" s="261"/>
      <c r="N531" s="266"/>
      <c r="O531" s="266"/>
    </row>
    <row r="532" spans="2:15">
      <c r="B532" s="261"/>
      <c r="C532" s="261"/>
      <c r="D532" s="261"/>
      <c r="E532" s="261"/>
      <c r="F532" s="261"/>
      <c r="G532" s="261"/>
      <c r="H532" s="261"/>
      <c r="I532" s="261"/>
      <c r="J532" s="261"/>
      <c r="K532" s="267"/>
      <c r="L532" s="265"/>
      <c r="M532" s="261"/>
      <c r="N532" s="266"/>
      <c r="O532" s="266"/>
    </row>
    <row r="533" spans="2:15">
      <c r="B533" s="261"/>
      <c r="C533" s="261"/>
      <c r="D533" s="261"/>
      <c r="E533" s="261"/>
      <c r="F533" s="261"/>
      <c r="G533" s="261"/>
      <c r="H533" s="261"/>
      <c r="I533" s="261"/>
      <c r="J533" s="261"/>
      <c r="K533" s="267"/>
      <c r="L533" s="265"/>
      <c r="M533" s="261"/>
      <c r="N533" s="266"/>
      <c r="O533" s="266"/>
    </row>
    <row r="534" spans="2:15">
      <c r="B534" s="261"/>
      <c r="C534" s="261"/>
      <c r="D534" s="261"/>
      <c r="E534" s="261"/>
      <c r="F534" s="261"/>
      <c r="G534" s="261"/>
      <c r="H534" s="261"/>
      <c r="I534" s="261"/>
      <c r="J534" s="261"/>
      <c r="K534" s="267"/>
      <c r="L534" s="265"/>
      <c r="M534" s="261"/>
      <c r="N534" s="266"/>
      <c r="O534" s="266"/>
    </row>
    <row r="535" spans="2:15">
      <c r="B535" s="261"/>
      <c r="C535" s="261"/>
      <c r="D535" s="261"/>
      <c r="E535" s="261"/>
      <c r="F535" s="261"/>
      <c r="G535" s="261"/>
      <c r="H535" s="261"/>
      <c r="I535" s="261"/>
      <c r="J535" s="261"/>
      <c r="K535" s="267"/>
      <c r="L535" s="265"/>
      <c r="M535" s="261"/>
      <c r="N535" s="266"/>
      <c r="O535" s="266"/>
    </row>
    <row r="536" spans="2:15">
      <c r="B536" s="261"/>
      <c r="C536" s="261"/>
      <c r="D536" s="261"/>
      <c r="E536" s="261"/>
      <c r="F536" s="261"/>
      <c r="G536" s="261"/>
      <c r="H536" s="261"/>
      <c r="I536" s="261"/>
      <c r="J536" s="261"/>
      <c r="K536" s="267"/>
      <c r="L536" s="265"/>
      <c r="M536" s="261"/>
      <c r="N536" s="266"/>
      <c r="O536" s="266"/>
    </row>
    <row r="537" spans="2:15">
      <c r="B537" s="261"/>
      <c r="C537" s="261"/>
      <c r="D537" s="261"/>
      <c r="E537" s="261"/>
      <c r="F537" s="261"/>
      <c r="G537" s="261"/>
      <c r="H537" s="261"/>
      <c r="I537" s="261"/>
      <c r="J537" s="261"/>
      <c r="K537" s="267"/>
      <c r="L537" s="265"/>
      <c r="M537" s="261"/>
      <c r="N537" s="266"/>
      <c r="O537" s="266"/>
    </row>
    <row r="538" spans="2:15">
      <c r="B538" s="261"/>
      <c r="C538" s="261"/>
      <c r="D538" s="261"/>
      <c r="E538" s="261"/>
      <c r="F538" s="261"/>
      <c r="G538" s="261"/>
      <c r="H538" s="261"/>
      <c r="I538" s="261"/>
      <c r="J538" s="261"/>
      <c r="K538" s="267"/>
      <c r="L538" s="265"/>
      <c r="M538" s="261"/>
      <c r="N538" s="266"/>
      <c r="O538" s="266"/>
    </row>
    <row r="539" spans="2:15">
      <c r="B539" s="261"/>
      <c r="C539" s="261"/>
      <c r="D539" s="261"/>
      <c r="E539" s="261"/>
      <c r="F539" s="261"/>
      <c r="G539" s="261"/>
      <c r="H539" s="261"/>
      <c r="I539" s="261"/>
      <c r="J539" s="261"/>
      <c r="K539" s="267"/>
      <c r="L539" s="265"/>
      <c r="M539" s="261"/>
      <c r="N539" s="266"/>
      <c r="O539" s="266"/>
    </row>
    <row r="540" spans="2:15">
      <c r="B540" s="261"/>
      <c r="C540" s="261"/>
      <c r="D540" s="261"/>
      <c r="E540" s="261"/>
      <c r="F540" s="261"/>
      <c r="G540" s="261"/>
      <c r="H540" s="261"/>
      <c r="I540" s="261"/>
      <c r="J540" s="261"/>
      <c r="K540" s="267"/>
      <c r="L540" s="265"/>
      <c r="M540" s="261"/>
      <c r="N540" s="266"/>
      <c r="O540" s="266"/>
    </row>
    <row r="541" spans="2:15">
      <c r="B541" s="261"/>
      <c r="C541" s="261"/>
      <c r="D541" s="261"/>
      <c r="E541" s="261"/>
      <c r="F541" s="261"/>
      <c r="G541" s="261"/>
      <c r="H541" s="261"/>
      <c r="I541" s="261"/>
      <c r="J541" s="261"/>
      <c r="K541" s="267"/>
      <c r="L541" s="265"/>
      <c r="M541" s="261"/>
      <c r="N541" s="266"/>
      <c r="O541" s="266"/>
    </row>
    <row r="542" spans="2:15">
      <c r="B542" s="261"/>
      <c r="C542" s="261"/>
      <c r="D542" s="261"/>
      <c r="E542" s="261"/>
      <c r="F542" s="261"/>
      <c r="G542" s="261"/>
      <c r="H542" s="261"/>
      <c r="I542" s="261"/>
      <c r="J542" s="261"/>
      <c r="K542" s="267"/>
      <c r="L542" s="265"/>
      <c r="M542" s="261"/>
      <c r="N542" s="266"/>
      <c r="O542" s="266"/>
    </row>
    <row r="543" spans="2:15">
      <c r="B543" s="261"/>
      <c r="C543" s="261"/>
      <c r="D543" s="261"/>
      <c r="E543" s="261"/>
      <c r="F543" s="261"/>
      <c r="G543" s="261"/>
      <c r="H543" s="261"/>
      <c r="I543" s="261"/>
      <c r="J543" s="261"/>
      <c r="K543" s="267"/>
      <c r="L543" s="265"/>
      <c r="M543" s="261"/>
      <c r="N543" s="266"/>
      <c r="O543" s="266"/>
    </row>
    <row r="544" spans="2:15">
      <c r="B544" s="261"/>
      <c r="C544" s="261"/>
      <c r="D544" s="261"/>
      <c r="E544" s="261"/>
      <c r="F544" s="261"/>
      <c r="G544" s="261"/>
      <c r="H544" s="261"/>
      <c r="I544" s="261"/>
      <c r="J544" s="261"/>
      <c r="K544" s="267"/>
      <c r="L544" s="265"/>
      <c r="M544" s="261"/>
      <c r="N544" s="266"/>
      <c r="O544" s="266"/>
    </row>
    <row r="545" spans="2:15">
      <c r="B545" s="261"/>
      <c r="C545" s="261"/>
      <c r="D545" s="261"/>
      <c r="E545" s="261"/>
      <c r="F545" s="261"/>
      <c r="G545" s="261"/>
      <c r="H545" s="261"/>
      <c r="I545" s="261"/>
      <c r="J545" s="261"/>
      <c r="K545" s="267"/>
      <c r="L545" s="265"/>
      <c r="M545" s="261"/>
      <c r="N545" s="266"/>
      <c r="O545" s="266"/>
    </row>
    <row r="546" spans="2:15">
      <c r="B546" s="261"/>
      <c r="C546" s="261"/>
      <c r="D546" s="261"/>
      <c r="E546" s="261"/>
      <c r="F546" s="261"/>
      <c r="G546" s="261"/>
      <c r="H546" s="261"/>
      <c r="I546" s="261"/>
      <c r="J546" s="261"/>
      <c r="K546" s="267"/>
      <c r="L546" s="265"/>
      <c r="M546" s="261"/>
      <c r="N546" s="266"/>
      <c r="O546" s="266"/>
    </row>
    <row r="547" spans="2:15">
      <c r="B547" s="261"/>
      <c r="C547" s="261"/>
      <c r="D547" s="261"/>
      <c r="E547" s="261"/>
      <c r="F547" s="261"/>
      <c r="G547" s="261"/>
      <c r="H547" s="261"/>
      <c r="I547" s="261"/>
      <c r="J547" s="261"/>
      <c r="K547" s="267"/>
      <c r="L547" s="265"/>
      <c r="M547" s="261"/>
      <c r="N547" s="266"/>
      <c r="O547" s="266"/>
    </row>
    <row r="548" spans="2:15">
      <c r="B548" s="261"/>
      <c r="C548" s="261"/>
      <c r="D548" s="261"/>
      <c r="E548" s="261"/>
      <c r="F548" s="261"/>
      <c r="G548" s="261"/>
      <c r="H548" s="261"/>
      <c r="I548" s="261"/>
      <c r="J548" s="261"/>
      <c r="K548" s="267"/>
      <c r="L548" s="265"/>
      <c r="M548" s="261"/>
      <c r="N548" s="266"/>
      <c r="O548" s="266"/>
    </row>
    <row r="549" spans="2:15">
      <c r="B549" s="261"/>
      <c r="C549" s="261"/>
      <c r="D549" s="261"/>
      <c r="E549" s="261"/>
      <c r="F549" s="261"/>
      <c r="G549" s="261"/>
      <c r="H549" s="261"/>
      <c r="I549" s="261"/>
      <c r="J549" s="261"/>
      <c r="K549" s="267"/>
      <c r="L549" s="265"/>
      <c r="M549" s="261"/>
      <c r="N549" s="266"/>
      <c r="O549" s="266"/>
    </row>
    <row r="550" spans="2:15">
      <c r="B550" s="261"/>
      <c r="C550" s="261"/>
      <c r="D550" s="261"/>
      <c r="E550" s="261"/>
      <c r="F550" s="261"/>
      <c r="G550" s="261"/>
      <c r="H550" s="261"/>
      <c r="I550" s="261"/>
      <c r="J550" s="261"/>
      <c r="K550" s="267"/>
      <c r="L550" s="265"/>
      <c r="M550" s="261"/>
      <c r="N550" s="266"/>
      <c r="O550" s="266"/>
    </row>
    <row r="551" spans="2:15">
      <c r="B551" s="261"/>
      <c r="C551" s="261"/>
      <c r="D551" s="261"/>
      <c r="E551" s="261"/>
      <c r="F551" s="261"/>
      <c r="G551" s="261"/>
      <c r="H551" s="261"/>
      <c r="I551" s="261"/>
      <c r="J551" s="261"/>
      <c r="K551" s="267"/>
      <c r="L551" s="265"/>
      <c r="M551" s="261"/>
      <c r="N551" s="266"/>
      <c r="O551" s="266"/>
    </row>
    <row r="552" spans="2:15">
      <c r="B552" s="261"/>
      <c r="C552" s="261"/>
      <c r="D552" s="261"/>
      <c r="E552" s="261"/>
      <c r="F552" s="261"/>
      <c r="G552" s="261"/>
      <c r="H552" s="261"/>
      <c r="I552" s="261"/>
      <c r="J552" s="261"/>
      <c r="K552" s="267"/>
      <c r="L552" s="265"/>
      <c r="M552" s="261"/>
      <c r="N552" s="266"/>
      <c r="O552" s="266"/>
    </row>
    <row r="553" spans="2:15">
      <c r="B553" s="261"/>
      <c r="C553" s="261"/>
      <c r="D553" s="261"/>
      <c r="E553" s="261"/>
      <c r="F553" s="261"/>
      <c r="G553" s="261"/>
      <c r="H553" s="261"/>
      <c r="I553" s="261"/>
      <c r="J553" s="261"/>
      <c r="K553" s="267"/>
      <c r="L553" s="265"/>
      <c r="M553" s="261"/>
      <c r="N553" s="266"/>
      <c r="O553" s="266"/>
    </row>
    <row r="554" spans="2:15">
      <c r="B554" s="261"/>
      <c r="C554" s="261"/>
      <c r="D554" s="261"/>
      <c r="E554" s="261"/>
      <c r="F554" s="261"/>
      <c r="G554" s="261"/>
      <c r="H554" s="261"/>
      <c r="I554" s="261"/>
      <c r="J554" s="261"/>
      <c r="K554" s="267"/>
      <c r="L554" s="265"/>
      <c r="M554" s="261"/>
      <c r="N554" s="266"/>
      <c r="O554" s="266"/>
    </row>
    <row r="555" spans="2:15">
      <c r="B555" s="261"/>
      <c r="C555" s="261"/>
      <c r="D555" s="261"/>
      <c r="E555" s="261"/>
      <c r="F555" s="261"/>
      <c r="G555" s="261"/>
      <c r="H555" s="261"/>
      <c r="I555" s="261"/>
      <c r="J555" s="261"/>
      <c r="K555" s="267"/>
      <c r="L555" s="265"/>
      <c r="M555" s="261"/>
      <c r="N555" s="266"/>
      <c r="O555" s="266"/>
    </row>
    <row r="556" spans="2:15">
      <c r="B556" s="261"/>
      <c r="C556" s="261"/>
      <c r="D556" s="261"/>
      <c r="E556" s="261"/>
      <c r="F556" s="261"/>
      <c r="G556" s="261"/>
      <c r="H556" s="261"/>
      <c r="I556" s="261"/>
      <c r="J556" s="261"/>
      <c r="K556" s="267"/>
      <c r="L556" s="265"/>
      <c r="M556" s="261"/>
      <c r="N556" s="266"/>
      <c r="O556" s="266"/>
    </row>
    <row r="557" spans="2:15">
      <c r="B557" s="261"/>
      <c r="C557" s="261"/>
      <c r="D557" s="261"/>
      <c r="E557" s="261"/>
      <c r="F557" s="261"/>
      <c r="G557" s="261"/>
      <c r="H557" s="261"/>
      <c r="I557" s="261"/>
      <c r="J557" s="261"/>
      <c r="K557" s="267"/>
      <c r="L557" s="265"/>
      <c r="M557" s="261"/>
      <c r="N557" s="266"/>
      <c r="O557" s="266"/>
    </row>
    <row r="558" spans="2:15">
      <c r="B558" s="261"/>
      <c r="C558" s="261"/>
      <c r="D558" s="261"/>
      <c r="E558" s="261"/>
      <c r="F558" s="261"/>
      <c r="G558" s="261"/>
      <c r="H558" s="261"/>
      <c r="I558" s="261"/>
      <c r="J558" s="261"/>
      <c r="K558" s="267"/>
      <c r="L558" s="265"/>
      <c r="M558" s="261"/>
      <c r="N558" s="266"/>
      <c r="O558" s="266"/>
    </row>
    <row r="559" spans="2:15">
      <c r="B559" s="261"/>
      <c r="C559" s="261"/>
      <c r="D559" s="261"/>
      <c r="E559" s="261"/>
      <c r="F559" s="261"/>
      <c r="G559" s="261"/>
      <c r="H559" s="261"/>
      <c r="I559" s="261"/>
      <c r="J559" s="261"/>
      <c r="K559" s="267"/>
      <c r="L559" s="265"/>
      <c r="M559" s="261"/>
      <c r="N559" s="266"/>
      <c r="O559" s="266"/>
    </row>
    <row r="560" spans="2:15">
      <c r="B560" s="261"/>
      <c r="C560" s="261"/>
      <c r="D560" s="261"/>
      <c r="E560" s="261"/>
      <c r="F560" s="261"/>
      <c r="G560" s="261"/>
      <c r="H560" s="261"/>
      <c r="I560" s="261"/>
      <c r="J560" s="261"/>
      <c r="K560" s="267"/>
      <c r="L560" s="265"/>
      <c r="M560" s="261"/>
      <c r="N560" s="266"/>
      <c r="O560" s="266"/>
    </row>
    <row r="561" spans="2:15">
      <c r="B561" s="261"/>
      <c r="C561" s="261"/>
      <c r="D561" s="261"/>
      <c r="E561" s="261"/>
      <c r="F561" s="261"/>
      <c r="G561" s="261"/>
      <c r="H561" s="261"/>
      <c r="I561" s="261"/>
      <c r="J561" s="261"/>
      <c r="K561" s="267"/>
      <c r="L561" s="265"/>
      <c r="M561" s="261"/>
      <c r="N561" s="266"/>
      <c r="O561" s="266"/>
    </row>
    <row r="562" spans="2:15">
      <c r="B562" s="261"/>
      <c r="C562" s="261"/>
      <c r="D562" s="261"/>
      <c r="E562" s="261"/>
      <c r="F562" s="261"/>
      <c r="G562" s="261"/>
      <c r="H562" s="261"/>
      <c r="I562" s="261"/>
      <c r="J562" s="261"/>
      <c r="K562" s="267"/>
      <c r="L562" s="265"/>
      <c r="M562" s="261"/>
      <c r="N562" s="266"/>
      <c r="O562" s="266"/>
    </row>
    <row r="563" spans="2:15">
      <c r="B563" s="261"/>
      <c r="C563" s="261"/>
      <c r="D563" s="261"/>
      <c r="E563" s="261"/>
      <c r="F563" s="261"/>
      <c r="G563" s="261"/>
      <c r="H563" s="261"/>
      <c r="I563" s="261"/>
      <c r="J563" s="261"/>
      <c r="K563" s="267"/>
      <c r="L563" s="265"/>
      <c r="M563" s="261"/>
      <c r="N563" s="266"/>
      <c r="O563" s="266"/>
    </row>
    <row r="564" spans="2:15">
      <c r="B564" s="261"/>
      <c r="C564" s="261"/>
      <c r="D564" s="261"/>
      <c r="E564" s="261"/>
      <c r="F564" s="261"/>
      <c r="G564" s="261"/>
      <c r="H564" s="261"/>
      <c r="I564" s="261"/>
      <c r="J564" s="261"/>
      <c r="K564" s="267"/>
      <c r="L564" s="265"/>
      <c r="M564" s="261"/>
      <c r="N564" s="266"/>
      <c r="O564" s="266"/>
    </row>
    <row r="565" spans="2:15">
      <c r="B565" s="261"/>
      <c r="C565" s="261"/>
      <c r="D565" s="261"/>
      <c r="E565" s="261"/>
      <c r="F565" s="261"/>
      <c r="G565" s="261"/>
      <c r="H565" s="261"/>
      <c r="I565" s="261"/>
      <c r="J565" s="261"/>
      <c r="K565" s="267"/>
      <c r="L565" s="265"/>
      <c r="M565" s="261"/>
      <c r="N565" s="266"/>
      <c r="O565" s="266"/>
    </row>
    <row r="566" spans="2:15">
      <c r="B566" s="261"/>
      <c r="C566" s="261"/>
      <c r="D566" s="261"/>
      <c r="E566" s="261"/>
      <c r="F566" s="261"/>
      <c r="G566" s="261"/>
      <c r="H566" s="261"/>
      <c r="I566" s="261"/>
      <c r="J566" s="261"/>
      <c r="K566" s="267"/>
      <c r="L566" s="265"/>
      <c r="M566" s="261"/>
      <c r="N566" s="266"/>
      <c r="O566" s="266"/>
    </row>
    <row r="567" spans="2:15">
      <c r="B567" s="261"/>
      <c r="C567" s="261"/>
      <c r="D567" s="261"/>
      <c r="E567" s="261"/>
      <c r="F567" s="261"/>
      <c r="G567" s="261"/>
      <c r="H567" s="261"/>
      <c r="I567" s="261"/>
      <c r="J567" s="261"/>
      <c r="K567" s="267"/>
      <c r="L567" s="265"/>
      <c r="M567" s="261"/>
      <c r="N567" s="266"/>
      <c r="O567" s="266"/>
    </row>
    <row r="568" spans="2:15">
      <c r="B568" s="261"/>
      <c r="C568" s="261"/>
      <c r="D568" s="261"/>
      <c r="E568" s="261"/>
      <c r="F568" s="261"/>
      <c r="G568" s="261"/>
      <c r="H568" s="261"/>
      <c r="I568" s="261"/>
      <c r="J568" s="261"/>
      <c r="K568" s="267"/>
      <c r="L568" s="265"/>
      <c r="M568" s="261"/>
      <c r="N568" s="266"/>
      <c r="O568" s="266"/>
    </row>
    <row r="569" spans="2:15">
      <c r="B569" s="261"/>
      <c r="C569" s="261"/>
      <c r="D569" s="261"/>
      <c r="E569" s="261"/>
      <c r="F569" s="261"/>
      <c r="G569" s="261"/>
      <c r="H569" s="261"/>
      <c r="I569" s="261"/>
      <c r="J569" s="261"/>
      <c r="K569" s="267"/>
      <c r="L569" s="265"/>
      <c r="M569" s="261"/>
      <c r="N569" s="266"/>
      <c r="O569" s="266"/>
    </row>
    <row r="570" spans="2:15">
      <c r="B570" s="261"/>
      <c r="C570" s="261"/>
      <c r="D570" s="261"/>
      <c r="E570" s="261"/>
      <c r="F570" s="261"/>
      <c r="G570" s="261"/>
      <c r="H570" s="261"/>
      <c r="I570" s="261"/>
      <c r="J570" s="261"/>
      <c r="K570" s="267"/>
      <c r="L570" s="265"/>
      <c r="M570" s="261"/>
      <c r="N570" s="266"/>
      <c r="O570" s="266"/>
    </row>
    <row r="571" spans="2:15">
      <c r="B571" s="261"/>
      <c r="C571" s="261"/>
      <c r="D571" s="261"/>
      <c r="E571" s="261"/>
      <c r="F571" s="261"/>
      <c r="G571" s="261"/>
      <c r="H571" s="261"/>
      <c r="I571" s="261"/>
      <c r="J571" s="261"/>
      <c r="K571" s="267"/>
      <c r="L571" s="265"/>
      <c r="M571" s="261"/>
      <c r="N571" s="266"/>
      <c r="O571" s="266"/>
    </row>
    <row r="572" spans="2:15">
      <c r="B572" s="261"/>
      <c r="C572" s="261"/>
      <c r="D572" s="261"/>
      <c r="E572" s="261"/>
      <c r="F572" s="261"/>
      <c r="G572" s="261"/>
      <c r="H572" s="261"/>
      <c r="I572" s="261"/>
      <c r="J572" s="261"/>
      <c r="K572" s="267"/>
      <c r="L572" s="265"/>
      <c r="M572" s="261"/>
      <c r="N572" s="266"/>
      <c r="O572" s="266"/>
    </row>
    <row r="573" spans="2:15">
      <c r="B573" s="261"/>
      <c r="C573" s="261"/>
      <c r="D573" s="261"/>
      <c r="E573" s="261"/>
      <c r="F573" s="261"/>
      <c r="G573" s="261"/>
      <c r="H573" s="261"/>
      <c r="I573" s="261"/>
      <c r="J573" s="261"/>
      <c r="K573" s="267"/>
      <c r="L573" s="265"/>
      <c r="M573" s="261"/>
      <c r="N573" s="266"/>
      <c r="O573" s="266"/>
    </row>
    <row r="574" spans="2:15">
      <c r="B574" s="261"/>
      <c r="C574" s="261"/>
      <c r="D574" s="261"/>
      <c r="E574" s="261"/>
      <c r="F574" s="261"/>
      <c r="G574" s="261"/>
      <c r="H574" s="261"/>
      <c r="I574" s="261"/>
      <c r="J574" s="261"/>
      <c r="K574" s="267"/>
      <c r="L574" s="265"/>
      <c r="M574" s="261"/>
      <c r="N574" s="266"/>
      <c r="O574" s="266"/>
    </row>
    <row r="575" spans="2:15">
      <c r="B575" s="261"/>
      <c r="C575" s="261"/>
      <c r="D575" s="261"/>
      <c r="E575" s="261"/>
      <c r="F575" s="261"/>
      <c r="G575" s="261"/>
      <c r="H575" s="261"/>
      <c r="I575" s="261"/>
      <c r="J575" s="261"/>
      <c r="K575" s="267"/>
      <c r="L575" s="265"/>
      <c r="M575" s="261"/>
      <c r="N575" s="266"/>
      <c r="O575" s="266"/>
    </row>
    <row r="576" spans="2:15">
      <c r="B576" s="261"/>
      <c r="C576" s="261"/>
      <c r="D576" s="261"/>
      <c r="E576" s="261"/>
      <c r="F576" s="261"/>
      <c r="G576" s="261"/>
      <c r="H576" s="261"/>
      <c r="I576" s="261"/>
      <c r="J576" s="261"/>
      <c r="K576" s="267"/>
      <c r="L576" s="265"/>
      <c r="M576" s="261"/>
      <c r="N576" s="266"/>
      <c r="O576" s="266"/>
    </row>
    <row r="577" spans="2:15">
      <c r="B577" s="261"/>
      <c r="C577" s="261"/>
      <c r="D577" s="261"/>
      <c r="E577" s="261"/>
      <c r="F577" s="261"/>
      <c r="G577" s="261"/>
      <c r="H577" s="261"/>
      <c r="I577" s="261"/>
      <c r="J577" s="261"/>
      <c r="K577" s="267"/>
      <c r="L577" s="265"/>
      <c r="M577" s="261"/>
      <c r="N577" s="266"/>
      <c r="O577" s="266"/>
    </row>
    <row r="578" spans="2:15">
      <c r="B578" s="261"/>
      <c r="C578" s="261"/>
      <c r="D578" s="261"/>
      <c r="E578" s="261"/>
      <c r="F578" s="261"/>
      <c r="G578" s="261"/>
      <c r="H578" s="261"/>
      <c r="I578" s="261"/>
      <c r="J578" s="261"/>
      <c r="K578" s="267"/>
      <c r="L578" s="265"/>
      <c r="M578" s="261"/>
      <c r="N578" s="266"/>
      <c r="O578" s="266"/>
    </row>
    <row r="579" spans="2:15">
      <c r="B579" s="261"/>
      <c r="C579" s="261"/>
      <c r="D579" s="261"/>
      <c r="E579" s="261"/>
      <c r="F579" s="261"/>
      <c r="G579" s="261"/>
      <c r="H579" s="261"/>
      <c r="I579" s="261"/>
      <c r="J579" s="261"/>
      <c r="K579" s="267"/>
      <c r="L579" s="265"/>
      <c r="M579" s="261"/>
      <c r="N579" s="266"/>
      <c r="O579" s="266"/>
    </row>
    <row r="580" spans="2:15">
      <c r="B580" s="261"/>
      <c r="C580" s="261"/>
      <c r="D580" s="261"/>
      <c r="E580" s="261"/>
      <c r="F580" s="261"/>
      <c r="G580" s="261"/>
      <c r="H580" s="261"/>
      <c r="I580" s="261"/>
      <c r="J580" s="261"/>
      <c r="K580" s="267"/>
      <c r="L580" s="265"/>
      <c r="M580" s="261"/>
      <c r="N580" s="266"/>
      <c r="O580" s="266"/>
    </row>
    <row r="581" spans="2:15">
      <c r="B581" s="261"/>
      <c r="C581" s="261"/>
      <c r="D581" s="261"/>
      <c r="E581" s="261"/>
      <c r="F581" s="261"/>
      <c r="G581" s="261"/>
      <c r="H581" s="261"/>
      <c r="I581" s="261"/>
      <c r="J581" s="261"/>
      <c r="K581" s="267"/>
      <c r="L581" s="265"/>
      <c r="M581" s="261"/>
      <c r="N581" s="266"/>
      <c r="O581" s="266"/>
    </row>
    <row r="582" spans="2:15">
      <c r="B582" s="261"/>
      <c r="C582" s="261"/>
      <c r="D582" s="261"/>
      <c r="E582" s="261"/>
      <c r="F582" s="261"/>
      <c r="G582" s="261"/>
      <c r="H582" s="261"/>
      <c r="I582" s="261"/>
      <c r="J582" s="261"/>
      <c r="K582" s="267"/>
      <c r="L582" s="265"/>
      <c r="M582" s="261"/>
      <c r="N582" s="266"/>
      <c r="O582" s="266"/>
    </row>
    <row r="583" spans="2:15">
      <c r="B583" s="261"/>
      <c r="C583" s="261"/>
      <c r="D583" s="261"/>
      <c r="E583" s="261"/>
      <c r="F583" s="261"/>
      <c r="G583" s="261"/>
      <c r="H583" s="261"/>
      <c r="I583" s="261"/>
      <c r="J583" s="261"/>
      <c r="K583" s="267"/>
      <c r="L583" s="265"/>
      <c r="M583" s="261"/>
      <c r="N583" s="266"/>
      <c r="O583" s="266"/>
    </row>
    <row r="584" spans="2:15">
      <c r="B584" s="261"/>
      <c r="C584" s="261"/>
      <c r="D584" s="261"/>
      <c r="E584" s="261"/>
      <c r="F584" s="261"/>
      <c r="G584" s="261"/>
      <c r="H584" s="261"/>
      <c r="I584" s="261"/>
      <c r="J584" s="261"/>
      <c r="K584" s="267"/>
      <c r="L584" s="265"/>
      <c r="M584" s="261"/>
      <c r="N584" s="266"/>
      <c r="O584" s="266"/>
    </row>
    <row r="585" spans="2:15">
      <c r="B585" s="261"/>
      <c r="C585" s="261"/>
      <c r="D585" s="261"/>
      <c r="E585" s="261"/>
      <c r="F585" s="261"/>
      <c r="G585" s="261"/>
      <c r="H585" s="261"/>
      <c r="I585" s="261"/>
      <c r="J585" s="261"/>
      <c r="K585" s="267"/>
      <c r="L585" s="265"/>
      <c r="M585" s="261"/>
      <c r="N585" s="266"/>
      <c r="O585" s="266"/>
    </row>
    <row r="586" spans="2:15">
      <c r="B586" s="261"/>
      <c r="C586" s="261"/>
      <c r="D586" s="261"/>
      <c r="E586" s="261"/>
      <c r="F586" s="261"/>
      <c r="G586" s="261"/>
      <c r="H586" s="261"/>
      <c r="I586" s="261"/>
      <c r="J586" s="261"/>
      <c r="K586" s="267"/>
      <c r="L586" s="265"/>
      <c r="M586" s="261"/>
      <c r="N586" s="266"/>
      <c r="O586" s="266"/>
    </row>
    <row r="587" spans="2:15">
      <c r="B587" s="261"/>
      <c r="C587" s="261"/>
      <c r="D587" s="261"/>
      <c r="E587" s="261"/>
      <c r="F587" s="261"/>
      <c r="G587" s="261"/>
      <c r="H587" s="261"/>
      <c r="I587" s="261"/>
      <c r="J587" s="261"/>
      <c r="K587" s="267"/>
      <c r="L587" s="265"/>
      <c r="M587" s="261"/>
      <c r="N587" s="266"/>
      <c r="O587" s="266"/>
    </row>
    <row r="588" spans="2:15">
      <c r="B588" s="261"/>
      <c r="C588" s="261"/>
      <c r="D588" s="261"/>
      <c r="E588" s="261"/>
      <c r="F588" s="261"/>
      <c r="G588" s="261"/>
      <c r="H588" s="261"/>
      <c r="I588" s="261"/>
      <c r="J588" s="261"/>
      <c r="K588" s="267"/>
      <c r="L588" s="265"/>
      <c r="M588" s="261"/>
      <c r="N588" s="266"/>
      <c r="O588" s="266"/>
    </row>
    <row r="589" spans="2:15">
      <c r="B589" s="261"/>
      <c r="C589" s="261"/>
      <c r="D589" s="261"/>
      <c r="E589" s="261"/>
      <c r="F589" s="261"/>
      <c r="G589" s="261"/>
      <c r="H589" s="261"/>
      <c r="I589" s="261"/>
      <c r="J589" s="261"/>
      <c r="K589" s="267"/>
      <c r="L589" s="265"/>
      <c r="M589" s="261"/>
      <c r="N589" s="266"/>
      <c r="O589" s="266"/>
    </row>
    <row r="590" spans="2:15">
      <c r="B590" s="261"/>
      <c r="C590" s="261"/>
      <c r="D590" s="261"/>
      <c r="E590" s="261"/>
      <c r="F590" s="261"/>
      <c r="G590" s="261"/>
      <c r="H590" s="261"/>
      <c r="I590" s="261"/>
      <c r="J590" s="261"/>
      <c r="K590" s="267"/>
      <c r="L590" s="265"/>
      <c r="M590" s="261"/>
      <c r="N590" s="266"/>
      <c r="O590" s="266"/>
    </row>
    <row r="591" spans="2:15">
      <c r="B591" s="261"/>
      <c r="C591" s="261"/>
      <c r="D591" s="261"/>
      <c r="E591" s="261"/>
      <c r="F591" s="261"/>
      <c r="G591" s="261"/>
      <c r="H591" s="261"/>
      <c r="I591" s="261"/>
      <c r="J591" s="261"/>
      <c r="K591" s="267"/>
      <c r="L591" s="265"/>
      <c r="M591" s="261"/>
      <c r="N591" s="266"/>
      <c r="O591" s="266"/>
    </row>
    <row r="592" spans="2:15">
      <c r="B592" s="261"/>
      <c r="C592" s="261"/>
      <c r="D592" s="261"/>
      <c r="E592" s="261"/>
      <c r="F592" s="261"/>
      <c r="G592" s="261"/>
      <c r="H592" s="261"/>
      <c r="I592" s="261"/>
      <c r="J592" s="261"/>
      <c r="K592" s="267"/>
      <c r="L592" s="265"/>
      <c r="M592" s="261"/>
      <c r="N592" s="266"/>
      <c r="O592" s="266"/>
    </row>
    <row r="593" spans="2:15">
      <c r="B593" s="261"/>
      <c r="C593" s="261"/>
      <c r="D593" s="261"/>
      <c r="E593" s="261"/>
      <c r="F593" s="261"/>
      <c r="G593" s="261"/>
      <c r="H593" s="261"/>
      <c r="I593" s="261"/>
      <c r="J593" s="261"/>
      <c r="K593" s="267"/>
      <c r="L593" s="265"/>
      <c r="M593" s="261"/>
      <c r="N593" s="266"/>
      <c r="O593" s="266"/>
    </row>
    <row r="594" spans="2:15">
      <c r="B594" s="261"/>
      <c r="C594" s="261"/>
      <c r="D594" s="261"/>
      <c r="E594" s="261"/>
      <c r="F594" s="261"/>
      <c r="G594" s="261"/>
      <c r="H594" s="261"/>
      <c r="I594" s="261"/>
      <c r="J594" s="261"/>
      <c r="K594" s="267"/>
      <c r="L594" s="265"/>
      <c r="M594" s="261"/>
      <c r="N594" s="266"/>
      <c r="O594" s="266"/>
    </row>
    <row r="595" spans="2:15">
      <c r="B595" s="261"/>
      <c r="C595" s="261"/>
      <c r="D595" s="261"/>
      <c r="E595" s="261"/>
      <c r="F595" s="261"/>
      <c r="G595" s="261"/>
      <c r="H595" s="261"/>
      <c r="I595" s="261"/>
      <c r="J595" s="261"/>
      <c r="K595" s="267"/>
      <c r="L595" s="265"/>
      <c r="M595" s="261"/>
      <c r="N595" s="266"/>
      <c r="O595" s="266"/>
    </row>
    <row r="596" spans="2:15">
      <c r="B596" s="261"/>
      <c r="C596" s="261"/>
      <c r="D596" s="261"/>
      <c r="E596" s="261"/>
      <c r="F596" s="261"/>
      <c r="G596" s="261"/>
      <c r="H596" s="261"/>
      <c r="I596" s="261"/>
      <c r="J596" s="261"/>
      <c r="K596" s="267"/>
      <c r="L596" s="265"/>
      <c r="M596" s="261"/>
      <c r="N596" s="266"/>
      <c r="O596" s="266"/>
    </row>
    <row r="597" spans="2:15">
      <c r="B597" s="261"/>
      <c r="C597" s="261"/>
      <c r="D597" s="261"/>
      <c r="E597" s="261"/>
      <c r="F597" s="261"/>
      <c r="G597" s="261"/>
      <c r="H597" s="261"/>
      <c r="I597" s="261"/>
      <c r="J597" s="261"/>
      <c r="K597" s="267"/>
      <c r="L597" s="265"/>
      <c r="M597" s="261"/>
      <c r="N597" s="266"/>
      <c r="O597" s="266"/>
    </row>
    <row r="598" spans="2:15">
      <c r="B598" s="261"/>
      <c r="C598" s="261"/>
      <c r="D598" s="261"/>
      <c r="E598" s="261"/>
      <c r="F598" s="261"/>
      <c r="G598" s="261"/>
      <c r="H598" s="261"/>
      <c r="I598" s="261"/>
      <c r="J598" s="261"/>
      <c r="K598" s="267"/>
      <c r="L598" s="265"/>
      <c r="M598" s="261"/>
      <c r="N598" s="266"/>
      <c r="O598" s="266"/>
    </row>
    <row r="599" spans="2:15">
      <c r="B599" s="261"/>
      <c r="C599" s="261"/>
      <c r="D599" s="261"/>
      <c r="E599" s="261"/>
      <c r="F599" s="261"/>
      <c r="G599" s="261"/>
      <c r="H599" s="261"/>
      <c r="I599" s="261"/>
      <c r="J599" s="261"/>
      <c r="K599" s="267"/>
      <c r="L599" s="265"/>
      <c r="M599" s="261"/>
      <c r="N599" s="266"/>
      <c r="O599" s="266"/>
    </row>
    <row r="600" spans="2:15">
      <c r="B600" s="261"/>
      <c r="C600" s="261"/>
      <c r="D600" s="261"/>
      <c r="E600" s="261"/>
      <c r="F600" s="261"/>
      <c r="G600" s="261"/>
      <c r="H600" s="261"/>
      <c r="I600" s="261"/>
      <c r="J600" s="261"/>
      <c r="K600" s="267"/>
      <c r="L600" s="265"/>
      <c r="M600" s="261"/>
      <c r="N600" s="266"/>
      <c r="O600" s="266"/>
    </row>
    <row r="601" spans="2:15">
      <c r="B601" s="261"/>
      <c r="C601" s="261"/>
      <c r="D601" s="261"/>
      <c r="E601" s="261"/>
      <c r="F601" s="261"/>
      <c r="G601" s="261"/>
      <c r="H601" s="261"/>
      <c r="I601" s="261"/>
      <c r="J601" s="261"/>
      <c r="K601" s="267"/>
      <c r="L601" s="265"/>
      <c r="M601" s="261"/>
      <c r="N601" s="266"/>
      <c r="O601" s="266"/>
    </row>
    <row r="602" spans="2:15">
      <c r="B602" s="261"/>
      <c r="C602" s="261"/>
      <c r="D602" s="261"/>
      <c r="E602" s="261"/>
      <c r="F602" s="261"/>
      <c r="G602" s="261"/>
      <c r="H602" s="261"/>
      <c r="I602" s="261"/>
      <c r="J602" s="261"/>
      <c r="K602" s="267"/>
      <c r="L602" s="265"/>
      <c r="M602" s="261"/>
      <c r="N602" s="266"/>
      <c r="O602" s="266"/>
    </row>
    <row r="603" spans="2:15">
      <c r="B603" s="261"/>
      <c r="C603" s="261"/>
      <c r="D603" s="261"/>
      <c r="E603" s="261"/>
      <c r="F603" s="261"/>
      <c r="G603" s="261"/>
      <c r="H603" s="261"/>
      <c r="I603" s="261"/>
      <c r="J603" s="261"/>
      <c r="K603" s="267"/>
      <c r="L603" s="265"/>
      <c r="M603" s="261"/>
      <c r="N603" s="266"/>
      <c r="O603" s="266"/>
    </row>
    <row r="604" spans="2:15">
      <c r="B604" s="261"/>
      <c r="C604" s="261"/>
      <c r="D604" s="261"/>
      <c r="E604" s="261"/>
      <c r="F604" s="261"/>
      <c r="G604" s="261"/>
      <c r="H604" s="261"/>
      <c r="I604" s="261"/>
      <c r="J604" s="261"/>
      <c r="K604" s="267"/>
      <c r="L604" s="265"/>
      <c r="M604" s="261"/>
      <c r="N604" s="266"/>
      <c r="O604" s="266"/>
    </row>
    <row r="605" spans="2:15">
      <c r="B605" s="261"/>
      <c r="C605" s="261"/>
      <c r="D605" s="261"/>
      <c r="E605" s="261"/>
      <c r="F605" s="261"/>
      <c r="G605" s="261"/>
      <c r="H605" s="261"/>
      <c r="I605" s="261"/>
      <c r="J605" s="261"/>
      <c r="K605" s="267"/>
      <c r="L605" s="265"/>
      <c r="M605" s="261"/>
      <c r="N605" s="266"/>
      <c r="O605" s="266"/>
    </row>
    <row r="606" spans="2:15">
      <c r="B606" s="261"/>
      <c r="C606" s="261"/>
      <c r="D606" s="261"/>
      <c r="E606" s="261"/>
      <c r="F606" s="261"/>
      <c r="G606" s="261"/>
      <c r="H606" s="261"/>
      <c r="I606" s="261"/>
      <c r="J606" s="261"/>
      <c r="K606" s="267"/>
      <c r="L606" s="265"/>
      <c r="M606" s="261"/>
      <c r="N606" s="266"/>
      <c r="O606" s="266"/>
    </row>
    <row r="607" spans="2:15">
      <c r="B607" s="261"/>
      <c r="C607" s="261"/>
      <c r="D607" s="261"/>
      <c r="E607" s="261"/>
      <c r="F607" s="261"/>
      <c r="G607" s="261"/>
      <c r="H607" s="261"/>
      <c r="I607" s="261"/>
      <c r="J607" s="261"/>
      <c r="K607" s="267"/>
      <c r="L607" s="265"/>
      <c r="M607" s="261"/>
      <c r="N607" s="266"/>
      <c r="O607" s="266"/>
    </row>
    <row r="608" spans="2:15">
      <c r="B608" s="261"/>
      <c r="C608" s="261"/>
      <c r="D608" s="261"/>
      <c r="E608" s="261"/>
      <c r="F608" s="261"/>
      <c r="G608" s="261"/>
      <c r="H608" s="261"/>
      <c r="I608" s="261"/>
      <c r="J608" s="261"/>
      <c r="K608" s="267"/>
      <c r="L608" s="265"/>
      <c r="M608" s="261"/>
      <c r="N608" s="266"/>
      <c r="O608" s="266"/>
    </row>
    <row r="609" spans="2:15">
      <c r="B609" s="261"/>
      <c r="C609" s="261"/>
      <c r="D609" s="261"/>
      <c r="E609" s="261"/>
      <c r="F609" s="261"/>
      <c r="G609" s="261"/>
      <c r="H609" s="261"/>
      <c r="I609" s="261"/>
      <c r="J609" s="261"/>
      <c r="K609" s="267"/>
      <c r="L609" s="265"/>
      <c r="M609" s="261"/>
      <c r="N609" s="266"/>
      <c r="O609" s="266"/>
    </row>
    <row r="610" spans="2:15">
      <c r="B610" s="261"/>
      <c r="C610" s="261"/>
      <c r="D610" s="261"/>
      <c r="E610" s="261"/>
      <c r="F610" s="261"/>
      <c r="G610" s="261"/>
      <c r="H610" s="261"/>
      <c r="I610" s="261"/>
      <c r="J610" s="261"/>
      <c r="K610" s="267"/>
      <c r="L610" s="265"/>
      <c r="M610" s="261"/>
      <c r="N610" s="266"/>
      <c r="O610" s="266"/>
    </row>
    <row r="611" spans="2:15">
      <c r="B611" s="261"/>
      <c r="C611" s="261"/>
      <c r="D611" s="261"/>
      <c r="E611" s="261"/>
      <c r="F611" s="261"/>
      <c r="G611" s="261"/>
      <c r="H611" s="261"/>
      <c r="I611" s="261"/>
      <c r="J611" s="261"/>
      <c r="K611" s="267"/>
      <c r="L611" s="265"/>
      <c r="M611" s="261"/>
      <c r="N611" s="266"/>
      <c r="O611" s="266"/>
    </row>
    <row r="612" spans="2:15">
      <c r="B612" s="261"/>
      <c r="C612" s="261"/>
      <c r="D612" s="261"/>
      <c r="E612" s="261"/>
      <c r="F612" s="261"/>
      <c r="G612" s="261"/>
      <c r="H612" s="261"/>
      <c r="I612" s="261"/>
      <c r="J612" s="261"/>
      <c r="K612" s="267"/>
      <c r="L612" s="265"/>
      <c r="M612" s="261"/>
      <c r="N612" s="266"/>
      <c r="O612" s="266"/>
    </row>
    <row r="613" spans="2:15">
      <c r="B613" s="261"/>
      <c r="C613" s="261"/>
      <c r="D613" s="261"/>
      <c r="E613" s="261"/>
      <c r="F613" s="261"/>
      <c r="G613" s="261"/>
      <c r="H613" s="261"/>
      <c r="I613" s="261"/>
      <c r="J613" s="261"/>
      <c r="K613" s="267"/>
      <c r="L613" s="265"/>
      <c r="M613" s="261"/>
      <c r="N613" s="266"/>
      <c r="O613" s="266"/>
    </row>
    <row r="614" spans="2:15">
      <c r="B614" s="261"/>
      <c r="C614" s="261"/>
      <c r="D614" s="261"/>
      <c r="E614" s="261"/>
      <c r="F614" s="261"/>
      <c r="G614" s="261"/>
      <c r="H614" s="261"/>
      <c r="I614" s="261"/>
      <c r="J614" s="261"/>
      <c r="K614" s="267"/>
      <c r="L614" s="265"/>
      <c r="M614" s="261"/>
      <c r="N614" s="266"/>
      <c r="O614" s="266"/>
    </row>
    <row r="615" spans="2:15">
      <c r="B615" s="261"/>
      <c r="C615" s="261"/>
      <c r="D615" s="261"/>
      <c r="E615" s="261"/>
      <c r="F615" s="261"/>
      <c r="G615" s="261"/>
      <c r="H615" s="261"/>
      <c r="I615" s="261"/>
      <c r="J615" s="261"/>
      <c r="K615" s="267"/>
      <c r="L615" s="265"/>
      <c r="M615" s="261"/>
      <c r="N615" s="266"/>
      <c r="O615" s="266"/>
    </row>
    <row r="616" spans="2:15">
      <c r="B616" s="261"/>
      <c r="C616" s="261"/>
      <c r="D616" s="261"/>
      <c r="E616" s="261"/>
      <c r="F616" s="261"/>
      <c r="G616" s="261"/>
      <c r="H616" s="261"/>
      <c r="I616" s="261"/>
      <c r="J616" s="261"/>
      <c r="K616" s="267"/>
      <c r="L616" s="265"/>
      <c r="M616" s="261"/>
      <c r="N616" s="266"/>
      <c r="O616" s="266"/>
    </row>
    <row r="617" spans="2:15">
      <c r="B617" s="261"/>
      <c r="C617" s="261"/>
      <c r="D617" s="261"/>
      <c r="E617" s="261"/>
      <c r="F617" s="261"/>
      <c r="G617" s="261"/>
      <c r="H617" s="261"/>
      <c r="I617" s="261"/>
      <c r="J617" s="261"/>
      <c r="K617" s="267"/>
      <c r="L617" s="265"/>
      <c r="M617" s="261"/>
      <c r="N617" s="266"/>
      <c r="O617" s="266"/>
    </row>
    <row r="618" spans="2:15">
      <c r="B618" s="261"/>
      <c r="C618" s="261"/>
      <c r="D618" s="261"/>
      <c r="E618" s="261"/>
      <c r="F618" s="261"/>
      <c r="G618" s="261"/>
      <c r="H618" s="261"/>
      <c r="I618" s="261"/>
      <c r="J618" s="261"/>
      <c r="K618" s="267"/>
      <c r="L618" s="265"/>
      <c r="M618" s="261"/>
      <c r="N618" s="266"/>
      <c r="O618" s="266"/>
    </row>
    <row r="619" spans="2:15">
      <c r="B619" s="261"/>
      <c r="C619" s="261"/>
      <c r="D619" s="261"/>
      <c r="E619" s="261"/>
      <c r="F619" s="261"/>
      <c r="G619" s="261"/>
      <c r="H619" s="261"/>
      <c r="I619" s="261"/>
      <c r="J619" s="261"/>
      <c r="K619" s="267"/>
      <c r="L619" s="265"/>
      <c r="M619" s="261"/>
      <c r="N619" s="266"/>
      <c r="O619" s="266"/>
    </row>
    <row r="620" spans="2:15">
      <c r="B620" s="261"/>
      <c r="C620" s="261"/>
      <c r="D620" s="261"/>
      <c r="E620" s="261"/>
      <c r="F620" s="261"/>
      <c r="G620" s="261"/>
      <c r="H620" s="261"/>
      <c r="I620" s="261"/>
      <c r="J620" s="261"/>
      <c r="K620" s="267"/>
      <c r="L620" s="265"/>
      <c r="M620" s="261"/>
      <c r="N620" s="266"/>
      <c r="O620" s="266"/>
    </row>
    <row r="621" spans="2:15">
      <c r="B621" s="261"/>
      <c r="C621" s="261"/>
      <c r="D621" s="261"/>
      <c r="E621" s="261"/>
      <c r="F621" s="261"/>
      <c r="G621" s="261"/>
      <c r="H621" s="261"/>
      <c r="I621" s="261"/>
      <c r="J621" s="261"/>
      <c r="K621" s="267"/>
      <c r="L621" s="265"/>
      <c r="M621" s="261"/>
      <c r="N621" s="266"/>
      <c r="O621" s="266"/>
    </row>
    <row r="622" spans="2:15">
      <c r="B622" s="261"/>
      <c r="C622" s="261"/>
      <c r="D622" s="261"/>
      <c r="E622" s="261"/>
      <c r="F622" s="261"/>
      <c r="G622" s="261"/>
      <c r="H622" s="261"/>
      <c r="I622" s="261"/>
      <c r="J622" s="261"/>
      <c r="K622" s="267"/>
      <c r="L622" s="265"/>
      <c r="M622" s="261"/>
      <c r="N622" s="266"/>
      <c r="O622" s="266"/>
    </row>
    <row r="623" spans="2:15">
      <c r="B623" s="261"/>
      <c r="C623" s="261"/>
      <c r="D623" s="261"/>
      <c r="E623" s="261"/>
      <c r="F623" s="261"/>
      <c r="G623" s="261"/>
      <c r="H623" s="261"/>
      <c r="I623" s="261"/>
      <c r="J623" s="261"/>
      <c r="K623" s="267"/>
      <c r="L623" s="265"/>
      <c r="M623" s="261"/>
      <c r="N623" s="266"/>
      <c r="O623" s="266"/>
    </row>
    <row r="624" spans="2:15">
      <c r="B624" s="261"/>
      <c r="C624" s="261"/>
      <c r="D624" s="261"/>
      <c r="E624" s="261"/>
      <c r="F624" s="261"/>
      <c r="G624" s="261"/>
      <c r="H624" s="261"/>
      <c r="I624" s="261"/>
      <c r="J624" s="261"/>
      <c r="K624" s="267"/>
      <c r="L624" s="265"/>
      <c r="M624" s="261"/>
      <c r="N624" s="266"/>
      <c r="O624" s="266"/>
    </row>
    <row r="625" spans="2:15">
      <c r="B625" s="261"/>
      <c r="C625" s="261"/>
      <c r="D625" s="261"/>
      <c r="E625" s="261"/>
      <c r="F625" s="261"/>
      <c r="G625" s="261"/>
      <c r="H625" s="261"/>
      <c r="I625" s="261"/>
      <c r="J625" s="261"/>
      <c r="K625" s="267"/>
      <c r="L625" s="265"/>
      <c r="M625" s="261"/>
      <c r="N625" s="266"/>
      <c r="O625" s="266"/>
    </row>
    <row r="626" spans="2:15">
      <c r="B626" s="261"/>
      <c r="C626" s="261"/>
      <c r="D626" s="261"/>
      <c r="E626" s="261"/>
      <c r="F626" s="261"/>
      <c r="G626" s="261"/>
      <c r="H626" s="261"/>
      <c r="I626" s="261"/>
      <c r="J626" s="261"/>
      <c r="K626" s="267"/>
      <c r="L626" s="265"/>
      <c r="M626" s="261"/>
      <c r="N626" s="266"/>
      <c r="O626" s="266"/>
    </row>
    <row r="627" spans="2:15">
      <c r="B627" s="261"/>
      <c r="C627" s="261"/>
      <c r="D627" s="261"/>
      <c r="E627" s="261"/>
      <c r="F627" s="261"/>
      <c r="G627" s="261"/>
      <c r="H627" s="261"/>
      <c r="I627" s="261"/>
      <c r="J627" s="261"/>
      <c r="K627" s="267"/>
      <c r="L627" s="265"/>
      <c r="M627" s="261"/>
      <c r="N627" s="266"/>
      <c r="O627" s="266"/>
    </row>
    <row r="628" spans="2:15">
      <c r="B628" s="261"/>
      <c r="C628" s="261"/>
      <c r="D628" s="261"/>
      <c r="E628" s="261"/>
      <c r="F628" s="261"/>
      <c r="G628" s="261"/>
      <c r="H628" s="261"/>
      <c r="I628" s="261"/>
      <c r="J628" s="261"/>
      <c r="K628" s="267"/>
      <c r="L628" s="265"/>
      <c r="M628" s="261"/>
      <c r="N628" s="266"/>
      <c r="O628" s="266"/>
    </row>
    <row r="629" spans="2:15">
      <c r="B629" s="261"/>
      <c r="C629" s="261"/>
      <c r="D629" s="261"/>
      <c r="E629" s="261"/>
      <c r="F629" s="261"/>
      <c r="G629" s="261"/>
      <c r="H629" s="261"/>
      <c r="I629" s="261"/>
      <c r="J629" s="261"/>
      <c r="K629" s="267"/>
      <c r="L629" s="265"/>
      <c r="M629" s="261"/>
      <c r="N629" s="266"/>
      <c r="O629" s="266"/>
    </row>
    <row r="630" spans="2:15">
      <c r="B630" s="261"/>
      <c r="C630" s="261"/>
      <c r="D630" s="261"/>
      <c r="E630" s="261"/>
      <c r="F630" s="261"/>
      <c r="G630" s="261"/>
      <c r="H630" s="261"/>
      <c r="I630" s="261"/>
      <c r="J630" s="261"/>
      <c r="K630" s="267"/>
      <c r="L630" s="265"/>
      <c r="M630" s="261"/>
      <c r="N630" s="266"/>
      <c r="O630" s="266"/>
    </row>
    <row r="631" spans="2:15">
      <c r="B631" s="261"/>
      <c r="C631" s="261"/>
      <c r="D631" s="261"/>
      <c r="E631" s="261"/>
      <c r="F631" s="261"/>
      <c r="G631" s="261"/>
      <c r="H631" s="261"/>
      <c r="I631" s="261"/>
      <c r="J631" s="261"/>
      <c r="K631" s="267"/>
      <c r="L631" s="265"/>
      <c r="M631" s="261"/>
      <c r="N631" s="266"/>
      <c r="O631" s="266"/>
    </row>
    <row r="632" spans="2:15">
      <c r="B632" s="261"/>
      <c r="C632" s="261"/>
      <c r="D632" s="261"/>
      <c r="E632" s="261"/>
      <c r="F632" s="261"/>
      <c r="G632" s="261"/>
      <c r="H632" s="261"/>
      <c r="I632" s="261"/>
      <c r="J632" s="261"/>
      <c r="K632" s="267"/>
      <c r="L632" s="265"/>
      <c r="M632" s="261"/>
      <c r="N632" s="266"/>
      <c r="O632" s="266"/>
    </row>
    <row r="633" spans="2:15">
      <c r="B633" s="261"/>
      <c r="C633" s="261"/>
      <c r="D633" s="261"/>
      <c r="E633" s="261"/>
      <c r="F633" s="261"/>
      <c r="G633" s="261"/>
      <c r="H633" s="261"/>
      <c r="I633" s="261"/>
      <c r="J633" s="261"/>
      <c r="K633" s="267"/>
      <c r="L633" s="265"/>
      <c r="M633" s="261"/>
      <c r="N633" s="266"/>
      <c r="O633" s="266"/>
    </row>
    <row r="634" spans="2:15">
      <c r="B634" s="261"/>
      <c r="C634" s="261"/>
      <c r="D634" s="261"/>
      <c r="E634" s="261"/>
      <c r="F634" s="261"/>
      <c r="G634" s="261"/>
      <c r="H634" s="261"/>
      <c r="I634" s="261"/>
      <c r="J634" s="261"/>
      <c r="K634" s="267"/>
      <c r="L634" s="265"/>
      <c r="M634" s="261"/>
      <c r="N634" s="266"/>
      <c r="O634" s="266"/>
    </row>
    <row r="635" spans="2:15">
      <c r="B635" s="261"/>
      <c r="C635" s="261"/>
      <c r="D635" s="261"/>
      <c r="E635" s="261"/>
      <c r="F635" s="261"/>
      <c r="G635" s="261"/>
      <c r="H635" s="261"/>
      <c r="I635" s="261"/>
      <c r="J635" s="261"/>
      <c r="K635" s="267"/>
      <c r="L635" s="265"/>
      <c r="M635" s="261"/>
      <c r="N635" s="266"/>
      <c r="O635" s="266"/>
    </row>
    <row r="636" spans="2:15">
      <c r="B636" s="261"/>
      <c r="C636" s="261"/>
      <c r="D636" s="261"/>
      <c r="E636" s="261"/>
      <c r="F636" s="261"/>
      <c r="G636" s="261"/>
      <c r="H636" s="261"/>
      <c r="I636" s="261"/>
      <c r="J636" s="261"/>
      <c r="K636" s="267"/>
      <c r="L636" s="265"/>
      <c r="M636" s="261"/>
      <c r="N636" s="266"/>
      <c r="O636" s="266"/>
    </row>
    <row r="637" spans="2:15">
      <c r="B637" s="261"/>
      <c r="C637" s="261"/>
      <c r="D637" s="261"/>
      <c r="E637" s="261"/>
      <c r="F637" s="261"/>
      <c r="G637" s="261"/>
      <c r="H637" s="261"/>
      <c r="I637" s="261"/>
      <c r="J637" s="261"/>
      <c r="K637" s="267"/>
      <c r="L637" s="265"/>
      <c r="M637" s="261"/>
      <c r="N637" s="266"/>
      <c r="O637" s="266"/>
    </row>
    <row r="638" spans="2:15">
      <c r="B638" s="261"/>
      <c r="C638" s="261"/>
      <c r="D638" s="261"/>
      <c r="E638" s="261"/>
      <c r="F638" s="261"/>
      <c r="G638" s="261"/>
      <c r="H638" s="261"/>
      <c r="I638" s="261"/>
      <c r="J638" s="261"/>
      <c r="K638" s="267"/>
      <c r="L638" s="265"/>
      <c r="M638" s="261"/>
      <c r="N638" s="266"/>
      <c r="O638" s="266"/>
    </row>
    <row r="639" spans="2:15">
      <c r="B639" s="261"/>
      <c r="C639" s="261"/>
      <c r="D639" s="261"/>
      <c r="E639" s="261"/>
      <c r="F639" s="261"/>
      <c r="G639" s="261"/>
      <c r="H639" s="261"/>
      <c r="I639" s="261"/>
      <c r="J639" s="261"/>
      <c r="K639" s="267"/>
      <c r="L639" s="265"/>
      <c r="M639" s="261"/>
      <c r="N639" s="266"/>
      <c r="O639" s="266"/>
    </row>
    <row r="640" spans="2:15">
      <c r="B640" s="261"/>
      <c r="C640" s="261"/>
      <c r="D640" s="261"/>
      <c r="E640" s="261"/>
      <c r="F640" s="261"/>
      <c r="G640" s="261"/>
      <c r="H640" s="261"/>
      <c r="I640" s="261"/>
      <c r="J640" s="261"/>
      <c r="K640" s="267"/>
      <c r="L640" s="265"/>
      <c r="M640" s="261"/>
      <c r="N640" s="266"/>
      <c r="O640" s="266"/>
    </row>
    <row r="641" spans="2:15">
      <c r="B641" s="261"/>
      <c r="C641" s="261"/>
      <c r="D641" s="261"/>
      <c r="E641" s="261"/>
      <c r="F641" s="261"/>
      <c r="G641" s="261"/>
      <c r="H641" s="261"/>
      <c r="I641" s="261"/>
      <c r="J641" s="261"/>
      <c r="K641" s="267"/>
      <c r="L641" s="265"/>
      <c r="M641" s="261"/>
      <c r="N641" s="266"/>
      <c r="O641" s="266"/>
    </row>
    <row r="642" spans="2:15">
      <c r="B642" s="261"/>
      <c r="C642" s="261"/>
      <c r="D642" s="261"/>
      <c r="E642" s="261"/>
      <c r="F642" s="261"/>
      <c r="G642" s="261"/>
      <c r="H642" s="261"/>
      <c r="I642" s="261"/>
      <c r="J642" s="261"/>
      <c r="K642" s="267"/>
      <c r="L642" s="265"/>
      <c r="M642" s="261"/>
      <c r="N642" s="266"/>
      <c r="O642" s="266"/>
    </row>
    <row r="643" spans="2:15">
      <c r="B643" s="261"/>
      <c r="C643" s="261"/>
      <c r="D643" s="261"/>
      <c r="E643" s="261"/>
      <c r="F643" s="261"/>
      <c r="G643" s="261"/>
      <c r="H643" s="261"/>
      <c r="I643" s="261"/>
      <c r="J643" s="261"/>
      <c r="K643" s="267"/>
      <c r="L643" s="265"/>
      <c r="M643" s="261"/>
      <c r="N643" s="266"/>
      <c r="O643" s="266"/>
    </row>
    <row r="644" spans="2:15">
      <c r="B644" s="261"/>
      <c r="C644" s="261"/>
      <c r="D644" s="261"/>
      <c r="E644" s="261"/>
      <c r="F644" s="261"/>
      <c r="G644" s="261"/>
      <c r="H644" s="261"/>
      <c r="I644" s="261"/>
      <c r="J644" s="261"/>
      <c r="K644" s="267"/>
      <c r="L644" s="265"/>
      <c r="M644" s="261"/>
      <c r="N644" s="266"/>
      <c r="O644" s="266"/>
    </row>
    <row r="645" spans="2:15">
      <c r="B645" s="261"/>
      <c r="C645" s="261"/>
      <c r="D645" s="261"/>
      <c r="E645" s="261"/>
      <c r="F645" s="261"/>
      <c r="G645" s="261"/>
      <c r="H645" s="261"/>
      <c r="I645" s="261"/>
      <c r="J645" s="261"/>
      <c r="K645" s="267"/>
      <c r="L645" s="265"/>
      <c r="M645" s="261"/>
      <c r="N645" s="266"/>
      <c r="O645" s="266"/>
    </row>
    <row r="646" spans="2:15">
      <c r="B646" s="261"/>
      <c r="C646" s="261"/>
      <c r="D646" s="261"/>
      <c r="E646" s="261"/>
      <c r="F646" s="261"/>
      <c r="G646" s="261"/>
      <c r="H646" s="261"/>
      <c r="I646" s="261"/>
      <c r="J646" s="261"/>
      <c r="K646" s="267"/>
      <c r="L646" s="265"/>
      <c r="M646" s="261"/>
      <c r="N646" s="266"/>
      <c r="O646" s="266"/>
    </row>
    <row r="647" spans="2:15">
      <c r="B647" s="261"/>
      <c r="C647" s="261"/>
      <c r="D647" s="261"/>
      <c r="E647" s="261"/>
      <c r="F647" s="261"/>
      <c r="G647" s="261"/>
      <c r="H647" s="261"/>
      <c r="I647" s="261"/>
      <c r="J647" s="261"/>
      <c r="K647" s="267"/>
      <c r="L647" s="265"/>
      <c r="M647" s="261"/>
      <c r="N647" s="266"/>
      <c r="O647" s="266"/>
    </row>
    <row r="648" spans="2:15">
      <c r="B648" s="261"/>
      <c r="C648" s="261"/>
      <c r="D648" s="261"/>
      <c r="E648" s="261"/>
      <c r="F648" s="261"/>
      <c r="G648" s="261"/>
      <c r="H648" s="261"/>
      <c r="I648" s="261"/>
      <c r="J648" s="261"/>
      <c r="K648" s="267"/>
      <c r="L648" s="265"/>
      <c r="M648" s="261"/>
      <c r="N648" s="266"/>
      <c r="O648" s="266"/>
    </row>
    <row r="649" spans="2:15">
      <c r="B649" s="261"/>
      <c r="C649" s="261"/>
      <c r="D649" s="261"/>
      <c r="E649" s="261"/>
      <c r="F649" s="261"/>
      <c r="G649" s="261"/>
      <c r="H649" s="261"/>
      <c r="I649" s="261"/>
      <c r="J649" s="261"/>
      <c r="K649" s="267"/>
      <c r="L649" s="265"/>
      <c r="M649" s="261"/>
      <c r="N649" s="266"/>
      <c r="O649" s="266"/>
    </row>
    <row r="650" spans="2:15">
      <c r="B650" s="261"/>
      <c r="C650" s="261"/>
      <c r="D650" s="261"/>
      <c r="E650" s="261"/>
      <c r="F650" s="261"/>
      <c r="G650" s="261"/>
      <c r="H650" s="261"/>
      <c r="I650" s="261"/>
      <c r="J650" s="261"/>
      <c r="K650" s="267"/>
      <c r="L650" s="265"/>
      <c r="M650" s="261"/>
      <c r="N650" s="266"/>
      <c r="O650" s="266"/>
    </row>
    <row r="651" spans="2:15">
      <c r="B651" s="261"/>
      <c r="C651" s="261"/>
      <c r="D651" s="261"/>
      <c r="E651" s="261"/>
      <c r="F651" s="261"/>
      <c r="G651" s="261"/>
      <c r="H651" s="261"/>
      <c r="I651" s="261"/>
      <c r="J651" s="261"/>
      <c r="K651" s="267"/>
      <c r="L651" s="265"/>
      <c r="M651" s="261"/>
      <c r="N651" s="266"/>
      <c r="O651" s="266"/>
    </row>
    <row r="652" spans="2:15">
      <c r="B652" s="261"/>
      <c r="C652" s="261"/>
      <c r="D652" s="261"/>
      <c r="E652" s="261"/>
      <c r="F652" s="261"/>
      <c r="G652" s="261"/>
      <c r="H652" s="261"/>
      <c r="I652" s="261"/>
      <c r="J652" s="261"/>
      <c r="K652" s="267"/>
      <c r="L652" s="265"/>
      <c r="M652" s="261"/>
      <c r="N652" s="266"/>
      <c r="O652" s="266"/>
    </row>
    <row r="653" spans="2:15">
      <c r="B653" s="261"/>
      <c r="C653" s="261"/>
      <c r="D653" s="261"/>
      <c r="E653" s="261"/>
      <c r="F653" s="261"/>
      <c r="G653" s="261"/>
      <c r="H653" s="261"/>
      <c r="I653" s="261"/>
      <c r="J653" s="261"/>
      <c r="K653" s="267"/>
      <c r="L653" s="265"/>
      <c r="M653" s="261"/>
      <c r="N653" s="266"/>
      <c r="O653" s="266"/>
    </row>
    <row r="654" spans="2:15">
      <c r="B654" s="261"/>
      <c r="C654" s="261"/>
      <c r="D654" s="261"/>
      <c r="E654" s="261"/>
      <c r="F654" s="261"/>
      <c r="G654" s="261"/>
      <c r="H654" s="261"/>
      <c r="I654" s="261"/>
      <c r="J654" s="261"/>
      <c r="K654" s="267"/>
      <c r="L654" s="265"/>
      <c r="M654" s="261"/>
      <c r="N654" s="266"/>
      <c r="O654" s="266"/>
    </row>
    <row r="655" spans="2:15">
      <c r="B655" s="261"/>
      <c r="C655" s="261"/>
      <c r="D655" s="261"/>
      <c r="E655" s="261"/>
      <c r="F655" s="261"/>
      <c r="G655" s="261"/>
      <c r="H655" s="261"/>
      <c r="I655" s="261"/>
      <c r="J655" s="261"/>
      <c r="K655" s="267"/>
      <c r="L655" s="265"/>
      <c r="M655" s="261"/>
      <c r="N655" s="266"/>
      <c r="O655" s="266"/>
    </row>
    <row r="656" spans="2:15">
      <c r="B656" s="261"/>
      <c r="C656" s="261"/>
      <c r="D656" s="261"/>
      <c r="E656" s="261"/>
      <c r="F656" s="261"/>
      <c r="G656" s="261"/>
      <c r="H656" s="261"/>
      <c r="I656" s="261"/>
      <c r="J656" s="261"/>
      <c r="K656" s="267"/>
      <c r="L656" s="265"/>
      <c r="M656" s="261"/>
      <c r="N656" s="266"/>
      <c r="O656" s="266"/>
    </row>
    <row r="657" spans="2:15">
      <c r="B657" s="261"/>
      <c r="C657" s="261"/>
      <c r="D657" s="261"/>
      <c r="E657" s="261"/>
      <c r="F657" s="261"/>
      <c r="G657" s="261"/>
      <c r="H657" s="261"/>
      <c r="I657" s="261"/>
      <c r="J657" s="261"/>
      <c r="K657" s="267"/>
      <c r="L657" s="265"/>
      <c r="M657" s="261"/>
      <c r="N657" s="266"/>
      <c r="O657" s="266"/>
    </row>
    <row r="658" spans="2:15">
      <c r="B658" s="261"/>
      <c r="C658" s="261"/>
      <c r="D658" s="261"/>
      <c r="E658" s="261"/>
      <c r="F658" s="261"/>
      <c r="G658" s="261"/>
      <c r="H658" s="261"/>
      <c r="I658" s="261"/>
      <c r="J658" s="261"/>
      <c r="K658" s="267"/>
      <c r="L658" s="265"/>
      <c r="M658" s="261"/>
      <c r="N658" s="266"/>
      <c r="O658" s="266"/>
    </row>
    <row r="659" spans="2:15">
      <c r="B659" s="261"/>
      <c r="C659" s="261"/>
      <c r="D659" s="261"/>
      <c r="E659" s="261"/>
      <c r="F659" s="261"/>
      <c r="G659" s="261"/>
      <c r="H659" s="261"/>
      <c r="I659" s="261"/>
      <c r="J659" s="261"/>
      <c r="K659" s="267"/>
      <c r="L659" s="265"/>
      <c r="M659" s="261"/>
      <c r="N659" s="266"/>
      <c r="O659" s="266"/>
    </row>
    <row r="660" spans="2:15">
      <c r="B660" s="261"/>
      <c r="C660" s="261"/>
      <c r="D660" s="261"/>
      <c r="E660" s="261"/>
      <c r="F660" s="261"/>
      <c r="G660" s="261"/>
      <c r="H660" s="261"/>
      <c r="I660" s="261"/>
      <c r="J660" s="261"/>
      <c r="K660" s="267"/>
      <c r="L660" s="265"/>
      <c r="M660" s="261"/>
      <c r="N660" s="266"/>
      <c r="O660" s="266"/>
    </row>
    <row r="661" spans="2:15">
      <c r="B661" s="261"/>
      <c r="C661" s="261"/>
      <c r="D661" s="261"/>
      <c r="E661" s="261"/>
      <c r="F661" s="261"/>
      <c r="G661" s="261"/>
      <c r="H661" s="261"/>
      <c r="I661" s="261"/>
      <c r="J661" s="261"/>
      <c r="K661" s="267"/>
      <c r="L661" s="265"/>
      <c r="M661" s="261"/>
      <c r="N661" s="266"/>
      <c r="O661" s="266"/>
    </row>
    <row r="662" spans="2:15">
      <c r="B662" s="261"/>
      <c r="C662" s="261"/>
      <c r="D662" s="261"/>
      <c r="E662" s="261"/>
      <c r="F662" s="261"/>
      <c r="G662" s="261"/>
      <c r="H662" s="261"/>
      <c r="I662" s="261"/>
      <c r="J662" s="261"/>
      <c r="K662" s="267"/>
      <c r="L662" s="265"/>
      <c r="M662" s="261"/>
      <c r="N662" s="266"/>
      <c r="O662" s="266"/>
    </row>
    <row r="663" spans="2:15">
      <c r="B663" s="261"/>
      <c r="C663" s="261"/>
      <c r="D663" s="261"/>
      <c r="E663" s="261"/>
      <c r="F663" s="261"/>
      <c r="G663" s="261"/>
      <c r="H663" s="261"/>
      <c r="I663" s="261"/>
      <c r="J663" s="261"/>
      <c r="K663" s="267"/>
      <c r="L663" s="265"/>
      <c r="M663" s="261"/>
      <c r="N663" s="266"/>
      <c r="O663" s="266"/>
    </row>
    <row r="664" spans="2:15">
      <c r="B664" s="261"/>
      <c r="C664" s="261"/>
      <c r="D664" s="261"/>
      <c r="E664" s="261"/>
      <c r="F664" s="261"/>
      <c r="G664" s="261"/>
      <c r="H664" s="261"/>
      <c r="I664" s="261"/>
      <c r="J664" s="261"/>
      <c r="K664" s="267"/>
      <c r="L664" s="265"/>
      <c r="M664" s="261"/>
      <c r="N664" s="266"/>
      <c r="O664" s="266"/>
    </row>
    <row r="665" spans="2:15">
      <c r="B665" s="261"/>
      <c r="C665" s="261"/>
      <c r="D665" s="261"/>
      <c r="E665" s="261"/>
      <c r="F665" s="261"/>
      <c r="G665" s="261"/>
      <c r="H665" s="261"/>
      <c r="I665" s="261"/>
      <c r="J665" s="261"/>
      <c r="K665" s="267"/>
      <c r="L665" s="265"/>
      <c r="M665" s="261"/>
      <c r="N665" s="266"/>
      <c r="O665" s="266"/>
    </row>
    <row r="666" spans="2:15">
      <c r="B666" s="261"/>
      <c r="C666" s="261"/>
      <c r="D666" s="261"/>
      <c r="E666" s="261"/>
      <c r="F666" s="261"/>
      <c r="G666" s="261"/>
      <c r="H666" s="261"/>
      <c r="I666" s="261"/>
      <c r="J666" s="261"/>
      <c r="K666" s="267"/>
      <c r="L666" s="265"/>
      <c r="M666" s="261"/>
      <c r="N666" s="266"/>
      <c r="O666" s="266"/>
    </row>
    <row r="667" spans="2:15">
      <c r="B667" s="261"/>
      <c r="C667" s="261"/>
      <c r="D667" s="261"/>
      <c r="E667" s="261"/>
      <c r="F667" s="261"/>
      <c r="G667" s="261"/>
      <c r="H667" s="261"/>
      <c r="I667" s="261"/>
      <c r="J667" s="261"/>
      <c r="K667" s="267"/>
      <c r="L667" s="265"/>
      <c r="M667" s="261"/>
      <c r="N667" s="266"/>
      <c r="O667" s="266"/>
    </row>
    <row r="668" spans="2:15">
      <c r="B668" s="261"/>
      <c r="C668" s="261"/>
      <c r="D668" s="261"/>
      <c r="E668" s="261"/>
      <c r="F668" s="261"/>
      <c r="G668" s="261"/>
      <c r="H668" s="261"/>
      <c r="I668" s="261"/>
      <c r="J668" s="261"/>
      <c r="K668" s="267"/>
      <c r="L668" s="265"/>
      <c r="M668" s="261"/>
      <c r="N668" s="266"/>
      <c r="O668" s="266"/>
    </row>
    <row r="669" spans="2:15">
      <c r="B669" s="261"/>
      <c r="C669" s="261"/>
      <c r="D669" s="261"/>
      <c r="E669" s="261"/>
      <c r="F669" s="261"/>
      <c r="G669" s="261"/>
      <c r="H669" s="261"/>
      <c r="I669" s="261"/>
      <c r="J669" s="261"/>
      <c r="K669" s="267"/>
      <c r="L669" s="265"/>
      <c r="M669" s="261"/>
      <c r="N669" s="266"/>
      <c r="O669" s="266"/>
    </row>
    <row r="670" spans="2:15">
      <c r="B670" s="261"/>
      <c r="C670" s="261"/>
      <c r="D670" s="261"/>
      <c r="E670" s="261"/>
      <c r="F670" s="261"/>
      <c r="G670" s="261"/>
      <c r="H670" s="261"/>
      <c r="I670" s="261"/>
      <c r="J670" s="261"/>
      <c r="K670" s="267"/>
      <c r="L670" s="265"/>
      <c r="M670" s="261"/>
      <c r="N670" s="266"/>
      <c r="O670" s="266"/>
    </row>
    <row r="671" spans="2:15">
      <c r="B671" s="261"/>
      <c r="C671" s="261"/>
      <c r="D671" s="261"/>
      <c r="E671" s="261"/>
      <c r="F671" s="261"/>
      <c r="G671" s="261"/>
      <c r="H671" s="261"/>
      <c r="I671" s="261"/>
      <c r="J671" s="261"/>
      <c r="K671" s="267"/>
      <c r="L671" s="265"/>
      <c r="M671" s="261"/>
      <c r="N671" s="266"/>
      <c r="O671" s="266"/>
    </row>
    <row r="672" spans="2:15">
      <c r="B672" s="261"/>
      <c r="C672" s="261"/>
      <c r="D672" s="261"/>
      <c r="E672" s="261"/>
      <c r="F672" s="261"/>
      <c r="G672" s="261"/>
      <c r="H672" s="261"/>
      <c r="I672" s="261"/>
      <c r="J672" s="261"/>
      <c r="K672" s="267"/>
      <c r="L672" s="265"/>
      <c r="M672" s="261"/>
      <c r="N672" s="266"/>
      <c r="O672" s="266"/>
    </row>
    <row r="673" spans="2:15">
      <c r="B673" s="261"/>
      <c r="C673" s="261"/>
      <c r="D673" s="261"/>
      <c r="E673" s="261"/>
      <c r="F673" s="261"/>
      <c r="G673" s="261"/>
      <c r="H673" s="261"/>
      <c r="I673" s="261"/>
      <c r="J673" s="261"/>
      <c r="K673" s="267"/>
      <c r="L673" s="265"/>
      <c r="M673" s="261"/>
      <c r="N673" s="266"/>
      <c r="O673" s="266"/>
    </row>
    <row r="674" spans="2:15">
      <c r="B674" s="261"/>
      <c r="C674" s="261"/>
      <c r="D674" s="261"/>
      <c r="E674" s="261"/>
      <c r="F674" s="261"/>
      <c r="G674" s="261"/>
      <c r="H674" s="261"/>
      <c r="I674" s="261"/>
      <c r="J674" s="261"/>
      <c r="K674" s="267"/>
      <c r="L674" s="265"/>
      <c r="M674" s="261"/>
      <c r="N674" s="266"/>
      <c r="O674" s="266"/>
    </row>
    <row r="675" spans="2:15">
      <c r="B675" s="261"/>
      <c r="C675" s="261"/>
      <c r="D675" s="261"/>
      <c r="E675" s="261"/>
      <c r="F675" s="261"/>
      <c r="G675" s="261"/>
      <c r="H675" s="261"/>
      <c r="I675" s="261"/>
      <c r="J675" s="261"/>
      <c r="K675" s="267"/>
      <c r="L675" s="265"/>
      <c r="M675" s="261"/>
      <c r="N675" s="266"/>
      <c r="O675" s="266"/>
    </row>
    <row r="676" spans="2:15">
      <c r="B676" s="261"/>
      <c r="C676" s="261"/>
      <c r="D676" s="261"/>
      <c r="E676" s="261"/>
      <c r="F676" s="261"/>
      <c r="G676" s="261"/>
      <c r="H676" s="261"/>
      <c r="I676" s="261"/>
      <c r="J676" s="261"/>
      <c r="K676" s="267"/>
      <c r="L676" s="265"/>
      <c r="M676" s="261"/>
      <c r="N676" s="266"/>
      <c r="O676" s="266"/>
    </row>
    <row r="677" spans="2:15">
      <c r="B677" s="261"/>
      <c r="C677" s="261"/>
      <c r="D677" s="261"/>
      <c r="E677" s="261"/>
      <c r="F677" s="261"/>
      <c r="G677" s="261"/>
      <c r="H677" s="261"/>
      <c r="I677" s="261"/>
      <c r="J677" s="261"/>
      <c r="K677" s="267"/>
      <c r="L677" s="265"/>
      <c r="M677" s="261"/>
      <c r="N677" s="266"/>
      <c r="O677" s="266"/>
    </row>
    <row r="678" spans="2:15">
      <c r="B678" s="261"/>
      <c r="C678" s="261"/>
      <c r="D678" s="261"/>
      <c r="E678" s="261"/>
      <c r="F678" s="261"/>
      <c r="G678" s="261"/>
      <c r="H678" s="261"/>
      <c r="I678" s="261"/>
      <c r="J678" s="261"/>
      <c r="K678" s="267"/>
      <c r="L678" s="265"/>
      <c r="M678" s="261"/>
      <c r="N678" s="266"/>
      <c r="O678" s="266"/>
    </row>
    <row r="679" spans="2:15">
      <c r="B679" s="261"/>
      <c r="C679" s="261"/>
      <c r="D679" s="261"/>
      <c r="E679" s="261"/>
      <c r="F679" s="261"/>
      <c r="G679" s="261"/>
      <c r="H679" s="261"/>
      <c r="I679" s="261"/>
      <c r="J679" s="261"/>
      <c r="K679" s="267"/>
      <c r="L679" s="265"/>
      <c r="M679" s="261"/>
      <c r="N679" s="266"/>
      <c r="O679" s="266"/>
    </row>
    <row r="680" spans="2:15">
      <c r="B680" s="261"/>
      <c r="C680" s="261"/>
      <c r="D680" s="261"/>
      <c r="E680" s="261"/>
      <c r="F680" s="261"/>
      <c r="G680" s="261"/>
      <c r="H680" s="261"/>
      <c r="I680" s="261"/>
      <c r="J680" s="261"/>
      <c r="K680" s="267"/>
      <c r="L680" s="265"/>
      <c r="M680" s="261"/>
      <c r="N680" s="266"/>
      <c r="O680" s="266"/>
    </row>
    <row r="681" spans="2:15">
      <c r="B681" s="261"/>
      <c r="C681" s="261"/>
      <c r="D681" s="261"/>
      <c r="E681" s="261"/>
      <c r="F681" s="261"/>
      <c r="G681" s="261"/>
      <c r="H681" s="261"/>
      <c r="I681" s="261"/>
      <c r="J681" s="261"/>
      <c r="K681" s="267"/>
      <c r="L681" s="265"/>
      <c r="M681" s="261"/>
      <c r="N681" s="266"/>
      <c r="O681" s="266"/>
    </row>
    <row r="682" spans="2:15">
      <c r="B682" s="261"/>
      <c r="C682" s="261"/>
      <c r="D682" s="261"/>
      <c r="E682" s="261"/>
      <c r="F682" s="261"/>
      <c r="G682" s="261"/>
      <c r="H682" s="261"/>
      <c r="I682" s="261"/>
      <c r="J682" s="261"/>
      <c r="K682" s="267"/>
      <c r="L682" s="265"/>
      <c r="M682" s="261"/>
      <c r="N682" s="266"/>
      <c r="O682" s="266"/>
    </row>
    <row r="683" spans="2:15">
      <c r="B683" s="261"/>
      <c r="C683" s="261"/>
      <c r="D683" s="261"/>
      <c r="E683" s="261"/>
      <c r="F683" s="261"/>
      <c r="G683" s="261"/>
      <c r="H683" s="261"/>
      <c r="I683" s="261"/>
      <c r="J683" s="261"/>
      <c r="K683" s="267"/>
      <c r="L683" s="265"/>
      <c r="M683" s="261"/>
      <c r="N683" s="266"/>
      <c r="O683" s="266"/>
    </row>
    <row r="684" spans="2:15">
      <c r="B684" s="261"/>
      <c r="C684" s="261"/>
      <c r="D684" s="261"/>
      <c r="E684" s="261"/>
      <c r="F684" s="261"/>
      <c r="G684" s="261"/>
      <c r="H684" s="261"/>
      <c r="I684" s="261"/>
      <c r="J684" s="261"/>
      <c r="K684" s="267"/>
      <c r="L684" s="265"/>
      <c r="M684" s="261"/>
      <c r="N684" s="266"/>
      <c r="O684" s="266"/>
    </row>
    <row r="685" spans="2:15">
      <c r="B685" s="261"/>
      <c r="C685" s="261"/>
      <c r="D685" s="261"/>
      <c r="E685" s="261"/>
      <c r="F685" s="261"/>
      <c r="G685" s="261"/>
      <c r="H685" s="261"/>
      <c r="I685" s="261"/>
      <c r="J685" s="261"/>
      <c r="K685" s="267"/>
      <c r="L685" s="265"/>
      <c r="M685" s="261"/>
      <c r="N685" s="266"/>
      <c r="O685" s="266"/>
    </row>
    <row r="686" spans="2:15">
      <c r="B686" s="261"/>
      <c r="C686" s="261"/>
      <c r="D686" s="261"/>
      <c r="E686" s="261"/>
      <c r="F686" s="261"/>
      <c r="G686" s="261"/>
      <c r="H686" s="261"/>
      <c r="I686" s="261"/>
      <c r="J686" s="261"/>
      <c r="K686" s="267"/>
      <c r="L686" s="265"/>
      <c r="M686" s="261"/>
      <c r="N686" s="266"/>
      <c r="O686" s="266"/>
    </row>
    <row r="687" spans="2:15">
      <c r="B687" s="261"/>
      <c r="C687" s="261"/>
      <c r="D687" s="261"/>
      <c r="E687" s="261"/>
      <c r="F687" s="261"/>
      <c r="G687" s="261"/>
      <c r="H687" s="261"/>
      <c r="I687" s="261"/>
      <c r="J687" s="261"/>
      <c r="K687" s="267"/>
      <c r="L687" s="265"/>
      <c r="M687" s="261"/>
      <c r="N687" s="266"/>
      <c r="O687" s="266"/>
    </row>
    <row r="688" spans="2:15">
      <c r="B688" s="261"/>
      <c r="C688" s="261"/>
      <c r="D688" s="261"/>
      <c r="E688" s="261"/>
      <c r="F688" s="261"/>
      <c r="G688" s="261"/>
      <c r="H688" s="261"/>
      <c r="I688" s="261"/>
      <c r="J688" s="261"/>
      <c r="K688" s="267"/>
      <c r="L688" s="265"/>
      <c r="M688" s="261"/>
      <c r="N688" s="266"/>
      <c r="O688" s="266"/>
    </row>
    <row r="689" spans="2:15">
      <c r="B689" s="261"/>
      <c r="C689" s="261"/>
      <c r="D689" s="261"/>
      <c r="E689" s="261"/>
      <c r="F689" s="261"/>
      <c r="G689" s="261"/>
      <c r="H689" s="261"/>
      <c r="I689" s="261"/>
      <c r="J689" s="261"/>
      <c r="K689" s="267"/>
      <c r="L689" s="265"/>
      <c r="M689" s="261"/>
      <c r="N689" s="266"/>
      <c r="O689" s="266"/>
    </row>
    <row r="690" spans="2:15">
      <c r="B690" s="261"/>
      <c r="C690" s="261"/>
      <c r="D690" s="261"/>
      <c r="E690" s="261"/>
      <c r="F690" s="261"/>
      <c r="G690" s="261"/>
      <c r="H690" s="261"/>
      <c r="I690" s="261"/>
      <c r="J690" s="261"/>
      <c r="K690" s="267"/>
      <c r="L690" s="265"/>
      <c r="M690" s="261"/>
      <c r="N690" s="266"/>
      <c r="O690" s="266"/>
    </row>
    <row r="691" spans="2:15">
      <c r="B691" s="261"/>
      <c r="C691" s="261"/>
      <c r="D691" s="261"/>
      <c r="E691" s="261"/>
      <c r="F691" s="261"/>
      <c r="G691" s="261"/>
      <c r="H691" s="261"/>
      <c r="I691" s="261"/>
      <c r="J691" s="261"/>
      <c r="K691" s="267"/>
      <c r="L691" s="265"/>
      <c r="M691" s="261"/>
      <c r="N691" s="266"/>
      <c r="O691" s="266"/>
    </row>
    <row r="692" spans="2:15">
      <c r="B692" s="261"/>
      <c r="C692" s="261"/>
      <c r="D692" s="261"/>
      <c r="E692" s="261"/>
      <c r="F692" s="261"/>
      <c r="G692" s="261"/>
      <c r="H692" s="261"/>
      <c r="I692" s="261"/>
      <c r="J692" s="261"/>
      <c r="K692" s="267"/>
      <c r="L692" s="265"/>
      <c r="M692" s="261"/>
      <c r="N692" s="266"/>
      <c r="O692" s="266"/>
    </row>
    <row r="693" spans="2:15">
      <c r="B693" s="261"/>
      <c r="C693" s="261"/>
      <c r="D693" s="261"/>
      <c r="E693" s="261"/>
      <c r="F693" s="261"/>
      <c r="G693" s="261"/>
      <c r="H693" s="261"/>
      <c r="I693" s="261"/>
      <c r="J693" s="261"/>
      <c r="K693" s="267"/>
      <c r="L693" s="265"/>
      <c r="M693" s="261"/>
      <c r="N693" s="266"/>
      <c r="O693" s="266"/>
    </row>
    <row r="694" spans="2:15">
      <c r="B694" s="261"/>
      <c r="C694" s="261"/>
      <c r="D694" s="261"/>
      <c r="E694" s="261"/>
      <c r="F694" s="261"/>
      <c r="G694" s="261"/>
      <c r="H694" s="261"/>
      <c r="I694" s="261"/>
      <c r="J694" s="261"/>
      <c r="K694" s="267"/>
      <c r="L694" s="265"/>
      <c r="M694" s="261"/>
      <c r="N694" s="266"/>
      <c r="O694" s="266"/>
    </row>
    <row r="695" spans="2:15">
      <c r="B695" s="261"/>
      <c r="C695" s="261"/>
      <c r="D695" s="261"/>
      <c r="E695" s="261"/>
      <c r="F695" s="261"/>
      <c r="G695" s="261"/>
      <c r="H695" s="261"/>
      <c r="I695" s="261"/>
      <c r="J695" s="261"/>
      <c r="K695" s="267"/>
      <c r="L695" s="265"/>
      <c r="M695" s="261"/>
      <c r="N695" s="266"/>
      <c r="O695" s="266"/>
    </row>
    <row r="696" spans="2:15">
      <c r="B696" s="261"/>
      <c r="C696" s="261"/>
      <c r="D696" s="261"/>
      <c r="E696" s="261"/>
      <c r="F696" s="261"/>
      <c r="G696" s="261"/>
      <c r="H696" s="261"/>
      <c r="I696" s="261"/>
      <c r="J696" s="261"/>
      <c r="K696" s="267"/>
      <c r="L696" s="265"/>
      <c r="M696" s="261"/>
      <c r="N696" s="266"/>
      <c r="O696" s="266"/>
    </row>
    <row r="697" spans="2:15">
      <c r="B697" s="261"/>
      <c r="C697" s="261"/>
      <c r="D697" s="261"/>
      <c r="E697" s="261"/>
      <c r="F697" s="261"/>
      <c r="G697" s="261"/>
      <c r="H697" s="261"/>
      <c r="I697" s="261"/>
      <c r="J697" s="261"/>
      <c r="K697" s="267"/>
      <c r="L697" s="265"/>
      <c r="M697" s="261"/>
      <c r="N697" s="266"/>
      <c r="O697" s="266"/>
    </row>
    <row r="698" spans="2:15">
      <c r="B698" s="261"/>
      <c r="C698" s="261"/>
      <c r="D698" s="261"/>
      <c r="E698" s="261"/>
      <c r="F698" s="261"/>
      <c r="G698" s="261"/>
      <c r="H698" s="261"/>
      <c r="I698" s="261"/>
      <c r="J698" s="261"/>
      <c r="K698" s="267"/>
      <c r="L698" s="265"/>
      <c r="M698" s="261"/>
      <c r="N698" s="266"/>
      <c r="O698" s="266"/>
    </row>
    <row r="699" spans="2:15">
      <c r="B699" s="261"/>
      <c r="C699" s="261"/>
      <c r="D699" s="261"/>
      <c r="E699" s="261"/>
      <c r="F699" s="261"/>
      <c r="G699" s="261"/>
      <c r="H699" s="261"/>
      <c r="I699" s="261"/>
      <c r="J699" s="261"/>
      <c r="K699" s="267"/>
      <c r="L699" s="265"/>
      <c r="M699" s="261"/>
      <c r="N699" s="266"/>
      <c r="O699" s="266"/>
    </row>
    <row r="700" spans="2:15">
      <c r="B700" s="261"/>
      <c r="C700" s="261"/>
      <c r="D700" s="261"/>
      <c r="E700" s="261"/>
      <c r="F700" s="261"/>
      <c r="G700" s="261"/>
      <c r="H700" s="261"/>
      <c r="I700" s="261"/>
      <c r="J700" s="261"/>
      <c r="K700" s="267"/>
      <c r="L700" s="265"/>
      <c r="M700" s="261"/>
      <c r="N700" s="266"/>
      <c r="O700" s="266"/>
    </row>
    <row r="701" spans="2:15">
      <c r="B701" s="261"/>
      <c r="C701" s="261"/>
      <c r="D701" s="261"/>
      <c r="E701" s="261"/>
      <c r="F701" s="261"/>
      <c r="G701" s="261"/>
      <c r="H701" s="261"/>
      <c r="I701" s="261"/>
      <c r="J701" s="261"/>
      <c r="K701" s="267"/>
      <c r="L701" s="265"/>
      <c r="M701" s="261"/>
      <c r="N701" s="266"/>
      <c r="O701" s="266"/>
    </row>
    <row r="702" spans="2:15">
      <c r="B702" s="261"/>
      <c r="C702" s="261"/>
      <c r="D702" s="261"/>
      <c r="E702" s="261"/>
      <c r="F702" s="261"/>
      <c r="G702" s="261"/>
      <c r="H702" s="261"/>
      <c r="I702" s="261"/>
      <c r="J702" s="261"/>
      <c r="K702" s="267"/>
      <c r="L702" s="265"/>
      <c r="M702" s="261"/>
      <c r="N702" s="266"/>
      <c r="O702" s="266"/>
    </row>
    <row r="703" spans="2:15">
      <c r="B703" s="261"/>
      <c r="C703" s="261"/>
      <c r="D703" s="261"/>
      <c r="E703" s="261"/>
      <c r="F703" s="261"/>
      <c r="G703" s="261"/>
      <c r="H703" s="261"/>
      <c r="I703" s="261"/>
      <c r="J703" s="261"/>
      <c r="K703" s="267"/>
      <c r="L703" s="265"/>
      <c r="M703" s="261"/>
      <c r="N703" s="266"/>
      <c r="O703" s="266"/>
    </row>
    <row r="704" spans="2:15">
      <c r="B704" s="261"/>
      <c r="C704" s="261"/>
      <c r="D704" s="261"/>
      <c r="E704" s="261"/>
      <c r="F704" s="261"/>
      <c r="G704" s="261"/>
      <c r="H704" s="261"/>
      <c r="I704" s="261"/>
      <c r="J704" s="261"/>
      <c r="K704" s="267"/>
      <c r="L704" s="265"/>
      <c r="M704" s="261"/>
      <c r="N704" s="266"/>
      <c r="O704" s="266"/>
    </row>
    <row r="705" spans="2:15">
      <c r="B705" s="261"/>
      <c r="C705" s="261"/>
      <c r="D705" s="261"/>
      <c r="E705" s="261"/>
      <c r="F705" s="261"/>
      <c r="G705" s="261"/>
      <c r="H705" s="261"/>
      <c r="I705" s="261"/>
      <c r="J705" s="261"/>
      <c r="K705" s="267"/>
      <c r="L705" s="265"/>
      <c r="M705" s="261"/>
      <c r="N705" s="266"/>
      <c r="O705" s="266"/>
    </row>
    <row r="706" spans="2:15">
      <c r="B706" s="261"/>
      <c r="C706" s="261"/>
      <c r="D706" s="261"/>
      <c r="E706" s="261"/>
      <c r="F706" s="261"/>
      <c r="G706" s="261"/>
      <c r="H706" s="261"/>
      <c r="I706" s="261"/>
      <c r="J706" s="261"/>
      <c r="K706" s="267"/>
      <c r="L706" s="265"/>
      <c r="M706" s="261"/>
      <c r="N706" s="266"/>
      <c r="O706" s="266"/>
    </row>
    <row r="707" spans="2:15">
      <c r="B707" s="261"/>
      <c r="C707" s="261"/>
      <c r="D707" s="261"/>
      <c r="E707" s="261"/>
      <c r="F707" s="261"/>
      <c r="G707" s="261"/>
      <c r="H707" s="261"/>
      <c r="I707" s="261"/>
      <c r="J707" s="261"/>
      <c r="K707" s="267"/>
      <c r="L707" s="265"/>
      <c r="M707" s="261"/>
      <c r="N707" s="266"/>
      <c r="O707" s="266"/>
    </row>
    <row r="708" spans="2:15">
      <c r="B708" s="261"/>
      <c r="C708" s="261"/>
      <c r="D708" s="261"/>
      <c r="E708" s="261"/>
      <c r="F708" s="261"/>
      <c r="G708" s="261"/>
      <c r="H708" s="261"/>
      <c r="I708" s="261"/>
      <c r="J708" s="261"/>
      <c r="K708" s="267"/>
      <c r="L708" s="265"/>
      <c r="M708" s="261"/>
      <c r="N708" s="266"/>
      <c r="O708" s="266"/>
    </row>
    <row r="709" spans="2:15">
      <c r="B709" s="261"/>
      <c r="C709" s="261"/>
      <c r="D709" s="261"/>
      <c r="E709" s="261"/>
      <c r="F709" s="261"/>
      <c r="G709" s="261"/>
      <c r="H709" s="261"/>
      <c r="I709" s="261"/>
      <c r="J709" s="261"/>
      <c r="K709" s="267"/>
      <c r="L709" s="265"/>
      <c r="M709" s="261"/>
      <c r="N709" s="266"/>
      <c r="O709" s="266"/>
    </row>
    <row r="710" spans="2:15">
      <c r="B710" s="261"/>
      <c r="C710" s="261"/>
      <c r="D710" s="261"/>
      <c r="E710" s="261"/>
      <c r="F710" s="261"/>
      <c r="G710" s="261"/>
      <c r="H710" s="261"/>
      <c r="I710" s="261"/>
      <c r="J710" s="261"/>
      <c r="K710" s="267"/>
      <c r="L710" s="265"/>
      <c r="M710" s="261"/>
      <c r="N710" s="266"/>
      <c r="O710" s="266"/>
    </row>
    <row r="711" spans="2:15">
      <c r="B711" s="261"/>
      <c r="C711" s="261"/>
      <c r="D711" s="261"/>
      <c r="E711" s="261"/>
      <c r="F711" s="261"/>
      <c r="G711" s="261"/>
      <c r="H711" s="261"/>
      <c r="I711" s="261"/>
      <c r="J711" s="261"/>
      <c r="K711" s="267"/>
      <c r="L711" s="265"/>
      <c r="M711" s="261"/>
      <c r="N711" s="266"/>
      <c r="O711" s="266"/>
    </row>
    <row r="712" spans="2:15">
      <c r="B712" s="261"/>
      <c r="C712" s="261"/>
      <c r="D712" s="261"/>
      <c r="E712" s="261"/>
      <c r="F712" s="261"/>
      <c r="G712" s="261"/>
      <c r="H712" s="261"/>
      <c r="I712" s="261"/>
      <c r="J712" s="261"/>
      <c r="K712" s="267"/>
      <c r="L712" s="265"/>
      <c r="M712" s="261"/>
      <c r="N712" s="266"/>
      <c r="O712" s="266"/>
    </row>
    <row r="713" spans="2:15">
      <c r="B713" s="261"/>
      <c r="C713" s="261"/>
      <c r="D713" s="261"/>
      <c r="E713" s="261"/>
      <c r="F713" s="261"/>
      <c r="G713" s="261"/>
      <c r="H713" s="261"/>
      <c r="I713" s="261"/>
      <c r="J713" s="261"/>
      <c r="K713" s="267"/>
      <c r="L713" s="265"/>
      <c r="M713" s="261"/>
      <c r="N713" s="266"/>
      <c r="O713" s="266"/>
    </row>
    <row r="714" spans="2:15">
      <c r="B714" s="261"/>
      <c r="C714" s="261"/>
      <c r="D714" s="261"/>
      <c r="E714" s="261"/>
      <c r="F714" s="261"/>
      <c r="G714" s="261"/>
      <c r="H714" s="261"/>
      <c r="I714" s="261"/>
      <c r="J714" s="261"/>
      <c r="K714" s="267"/>
      <c r="L714" s="265"/>
      <c r="M714" s="261"/>
      <c r="N714" s="266"/>
      <c r="O714" s="266"/>
    </row>
    <row r="715" spans="2:15">
      <c r="B715" s="261"/>
      <c r="C715" s="261"/>
      <c r="D715" s="261"/>
      <c r="E715" s="261"/>
      <c r="F715" s="261"/>
      <c r="G715" s="261"/>
      <c r="H715" s="261"/>
      <c r="I715" s="261"/>
      <c r="J715" s="261"/>
      <c r="K715" s="267"/>
      <c r="L715" s="265"/>
      <c r="M715" s="261"/>
      <c r="N715" s="266"/>
      <c r="O715" s="266"/>
    </row>
    <row r="716" spans="2:15">
      <c r="B716" s="261"/>
      <c r="C716" s="261"/>
      <c r="D716" s="261"/>
      <c r="E716" s="261"/>
      <c r="F716" s="261"/>
      <c r="G716" s="261"/>
      <c r="H716" s="261"/>
      <c r="I716" s="261"/>
      <c r="J716" s="261"/>
      <c r="K716" s="267"/>
      <c r="L716" s="265"/>
      <c r="M716" s="261"/>
      <c r="N716" s="266"/>
      <c r="O716" s="266"/>
    </row>
    <row r="717" spans="2:15">
      <c r="B717" s="261"/>
      <c r="C717" s="261"/>
      <c r="D717" s="261"/>
      <c r="E717" s="261"/>
      <c r="F717" s="261"/>
      <c r="G717" s="261"/>
      <c r="H717" s="261"/>
      <c r="I717" s="261"/>
      <c r="J717" s="261"/>
      <c r="K717" s="267"/>
      <c r="L717" s="265"/>
      <c r="M717" s="261"/>
      <c r="N717" s="266"/>
      <c r="O717" s="266"/>
    </row>
    <row r="718" spans="2:15">
      <c r="B718" s="261"/>
      <c r="C718" s="261"/>
      <c r="D718" s="261"/>
      <c r="E718" s="261"/>
      <c r="F718" s="261"/>
      <c r="G718" s="261"/>
      <c r="H718" s="261"/>
      <c r="I718" s="261"/>
      <c r="J718" s="261"/>
      <c r="K718" s="267"/>
      <c r="L718" s="265"/>
      <c r="M718" s="261"/>
      <c r="N718" s="266"/>
      <c r="O718" s="266"/>
    </row>
    <row r="719" spans="2:15">
      <c r="B719" s="261"/>
      <c r="C719" s="261"/>
      <c r="D719" s="261"/>
      <c r="E719" s="261"/>
      <c r="F719" s="261"/>
      <c r="G719" s="261"/>
      <c r="H719" s="261"/>
      <c r="I719" s="261"/>
      <c r="J719" s="261"/>
      <c r="K719" s="267"/>
      <c r="L719" s="265"/>
      <c r="M719" s="261"/>
      <c r="N719" s="266"/>
      <c r="O719" s="266"/>
    </row>
    <row r="720" spans="2:15">
      <c r="B720" s="261"/>
      <c r="C720" s="261"/>
      <c r="D720" s="261"/>
      <c r="E720" s="261"/>
      <c r="F720" s="261"/>
      <c r="G720" s="261"/>
      <c r="H720" s="261"/>
      <c r="I720" s="261"/>
      <c r="J720" s="261"/>
      <c r="K720" s="267"/>
      <c r="L720" s="265"/>
      <c r="M720" s="261"/>
      <c r="N720" s="266"/>
      <c r="O720" s="266"/>
    </row>
    <row r="721" spans="2:15">
      <c r="B721" s="261"/>
      <c r="C721" s="261"/>
      <c r="D721" s="261"/>
      <c r="E721" s="261"/>
      <c r="F721" s="261"/>
      <c r="G721" s="261"/>
      <c r="H721" s="261"/>
      <c r="I721" s="261"/>
      <c r="J721" s="261"/>
      <c r="K721" s="267"/>
      <c r="L721" s="265"/>
      <c r="M721" s="261"/>
      <c r="N721" s="266"/>
      <c r="O721" s="266"/>
    </row>
    <row r="722" spans="2:15">
      <c r="B722" s="261"/>
      <c r="C722" s="261"/>
      <c r="D722" s="261"/>
      <c r="E722" s="261"/>
      <c r="F722" s="261"/>
      <c r="G722" s="261"/>
      <c r="H722" s="261"/>
      <c r="I722" s="261"/>
      <c r="J722" s="261"/>
      <c r="K722" s="267"/>
      <c r="L722" s="265"/>
      <c r="M722" s="261"/>
      <c r="N722" s="266"/>
      <c r="O722" s="266"/>
    </row>
    <row r="723" spans="2:15">
      <c r="B723" s="261"/>
      <c r="C723" s="261"/>
      <c r="D723" s="261"/>
      <c r="E723" s="261"/>
      <c r="F723" s="261"/>
      <c r="G723" s="261"/>
      <c r="H723" s="261"/>
      <c r="I723" s="261"/>
      <c r="J723" s="261"/>
      <c r="K723" s="267"/>
      <c r="L723" s="265"/>
      <c r="M723" s="261"/>
      <c r="N723" s="266"/>
      <c r="O723" s="266"/>
    </row>
    <row r="724" spans="2:15">
      <c r="B724" s="261"/>
      <c r="C724" s="261"/>
      <c r="D724" s="261"/>
      <c r="E724" s="261"/>
      <c r="F724" s="261"/>
      <c r="G724" s="261"/>
      <c r="H724" s="261"/>
      <c r="I724" s="261"/>
      <c r="J724" s="261"/>
      <c r="K724" s="267"/>
      <c r="L724" s="265"/>
      <c r="M724" s="261"/>
      <c r="N724" s="266"/>
      <c r="O724" s="266"/>
    </row>
    <row r="725" spans="2:15">
      <c r="B725" s="261"/>
      <c r="C725" s="261"/>
      <c r="D725" s="261"/>
      <c r="E725" s="261"/>
      <c r="F725" s="261"/>
      <c r="G725" s="261"/>
      <c r="H725" s="261"/>
      <c r="I725" s="261"/>
      <c r="J725" s="261"/>
      <c r="K725" s="267"/>
      <c r="L725" s="265"/>
      <c r="M725" s="261"/>
      <c r="N725" s="266"/>
      <c r="O725" s="266"/>
    </row>
    <row r="726" spans="2:15">
      <c r="B726" s="261"/>
      <c r="C726" s="261"/>
      <c r="D726" s="261"/>
      <c r="E726" s="261"/>
      <c r="F726" s="261"/>
      <c r="G726" s="261"/>
      <c r="H726" s="261"/>
      <c r="I726" s="261"/>
      <c r="J726" s="261"/>
      <c r="K726" s="267"/>
      <c r="L726" s="265"/>
      <c r="M726" s="261"/>
      <c r="N726" s="266"/>
      <c r="O726" s="266"/>
    </row>
    <row r="727" spans="2:15">
      <c r="B727" s="261"/>
      <c r="C727" s="261"/>
      <c r="D727" s="261"/>
      <c r="E727" s="261"/>
      <c r="F727" s="261"/>
      <c r="G727" s="261"/>
      <c r="H727" s="261"/>
      <c r="I727" s="261"/>
      <c r="J727" s="261"/>
      <c r="K727" s="267"/>
      <c r="L727" s="265"/>
      <c r="M727" s="261"/>
      <c r="N727" s="266"/>
      <c r="O727" s="266"/>
    </row>
    <row r="728" spans="2:15">
      <c r="B728" s="261"/>
      <c r="C728" s="261"/>
      <c r="D728" s="261"/>
      <c r="E728" s="261"/>
      <c r="F728" s="261"/>
      <c r="G728" s="261"/>
      <c r="H728" s="261"/>
      <c r="I728" s="261"/>
      <c r="J728" s="261"/>
      <c r="K728" s="267"/>
      <c r="L728" s="265"/>
      <c r="M728" s="261"/>
      <c r="N728" s="266"/>
      <c r="O728" s="266"/>
    </row>
    <row r="729" spans="2:15">
      <c r="B729" s="261"/>
      <c r="C729" s="261"/>
      <c r="D729" s="261"/>
      <c r="E729" s="261"/>
      <c r="F729" s="261"/>
      <c r="G729" s="261"/>
      <c r="H729" s="261"/>
      <c r="I729" s="261"/>
      <c r="J729" s="261"/>
      <c r="K729" s="267"/>
      <c r="L729" s="265"/>
      <c r="M729" s="261"/>
      <c r="N729" s="266"/>
      <c r="O729" s="266"/>
    </row>
    <row r="730" spans="2:15">
      <c r="B730" s="261"/>
      <c r="C730" s="261"/>
      <c r="D730" s="261"/>
      <c r="E730" s="261"/>
      <c r="F730" s="261"/>
      <c r="G730" s="261"/>
      <c r="H730" s="261"/>
      <c r="I730" s="261"/>
      <c r="J730" s="261"/>
      <c r="K730" s="267"/>
      <c r="L730" s="265"/>
      <c r="M730" s="261"/>
      <c r="N730" s="266"/>
      <c r="O730" s="266"/>
    </row>
    <row r="731" spans="2:15">
      <c r="B731" s="261"/>
      <c r="C731" s="261"/>
      <c r="D731" s="261"/>
      <c r="E731" s="261"/>
      <c r="F731" s="261"/>
      <c r="G731" s="261"/>
      <c r="H731" s="261"/>
      <c r="I731" s="261"/>
      <c r="J731" s="261"/>
      <c r="K731" s="267"/>
      <c r="L731" s="265"/>
      <c r="M731" s="261"/>
      <c r="N731" s="266"/>
      <c r="O731" s="266"/>
    </row>
    <row r="732" spans="2:15">
      <c r="B732" s="261"/>
      <c r="C732" s="261"/>
      <c r="D732" s="261"/>
      <c r="E732" s="261"/>
      <c r="F732" s="261"/>
      <c r="G732" s="261"/>
      <c r="H732" s="261"/>
      <c r="I732" s="261"/>
      <c r="J732" s="261"/>
      <c r="K732" s="267"/>
      <c r="L732" s="265"/>
      <c r="M732" s="261"/>
      <c r="N732" s="266"/>
      <c r="O732" s="266"/>
    </row>
    <row r="733" spans="2:15">
      <c r="B733" s="261"/>
      <c r="C733" s="261"/>
      <c r="D733" s="261"/>
      <c r="E733" s="261"/>
      <c r="F733" s="261"/>
      <c r="G733" s="261"/>
      <c r="H733" s="261"/>
      <c r="I733" s="261"/>
      <c r="J733" s="261"/>
      <c r="K733" s="267"/>
      <c r="L733" s="265"/>
      <c r="M733" s="261"/>
      <c r="N733" s="266"/>
      <c r="O733" s="266"/>
    </row>
    <row r="734" spans="2:15">
      <c r="B734" s="261"/>
      <c r="C734" s="261"/>
      <c r="D734" s="261"/>
      <c r="E734" s="261"/>
      <c r="F734" s="261"/>
      <c r="G734" s="261"/>
      <c r="H734" s="261"/>
      <c r="I734" s="261"/>
      <c r="J734" s="261"/>
      <c r="K734" s="267"/>
      <c r="L734" s="265"/>
      <c r="M734" s="261"/>
      <c r="N734" s="266"/>
      <c r="O734" s="266"/>
    </row>
    <row r="735" spans="2:15">
      <c r="B735" s="261"/>
      <c r="C735" s="261"/>
      <c r="D735" s="261"/>
      <c r="E735" s="261"/>
      <c r="F735" s="261"/>
      <c r="G735" s="261"/>
      <c r="H735" s="261"/>
      <c r="I735" s="261"/>
      <c r="J735" s="261"/>
      <c r="K735" s="267"/>
      <c r="L735" s="265"/>
      <c r="M735" s="261"/>
      <c r="N735" s="266"/>
      <c r="O735" s="266"/>
    </row>
    <row r="736" spans="2:15">
      <c r="B736" s="261"/>
      <c r="C736" s="261"/>
      <c r="D736" s="261"/>
      <c r="E736" s="261"/>
      <c r="F736" s="261"/>
      <c r="G736" s="261"/>
      <c r="H736" s="261"/>
      <c r="I736" s="261"/>
      <c r="J736" s="261"/>
      <c r="K736" s="267"/>
      <c r="L736" s="265"/>
      <c r="M736" s="261"/>
      <c r="N736" s="266"/>
      <c r="O736" s="266"/>
    </row>
    <row r="737" spans="2:15">
      <c r="B737" s="261"/>
      <c r="C737" s="261"/>
      <c r="D737" s="261"/>
      <c r="E737" s="261"/>
      <c r="F737" s="261"/>
      <c r="G737" s="261"/>
      <c r="H737" s="261"/>
      <c r="I737" s="261"/>
      <c r="J737" s="261"/>
      <c r="K737" s="267"/>
      <c r="L737" s="265"/>
      <c r="M737" s="261"/>
      <c r="N737" s="266"/>
      <c r="O737" s="266"/>
    </row>
    <row r="738" spans="2:15">
      <c r="B738" s="261"/>
      <c r="C738" s="261"/>
      <c r="D738" s="261"/>
      <c r="E738" s="261"/>
      <c r="F738" s="261"/>
      <c r="G738" s="261"/>
      <c r="H738" s="261"/>
      <c r="I738" s="261"/>
      <c r="J738" s="261"/>
      <c r="K738" s="267"/>
      <c r="L738" s="265"/>
      <c r="M738" s="261"/>
      <c r="N738" s="266"/>
      <c r="O738" s="266"/>
    </row>
    <row r="739" spans="2:15">
      <c r="B739" s="261"/>
      <c r="C739" s="261"/>
      <c r="D739" s="261"/>
      <c r="E739" s="261"/>
      <c r="F739" s="261"/>
      <c r="G739" s="261"/>
      <c r="H739" s="261"/>
      <c r="I739" s="261"/>
      <c r="J739" s="261"/>
      <c r="K739" s="267"/>
      <c r="L739" s="265"/>
      <c r="M739" s="261"/>
      <c r="N739" s="266"/>
      <c r="O739" s="266"/>
    </row>
    <row r="740" spans="2:15">
      <c r="B740" s="261"/>
      <c r="C740" s="261"/>
      <c r="D740" s="261"/>
      <c r="E740" s="261"/>
      <c r="F740" s="261"/>
      <c r="G740" s="261"/>
      <c r="H740" s="261"/>
      <c r="I740" s="261"/>
      <c r="J740" s="261"/>
      <c r="K740" s="267"/>
      <c r="L740" s="265"/>
      <c r="M740" s="261"/>
      <c r="N740" s="266"/>
      <c r="O740" s="266"/>
    </row>
    <row r="741" spans="2:15">
      <c r="B741" s="261"/>
      <c r="C741" s="261"/>
      <c r="D741" s="261"/>
      <c r="E741" s="261"/>
      <c r="F741" s="261"/>
      <c r="G741" s="261"/>
      <c r="H741" s="261"/>
      <c r="I741" s="261"/>
      <c r="J741" s="261"/>
      <c r="K741" s="267"/>
      <c r="L741" s="265"/>
      <c r="M741" s="261"/>
      <c r="N741" s="266"/>
      <c r="O741" s="266"/>
    </row>
    <row r="742" spans="2:15">
      <c r="B742" s="261"/>
      <c r="C742" s="261"/>
      <c r="D742" s="261"/>
      <c r="E742" s="261"/>
      <c r="F742" s="261"/>
      <c r="G742" s="261"/>
      <c r="H742" s="261"/>
      <c r="I742" s="261"/>
      <c r="J742" s="261"/>
      <c r="K742" s="267"/>
      <c r="L742" s="265"/>
      <c r="M742" s="261"/>
      <c r="N742" s="266"/>
      <c r="O742" s="266"/>
    </row>
    <row r="743" spans="2:15">
      <c r="B743" s="261"/>
      <c r="C743" s="261"/>
      <c r="D743" s="261"/>
      <c r="E743" s="261"/>
      <c r="F743" s="261"/>
      <c r="G743" s="261"/>
      <c r="H743" s="261"/>
      <c r="I743" s="261"/>
      <c r="J743" s="261"/>
      <c r="K743" s="267"/>
      <c r="L743" s="265"/>
      <c r="M743" s="261"/>
      <c r="N743" s="266"/>
      <c r="O743" s="266"/>
    </row>
    <row r="744" spans="2:15">
      <c r="B744" s="261"/>
      <c r="C744" s="261"/>
      <c r="D744" s="261"/>
      <c r="E744" s="261"/>
      <c r="F744" s="261"/>
      <c r="G744" s="261"/>
      <c r="H744" s="261"/>
      <c r="I744" s="261"/>
      <c r="J744" s="261"/>
      <c r="K744" s="267"/>
      <c r="L744" s="265"/>
      <c r="M744" s="261"/>
      <c r="N744" s="266"/>
      <c r="O744" s="266"/>
    </row>
    <row r="745" spans="2:15">
      <c r="B745" s="261"/>
      <c r="C745" s="261"/>
      <c r="D745" s="261"/>
      <c r="E745" s="261"/>
      <c r="F745" s="261"/>
      <c r="G745" s="261"/>
      <c r="H745" s="261"/>
      <c r="I745" s="261"/>
      <c r="J745" s="261"/>
      <c r="K745" s="267"/>
      <c r="L745" s="265"/>
      <c r="M745" s="261"/>
      <c r="N745" s="266"/>
      <c r="O745" s="266"/>
    </row>
    <row r="746" spans="2:15">
      <c r="B746" s="261"/>
      <c r="C746" s="261"/>
      <c r="D746" s="261"/>
      <c r="E746" s="261"/>
      <c r="F746" s="261"/>
      <c r="G746" s="261"/>
      <c r="H746" s="261"/>
      <c r="I746" s="261"/>
      <c r="J746" s="261"/>
      <c r="K746" s="267"/>
      <c r="L746" s="265"/>
      <c r="M746" s="261"/>
      <c r="N746" s="266"/>
      <c r="O746" s="266"/>
    </row>
    <row r="747" spans="2:15">
      <c r="B747" s="261"/>
      <c r="C747" s="261"/>
      <c r="D747" s="261"/>
      <c r="E747" s="261"/>
      <c r="F747" s="261"/>
      <c r="G747" s="261"/>
      <c r="H747" s="261"/>
      <c r="I747" s="261"/>
      <c r="J747" s="261"/>
      <c r="K747" s="267"/>
      <c r="L747" s="265"/>
      <c r="M747" s="261"/>
      <c r="N747" s="266"/>
      <c r="O747" s="266"/>
    </row>
    <row r="748" spans="2:15">
      <c r="B748" s="261"/>
      <c r="C748" s="261"/>
      <c r="D748" s="261"/>
      <c r="E748" s="261"/>
      <c r="F748" s="261"/>
      <c r="G748" s="261"/>
      <c r="H748" s="261"/>
      <c r="I748" s="261"/>
      <c r="J748" s="261"/>
      <c r="K748" s="267"/>
      <c r="L748" s="265"/>
      <c r="M748" s="261"/>
      <c r="N748" s="266"/>
      <c r="O748" s="266"/>
    </row>
    <row r="749" spans="2:15">
      <c r="B749" s="261"/>
      <c r="C749" s="261"/>
      <c r="D749" s="261"/>
      <c r="E749" s="261"/>
      <c r="F749" s="261"/>
      <c r="G749" s="261"/>
      <c r="H749" s="261"/>
      <c r="I749" s="261"/>
      <c r="J749" s="261"/>
      <c r="K749" s="267"/>
      <c r="L749" s="265"/>
      <c r="M749" s="261"/>
      <c r="N749" s="266"/>
      <c r="O749" s="266"/>
    </row>
    <row r="750" spans="2:15">
      <c r="B750" s="261"/>
      <c r="C750" s="261"/>
      <c r="D750" s="261"/>
      <c r="E750" s="261"/>
      <c r="F750" s="261"/>
      <c r="G750" s="261"/>
      <c r="H750" s="261"/>
      <c r="I750" s="261"/>
      <c r="J750" s="261"/>
      <c r="K750" s="267"/>
      <c r="L750" s="265"/>
      <c r="M750" s="261"/>
      <c r="N750" s="266"/>
      <c r="O750" s="266"/>
    </row>
    <row r="751" spans="2:15">
      <c r="B751" s="261"/>
      <c r="C751" s="261"/>
      <c r="D751" s="261"/>
      <c r="E751" s="261"/>
      <c r="F751" s="261"/>
      <c r="G751" s="261"/>
      <c r="H751" s="261"/>
      <c r="I751" s="261"/>
      <c r="J751" s="261"/>
      <c r="K751" s="267"/>
      <c r="L751" s="265"/>
      <c r="M751" s="261"/>
      <c r="N751" s="266"/>
      <c r="O751" s="266"/>
    </row>
    <row r="752" spans="2:15">
      <c r="B752" s="261"/>
      <c r="C752" s="261"/>
      <c r="D752" s="261"/>
      <c r="E752" s="261"/>
      <c r="F752" s="261"/>
      <c r="G752" s="261"/>
      <c r="H752" s="261"/>
      <c r="I752" s="261"/>
      <c r="J752" s="261"/>
      <c r="K752" s="267"/>
      <c r="L752" s="265"/>
      <c r="M752" s="261"/>
      <c r="N752" s="266"/>
      <c r="O752" s="266"/>
    </row>
    <row r="753" spans="2:15">
      <c r="B753" s="261"/>
      <c r="C753" s="261"/>
      <c r="D753" s="261"/>
      <c r="E753" s="261"/>
      <c r="F753" s="261"/>
      <c r="G753" s="261"/>
      <c r="H753" s="261"/>
      <c r="I753" s="261"/>
      <c r="J753" s="261"/>
      <c r="K753" s="267"/>
      <c r="L753" s="265"/>
      <c r="M753" s="261"/>
      <c r="N753" s="266"/>
      <c r="O753" s="266"/>
    </row>
    <row r="754" spans="2:15">
      <c r="B754" s="261"/>
      <c r="C754" s="261"/>
      <c r="D754" s="261"/>
      <c r="E754" s="261"/>
      <c r="F754" s="261"/>
      <c r="G754" s="261"/>
      <c r="H754" s="261"/>
      <c r="I754" s="261"/>
      <c r="J754" s="261"/>
      <c r="K754" s="267"/>
      <c r="L754" s="265"/>
      <c r="M754" s="261"/>
      <c r="N754" s="266"/>
      <c r="O754" s="266"/>
    </row>
    <row r="755" spans="2:15">
      <c r="B755" s="261"/>
      <c r="C755" s="261"/>
      <c r="D755" s="261"/>
      <c r="E755" s="261"/>
      <c r="F755" s="261"/>
      <c r="G755" s="261"/>
      <c r="H755" s="261"/>
      <c r="I755" s="261"/>
      <c r="J755" s="261"/>
      <c r="K755" s="267"/>
      <c r="L755" s="265"/>
      <c r="M755" s="261"/>
      <c r="N755" s="266"/>
      <c r="O755" s="266"/>
    </row>
    <row r="756" spans="2:15">
      <c r="B756" s="261"/>
      <c r="C756" s="261"/>
      <c r="D756" s="261"/>
      <c r="E756" s="261"/>
      <c r="F756" s="261"/>
      <c r="G756" s="261"/>
      <c r="H756" s="261"/>
      <c r="I756" s="261"/>
      <c r="J756" s="261"/>
      <c r="K756" s="267"/>
      <c r="L756" s="265"/>
      <c r="M756" s="261"/>
      <c r="N756" s="266"/>
      <c r="O756" s="266"/>
    </row>
    <row r="757" spans="2:15">
      <c r="B757" s="261"/>
      <c r="C757" s="261"/>
      <c r="D757" s="261"/>
      <c r="E757" s="261"/>
      <c r="F757" s="261"/>
      <c r="G757" s="261"/>
      <c r="H757" s="261"/>
      <c r="I757" s="261"/>
      <c r="J757" s="261"/>
      <c r="K757" s="267"/>
      <c r="L757" s="265"/>
      <c r="M757" s="261"/>
      <c r="N757" s="266"/>
      <c r="O757" s="266"/>
    </row>
    <row r="758" spans="2:15">
      <c r="B758" s="261"/>
      <c r="C758" s="261"/>
      <c r="D758" s="261"/>
      <c r="E758" s="261"/>
      <c r="F758" s="261"/>
      <c r="G758" s="261"/>
      <c r="H758" s="261"/>
      <c r="I758" s="261"/>
      <c r="J758" s="261"/>
      <c r="K758" s="267"/>
      <c r="L758" s="265"/>
      <c r="M758" s="261"/>
      <c r="N758" s="266"/>
      <c r="O758" s="266"/>
    </row>
    <row r="759" spans="2:15">
      <c r="B759" s="261"/>
      <c r="C759" s="261"/>
      <c r="D759" s="261"/>
      <c r="E759" s="261"/>
      <c r="F759" s="261"/>
      <c r="G759" s="261"/>
      <c r="H759" s="261"/>
      <c r="I759" s="261"/>
      <c r="J759" s="261"/>
      <c r="K759" s="267"/>
      <c r="L759" s="265"/>
      <c r="M759" s="261"/>
      <c r="N759" s="266"/>
      <c r="O759" s="266"/>
    </row>
    <row r="760" spans="2:15">
      <c r="B760" s="261"/>
      <c r="C760" s="261"/>
      <c r="D760" s="261"/>
      <c r="E760" s="261"/>
      <c r="F760" s="261"/>
      <c r="G760" s="261"/>
      <c r="H760" s="261"/>
      <c r="I760" s="261"/>
      <c r="J760" s="261"/>
      <c r="K760" s="267"/>
      <c r="L760" s="265"/>
      <c r="M760" s="261"/>
      <c r="N760" s="266"/>
      <c r="O760" s="266"/>
    </row>
    <row r="761" spans="2:15">
      <c r="B761" s="261"/>
      <c r="C761" s="261"/>
      <c r="D761" s="261"/>
      <c r="E761" s="261"/>
      <c r="F761" s="261"/>
      <c r="G761" s="261"/>
      <c r="H761" s="261"/>
      <c r="I761" s="261"/>
      <c r="J761" s="261"/>
      <c r="K761" s="267"/>
      <c r="L761" s="265"/>
      <c r="M761" s="261"/>
      <c r="N761" s="266"/>
      <c r="O761" s="266"/>
    </row>
    <row r="762" spans="2:15">
      <c r="B762" s="261"/>
      <c r="C762" s="261"/>
      <c r="D762" s="261"/>
      <c r="E762" s="261"/>
      <c r="F762" s="261"/>
      <c r="G762" s="261"/>
      <c r="H762" s="261"/>
      <c r="I762" s="261"/>
      <c r="J762" s="261"/>
      <c r="K762" s="267"/>
      <c r="L762" s="265"/>
      <c r="M762" s="261"/>
      <c r="N762" s="266"/>
      <c r="O762" s="266"/>
    </row>
    <row r="763" spans="2:15">
      <c r="B763" s="261"/>
      <c r="C763" s="261"/>
      <c r="D763" s="261"/>
      <c r="E763" s="261"/>
      <c r="F763" s="261"/>
      <c r="G763" s="261"/>
      <c r="H763" s="261"/>
      <c r="I763" s="261"/>
      <c r="J763" s="261"/>
      <c r="K763" s="267"/>
      <c r="L763" s="265"/>
      <c r="M763" s="261"/>
      <c r="N763" s="266"/>
      <c r="O763" s="266"/>
    </row>
    <row r="764" spans="2:15">
      <c r="B764" s="261"/>
      <c r="C764" s="261"/>
      <c r="D764" s="261"/>
      <c r="E764" s="261"/>
      <c r="F764" s="261"/>
      <c r="G764" s="261"/>
      <c r="H764" s="261"/>
      <c r="I764" s="261"/>
      <c r="J764" s="261"/>
      <c r="K764" s="267"/>
      <c r="L764" s="265"/>
      <c r="M764" s="261"/>
      <c r="N764" s="266"/>
      <c r="O764" s="266"/>
    </row>
    <row r="765" spans="2:15">
      <c r="B765" s="261"/>
      <c r="C765" s="261"/>
      <c r="D765" s="261"/>
      <c r="E765" s="261"/>
      <c r="F765" s="261"/>
      <c r="G765" s="261"/>
      <c r="H765" s="261"/>
      <c r="I765" s="261"/>
      <c r="J765" s="261"/>
      <c r="K765" s="267"/>
      <c r="L765" s="265"/>
      <c r="M765" s="261"/>
      <c r="N765" s="266"/>
      <c r="O765" s="266"/>
    </row>
    <row r="766" spans="2:15">
      <c r="B766" s="261"/>
      <c r="C766" s="261"/>
      <c r="D766" s="261"/>
      <c r="E766" s="261"/>
      <c r="F766" s="261"/>
      <c r="G766" s="261"/>
      <c r="H766" s="261"/>
      <c r="I766" s="261"/>
      <c r="J766" s="261"/>
      <c r="K766" s="267"/>
      <c r="L766" s="265"/>
      <c r="M766" s="261"/>
      <c r="N766" s="266"/>
      <c r="O766" s="266"/>
    </row>
    <row r="767" spans="2:15">
      <c r="B767" s="261"/>
      <c r="C767" s="261"/>
      <c r="D767" s="261"/>
      <c r="E767" s="261"/>
      <c r="F767" s="261"/>
      <c r="G767" s="261"/>
      <c r="H767" s="261"/>
      <c r="I767" s="261"/>
      <c r="J767" s="261"/>
      <c r="K767" s="267"/>
      <c r="L767" s="265"/>
      <c r="M767" s="261"/>
      <c r="N767" s="266"/>
      <c r="O767" s="266"/>
    </row>
    <row r="768" spans="2:15">
      <c r="B768" s="261"/>
      <c r="C768" s="261"/>
      <c r="D768" s="261"/>
      <c r="E768" s="261"/>
      <c r="F768" s="261"/>
      <c r="G768" s="261"/>
      <c r="H768" s="261"/>
      <c r="I768" s="261"/>
      <c r="J768" s="261"/>
      <c r="K768" s="267"/>
      <c r="L768" s="265"/>
      <c r="M768" s="261"/>
      <c r="N768" s="266"/>
      <c r="O768" s="266"/>
    </row>
    <row r="769" spans="2:15">
      <c r="B769" s="261"/>
      <c r="C769" s="261"/>
      <c r="D769" s="261"/>
      <c r="E769" s="261"/>
      <c r="F769" s="261"/>
      <c r="G769" s="261"/>
      <c r="H769" s="261"/>
      <c r="I769" s="261"/>
      <c r="J769" s="261"/>
      <c r="K769" s="267"/>
      <c r="L769" s="265"/>
      <c r="M769" s="261"/>
      <c r="N769" s="266"/>
      <c r="O769" s="266"/>
    </row>
    <row r="770" spans="2:15">
      <c r="B770" s="261"/>
      <c r="C770" s="261"/>
      <c r="D770" s="261"/>
      <c r="E770" s="261"/>
      <c r="F770" s="261"/>
      <c r="G770" s="261"/>
      <c r="H770" s="261"/>
      <c r="I770" s="261"/>
      <c r="J770" s="261"/>
      <c r="K770" s="267"/>
      <c r="L770" s="265"/>
      <c r="M770" s="261"/>
      <c r="N770" s="266"/>
      <c r="O770" s="266"/>
    </row>
    <row r="771" spans="2:15">
      <c r="B771" s="261"/>
      <c r="C771" s="261"/>
      <c r="D771" s="261"/>
      <c r="E771" s="261"/>
      <c r="F771" s="261"/>
      <c r="G771" s="261"/>
      <c r="H771" s="261"/>
      <c r="I771" s="261"/>
      <c r="J771" s="261"/>
      <c r="K771" s="267"/>
      <c r="L771" s="265"/>
      <c r="M771" s="261"/>
      <c r="N771" s="266"/>
      <c r="O771" s="266"/>
    </row>
    <row r="772" spans="2:15">
      <c r="B772" s="261"/>
      <c r="C772" s="261"/>
      <c r="D772" s="261"/>
      <c r="E772" s="261"/>
      <c r="F772" s="261"/>
      <c r="G772" s="261"/>
      <c r="H772" s="261"/>
      <c r="I772" s="261"/>
      <c r="J772" s="261"/>
      <c r="K772" s="267"/>
      <c r="L772" s="265"/>
      <c r="M772" s="261"/>
      <c r="N772" s="266"/>
      <c r="O772" s="266"/>
    </row>
    <row r="773" spans="2:15">
      <c r="B773" s="261"/>
      <c r="C773" s="261"/>
      <c r="D773" s="261"/>
      <c r="E773" s="261"/>
      <c r="F773" s="261"/>
      <c r="G773" s="261"/>
      <c r="H773" s="261"/>
      <c r="I773" s="261"/>
      <c r="J773" s="261"/>
      <c r="K773" s="267"/>
      <c r="L773" s="265"/>
      <c r="M773" s="261"/>
      <c r="N773" s="266"/>
      <c r="O773" s="266"/>
    </row>
    <row r="774" spans="2:15">
      <c r="B774" s="261"/>
      <c r="C774" s="261"/>
      <c r="D774" s="261"/>
      <c r="E774" s="261"/>
      <c r="F774" s="261"/>
      <c r="G774" s="261"/>
      <c r="H774" s="261"/>
      <c r="I774" s="261"/>
      <c r="J774" s="261"/>
      <c r="K774" s="267"/>
      <c r="L774" s="265"/>
      <c r="M774" s="261"/>
      <c r="N774" s="266"/>
      <c r="O774" s="266"/>
    </row>
    <row r="775" spans="2:15">
      <c r="B775" s="261"/>
      <c r="C775" s="261"/>
      <c r="D775" s="261"/>
      <c r="E775" s="261"/>
      <c r="F775" s="261"/>
      <c r="G775" s="261"/>
      <c r="H775" s="261"/>
      <c r="I775" s="261"/>
      <c r="J775" s="261"/>
      <c r="K775" s="267"/>
      <c r="L775" s="265"/>
      <c r="M775" s="261"/>
      <c r="N775" s="266"/>
      <c r="O775" s="266"/>
    </row>
    <row r="776" spans="2:15">
      <c r="B776" s="261"/>
      <c r="C776" s="261"/>
      <c r="D776" s="261"/>
      <c r="E776" s="261"/>
      <c r="F776" s="261"/>
      <c r="G776" s="261"/>
      <c r="H776" s="261"/>
      <c r="I776" s="261"/>
      <c r="J776" s="261"/>
      <c r="K776" s="267"/>
      <c r="L776" s="265"/>
      <c r="M776" s="261"/>
      <c r="N776" s="266"/>
      <c r="O776" s="266"/>
    </row>
    <row r="777" spans="2:15">
      <c r="B777" s="261"/>
      <c r="C777" s="261"/>
      <c r="D777" s="261"/>
      <c r="E777" s="261"/>
      <c r="F777" s="261"/>
      <c r="G777" s="261"/>
      <c r="H777" s="261"/>
      <c r="I777" s="261"/>
      <c r="J777" s="261"/>
      <c r="K777" s="267"/>
      <c r="L777" s="265"/>
      <c r="M777" s="261"/>
      <c r="N777" s="266"/>
      <c r="O777" s="266"/>
    </row>
    <row r="778" spans="2:15">
      <c r="B778" s="261"/>
      <c r="C778" s="261"/>
      <c r="D778" s="261"/>
      <c r="E778" s="261"/>
      <c r="F778" s="261"/>
      <c r="G778" s="261"/>
      <c r="H778" s="261"/>
      <c r="I778" s="261"/>
      <c r="J778" s="261"/>
      <c r="K778" s="267"/>
      <c r="L778" s="265"/>
      <c r="M778" s="261"/>
      <c r="N778" s="266"/>
      <c r="O778" s="266"/>
    </row>
    <row r="779" spans="2:15">
      <c r="B779" s="261"/>
      <c r="C779" s="261"/>
      <c r="D779" s="261"/>
      <c r="E779" s="261"/>
      <c r="F779" s="261"/>
      <c r="G779" s="261"/>
      <c r="H779" s="261"/>
      <c r="I779" s="261"/>
      <c r="J779" s="261"/>
      <c r="K779" s="267"/>
      <c r="L779" s="265"/>
      <c r="M779" s="261"/>
      <c r="N779" s="266"/>
      <c r="O779" s="266"/>
    </row>
    <row r="780" spans="2:15">
      <c r="B780" s="261"/>
      <c r="C780" s="261"/>
      <c r="D780" s="261"/>
      <c r="E780" s="261"/>
      <c r="F780" s="261"/>
      <c r="G780" s="261"/>
      <c r="H780" s="261"/>
      <c r="I780" s="261"/>
      <c r="J780" s="261"/>
      <c r="K780" s="267"/>
      <c r="L780" s="265"/>
      <c r="M780" s="261"/>
      <c r="N780" s="266"/>
      <c r="O780" s="266"/>
    </row>
    <row r="781" spans="2:15">
      <c r="B781" s="261"/>
      <c r="C781" s="261"/>
      <c r="D781" s="261"/>
      <c r="E781" s="261"/>
      <c r="F781" s="261"/>
      <c r="G781" s="261"/>
      <c r="H781" s="261"/>
      <c r="I781" s="261"/>
      <c r="J781" s="261"/>
      <c r="K781" s="267"/>
      <c r="L781" s="265"/>
      <c r="M781" s="261"/>
      <c r="N781" s="266"/>
      <c r="O781" s="266"/>
    </row>
    <row r="782" spans="2:15">
      <c r="B782" s="261"/>
      <c r="C782" s="261"/>
      <c r="D782" s="261"/>
      <c r="E782" s="261"/>
      <c r="F782" s="261"/>
      <c r="G782" s="261"/>
      <c r="H782" s="261"/>
      <c r="I782" s="261"/>
      <c r="J782" s="261"/>
      <c r="K782" s="267"/>
      <c r="L782" s="265"/>
      <c r="M782" s="261"/>
      <c r="N782" s="266"/>
      <c r="O782" s="266"/>
    </row>
    <row r="783" spans="2:15">
      <c r="B783" s="261"/>
      <c r="C783" s="261"/>
      <c r="D783" s="261"/>
      <c r="E783" s="261"/>
      <c r="F783" s="261"/>
      <c r="G783" s="261"/>
      <c r="H783" s="261"/>
      <c r="I783" s="261"/>
      <c r="J783" s="261"/>
      <c r="K783" s="267"/>
      <c r="L783" s="265"/>
      <c r="M783" s="261"/>
      <c r="N783" s="266"/>
      <c r="O783" s="266"/>
    </row>
    <row r="784" spans="2:15">
      <c r="B784" s="261"/>
      <c r="C784" s="261"/>
      <c r="D784" s="261"/>
      <c r="E784" s="261"/>
      <c r="F784" s="261"/>
      <c r="G784" s="261"/>
      <c r="H784" s="261"/>
      <c r="I784" s="261"/>
      <c r="J784" s="261"/>
      <c r="K784" s="267"/>
      <c r="L784" s="265"/>
      <c r="M784" s="261"/>
      <c r="N784" s="266"/>
      <c r="O784" s="266"/>
    </row>
    <row r="785" spans="2:15">
      <c r="B785" s="261"/>
      <c r="C785" s="261"/>
      <c r="D785" s="261"/>
      <c r="E785" s="261"/>
      <c r="F785" s="261"/>
      <c r="G785" s="261"/>
      <c r="H785" s="261"/>
      <c r="I785" s="261"/>
      <c r="J785" s="261"/>
      <c r="K785" s="267"/>
      <c r="L785" s="265"/>
      <c r="M785" s="261"/>
      <c r="N785" s="266"/>
      <c r="O785" s="266"/>
    </row>
    <row r="786" spans="2:15">
      <c r="B786" s="261"/>
      <c r="C786" s="261"/>
      <c r="D786" s="261"/>
      <c r="E786" s="261"/>
      <c r="F786" s="261"/>
      <c r="G786" s="261"/>
      <c r="H786" s="261"/>
      <c r="I786" s="261"/>
      <c r="J786" s="261"/>
      <c r="K786" s="267"/>
      <c r="L786" s="265"/>
      <c r="M786" s="261"/>
      <c r="N786" s="266"/>
      <c r="O786" s="266"/>
    </row>
    <row r="787" spans="2:15">
      <c r="B787" s="261"/>
      <c r="C787" s="261"/>
      <c r="D787" s="261"/>
      <c r="E787" s="261"/>
      <c r="F787" s="261"/>
      <c r="G787" s="261"/>
      <c r="H787" s="261"/>
      <c r="I787" s="261"/>
      <c r="J787" s="261"/>
      <c r="K787" s="267"/>
      <c r="L787" s="265"/>
      <c r="M787" s="261"/>
      <c r="N787" s="266"/>
      <c r="O787" s="266"/>
    </row>
    <row r="788" spans="2:15">
      <c r="B788" s="261"/>
      <c r="C788" s="261"/>
      <c r="D788" s="261"/>
      <c r="E788" s="261"/>
      <c r="F788" s="261"/>
      <c r="G788" s="261"/>
      <c r="H788" s="261"/>
      <c r="I788" s="261"/>
      <c r="J788" s="261"/>
      <c r="K788" s="267"/>
      <c r="L788" s="265"/>
      <c r="M788" s="261"/>
      <c r="N788" s="266"/>
      <c r="O788" s="266"/>
    </row>
    <row r="789" spans="2:15">
      <c r="B789" s="261"/>
      <c r="C789" s="261"/>
      <c r="D789" s="261"/>
      <c r="E789" s="261"/>
      <c r="F789" s="261"/>
      <c r="G789" s="261"/>
      <c r="H789" s="261"/>
      <c r="I789" s="261"/>
      <c r="J789" s="261"/>
      <c r="K789" s="267"/>
      <c r="L789" s="265"/>
      <c r="M789" s="261"/>
      <c r="N789" s="266"/>
      <c r="O789" s="266"/>
    </row>
    <row r="790" spans="2:15">
      <c r="B790" s="261"/>
      <c r="C790" s="261"/>
      <c r="D790" s="261"/>
      <c r="E790" s="261"/>
      <c r="F790" s="261"/>
      <c r="G790" s="261"/>
      <c r="H790" s="261"/>
      <c r="I790" s="261"/>
      <c r="J790" s="261"/>
      <c r="K790" s="267"/>
      <c r="L790" s="265"/>
      <c r="M790" s="261"/>
      <c r="N790" s="266"/>
      <c r="O790" s="266"/>
    </row>
    <row r="791" spans="2:15">
      <c r="B791" s="261"/>
      <c r="C791" s="261"/>
      <c r="D791" s="261"/>
      <c r="E791" s="261"/>
      <c r="F791" s="261"/>
      <c r="G791" s="261"/>
      <c r="H791" s="261"/>
      <c r="I791" s="261"/>
      <c r="J791" s="261"/>
      <c r="K791" s="267"/>
      <c r="L791" s="265"/>
      <c r="M791" s="261"/>
      <c r="N791" s="266"/>
      <c r="O791" s="266"/>
    </row>
    <row r="792" spans="2:15">
      <c r="B792" s="261"/>
      <c r="C792" s="261"/>
      <c r="D792" s="261"/>
      <c r="E792" s="261"/>
      <c r="F792" s="261"/>
      <c r="G792" s="261"/>
      <c r="H792" s="261"/>
      <c r="I792" s="261"/>
      <c r="J792" s="261"/>
      <c r="K792" s="267"/>
      <c r="L792" s="265"/>
      <c r="M792" s="261"/>
      <c r="N792" s="266"/>
      <c r="O792" s="266"/>
    </row>
    <row r="793" spans="2:15">
      <c r="B793" s="261"/>
      <c r="C793" s="261"/>
      <c r="D793" s="261"/>
      <c r="E793" s="261"/>
      <c r="F793" s="261"/>
      <c r="G793" s="261"/>
      <c r="H793" s="261"/>
      <c r="I793" s="261"/>
      <c r="J793" s="261"/>
      <c r="K793" s="267"/>
      <c r="L793" s="265"/>
      <c r="M793" s="261"/>
      <c r="N793" s="266"/>
      <c r="O793" s="266"/>
    </row>
    <row r="794" spans="2:15">
      <c r="B794" s="261"/>
      <c r="C794" s="261"/>
      <c r="D794" s="261"/>
      <c r="E794" s="261"/>
      <c r="F794" s="261"/>
      <c r="G794" s="261"/>
      <c r="H794" s="261"/>
      <c r="I794" s="261"/>
      <c r="J794" s="261"/>
      <c r="K794" s="267"/>
      <c r="L794" s="265"/>
      <c r="M794" s="261"/>
      <c r="N794" s="266"/>
      <c r="O794" s="266"/>
    </row>
    <row r="795" spans="2:15">
      <c r="B795" s="261"/>
      <c r="C795" s="261"/>
      <c r="D795" s="261"/>
      <c r="E795" s="261"/>
      <c r="F795" s="261"/>
      <c r="G795" s="261"/>
      <c r="H795" s="261"/>
      <c r="I795" s="261"/>
      <c r="J795" s="261"/>
      <c r="K795" s="267"/>
      <c r="L795" s="265"/>
      <c r="M795" s="261"/>
      <c r="N795" s="266"/>
      <c r="O795" s="266"/>
    </row>
    <row r="796" spans="2:15">
      <c r="B796" s="261"/>
      <c r="C796" s="261"/>
      <c r="D796" s="261"/>
      <c r="E796" s="261"/>
      <c r="F796" s="261"/>
      <c r="G796" s="261"/>
      <c r="H796" s="261"/>
      <c r="I796" s="261"/>
      <c r="J796" s="261"/>
      <c r="K796" s="267"/>
      <c r="L796" s="265"/>
      <c r="M796" s="261"/>
      <c r="N796" s="266"/>
      <c r="O796" s="266"/>
    </row>
    <row r="797" spans="2:15">
      <c r="B797" s="261"/>
      <c r="C797" s="261"/>
      <c r="D797" s="261"/>
      <c r="E797" s="261"/>
      <c r="F797" s="261"/>
      <c r="G797" s="261"/>
      <c r="H797" s="261"/>
      <c r="I797" s="261"/>
      <c r="J797" s="261"/>
      <c r="K797" s="267"/>
      <c r="L797" s="265"/>
      <c r="M797" s="261"/>
      <c r="N797" s="266"/>
      <c r="O797" s="266"/>
    </row>
    <row r="798" spans="2:15">
      <c r="B798" s="261"/>
      <c r="C798" s="261"/>
      <c r="D798" s="261"/>
      <c r="E798" s="261"/>
      <c r="F798" s="261"/>
      <c r="G798" s="261"/>
      <c r="H798" s="261"/>
      <c r="I798" s="261"/>
      <c r="J798" s="261"/>
      <c r="K798" s="267"/>
      <c r="L798" s="265"/>
      <c r="M798" s="261"/>
      <c r="N798" s="266"/>
      <c r="O798" s="266"/>
    </row>
    <row r="799" spans="2:15">
      <c r="B799" s="261"/>
      <c r="C799" s="261"/>
      <c r="D799" s="261"/>
      <c r="E799" s="261"/>
      <c r="F799" s="261"/>
      <c r="G799" s="261"/>
      <c r="H799" s="261"/>
      <c r="I799" s="261"/>
      <c r="J799" s="261"/>
      <c r="K799" s="267"/>
      <c r="L799" s="265"/>
      <c r="M799" s="261"/>
      <c r="N799" s="266"/>
      <c r="O799" s="266"/>
    </row>
    <row r="800" spans="2:15">
      <c r="B800" s="261"/>
      <c r="C800" s="261"/>
      <c r="D800" s="261"/>
      <c r="E800" s="261"/>
      <c r="F800" s="261"/>
      <c r="G800" s="261"/>
      <c r="H800" s="261"/>
      <c r="I800" s="261"/>
      <c r="J800" s="261"/>
      <c r="K800" s="267"/>
      <c r="L800" s="265"/>
      <c r="M800" s="261"/>
      <c r="N800" s="266"/>
      <c r="O800" s="266"/>
    </row>
    <row r="801" spans="2:15">
      <c r="B801" s="261"/>
      <c r="C801" s="261"/>
      <c r="D801" s="261"/>
      <c r="E801" s="261"/>
      <c r="F801" s="261"/>
      <c r="G801" s="261"/>
      <c r="H801" s="261"/>
      <c r="I801" s="261"/>
      <c r="J801" s="261"/>
      <c r="K801" s="267"/>
      <c r="L801" s="265"/>
      <c r="M801" s="261"/>
      <c r="N801" s="266"/>
      <c r="O801" s="266"/>
    </row>
    <row r="802" spans="2:15">
      <c r="B802" s="261"/>
      <c r="C802" s="261"/>
      <c r="D802" s="261"/>
      <c r="E802" s="261"/>
      <c r="F802" s="261"/>
      <c r="G802" s="261"/>
      <c r="H802" s="261"/>
      <c r="I802" s="261"/>
      <c r="J802" s="261"/>
      <c r="K802" s="267"/>
      <c r="L802" s="265"/>
      <c r="M802" s="261"/>
      <c r="N802" s="266"/>
      <c r="O802" s="266"/>
    </row>
    <row r="803" spans="2:15">
      <c r="B803" s="261"/>
      <c r="C803" s="261"/>
      <c r="D803" s="261"/>
      <c r="E803" s="261"/>
      <c r="F803" s="261"/>
      <c r="G803" s="261"/>
      <c r="H803" s="261"/>
      <c r="I803" s="261"/>
      <c r="J803" s="261"/>
      <c r="K803" s="267"/>
      <c r="L803" s="265"/>
      <c r="M803" s="261"/>
      <c r="N803" s="266"/>
      <c r="O803" s="266"/>
    </row>
    <row r="804" spans="2:15">
      <c r="B804" s="261"/>
      <c r="C804" s="261"/>
      <c r="D804" s="261"/>
      <c r="E804" s="261"/>
      <c r="F804" s="261"/>
      <c r="G804" s="261"/>
      <c r="H804" s="261"/>
      <c r="I804" s="261"/>
      <c r="J804" s="261"/>
      <c r="K804" s="267"/>
      <c r="L804" s="265"/>
      <c r="M804" s="261"/>
      <c r="N804" s="266"/>
      <c r="O804" s="266"/>
    </row>
    <row r="805" spans="2:15">
      <c r="B805" s="261"/>
      <c r="C805" s="261"/>
      <c r="D805" s="261"/>
      <c r="E805" s="261"/>
      <c r="F805" s="261"/>
      <c r="G805" s="261"/>
      <c r="H805" s="261"/>
      <c r="I805" s="261"/>
      <c r="J805" s="261"/>
      <c r="K805" s="267"/>
      <c r="L805" s="265"/>
      <c r="M805" s="261"/>
      <c r="N805" s="266"/>
      <c r="O805" s="266"/>
    </row>
    <row r="806" spans="2:15">
      <c r="B806" s="261"/>
      <c r="C806" s="261"/>
      <c r="D806" s="261"/>
      <c r="E806" s="261"/>
      <c r="F806" s="261"/>
      <c r="G806" s="261"/>
      <c r="H806" s="261"/>
      <c r="I806" s="261"/>
      <c r="J806" s="261"/>
      <c r="K806" s="267"/>
      <c r="L806" s="265"/>
      <c r="M806" s="261"/>
      <c r="N806" s="266"/>
      <c r="O806" s="266"/>
    </row>
    <row r="807" spans="2:15">
      <c r="B807" s="261"/>
      <c r="C807" s="261"/>
      <c r="D807" s="261"/>
      <c r="E807" s="261"/>
      <c r="F807" s="261"/>
      <c r="G807" s="261"/>
      <c r="H807" s="261"/>
      <c r="I807" s="261"/>
      <c r="J807" s="261"/>
      <c r="K807" s="267"/>
      <c r="L807" s="265"/>
      <c r="M807" s="261"/>
      <c r="N807" s="266"/>
      <c r="O807" s="266"/>
    </row>
    <row r="808" spans="2:15">
      <c r="B808" s="261"/>
      <c r="C808" s="261"/>
      <c r="D808" s="261"/>
      <c r="E808" s="261"/>
      <c r="F808" s="261"/>
      <c r="G808" s="261"/>
      <c r="H808" s="261"/>
      <c r="I808" s="261"/>
      <c r="J808" s="261"/>
      <c r="K808" s="267"/>
      <c r="L808" s="265"/>
      <c r="M808" s="261"/>
      <c r="N808" s="266"/>
      <c r="O808" s="266"/>
    </row>
    <row r="809" spans="2:15">
      <c r="B809" s="261"/>
      <c r="C809" s="261"/>
      <c r="D809" s="261"/>
      <c r="E809" s="261"/>
      <c r="F809" s="261"/>
      <c r="G809" s="261"/>
      <c r="H809" s="261"/>
      <c r="I809" s="261"/>
      <c r="J809" s="261"/>
      <c r="K809" s="267"/>
      <c r="L809" s="265"/>
      <c r="M809" s="261"/>
      <c r="N809" s="266"/>
      <c r="O809" s="266"/>
    </row>
    <row r="810" spans="2:15">
      <c r="B810" s="261"/>
      <c r="C810" s="261"/>
      <c r="D810" s="261"/>
      <c r="E810" s="261"/>
      <c r="F810" s="261"/>
      <c r="G810" s="261"/>
      <c r="H810" s="261"/>
      <c r="I810" s="261"/>
      <c r="J810" s="261"/>
      <c r="K810" s="267"/>
      <c r="L810" s="265"/>
      <c r="M810" s="261"/>
      <c r="N810" s="266"/>
      <c r="O810" s="266"/>
    </row>
    <row r="811" spans="2:15">
      <c r="B811" s="261"/>
      <c r="C811" s="261"/>
      <c r="D811" s="261"/>
      <c r="E811" s="261"/>
      <c r="F811" s="261"/>
      <c r="G811" s="261"/>
      <c r="H811" s="261"/>
      <c r="I811" s="261"/>
      <c r="J811" s="261"/>
      <c r="K811" s="267"/>
      <c r="L811" s="265"/>
      <c r="M811" s="261"/>
      <c r="N811" s="266"/>
      <c r="O811" s="266"/>
    </row>
    <row r="812" spans="2:15">
      <c r="B812" s="261"/>
      <c r="C812" s="261"/>
      <c r="D812" s="261"/>
      <c r="E812" s="261"/>
      <c r="F812" s="261"/>
      <c r="G812" s="261"/>
      <c r="H812" s="261"/>
      <c r="I812" s="261"/>
      <c r="J812" s="261"/>
      <c r="K812" s="267"/>
      <c r="L812" s="265"/>
      <c r="M812" s="261"/>
      <c r="N812" s="266"/>
      <c r="O812" s="266"/>
    </row>
    <row r="813" spans="2:15">
      <c r="B813" s="261"/>
      <c r="C813" s="261"/>
      <c r="D813" s="261"/>
      <c r="E813" s="261"/>
      <c r="F813" s="261"/>
      <c r="G813" s="261"/>
      <c r="H813" s="261"/>
      <c r="I813" s="261"/>
      <c r="J813" s="261"/>
      <c r="K813" s="267"/>
      <c r="L813" s="265"/>
      <c r="M813" s="261"/>
      <c r="N813" s="266"/>
      <c r="O813" s="266"/>
    </row>
    <row r="814" spans="2:15">
      <c r="B814" s="261"/>
      <c r="C814" s="261"/>
      <c r="D814" s="261"/>
      <c r="E814" s="261"/>
      <c r="F814" s="261"/>
      <c r="G814" s="261"/>
      <c r="H814" s="261"/>
      <c r="I814" s="261"/>
      <c r="J814" s="261"/>
      <c r="K814" s="267"/>
      <c r="L814" s="265"/>
      <c r="M814" s="261"/>
      <c r="N814" s="266"/>
      <c r="O814" s="266"/>
    </row>
    <row r="815" spans="2:15">
      <c r="B815" s="261"/>
      <c r="C815" s="261"/>
      <c r="D815" s="261"/>
      <c r="E815" s="261"/>
      <c r="F815" s="261"/>
      <c r="G815" s="261"/>
      <c r="H815" s="261"/>
      <c r="I815" s="261"/>
      <c r="J815" s="261"/>
      <c r="K815" s="267"/>
      <c r="L815" s="265"/>
      <c r="M815" s="261"/>
      <c r="N815" s="266"/>
      <c r="O815" s="266"/>
    </row>
    <row r="816" spans="2:15">
      <c r="B816" s="261"/>
      <c r="C816" s="261"/>
      <c r="D816" s="261"/>
      <c r="E816" s="261"/>
      <c r="F816" s="261"/>
      <c r="G816" s="261"/>
      <c r="H816" s="261"/>
      <c r="I816" s="261"/>
      <c r="J816" s="261"/>
      <c r="K816" s="267"/>
      <c r="L816" s="265"/>
      <c r="M816" s="261"/>
      <c r="N816" s="266"/>
      <c r="O816" s="266"/>
    </row>
    <row r="817" spans="2:15">
      <c r="B817" s="261"/>
      <c r="C817" s="261"/>
      <c r="D817" s="261"/>
      <c r="E817" s="261"/>
      <c r="F817" s="261"/>
      <c r="G817" s="261"/>
      <c r="H817" s="261"/>
      <c r="I817" s="261"/>
      <c r="J817" s="261"/>
      <c r="K817" s="267"/>
      <c r="L817" s="265"/>
      <c r="M817" s="261"/>
      <c r="N817" s="266"/>
      <c r="O817" s="266"/>
    </row>
    <row r="818" spans="2:15">
      <c r="B818" s="261"/>
      <c r="C818" s="261"/>
      <c r="D818" s="261"/>
      <c r="E818" s="261"/>
      <c r="F818" s="261"/>
      <c r="G818" s="261"/>
      <c r="H818" s="261"/>
      <c r="I818" s="261"/>
      <c r="J818" s="261"/>
      <c r="K818" s="267"/>
      <c r="L818" s="265"/>
      <c r="M818" s="261"/>
      <c r="N818" s="266"/>
      <c r="O818" s="266"/>
    </row>
    <row r="819" spans="2:15">
      <c r="B819" s="261"/>
      <c r="C819" s="261"/>
      <c r="D819" s="261"/>
      <c r="E819" s="261"/>
      <c r="F819" s="261"/>
      <c r="G819" s="261"/>
      <c r="H819" s="261"/>
      <c r="I819" s="261"/>
      <c r="J819" s="261"/>
      <c r="K819" s="267"/>
      <c r="L819" s="265"/>
      <c r="M819" s="261"/>
      <c r="N819" s="266"/>
      <c r="O819" s="266"/>
    </row>
    <row r="820" spans="2:15">
      <c r="B820" s="261"/>
      <c r="C820" s="261"/>
      <c r="D820" s="261"/>
      <c r="E820" s="261"/>
      <c r="F820" s="261"/>
      <c r="G820" s="261"/>
      <c r="H820" s="261"/>
      <c r="I820" s="261"/>
      <c r="J820" s="261"/>
      <c r="K820" s="267"/>
      <c r="L820" s="265"/>
      <c r="M820" s="261"/>
      <c r="N820" s="266"/>
      <c r="O820" s="266"/>
    </row>
    <row r="821" spans="2:15">
      <c r="B821" s="261"/>
      <c r="C821" s="261"/>
      <c r="D821" s="261"/>
      <c r="E821" s="261"/>
      <c r="F821" s="261"/>
      <c r="G821" s="261"/>
      <c r="H821" s="261"/>
      <c r="I821" s="261"/>
      <c r="J821" s="261"/>
      <c r="K821" s="267"/>
      <c r="L821" s="265"/>
      <c r="M821" s="261"/>
      <c r="N821" s="266"/>
      <c r="O821" s="266"/>
    </row>
    <row r="822" spans="2:15">
      <c r="B822" s="261"/>
      <c r="C822" s="261"/>
      <c r="D822" s="261"/>
      <c r="E822" s="261"/>
      <c r="F822" s="261"/>
      <c r="G822" s="261"/>
      <c r="H822" s="261"/>
      <c r="I822" s="261"/>
      <c r="J822" s="261"/>
      <c r="K822" s="267"/>
      <c r="L822" s="265"/>
      <c r="M822" s="261"/>
      <c r="N822" s="266"/>
      <c r="O822" s="266"/>
    </row>
    <row r="823" spans="2:15">
      <c r="B823" s="261"/>
      <c r="C823" s="261"/>
      <c r="D823" s="261"/>
      <c r="E823" s="261"/>
      <c r="F823" s="261"/>
      <c r="G823" s="261"/>
      <c r="H823" s="261"/>
      <c r="I823" s="261"/>
      <c r="J823" s="261"/>
      <c r="K823" s="267"/>
      <c r="L823" s="265"/>
      <c r="M823" s="261"/>
      <c r="N823" s="266"/>
      <c r="O823" s="266"/>
    </row>
    <row r="824" spans="2:15">
      <c r="B824" s="261"/>
      <c r="C824" s="261"/>
      <c r="D824" s="261"/>
      <c r="E824" s="261"/>
      <c r="F824" s="261"/>
      <c r="G824" s="261"/>
      <c r="H824" s="261"/>
      <c r="I824" s="261"/>
      <c r="J824" s="261"/>
      <c r="K824" s="267"/>
      <c r="L824" s="265"/>
      <c r="M824" s="261"/>
      <c r="N824" s="266"/>
      <c r="O824" s="266"/>
    </row>
    <row r="825" spans="2:15">
      <c r="B825" s="261"/>
      <c r="C825" s="261"/>
      <c r="D825" s="261"/>
      <c r="E825" s="261"/>
      <c r="F825" s="261"/>
      <c r="G825" s="261"/>
      <c r="H825" s="261"/>
      <c r="I825" s="261"/>
      <c r="J825" s="261"/>
      <c r="K825" s="267"/>
      <c r="L825" s="265"/>
      <c r="M825" s="261"/>
      <c r="N825" s="266"/>
      <c r="O825" s="266"/>
    </row>
    <row r="826" spans="2:15">
      <c r="B826" s="261"/>
      <c r="C826" s="261"/>
      <c r="D826" s="261"/>
      <c r="E826" s="261"/>
      <c r="F826" s="261"/>
      <c r="G826" s="261"/>
      <c r="H826" s="261"/>
      <c r="I826" s="261"/>
      <c r="J826" s="261"/>
      <c r="K826" s="267"/>
      <c r="L826" s="265"/>
      <c r="M826" s="261"/>
      <c r="N826" s="266"/>
      <c r="O826" s="266"/>
    </row>
    <row r="827" spans="2:15">
      <c r="B827" s="261"/>
      <c r="C827" s="261"/>
      <c r="D827" s="261"/>
      <c r="E827" s="261"/>
      <c r="F827" s="261"/>
      <c r="G827" s="261"/>
      <c r="H827" s="261"/>
      <c r="I827" s="261"/>
      <c r="J827" s="261"/>
      <c r="K827" s="267"/>
      <c r="L827" s="265"/>
      <c r="M827" s="261"/>
      <c r="N827" s="266"/>
      <c r="O827" s="266"/>
    </row>
    <row r="828" spans="2:15">
      <c r="B828" s="261"/>
      <c r="C828" s="261"/>
      <c r="D828" s="261"/>
      <c r="E828" s="261"/>
      <c r="F828" s="261"/>
      <c r="G828" s="261"/>
      <c r="H828" s="261"/>
      <c r="I828" s="261"/>
      <c r="J828" s="261"/>
      <c r="K828" s="267"/>
      <c r="L828" s="265"/>
      <c r="M828" s="261"/>
      <c r="N828" s="266"/>
      <c r="O828" s="266"/>
    </row>
    <row r="829" spans="2:15">
      <c r="B829" s="261"/>
      <c r="C829" s="261"/>
      <c r="D829" s="261"/>
      <c r="E829" s="261"/>
      <c r="F829" s="261"/>
      <c r="G829" s="261"/>
      <c r="H829" s="261"/>
      <c r="I829" s="261"/>
      <c r="J829" s="261"/>
      <c r="K829" s="267"/>
      <c r="L829" s="265"/>
      <c r="M829" s="261"/>
      <c r="N829" s="266"/>
      <c r="O829" s="266"/>
    </row>
    <row r="830" spans="2:15">
      <c r="B830" s="261"/>
      <c r="C830" s="261"/>
      <c r="D830" s="261"/>
      <c r="E830" s="261"/>
      <c r="F830" s="261"/>
      <c r="G830" s="261"/>
      <c r="H830" s="261"/>
      <c r="I830" s="261"/>
      <c r="J830" s="261"/>
      <c r="K830" s="267"/>
      <c r="L830" s="265"/>
      <c r="M830" s="261"/>
      <c r="N830" s="266"/>
      <c r="O830" s="266"/>
    </row>
    <row r="831" spans="2:15">
      <c r="B831" s="261"/>
      <c r="C831" s="261"/>
      <c r="D831" s="261"/>
      <c r="E831" s="261"/>
      <c r="F831" s="261"/>
      <c r="G831" s="261"/>
      <c r="H831" s="261"/>
      <c r="I831" s="261"/>
      <c r="J831" s="261"/>
      <c r="K831" s="267"/>
      <c r="L831" s="265"/>
      <c r="M831" s="261"/>
      <c r="N831" s="266"/>
      <c r="O831" s="266"/>
    </row>
    <row r="832" spans="2:15">
      <c r="B832" s="261"/>
      <c r="C832" s="261"/>
      <c r="D832" s="261"/>
      <c r="E832" s="261"/>
      <c r="F832" s="261"/>
      <c r="G832" s="261"/>
      <c r="H832" s="261"/>
      <c r="I832" s="261"/>
      <c r="J832" s="261"/>
      <c r="K832" s="267"/>
      <c r="L832" s="265"/>
      <c r="M832" s="261"/>
      <c r="N832" s="266"/>
      <c r="O832" s="266"/>
    </row>
    <row r="833" spans="2:15">
      <c r="B833" s="261"/>
      <c r="C833" s="261"/>
      <c r="D833" s="261"/>
      <c r="E833" s="261"/>
      <c r="F833" s="261"/>
      <c r="G833" s="261"/>
      <c r="H833" s="261"/>
      <c r="I833" s="261"/>
      <c r="J833" s="261"/>
      <c r="K833" s="267"/>
      <c r="L833" s="265"/>
      <c r="M833" s="261"/>
      <c r="N833" s="266"/>
      <c r="O833" s="266"/>
    </row>
    <row r="834" spans="2:15">
      <c r="B834" s="261"/>
      <c r="C834" s="261"/>
      <c r="D834" s="261"/>
      <c r="E834" s="261"/>
      <c r="F834" s="261"/>
      <c r="G834" s="261"/>
      <c r="H834" s="261"/>
      <c r="I834" s="261"/>
      <c r="J834" s="261"/>
      <c r="K834" s="267"/>
      <c r="L834" s="265"/>
      <c r="M834" s="261"/>
      <c r="N834" s="266"/>
      <c r="O834" s="266"/>
    </row>
    <row r="835" spans="2:15">
      <c r="B835" s="261"/>
      <c r="C835" s="261"/>
      <c r="D835" s="261"/>
      <c r="E835" s="261"/>
      <c r="F835" s="261"/>
      <c r="G835" s="261"/>
      <c r="H835" s="261"/>
      <c r="I835" s="261"/>
      <c r="J835" s="261"/>
      <c r="K835" s="267"/>
      <c r="L835" s="265"/>
      <c r="M835" s="261"/>
      <c r="N835" s="266"/>
      <c r="O835" s="266"/>
    </row>
    <row r="836" spans="2:15">
      <c r="B836" s="261"/>
      <c r="C836" s="261"/>
      <c r="D836" s="261"/>
      <c r="E836" s="261"/>
      <c r="F836" s="261"/>
      <c r="G836" s="261"/>
      <c r="H836" s="261"/>
      <c r="I836" s="261"/>
      <c r="J836" s="261"/>
      <c r="K836" s="267"/>
      <c r="L836" s="265"/>
      <c r="M836" s="261"/>
      <c r="N836" s="266"/>
      <c r="O836" s="266"/>
    </row>
    <row r="837" spans="2:15">
      <c r="B837" s="261"/>
      <c r="C837" s="261"/>
      <c r="D837" s="261"/>
      <c r="E837" s="261"/>
      <c r="F837" s="261"/>
      <c r="G837" s="261"/>
      <c r="H837" s="261"/>
      <c r="I837" s="261"/>
      <c r="J837" s="261"/>
      <c r="K837" s="267"/>
      <c r="L837" s="265"/>
      <c r="M837" s="261"/>
      <c r="N837" s="266"/>
      <c r="O837" s="266"/>
    </row>
    <row r="838" spans="2:15">
      <c r="B838" s="261"/>
      <c r="C838" s="261"/>
      <c r="D838" s="261"/>
      <c r="E838" s="261"/>
      <c r="F838" s="261"/>
      <c r="G838" s="261"/>
      <c r="H838" s="261"/>
      <c r="I838" s="261"/>
      <c r="J838" s="261"/>
      <c r="K838" s="267"/>
      <c r="L838" s="265"/>
      <c r="M838" s="261"/>
      <c r="N838" s="266"/>
      <c r="O838" s="266"/>
    </row>
    <row r="839" spans="2:15">
      <c r="B839" s="261"/>
      <c r="C839" s="261"/>
      <c r="D839" s="261"/>
      <c r="E839" s="261"/>
      <c r="F839" s="261"/>
      <c r="G839" s="261"/>
      <c r="H839" s="261"/>
      <c r="I839" s="261"/>
      <c r="J839" s="261"/>
      <c r="K839" s="267"/>
      <c r="L839" s="265"/>
      <c r="M839" s="261"/>
      <c r="N839" s="266"/>
      <c r="O839" s="266"/>
    </row>
    <row r="840" spans="2:15">
      <c r="B840" s="261"/>
      <c r="C840" s="261"/>
      <c r="D840" s="261"/>
      <c r="E840" s="261"/>
      <c r="F840" s="261"/>
      <c r="G840" s="261"/>
      <c r="H840" s="261"/>
      <c r="I840" s="261"/>
      <c r="J840" s="261"/>
      <c r="K840" s="267"/>
      <c r="L840" s="265"/>
      <c r="M840" s="261"/>
      <c r="N840" s="266"/>
      <c r="O840" s="266"/>
    </row>
    <row r="841" spans="2:15">
      <c r="B841" s="261"/>
      <c r="C841" s="261"/>
      <c r="D841" s="261"/>
      <c r="E841" s="261"/>
      <c r="F841" s="261"/>
      <c r="G841" s="261"/>
      <c r="H841" s="261"/>
      <c r="I841" s="261"/>
      <c r="J841" s="261"/>
      <c r="K841" s="267"/>
      <c r="L841" s="265"/>
      <c r="M841" s="261"/>
      <c r="N841" s="266"/>
      <c r="O841" s="266"/>
    </row>
    <row r="842" spans="2:15">
      <c r="B842" s="261"/>
      <c r="C842" s="261"/>
      <c r="D842" s="261"/>
      <c r="E842" s="261"/>
      <c r="F842" s="261"/>
      <c r="G842" s="261"/>
      <c r="H842" s="261"/>
      <c r="I842" s="261"/>
      <c r="J842" s="261"/>
      <c r="K842" s="267"/>
      <c r="L842" s="265"/>
      <c r="M842" s="261"/>
      <c r="N842" s="266"/>
      <c r="O842" s="266"/>
    </row>
    <row r="843" spans="2:15">
      <c r="B843" s="261"/>
      <c r="C843" s="261"/>
      <c r="D843" s="261"/>
      <c r="E843" s="261"/>
      <c r="F843" s="261"/>
      <c r="G843" s="261"/>
      <c r="H843" s="261"/>
      <c r="I843" s="261"/>
      <c r="J843" s="261"/>
      <c r="K843" s="267"/>
      <c r="L843" s="265"/>
      <c r="M843" s="261"/>
      <c r="N843" s="266"/>
      <c r="O843" s="266"/>
    </row>
    <row r="844" spans="2:15">
      <c r="B844" s="261"/>
      <c r="C844" s="261"/>
      <c r="D844" s="261"/>
      <c r="E844" s="261"/>
      <c r="F844" s="261"/>
      <c r="G844" s="261"/>
      <c r="H844" s="261"/>
      <c r="I844" s="261"/>
      <c r="J844" s="261"/>
      <c r="K844" s="267"/>
      <c r="L844" s="265"/>
      <c r="M844" s="261"/>
      <c r="N844" s="266"/>
      <c r="O844" s="266"/>
    </row>
    <row r="845" spans="2:15">
      <c r="B845" s="261"/>
      <c r="C845" s="261"/>
      <c r="D845" s="261"/>
      <c r="E845" s="261"/>
      <c r="F845" s="261"/>
      <c r="G845" s="261"/>
      <c r="H845" s="261"/>
      <c r="I845" s="261"/>
      <c r="J845" s="261"/>
      <c r="K845" s="267"/>
      <c r="L845" s="265"/>
      <c r="M845" s="261"/>
      <c r="N845" s="266"/>
      <c r="O845" s="266"/>
    </row>
    <row r="846" spans="2:15">
      <c r="B846" s="261"/>
      <c r="C846" s="261"/>
      <c r="D846" s="261"/>
      <c r="E846" s="261"/>
      <c r="F846" s="261"/>
      <c r="G846" s="261"/>
      <c r="H846" s="261"/>
      <c r="I846" s="261"/>
      <c r="J846" s="261"/>
      <c r="K846" s="267"/>
      <c r="L846" s="265"/>
      <c r="M846" s="261"/>
      <c r="N846" s="266"/>
      <c r="O846" s="266"/>
    </row>
    <row r="847" spans="2:15">
      <c r="B847" s="261"/>
      <c r="C847" s="261"/>
      <c r="D847" s="261"/>
      <c r="E847" s="261"/>
      <c r="F847" s="261"/>
      <c r="G847" s="261"/>
      <c r="H847" s="261"/>
      <c r="I847" s="261"/>
      <c r="J847" s="261"/>
      <c r="K847" s="267"/>
      <c r="L847" s="265"/>
      <c r="M847" s="261"/>
      <c r="N847" s="266"/>
      <c r="O847" s="266"/>
    </row>
    <row r="848" spans="2:15">
      <c r="B848" s="261"/>
      <c r="C848" s="261"/>
      <c r="D848" s="261"/>
      <c r="E848" s="261"/>
      <c r="F848" s="261"/>
      <c r="G848" s="261"/>
      <c r="H848" s="261"/>
      <c r="I848" s="261"/>
      <c r="J848" s="261"/>
      <c r="K848" s="267"/>
      <c r="L848" s="265"/>
      <c r="M848" s="261"/>
      <c r="N848" s="266"/>
      <c r="O848" s="266"/>
    </row>
    <row r="849" spans="2:15">
      <c r="B849" s="261"/>
      <c r="C849" s="261"/>
      <c r="D849" s="261"/>
      <c r="E849" s="261"/>
      <c r="F849" s="261"/>
      <c r="G849" s="261"/>
      <c r="H849" s="261"/>
      <c r="I849" s="261"/>
      <c r="J849" s="261"/>
      <c r="K849" s="267"/>
      <c r="L849" s="265"/>
      <c r="M849" s="261"/>
      <c r="N849" s="266"/>
      <c r="O849" s="266"/>
    </row>
    <row r="850" spans="2:15">
      <c r="B850" s="261"/>
      <c r="C850" s="261"/>
      <c r="D850" s="261"/>
      <c r="E850" s="261"/>
      <c r="F850" s="261"/>
      <c r="G850" s="261"/>
      <c r="H850" s="261"/>
      <c r="I850" s="261"/>
      <c r="J850" s="261"/>
      <c r="K850" s="267"/>
      <c r="L850" s="265"/>
      <c r="M850" s="261"/>
      <c r="N850" s="266"/>
      <c r="O850" s="266"/>
    </row>
    <row r="851" spans="2:15">
      <c r="B851" s="261"/>
      <c r="C851" s="261"/>
      <c r="D851" s="261"/>
      <c r="E851" s="261"/>
      <c r="F851" s="261"/>
      <c r="G851" s="261"/>
      <c r="H851" s="261"/>
      <c r="I851" s="261"/>
      <c r="J851" s="261"/>
      <c r="K851" s="267"/>
      <c r="L851" s="265"/>
      <c r="M851" s="261"/>
      <c r="N851" s="266"/>
      <c r="O851" s="266"/>
    </row>
    <row r="852" spans="2:15">
      <c r="B852" s="261"/>
      <c r="C852" s="261"/>
      <c r="D852" s="261"/>
      <c r="E852" s="261"/>
      <c r="F852" s="261"/>
      <c r="G852" s="261"/>
      <c r="H852" s="261"/>
      <c r="I852" s="261"/>
      <c r="J852" s="261"/>
      <c r="K852" s="267"/>
      <c r="L852" s="265"/>
      <c r="M852" s="261"/>
      <c r="N852" s="266"/>
      <c r="O852" s="266"/>
    </row>
    <row r="853" spans="2:15">
      <c r="B853" s="261"/>
      <c r="C853" s="261"/>
      <c r="D853" s="261"/>
      <c r="E853" s="261"/>
      <c r="F853" s="261"/>
      <c r="G853" s="261"/>
      <c r="H853" s="261"/>
      <c r="I853" s="261"/>
      <c r="J853" s="261"/>
      <c r="K853" s="267"/>
      <c r="L853" s="265"/>
      <c r="M853" s="261"/>
      <c r="N853" s="266"/>
      <c r="O853" s="266"/>
    </row>
    <row r="854" spans="2:15">
      <c r="B854" s="261"/>
      <c r="C854" s="261"/>
      <c r="D854" s="261"/>
      <c r="E854" s="261"/>
      <c r="F854" s="261"/>
      <c r="G854" s="261"/>
      <c r="H854" s="261"/>
      <c r="I854" s="261"/>
      <c r="J854" s="261"/>
      <c r="K854" s="267"/>
      <c r="L854" s="265"/>
      <c r="M854" s="261"/>
      <c r="N854" s="266"/>
      <c r="O854" s="266"/>
    </row>
    <row r="855" spans="2:15">
      <c r="B855" s="261"/>
      <c r="C855" s="261"/>
      <c r="D855" s="261"/>
      <c r="E855" s="261"/>
      <c r="F855" s="261"/>
      <c r="G855" s="261"/>
      <c r="H855" s="261"/>
      <c r="I855" s="261"/>
      <c r="J855" s="261"/>
      <c r="K855" s="267"/>
      <c r="L855" s="265"/>
      <c r="M855" s="261"/>
      <c r="N855" s="266"/>
      <c r="O855" s="266"/>
    </row>
    <row r="856" spans="2:15">
      <c r="B856" s="261"/>
      <c r="C856" s="261"/>
      <c r="D856" s="261"/>
      <c r="E856" s="261"/>
      <c r="F856" s="261"/>
      <c r="G856" s="261"/>
      <c r="H856" s="261"/>
      <c r="I856" s="261"/>
      <c r="J856" s="261"/>
      <c r="K856" s="267"/>
      <c r="L856" s="265"/>
      <c r="M856" s="261"/>
      <c r="N856" s="266"/>
      <c r="O856" s="266"/>
    </row>
    <row r="857" spans="2:15">
      <c r="B857" s="261"/>
      <c r="C857" s="261"/>
      <c r="D857" s="261"/>
      <c r="E857" s="261"/>
      <c r="F857" s="261"/>
      <c r="G857" s="261"/>
      <c r="H857" s="261"/>
      <c r="I857" s="261"/>
      <c r="J857" s="261"/>
      <c r="K857" s="267"/>
      <c r="L857" s="265"/>
      <c r="M857" s="261"/>
      <c r="N857" s="266"/>
      <c r="O857" s="266"/>
    </row>
    <row r="858" spans="2:15">
      <c r="B858" s="261"/>
      <c r="C858" s="261"/>
      <c r="D858" s="261"/>
      <c r="E858" s="261"/>
      <c r="F858" s="261"/>
      <c r="G858" s="261"/>
      <c r="H858" s="261"/>
      <c r="I858" s="261"/>
      <c r="J858" s="261"/>
      <c r="K858" s="267"/>
      <c r="L858" s="265"/>
      <c r="M858" s="261"/>
      <c r="N858" s="266"/>
      <c r="O858" s="266"/>
    </row>
    <row r="859" spans="2:15">
      <c r="B859" s="261"/>
      <c r="C859" s="261"/>
      <c r="D859" s="261"/>
      <c r="E859" s="261"/>
      <c r="F859" s="261"/>
      <c r="G859" s="261"/>
      <c r="H859" s="261"/>
      <c r="I859" s="261"/>
      <c r="J859" s="261"/>
      <c r="K859" s="267"/>
      <c r="L859" s="265"/>
      <c r="M859" s="261"/>
      <c r="N859" s="266"/>
      <c r="O859" s="266"/>
    </row>
    <row r="860" spans="2:15">
      <c r="B860" s="261"/>
      <c r="C860" s="261"/>
      <c r="D860" s="261"/>
      <c r="E860" s="261"/>
      <c r="F860" s="261"/>
      <c r="G860" s="261"/>
      <c r="H860" s="261"/>
      <c r="I860" s="261"/>
      <c r="J860" s="261"/>
      <c r="K860" s="267"/>
      <c r="L860" s="265"/>
      <c r="M860" s="261"/>
      <c r="N860" s="266"/>
      <c r="O860" s="266"/>
    </row>
    <row r="861" spans="2:15">
      <c r="B861" s="261"/>
      <c r="C861" s="261"/>
      <c r="D861" s="261"/>
      <c r="E861" s="261"/>
      <c r="F861" s="261"/>
      <c r="G861" s="261"/>
      <c r="H861" s="261"/>
      <c r="I861" s="261"/>
      <c r="J861" s="261"/>
      <c r="K861" s="267"/>
      <c r="L861" s="265"/>
      <c r="M861" s="261"/>
      <c r="N861" s="266"/>
      <c r="O861" s="266"/>
    </row>
    <row r="862" spans="2:15">
      <c r="B862" s="261"/>
      <c r="C862" s="261"/>
      <c r="D862" s="261"/>
      <c r="E862" s="261"/>
      <c r="F862" s="261"/>
      <c r="G862" s="261"/>
      <c r="H862" s="261"/>
      <c r="I862" s="261"/>
      <c r="J862" s="261"/>
      <c r="K862" s="267"/>
      <c r="L862" s="265"/>
      <c r="M862" s="261"/>
      <c r="N862" s="266"/>
      <c r="O862" s="266"/>
    </row>
    <row r="863" spans="2:15">
      <c r="B863" s="261"/>
      <c r="C863" s="261"/>
      <c r="D863" s="261"/>
      <c r="E863" s="261"/>
      <c r="F863" s="261"/>
      <c r="G863" s="261"/>
      <c r="H863" s="261"/>
      <c r="I863" s="261"/>
      <c r="J863" s="261"/>
      <c r="K863" s="267"/>
      <c r="L863" s="265"/>
      <c r="M863" s="261"/>
      <c r="N863" s="266"/>
      <c r="O863" s="266"/>
    </row>
    <row r="864" spans="2:15">
      <c r="B864" s="261"/>
      <c r="C864" s="261"/>
      <c r="D864" s="261"/>
      <c r="E864" s="261"/>
      <c r="F864" s="261"/>
      <c r="G864" s="261"/>
      <c r="H864" s="261"/>
      <c r="I864" s="261"/>
      <c r="J864" s="261"/>
      <c r="K864" s="267"/>
      <c r="L864" s="265"/>
      <c r="M864" s="261"/>
      <c r="N864" s="266"/>
      <c r="O864" s="266"/>
    </row>
    <row r="865" spans="2:15">
      <c r="B865" s="261"/>
      <c r="C865" s="261"/>
      <c r="D865" s="261"/>
      <c r="E865" s="261"/>
      <c r="F865" s="261"/>
      <c r="G865" s="261"/>
      <c r="H865" s="261"/>
      <c r="I865" s="261"/>
      <c r="J865" s="261"/>
      <c r="K865" s="267"/>
      <c r="L865" s="265"/>
      <c r="M865" s="261"/>
      <c r="N865" s="266"/>
      <c r="O865" s="266"/>
    </row>
    <row r="866" spans="2:15">
      <c r="B866" s="261"/>
      <c r="C866" s="261"/>
      <c r="D866" s="261"/>
      <c r="E866" s="261"/>
      <c r="F866" s="261"/>
      <c r="G866" s="261"/>
      <c r="H866" s="261"/>
      <c r="I866" s="261"/>
      <c r="J866" s="261"/>
      <c r="K866" s="267"/>
      <c r="L866" s="265"/>
      <c r="M866" s="261"/>
      <c r="N866" s="266"/>
      <c r="O866" s="266"/>
    </row>
    <row r="867" spans="2:15">
      <c r="B867" s="261"/>
      <c r="C867" s="261"/>
      <c r="D867" s="261"/>
      <c r="E867" s="261"/>
      <c r="F867" s="261"/>
      <c r="G867" s="261"/>
      <c r="H867" s="261"/>
      <c r="I867" s="261"/>
      <c r="J867" s="261"/>
      <c r="K867" s="267"/>
      <c r="L867" s="265"/>
      <c r="M867" s="261"/>
      <c r="N867" s="266"/>
      <c r="O867" s="266"/>
    </row>
    <row r="868" spans="2:15">
      <c r="B868" s="261"/>
      <c r="C868" s="261"/>
      <c r="D868" s="261"/>
      <c r="E868" s="261"/>
      <c r="F868" s="261"/>
      <c r="G868" s="261"/>
      <c r="H868" s="261"/>
      <c r="I868" s="261"/>
      <c r="J868" s="261"/>
      <c r="K868" s="267"/>
      <c r="L868" s="265"/>
      <c r="M868" s="261"/>
      <c r="N868" s="266"/>
      <c r="O868" s="266"/>
    </row>
    <row r="869" spans="2:15">
      <c r="B869" s="261"/>
      <c r="C869" s="261"/>
      <c r="D869" s="261"/>
      <c r="E869" s="261"/>
      <c r="F869" s="261"/>
      <c r="G869" s="261"/>
      <c r="H869" s="261"/>
      <c r="I869" s="261"/>
      <c r="J869" s="261"/>
      <c r="K869" s="267"/>
      <c r="L869" s="265"/>
      <c r="M869" s="261"/>
      <c r="N869" s="266"/>
      <c r="O869" s="266"/>
    </row>
    <row r="870" spans="2:15">
      <c r="B870" s="261"/>
      <c r="C870" s="261"/>
      <c r="D870" s="261"/>
      <c r="E870" s="261"/>
      <c r="F870" s="261"/>
      <c r="G870" s="261"/>
      <c r="H870" s="261"/>
      <c r="I870" s="261"/>
      <c r="J870" s="261"/>
      <c r="K870" s="267"/>
      <c r="L870" s="265"/>
      <c r="M870" s="261"/>
      <c r="N870" s="266"/>
      <c r="O870" s="266"/>
    </row>
    <row r="871" spans="2:15">
      <c r="B871" s="261"/>
      <c r="C871" s="261"/>
      <c r="D871" s="261"/>
      <c r="E871" s="261"/>
      <c r="F871" s="261"/>
      <c r="G871" s="261"/>
      <c r="H871" s="261"/>
      <c r="I871" s="261"/>
      <c r="J871" s="261"/>
      <c r="K871" s="267"/>
      <c r="L871" s="265"/>
      <c r="M871" s="261"/>
      <c r="N871" s="266"/>
      <c r="O871" s="266"/>
    </row>
    <row r="872" spans="2:15">
      <c r="B872" s="261"/>
      <c r="C872" s="261"/>
      <c r="D872" s="261"/>
      <c r="E872" s="261"/>
      <c r="F872" s="261"/>
      <c r="G872" s="261"/>
      <c r="H872" s="261"/>
      <c r="I872" s="261"/>
      <c r="J872" s="261"/>
      <c r="K872" s="267"/>
      <c r="L872" s="265"/>
      <c r="M872" s="261"/>
      <c r="N872" s="266"/>
      <c r="O872" s="266"/>
    </row>
    <row r="873" spans="2:15">
      <c r="B873" s="261"/>
      <c r="C873" s="261"/>
      <c r="D873" s="261"/>
      <c r="E873" s="261"/>
      <c r="F873" s="261"/>
      <c r="G873" s="261"/>
      <c r="H873" s="261"/>
      <c r="I873" s="261"/>
      <c r="J873" s="261"/>
      <c r="K873" s="267"/>
      <c r="L873" s="265"/>
      <c r="M873" s="261"/>
      <c r="N873" s="266"/>
      <c r="O873" s="266"/>
    </row>
    <row r="874" spans="2:15">
      <c r="B874" s="261"/>
      <c r="C874" s="261"/>
      <c r="D874" s="261"/>
      <c r="E874" s="261"/>
      <c r="F874" s="261"/>
      <c r="G874" s="261"/>
      <c r="H874" s="261"/>
      <c r="I874" s="261"/>
      <c r="J874" s="261"/>
      <c r="K874" s="267"/>
      <c r="L874" s="265"/>
      <c r="M874" s="261"/>
      <c r="N874" s="266"/>
      <c r="O874" s="266"/>
    </row>
    <row r="875" spans="2:15">
      <c r="B875" s="261"/>
      <c r="C875" s="261"/>
      <c r="D875" s="261"/>
      <c r="E875" s="261"/>
      <c r="F875" s="261"/>
      <c r="G875" s="261"/>
      <c r="H875" s="261"/>
      <c r="I875" s="261"/>
      <c r="J875" s="261"/>
      <c r="K875" s="267"/>
      <c r="L875" s="265"/>
      <c r="M875" s="261"/>
      <c r="N875" s="266"/>
      <c r="O875" s="266"/>
    </row>
    <row r="876" spans="2:15">
      <c r="B876" s="261"/>
      <c r="C876" s="261"/>
      <c r="D876" s="261"/>
      <c r="E876" s="261"/>
      <c r="F876" s="261"/>
      <c r="G876" s="261"/>
      <c r="H876" s="261"/>
      <c r="I876" s="261"/>
      <c r="J876" s="261"/>
      <c r="K876" s="267"/>
      <c r="L876" s="265"/>
      <c r="M876" s="261"/>
      <c r="N876" s="266"/>
      <c r="O876" s="266"/>
    </row>
    <row r="877" spans="2:15">
      <c r="B877" s="261"/>
      <c r="C877" s="261"/>
      <c r="D877" s="261"/>
      <c r="E877" s="261"/>
      <c r="F877" s="261"/>
      <c r="G877" s="261"/>
      <c r="H877" s="261"/>
      <c r="I877" s="261"/>
      <c r="J877" s="261"/>
      <c r="K877" s="267"/>
      <c r="L877" s="265"/>
      <c r="M877" s="261"/>
      <c r="N877" s="266"/>
      <c r="O877" s="266"/>
    </row>
    <row r="878" spans="2:15">
      <c r="B878" s="261"/>
      <c r="C878" s="261"/>
      <c r="D878" s="261"/>
      <c r="E878" s="261"/>
      <c r="F878" s="261"/>
      <c r="G878" s="261"/>
      <c r="H878" s="261"/>
      <c r="I878" s="261"/>
      <c r="J878" s="261"/>
      <c r="K878" s="267"/>
      <c r="L878" s="265"/>
      <c r="M878" s="261"/>
      <c r="N878" s="266"/>
      <c r="O878" s="266"/>
    </row>
    <row r="879" spans="2:15">
      <c r="B879" s="261"/>
      <c r="C879" s="261"/>
      <c r="D879" s="261"/>
      <c r="E879" s="261"/>
      <c r="F879" s="261"/>
      <c r="G879" s="261"/>
      <c r="H879" s="261"/>
      <c r="I879" s="261"/>
      <c r="J879" s="261"/>
      <c r="K879" s="267"/>
      <c r="L879" s="265"/>
      <c r="M879" s="261"/>
      <c r="N879" s="266"/>
      <c r="O879" s="266"/>
    </row>
    <row r="880" spans="2:15">
      <c r="B880" s="261"/>
      <c r="C880" s="261"/>
      <c r="D880" s="261"/>
      <c r="E880" s="261"/>
      <c r="F880" s="261"/>
      <c r="G880" s="261"/>
      <c r="H880" s="261"/>
      <c r="I880" s="261"/>
      <c r="J880" s="261"/>
      <c r="K880" s="267"/>
      <c r="L880" s="265"/>
      <c r="M880" s="261"/>
      <c r="N880" s="266"/>
      <c r="O880" s="266"/>
    </row>
    <row r="881" spans="2:15">
      <c r="B881" s="261"/>
      <c r="C881" s="261"/>
      <c r="D881" s="261"/>
      <c r="E881" s="261"/>
      <c r="F881" s="261"/>
      <c r="G881" s="261"/>
      <c r="H881" s="261"/>
      <c r="I881" s="261"/>
      <c r="J881" s="261"/>
      <c r="K881" s="267"/>
      <c r="L881" s="265"/>
      <c r="M881" s="261"/>
      <c r="N881" s="266"/>
      <c r="O881" s="266"/>
    </row>
    <row r="882" spans="2:15">
      <c r="B882" s="261"/>
      <c r="C882" s="261"/>
      <c r="D882" s="261"/>
      <c r="E882" s="261"/>
      <c r="F882" s="261"/>
      <c r="G882" s="261"/>
      <c r="H882" s="261"/>
      <c r="I882" s="261"/>
      <c r="J882" s="261"/>
      <c r="K882" s="267"/>
      <c r="L882" s="265"/>
      <c r="M882" s="261"/>
      <c r="N882" s="266"/>
      <c r="O882" s="266"/>
    </row>
    <row r="883" spans="2:15">
      <c r="B883" s="261"/>
      <c r="C883" s="261"/>
      <c r="D883" s="261"/>
      <c r="E883" s="261"/>
      <c r="F883" s="261"/>
      <c r="G883" s="261"/>
      <c r="H883" s="261"/>
      <c r="I883" s="261"/>
      <c r="J883" s="261"/>
      <c r="K883" s="267"/>
      <c r="L883" s="265"/>
      <c r="M883" s="261"/>
      <c r="N883" s="266"/>
      <c r="O883" s="266"/>
    </row>
    <row r="884" spans="2:15">
      <c r="B884" s="261"/>
      <c r="C884" s="261"/>
      <c r="D884" s="261"/>
      <c r="E884" s="261"/>
      <c r="F884" s="261"/>
      <c r="G884" s="261"/>
      <c r="H884" s="261"/>
      <c r="I884" s="261"/>
      <c r="J884" s="261"/>
      <c r="K884" s="267"/>
      <c r="L884" s="265"/>
      <c r="M884" s="261"/>
      <c r="N884" s="266"/>
      <c r="O884" s="266"/>
    </row>
    <row r="885" spans="2:15">
      <c r="B885" s="261"/>
      <c r="C885" s="261"/>
      <c r="D885" s="261"/>
      <c r="E885" s="261"/>
      <c r="F885" s="261"/>
      <c r="G885" s="261"/>
      <c r="H885" s="261"/>
      <c r="I885" s="261"/>
      <c r="J885" s="261"/>
      <c r="K885" s="267"/>
      <c r="L885" s="265"/>
      <c r="M885" s="261"/>
      <c r="N885" s="266"/>
      <c r="O885" s="266"/>
    </row>
    <row r="886" spans="2:15">
      <c r="B886" s="261"/>
      <c r="C886" s="261"/>
      <c r="D886" s="261"/>
      <c r="E886" s="261"/>
      <c r="F886" s="261"/>
      <c r="G886" s="261"/>
      <c r="H886" s="261"/>
      <c r="I886" s="261"/>
      <c r="J886" s="261"/>
      <c r="K886" s="267"/>
      <c r="L886" s="265"/>
      <c r="M886" s="261"/>
      <c r="N886" s="266"/>
      <c r="O886" s="266"/>
    </row>
    <row r="887" spans="2:15">
      <c r="B887" s="261"/>
      <c r="C887" s="261"/>
      <c r="D887" s="261"/>
      <c r="E887" s="261"/>
      <c r="F887" s="261"/>
      <c r="G887" s="261"/>
      <c r="H887" s="261"/>
      <c r="I887" s="261"/>
      <c r="J887" s="261"/>
      <c r="K887" s="267"/>
      <c r="L887" s="265"/>
      <c r="M887" s="261"/>
      <c r="N887" s="266"/>
      <c r="O887" s="266"/>
    </row>
    <row r="888" spans="2:15">
      <c r="B888" s="261"/>
      <c r="C888" s="261"/>
      <c r="D888" s="261"/>
      <c r="E888" s="261"/>
      <c r="F888" s="261"/>
      <c r="G888" s="261"/>
      <c r="H888" s="261"/>
      <c r="I888" s="261"/>
      <c r="J888" s="261"/>
      <c r="K888" s="267"/>
      <c r="L888" s="265"/>
      <c r="M888" s="261"/>
      <c r="N888" s="266"/>
      <c r="O888" s="266"/>
    </row>
    <row r="889" spans="2:15">
      <c r="B889" s="261"/>
      <c r="C889" s="261"/>
      <c r="D889" s="261"/>
      <c r="E889" s="261"/>
      <c r="F889" s="261"/>
      <c r="G889" s="261"/>
      <c r="H889" s="261"/>
      <c r="I889" s="261"/>
      <c r="J889" s="261"/>
      <c r="K889" s="267"/>
      <c r="L889" s="265"/>
      <c r="M889" s="261"/>
      <c r="N889" s="266"/>
      <c r="O889" s="266"/>
    </row>
    <row r="890" spans="2:15">
      <c r="B890" s="261"/>
      <c r="C890" s="261"/>
      <c r="D890" s="261"/>
      <c r="E890" s="261"/>
      <c r="F890" s="261"/>
      <c r="G890" s="261"/>
      <c r="H890" s="261"/>
      <c r="I890" s="261"/>
      <c r="J890" s="261"/>
      <c r="K890" s="267"/>
      <c r="L890" s="265"/>
      <c r="M890" s="261"/>
      <c r="N890" s="266"/>
      <c r="O890" s="266"/>
    </row>
    <row r="891" spans="2:15">
      <c r="B891" s="261"/>
      <c r="C891" s="261"/>
      <c r="D891" s="261"/>
      <c r="E891" s="261"/>
      <c r="F891" s="261"/>
      <c r="G891" s="261"/>
      <c r="H891" s="261"/>
      <c r="I891" s="261"/>
      <c r="J891" s="261"/>
      <c r="K891" s="267"/>
      <c r="L891" s="265"/>
      <c r="M891" s="261"/>
      <c r="N891" s="266"/>
      <c r="O891" s="266"/>
    </row>
    <row r="892" spans="2:15">
      <c r="B892" s="261"/>
      <c r="C892" s="261"/>
      <c r="D892" s="261"/>
      <c r="E892" s="261"/>
      <c r="F892" s="261"/>
      <c r="G892" s="261"/>
      <c r="H892" s="261"/>
      <c r="I892" s="261"/>
      <c r="J892" s="261"/>
      <c r="K892" s="267"/>
      <c r="L892" s="265"/>
      <c r="M892" s="261"/>
      <c r="N892" s="266"/>
      <c r="O892" s="266"/>
    </row>
    <row r="893" spans="2:15">
      <c r="B893" s="261"/>
      <c r="C893" s="261"/>
      <c r="D893" s="261"/>
      <c r="E893" s="261"/>
      <c r="F893" s="261"/>
      <c r="G893" s="261"/>
      <c r="H893" s="261"/>
      <c r="I893" s="261"/>
      <c r="J893" s="261"/>
      <c r="K893" s="267"/>
      <c r="L893" s="265"/>
      <c r="M893" s="261"/>
      <c r="N893" s="266"/>
      <c r="O893" s="266"/>
    </row>
    <row r="894" spans="2:15">
      <c r="B894" s="261"/>
      <c r="C894" s="261"/>
      <c r="D894" s="261"/>
      <c r="E894" s="261"/>
      <c r="F894" s="261"/>
      <c r="G894" s="261"/>
      <c r="H894" s="261"/>
      <c r="I894" s="261"/>
      <c r="J894" s="261"/>
      <c r="K894" s="267"/>
      <c r="L894" s="265"/>
      <c r="M894" s="261"/>
      <c r="N894" s="266"/>
      <c r="O894" s="266"/>
    </row>
    <row r="895" spans="2:15">
      <c r="B895" s="261"/>
      <c r="C895" s="261"/>
      <c r="D895" s="261"/>
      <c r="E895" s="261"/>
      <c r="F895" s="261"/>
      <c r="G895" s="261"/>
      <c r="H895" s="261"/>
      <c r="I895" s="261"/>
      <c r="J895" s="261"/>
      <c r="K895" s="267"/>
      <c r="L895" s="265"/>
      <c r="M895" s="261"/>
      <c r="N895" s="266"/>
      <c r="O895" s="266"/>
    </row>
    <row r="896" spans="2:15">
      <c r="B896" s="261"/>
      <c r="C896" s="261"/>
      <c r="D896" s="261"/>
      <c r="E896" s="261"/>
      <c r="F896" s="261"/>
      <c r="G896" s="261"/>
      <c r="H896" s="261"/>
      <c r="I896" s="261"/>
      <c r="J896" s="261"/>
      <c r="K896" s="267"/>
      <c r="L896" s="265"/>
      <c r="M896" s="261"/>
      <c r="N896" s="266"/>
      <c r="O896" s="266"/>
    </row>
    <row r="897" spans="2:15">
      <c r="B897" s="261"/>
      <c r="C897" s="261"/>
      <c r="D897" s="261"/>
      <c r="E897" s="261"/>
      <c r="F897" s="261"/>
      <c r="G897" s="261"/>
      <c r="H897" s="261"/>
      <c r="I897" s="261"/>
      <c r="J897" s="261"/>
      <c r="K897" s="267"/>
      <c r="L897" s="265"/>
      <c r="M897" s="261"/>
      <c r="N897" s="266"/>
      <c r="O897" s="266"/>
    </row>
    <row r="898" spans="2:15">
      <c r="B898" s="261"/>
      <c r="C898" s="261"/>
      <c r="D898" s="261"/>
      <c r="E898" s="261"/>
      <c r="F898" s="261"/>
      <c r="G898" s="261"/>
      <c r="H898" s="261"/>
      <c r="I898" s="261"/>
      <c r="J898" s="261"/>
      <c r="K898" s="267"/>
      <c r="L898" s="265"/>
      <c r="M898" s="261"/>
      <c r="N898" s="266"/>
      <c r="O898" s="266"/>
    </row>
    <row r="899" spans="2:15">
      <c r="B899" s="261"/>
      <c r="C899" s="261"/>
      <c r="D899" s="261"/>
      <c r="E899" s="261"/>
      <c r="F899" s="261"/>
      <c r="G899" s="261"/>
      <c r="H899" s="261"/>
      <c r="I899" s="261"/>
      <c r="J899" s="261"/>
      <c r="K899" s="267"/>
      <c r="L899" s="265"/>
      <c r="M899" s="261"/>
      <c r="N899" s="266"/>
      <c r="O899" s="266"/>
    </row>
    <row r="900" spans="2:15">
      <c r="B900" s="261"/>
      <c r="C900" s="261"/>
      <c r="D900" s="261"/>
      <c r="E900" s="261"/>
      <c r="F900" s="261"/>
      <c r="G900" s="261"/>
      <c r="H900" s="261"/>
      <c r="I900" s="261"/>
      <c r="J900" s="261"/>
      <c r="K900" s="267"/>
      <c r="L900" s="265"/>
      <c r="M900" s="261"/>
      <c r="N900" s="266"/>
      <c r="O900" s="266"/>
    </row>
    <row r="901" spans="2:15">
      <c r="B901" s="261"/>
      <c r="C901" s="261"/>
      <c r="D901" s="261"/>
      <c r="E901" s="261"/>
      <c r="F901" s="261"/>
      <c r="G901" s="261"/>
      <c r="H901" s="261"/>
      <c r="I901" s="261"/>
      <c r="J901" s="261"/>
      <c r="K901" s="267"/>
      <c r="L901" s="265"/>
      <c r="M901" s="261"/>
      <c r="N901" s="266"/>
      <c r="O901" s="266"/>
    </row>
    <row r="902" spans="2:15">
      <c r="B902" s="261"/>
      <c r="C902" s="261"/>
      <c r="D902" s="261"/>
      <c r="E902" s="261"/>
      <c r="F902" s="261"/>
      <c r="G902" s="261"/>
      <c r="H902" s="261"/>
      <c r="I902" s="261"/>
      <c r="J902" s="261"/>
      <c r="K902" s="267"/>
      <c r="L902" s="265"/>
      <c r="M902" s="261"/>
      <c r="N902" s="266"/>
      <c r="O902" s="266"/>
    </row>
    <row r="903" spans="2:15">
      <c r="B903" s="261"/>
      <c r="C903" s="261"/>
      <c r="D903" s="261"/>
      <c r="E903" s="261"/>
      <c r="F903" s="261"/>
      <c r="G903" s="261"/>
      <c r="H903" s="261"/>
      <c r="I903" s="261"/>
      <c r="J903" s="261"/>
      <c r="K903" s="267"/>
      <c r="L903" s="265"/>
      <c r="M903" s="261"/>
      <c r="N903" s="266"/>
      <c r="O903" s="266"/>
    </row>
    <row r="904" spans="2:15">
      <c r="B904" s="261"/>
      <c r="C904" s="261"/>
      <c r="D904" s="261"/>
      <c r="E904" s="261"/>
      <c r="F904" s="261"/>
      <c r="G904" s="261"/>
      <c r="H904" s="261"/>
      <c r="I904" s="261"/>
      <c r="J904" s="261"/>
      <c r="K904" s="267"/>
      <c r="L904" s="265"/>
      <c r="M904" s="261"/>
      <c r="N904" s="266"/>
      <c r="O904" s="266"/>
    </row>
    <row r="905" spans="2:15">
      <c r="B905" s="261"/>
      <c r="C905" s="261"/>
      <c r="D905" s="261"/>
      <c r="E905" s="261"/>
      <c r="F905" s="261"/>
      <c r="G905" s="261"/>
      <c r="H905" s="261"/>
      <c r="I905" s="261"/>
      <c r="J905" s="261"/>
      <c r="K905" s="267"/>
      <c r="L905" s="265"/>
      <c r="M905" s="261"/>
      <c r="N905" s="266"/>
      <c r="O905" s="266"/>
    </row>
    <row r="906" spans="2:15">
      <c r="B906" s="261"/>
      <c r="C906" s="261"/>
      <c r="D906" s="261"/>
      <c r="E906" s="261"/>
      <c r="F906" s="261"/>
      <c r="G906" s="261"/>
      <c r="H906" s="261"/>
      <c r="I906" s="261"/>
      <c r="J906" s="261"/>
      <c r="K906" s="267"/>
      <c r="L906" s="265"/>
      <c r="M906" s="261"/>
      <c r="N906" s="266"/>
      <c r="O906" s="266"/>
    </row>
    <row r="907" spans="2:15">
      <c r="B907" s="261"/>
      <c r="C907" s="261"/>
      <c r="D907" s="261"/>
      <c r="E907" s="261"/>
      <c r="F907" s="261"/>
      <c r="G907" s="261"/>
      <c r="H907" s="261"/>
      <c r="I907" s="261"/>
      <c r="J907" s="261"/>
      <c r="K907" s="267"/>
      <c r="L907" s="265"/>
      <c r="M907" s="261"/>
      <c r="N907" s="266"/>
      <c r="O907" s="266"/>
    </row>
    <row r="908" spans="2:15">
      <c r="B908" s="261"/>
      <c r="C908" s="261"/>
      <c r="D908" s="261"/>
      <c r="E908" s="261"/>
      <c r="F908" s="261"/>
      <c r="G908" s="261"/>
      <c r="H908" s="261"/>
      <c r="I908" s="261"/>
      <c r="J908" s="261"/>
      <c r="K908" s="267"/>
      <c r="L908" s="265"/>
      <c r="M908" s="261"/>
      <c r="N908" s="266"/>
      <c r="O908" s="266"/>
    </row>
    <row r="909" spans="2:15">
      <c r="B909" s="261"/>
      <c r="C909" s="261"/>
      <c r="D909" s="261"/>
      <c r="E909" s="261"/>
      <c r="F909" s="261"/>
      <c r="G909" s="261"/>
      <c r="H909" s="261"/>
      <c r="I909" s="261"/>
      <c r="J909" s="261"/>
      <c r="K909" s="267"/>
      <c r="L909" s="265"/>
      <c r="M909" s="261"/>
      <c r="N909" s="266"/>
      <c r="O909" s="266"/>
    </row>
    <row r="910" spans="2:15">
      <c r="B910" s="261"/>
      <c r="C910" s="261"/>
      <c r="D910" s="261"/>
      <c r="E910" s="261"/>
      <c r="F910" s="261"/>
      <c r="G910" s="261"/>
      <c r="H910" s="261"/>
      <c r="I910" s="261"/>
      <c r="J910" s="261"/>
      <c r="K910" s="267"/>
      <c r="L910" s="265"/>
      <c r="M910" s="261"/>
      <c r="N910" s="266"/>
      <c r="O910" s="266"/>
    </row>
    <row r="911" spans="2:15">
      <c r="B911" s="261"/>
      <c r="C911" s="261"/>
      <c r="D911" s="261"/>
      <c r="E911" s="261"/>
      <c r="F911" s="261"/>
      <c r="G911" s="261"/>
      <c r="H911" s="261"/>
      <c r="I911" s="261"/>
      <c r="J911" s="261"/>
      <c r="K911" s="267"/>
      <c r="L911" s="265"/>
      <c r="M911" s="261"/>
      <c r="N911" s="266"/>
      <c r="O911" s="266"/>
    </row>
    <row r="912" spans="2:15">
      <c r="B912" s="261"/>
      <c r="C912" s="261"/>
      <c r="D912" s="261"/>
      <c r="E912" s="261"/>
      <c r="F912" s="261"/>
      <c r="G912" s="261"/>
      <c r="H912" s="261"/>
      <c r="I912" s="261"/>
      <c r="J912" s="261"/>
      <c r="K912" s="267"/>
      <c r="L912" s="265"/>
      <c r="M912" s="261"/>
      <c r="N912" s="266"/>
      <c r="O912" s="266"/>
    </row>
    <row r="913" spans="2:15">
      <c r="B913" s="261"/>
      <c r="C913" s="261"/>
      <c r="D913" s="261"/>
      <c r="E913" s="261"/>
      <c r="F913" s="261"/>
      <c r="G913" s="261"/>
      <c r="H913" s="261"/>
      <c r="I913" s="261"/>
      <c r="J913" s="261"/>
      <c r="K913" s="267"/>
      <c r="L913" s="265"/>
      <c r="M913" s="261"/>
      <c r="N913" s="266"/>
      <c r="O913" s="266"/>
    </row>
    <row r="914" spans="2:15">
      <c r="B914" s="261"/>
      <c r="C914" s="261"/>
      <c r="D914" s="261"/>
      <c r="E914" s="261"/>
      <c r="F914" s="261"/>
      <c r="G914" s="261"/>
      <c r="H914" s="261"/>
      <c r="I914" s="261"/>
      <c r="J914" s="261"/>
      <c r="K914" s="267"/>
      <c r="L914" s="265"/>
      <c r="M914" s="261"/>
      <c r="N914" s="266"/>
      <c r="O914" s="266"/>
    </row>
    <row r="915" spans="2:15">
      <c r="B915" s="261"/>
      <c r="C915" s="261"/>
      <c r="D915" s="261"/>
      <c r="E915" s="261"/>
      <c r="F915" s="261"/>
      <c r="G915" s="261"/>
      <c r="H915" s="261"/>
      <c r="I915" s="261"/>
      <c r="J915" s="261"/>
      <c r="K915" s="267"/>
      <c r="L915" s="265"/>
      <c r="M915" s="261"/>
      <c r="N915" s="266"/>
      <c r="O915" s="266"/>
    </row>
    <row r="916" spans="2:15">
      <c r="B916" s="261"/>
      <c r="C916" s="261"/>
      <c r="D916" s="261"/>
      <c r="E916" s="261"/>
      <c r="F916" s="261"/>
      <c r="G916" s="261"/>
      <c r="H916" s="261"/>
      <c r="I916" s="261"/>
      <c r="J916" s="261"/>
      <c r="K916" s="267"/>
      <c r="L916" s="265"/>
      <c r="M916" s="261"/>
      <c r="N916" s="266"/>
      <c r="O916" s="266"/>
    </row>
    <row r="917" spans="2:15">
      <c r="B917" s="261"/>
      <c r="C917" s="261"/>
      <c r="D917" s="261"/>
      <c r="E917" s="261"/>
      <c r="F917" s="261"/>
      <c r="G917" s="261"/>
      <c r="H917" s="261"/>
      <c r="I917" s="261"/>
      <c r="J917" s="261"/>
      <c r="K917" s="267"/>
      <c r="L917" s="265"/>
      <c r="M917" s="261"/>
      <c r="N917" s="266"/>
      <c r="O917" s="266"/>
    </row>
    <row r="918" spans="2:15">
      <c r="B918" s="261"/>
      <c r="C918" s="261"/>
      <c r="D918" s="261"/>
      <c r="E918" s="261"/>
      <c r="F918" s="261"/>
      <c r="G918" s="261"/>
      <c r="H918" s="261"/>
      <c r="I918" s="261"/>
      <c r="J918" s="261"/>
      <c r="K918" s="267"/>
      <c r="L918" s="265"/>
      <c r="M918" s="261"/>
      <c r="N918" s="266"/>
      <c r="O918" s="266"/>
    </row>
    <row r="919" spans="2:15">
      <c r="B919" s="261"/>
      <c r="C919" s="261"/>
      <c r="D919" s="261"/>
      <c r="E919" s="261"/>
      <c r="F919" s="261"/>
      <c r="G919" s="261"/>
      <c r="H919" s="261"/>
      <c r="I919" s="261"/>
      <c r="J919" s="261"/>
      <c r="K919" s="267"/>
      <c r="L919" s="265"/>
      <c r="M919" s="261"/>
      <c r="N919" s="266"/>
      <c r="O919" s="266"/>
    </row>
    <row r="920" spans="2:15">
      <c r="B920" s="261"/>
      <c r="C920" s="261"/>
      <c r="D920" s="261"/>
      <c r="E920" s="261"/>
      <c r="F920" s="261"/>
      <c r="G920" s="261"/>
      <c r="H920" s="261"/>
      <c r="I920" s="261"/>
      <c r="J920" s="261"/>
      <c r="K920" s="267"/>
      <c r="L920" s="265"/>
      <c r="M920" s="261"/>
      <c r="N920" s="266"/>
      <c r="O920" s="266"/>
    </row>
    <row r="921" spans="2:15">
      <c r="B921" s="261"/>
      <c r="C921" s="261"/>
      <c r="D921" s="261"/>
      <c r="E921" s="261"/>
      <c r="F921" s="261"/>
      <c r="G921" s="261"/>
      <c r="H921" s="261"/>
      <c r="I921" s="261"/>
      <c r="J921" s="261"/>
      <c r="K921" s="267"/>
      <c r="L921" s="265"/>
      <c r="M921" s="261"/>
      <c r="N921" s="266"/>
      <c r="O921" s="266"/>
    </row>
    <row r="922" spans="2:15">
      <c r="B922" s="261"/>
      <c r="C922" s="261"/>
      <c r="D922" s="261"/>
      <c r="E922" s="261"/>
      <c r="F922" s="261"/>
      <c r="G922" s="261"/>
      <c r="H922" s="261"/>
      <c r="I922" s="261"/>
      <c r="J922" s="261"/>
      <c r="K922" s="267"/>
      <c r="L922" s="265"/>
      <c r="M922" s="261"/>
      <c r="N922" s="266"/>
      <c r="O922" s="266"/>
    </row>
    <row r="923" spans="2:15">
      <c r="B923" s="261"/>
      <c r="C923" s="261"/>
      <c r="D923" s="261"/>
      <c r="E923" s="261"/>
      <c r="F923" s="261"/>
      <c r="G923" s="261"/>
      <c r="H923" s="261"/>
      <c r="I923" s="261"/>
      <c r="J923" s="261"/>
      <c r="K923" s="267"/>
      <c r="L923" s="265"/>
      <c r="M923" s="261"/>
      <c r="N923" s="266"/>
      <c r="O923" s="266"/>
    </row>
    <row r="924" spans="2:15">
      <c r="B924" s="261"/>
      <c r="C924" s="261"/>
      <c r="D924" s="261"/>
      <c r="E924" s="261"/>
      <c r="F924" s="261"/>
      <c r="G924" s="261"/>
      <c r="H924" s="261"/>
      <c r="I924" s="261"/>
      <c r="J924" s="261"/>
      <c r="K924" s="267"/>
      <c r="L924" s="265"/>
      <c r="M924" s="261"/>
      <c r="N924" s="266"/>
      <c r="O924" s="266"/>
    </row>
    <row r="925" spans="2:15">
      <c r="B925" s="261"/>
      <c r="C925" s="261"/>
      <c r="D925" s="261"/>
      <c r="E925" s="261"/>
      <c r="F925" s="261"/>
      <c r="G925" s="261"/>
      <c r="H925" s="261"/>
      <c r="I925" s="261"/>
      <c r="J925" s="261"/>
      <c r="K925" s="267"/>
      <c r="L925" s="265"/>
      <c r="M925" s="261"/>
      <c r="N925" s="266"/>
      <c r="O925" s="266"/>
    </row>
    <row r="926" spans="2:15">
      <c r="B926" s="261"/>
      <c r="C926" s="261"/>
      <c r="D926" s="261"/>
      <c r="E926" s="261"/>
      <c r="F926" s="261"/>
      <c r="G926" s="261"/>
      <c r="H926" s="261"/>
      <c r="I926" s="261"/>
      <c r="J926" s="261"/>
      <c r="K926" s="267"/>
      <c r="L926" s="265"/>
      <c r="M926" s="261"/>
      <c r="N926" s="266"/>
      <c r="O926" s="266"/>
    </row>
    <row r="927" spans="2:15">
      <c r="B927" s="261"/>
      <c r="C927" s="261"/>
      <c r="D927" s="261"/>
      <c r="E927" s="261"/>
      <c r="F927" s="261"/>
      <c r="G927" s="261"/>
      <c r="H927" s="261"/>
      <c r="I927" s="261"/>
      <c r="J927" s="261"/>
      <c r="K927" s="267"/>
      <c r="L927" s="265"/>
      <c r="M927" s="261"/>
      <c r="N927" s="266"/>
      <c r="O927" s="266"/>
    </row>
    <row r="928" spans="2:15">
      <c r="B928" s="261"/>
      <c r="C928" s="261"/>
      <c r="D928" s="261"/>
      <c r="E928" s="261"/>
      <c r="F928" s="261"/>
      <c r="G928" s="261"/>
      <c r="H928" s="261"/>
      <c r="I928" s="261"/>
      <c r="J928" s="261"/>
      <c r="K928" s="267"/>
      <c r="L928" s="265"/>
      <c r="M928" s="261"/>
      <c r="N928" s="266"/>
      <c r="O928" s="266"/>
    </row>
    <row r="929" spans="2:15">
      <c r="B929" s="261"/>
      <c r="C929" s="261"/>
      <c r="D929" s="261"/>
      <c r="E929" s="261"/>
      <c r="F929" s="261"/>
      <c r="G929" s="261"/>
      <c r="H929" s="261"/>
      <c r="I929" s="261"/>
      <c r="J929" s="261"/>
      <c r="K929" s="267"/>
      <c r="L929" s="265"/>
      <c r="M929" s="261"/>
      <c r="N929" s="266"/>
      <c r="O929" s="266"/>
    </row>
    <row r="930" spans="2:15">
      <c r="B930" s="261"/>
      <c r="C930" s="261"/>
      <c r="D930" s="261"/>
      <c r="E930" s="261"/>
      <c r="F930" s="261"/>
      <c r="G930" s="261"/>
      <c r="H930" s="261"/>
      <c r="I930" s="261"/>
      <c r="J930" s="261"/>
      <c r="K930" s="267"/>
      <c r="L930" s="265"/>
      <c r="M930" s="261"/>
      <c r="N930" s="266"/>
      <c r="O930" s="266"/>
    </row>
    <row r="931" spans="2:15">
      <c r="B931" s="261"/>
      <c r="C931" s="261"/>
      <c r="D931" s="261"/>
      <c r="E931" s="261"/>
      <c r="F931" s="261"/>
      <c r="G931" s="261"/>
      <c r="H931" s="261"/>
      <c r="I931" s="261"/>
      <c r="J931" s="261"/>
      <c r="K931" s="267"/>
      <c r="L931" s="265"/>
      <c r="M931" s="261"/>
      <c r="N931" s="266"/>
      <c r="O931" s="266"/>
    </row>
    <row r="932" spans="2:15">
      <c r="B932" s="261"/>
      <c r="C932" s="261"/>
      <c r="D932" s="261"/>
      <c r="E932" s="261"/>
      <c r="F932" s="261"/>
      <c r="G932" s="261"/>
      <c r="H932" s="261"/>
      <c r="I932" s="261"/>
      <c r="J932" s="261"/>
      <c r="K932" s="267"/>
      <c r="L932" s="265"/>
      <c r="M932" s="261"/>
      <c r="N932" s="266"/>
      <c r="O932" s="266"/>
    </row>
    <row r="933" spans="2:15">
      <c r="B933" s="261"/>
      <c r="C933" s="261"/>
      <c r="D933" s="261"/>
      <c r="E933" s="261"/>
      <c r="F933" s="261"/>
      <c r="G933" s="261"/>
      <c r="H933" s="261"/>
      <c r="I933" s="261"/>
      <c r="J933" s="261"/>
      <c r="K933" s="267"/>
      <c r="L933" s="265"/>
      <c r="M933" s="261"/>
      <c r="N933" s="266"/>
      <c r="O933" s="266"/>
    </row>
    <row r="934" spans="2:15">
      <c r="B934" s="261"/>
      <c r="C934" s="261"/>
      <c r="D934" s="261"/>
      <c r="E934" s="261"/>
      <c r="F934" s="261"/>
      <c r="G934" s="261"/>
      <c r="H934" s="261"/>
      <c r="I934" s="261"/>
      <c r="J934" s="261"/>
      <c r="K934" s="267"/>
      <c r="L934" s="265"/>
      <c r="M934" s="261"/>
      <c r="N934" s="266"/>
      <c r="O934" s="266"/>
    </row>
    <row r="935" spans="2:15">
      <c r="B935" s="261"/>
      <c r="C935" s="261"/>
      <c r="D935" s="261"/>
      <c r="E935" s="261"/>
      <c r="F935" s="261"/>
      <c r="G935" s="261"/>
      <c r="H935" s="261"/>
      <c r="I935" s="261"/>
      <c r="J935" s="261"/>
      <c r="K935" s="267"/>
      <c r="L935" s="265"/>
      <c r="M935" s="261"/>
      <c r="N935" s="266"/>
      <c r="O935" s="266"/>
    </row>
    <row r="936" spans="2:15">
      <c r="B936" s="261"/>
      <c r="C936" s="261"/>
      <c r="D936" s="261"/>
      <c r="E936" s="261"/>
      <c r="F936" s="261"/>
      <c r="G936" s="261"/>
      <c r="H936" s="261"/>
      <c r="I936" s="261"/>
      <c r="J936" s="261"/>
      <c r="K936" s="267"/>
      <c r="L936" s="265"/>
      <c r="M936" s="261"/>
      <c r="N936" s="266"/>
      <c r="O936" s="266"/>
    </row>
    <row r="937" spans="2:15">
      <c r="B937" s="261"/>
      <c r="C937" s="261"/>
      <c r="D937" s="261"/>
      <c r="E937" s="261"/>
      <c r="F937" s="261"/>
      <c r="G937" s="261"/>
      <c r="H937" s="261"/>
      <c r="I937" s="261"/>
      <c r="J937" s="261"/>
      <c r="K937" s="267"/>
      <c r="L937" s="265"/>
      <c r="M937" s="261"/>
      <c r="N937" s="266"/>
      <c r="O937" s="266"/>
    </row>
    <row r="938" spans="2:15">
      <c r="B938" s="261"/>
      <c r="C938" s="261"/>
      <c r="D938" s="261"/>
      <c r="E938" s="261"/>
      <c r="F938" s="261"/>
      <c r="G938" s="261"/>
      <c r="H938" s="261"/>
      <c r="I938" s="261"/>
      <c r="J938" s="261"/>
      <c r="K938" s="267"/>
      <c r="L938" s="265"/>
      <c r="M938" s="261"/>
      <c r="N938" s="266"/>
      <c r="O938" s="266"/>
    </row>
    <row r="939" spans="2:15">
      <c r="B939" s="261"/>
      <c r="C939" s="261"/>
      <c r="D939" s="261"/>
      <c r="E939" s="261"/>
      <c r="F939" s="261"/>
      <c r="G939" s="261"/>
      <c r="H939" s="261"/>
      <c r="I939" s="261"/>
      <c r="J939" s="261"/>
      <c r="K939" s="267"/>
      <c r="L939" s="265"/>
      <c r="M939" s="261"/>
      <c r="N939" s="266"/>
      <c r="O939" s="266"/>
    </row>
    <row r="940" spans="2:15">
      <c r="B940" s="261"/>
      <c r="C940" s="261"/>
      <c r="D940" s="261"/>
      <c r="E940" s="261"/>
      <c r="F940" s="261"/>
      <c r="G940" s="261"/>
      <c r="H940" s="261"/>
      <c r="I940" s="261"/>
      <c r="J940" s="261"/>
      <c r="K940" s="267"/>
      <c r="L940" s="265"/>
      <c r="M940" s="261"/>
      <c r="N940" s="266"/>
      <c r="O940" s="266"/>
    </row>
    <row r="941" spans="2:15">
      <c r="B941" s="261"/>
      <c r="C941" s="261"/>
      <c r="D941" s="261"/>
      <c r="E941" s="261"/>
      <c r="F941" s="261"/>
      <c r="G941" s="261"/>
      <c r="H941" s="261"/>
      <c r="I941" s="261"/>
      <c r="J941" s="261"/>
      <c r="K941" s="267"/>
      <c r="L941" s="265"/>
      <c r="M941" s="261"/>
      <c r="N941" s="266"/>
      <c r="O941" s="266"/>
    </row>
    <row r="942" spans="2:15">
      <c r="B942" s="261"/>
      <c r="C942" s="261"/>
      <c r="D942" s="261"/>
      <c r="E942" s="261"/>
      <c r="F942" s="261"/>
      <c r="G942" s="261"/>
      <c r="H942" s="261"/>
      <c r="I942" s="261"/>
      <c r="J942" s="261"/>
      <c r="K942" s="267"/>
      <c r="L942" s="265"/>
      <c r="M942" s="261"/>
      <c r="N942" s="266"/>
      <c r="O942" s="266"/>
    </row>
    <row r="943" spans="2:15">
      <c r="B943" s="261"/>
      <c r="C943" s="261"/>
      <c r="D943" s="261"/>
      <c r="E943" s="261"/>
      <c r="F943" s="261"/>
      <c r="G943" s="261"/>
      <c r="H943" s="261"/>
      <c r="I943" s="261"/>
      <c r="J943" s="261"/>
      <c r="K943" s="267"/>
      <c r="L943" s="265"/>
      <c r="M943" s="261"/>
      <c r="N943" s="266"/>
      <c r="O943" s="266"/>
    </row>
    <row r="944" spans="2:15">
      <c r="B944" s="261"/>
      <c r="C944" s="261"/>
      <c r="D944" s="261"/>
      <c r="E944" s="261"/>
      <c r="F944" s="261"/>
      <c r="G944" s="261"/>
      <c r="H944" s="261"/>
      <c r="I944" s="261"/>
      <c r="J944" s="261"/>
      <c r="K944" s="267"/>
      <c r="L944" s="265"/>
      <c r="M944" s="261"/>
      <c r="N944" s="266"/>
      <c r="O944" s="266"/>
    </row>
    <row r="945" spans="2:15">
      <c r="B945" s="261"/>
      <c r="C945" s="261"/>
      <c r="D945" s="261"/>
      <c r="E945" s="261"/>
      <c r="F945" s="261"/>
      <c r="G945" s="261"/>
      <c r="H945" s="261"/>
      <c r="I945" s="261"/>
      <c r="J945" s="261"/>
      <c r="K945" s="267"/>
      <c r="L945" s="265"/>
      <c r="M945" s="261"/>
      <c r="N945" s="266"/>
      <c r="O945" s="266"/>
    </row>
    <row r="946" spans="2:15">
      <c r="B946" s="261"/>
      <c r="C946" s="261"/>
      <c r="D946" s="261"/>
      <c r="E946" s="261"/>
      <c r="F946" s="261"/>
      <c r="G946" s="261"/>
      <c r="H946" s="261"/>
      <c r="I946" s="261"/>
      <c r="J946" s="261"/>
      <c r="K946" s="267"/>
      <c r="L946" s="265"/>
      <c r="M946" s="261"/>
      <c r="N946" s="266"/>
      <c r="O946" s="266"/>
    </row>
    <row r="947" spans="2:15">
      <c r="B947" s="261"/>
      <c r="C947" s="261"/>
      <c r="D947" s="261"/>
      <c r="E947" s="261"/>
      <c r="F947" s="261"/>
      <c r="G947" s="261"/>
      <c r="H947" s="261"/>
      <c r="I947" s="261"/>
      <c r="J947" s="261"/>
      <c r="K947" s="267"/>
      <c r="L947" s="265"/>
      <c r="M947" s="261"/>
      <c r="N947" s="266"/>
      <c r="O947" s="266"/>
    </row>
    <row r="948" spans="2:15">
      <c r="B948" s="261"/>
      <c r="C948" s="261"/>
      <c r="D948" s="261"/>
      <c r="E948" s="261"/>
      <c r="F948" s="261"/>
      <c r="G948" s="261"/>
      <c r="H948" s="261"/>
      <c r="I948" s="261"/>
      <c r="J948" s="261"/>
      <c r="K948" s="267"/>
      <c r="L948" s="265"/>
      <c r="M948" s="261"/>
      <c r="N948" s="266"/>
      <c r="O948" s="266"/>
    </row>
    <row r="949" spans="2:15">
      <c r="B949" s="261"/>
      <c r="C949" s="261"/>
      <c r="D949" s="261"/>
      <c r="E949" s="261"/>
      <c r="F949" s="261"/>
      <c r="G949" s="261"/>
      <c r="H949" s="261"/>
      <c r="I949" s="261"/>
      <c r="J949" s="261"/>
      <c r="K949" s="267"/>
      <c r="L949" s="265"/>
      <c r="M949" s="261"/>
      <c r="N949" s="266"/>
      <c r="O949" s="266"/>
    </row>
    <row r="950" spans="2:15">
      <c r="B950" s="261"/>
      <c r="C950" s="261"/>
      <c r="D950" s="261"/>
      <c r="E950" s="261"/>
      <c r="F950" s="261"/>
      <c r="G950" s="261"/>
      <c r="H950" s="261"/>
      <c r="I950" s="261"/>
      <c r="J950" s="261"/>
      <c r="K950" s="267"/>
      <c r="L950" s="265"/>
      <c r="M950" s="261"/>
      <c r="N950" s="266"/>
      <c r="O950" s="266"/>
    </row>
    <row r="951" spans="2:15">
      <c r="B951" s="261"/>
      <c r="C951" s="261"/>
      <c r="D951" s="261"/>
      <c r="E951" s="261"/>
      <c r="F951" s="261"/>
      <c r="G951" s="261"/>
      <c r="H951" s="261"/>
      <c r="I951" s="261"/>
      <c r="J951" s="261"/>
      <c r="K951" s="267"/>
      <c r="L951" s="265"/>
      <c r="M951" s="261"/>
      <c r="N951" s="266"/>
      <c r="O951" s="266"/>
    </row>
    <row r="952" spans="2:15">
      <c r="B952" s="261"/>
      <c r="C952" s="261"/>
      <c r="D952" s="261"/>
      <c r="E952" s="261"/>
      <c r="F952" s="261"/>
      <c r="G952" s="261"/>
      <c r="H952" s="261"/>
      <c r="I952" s="261"/>
      <c r="J952" s="261"/>
      <c r="K952" s="267"/>
      <c r="L952" s="265"/>
      <c r="M952" s="261"/>
      <c r="N952" s="266"/>
      <c r="O952" s="266"/>
    </row>
    <row r="953" spans="2:15">
      <c r="B953" s="261"/>
      <c r="C953" s="261"/>
      <c r="D953" s="261"/>
      <c r="E953" s="261"/>
      <c r="F953" s="261"/>
      <c r="G953" s="261"/>
      <c r="H953" s="261"/>
      <c r="I953" s="261"/>
      <c r="J953" s="261"/>
      <c r="K953" s="267"/>
      <c r="L953" s="265"/>
      <c r="M953" s="261"/>
      <c r="N953" s="266"/>
      <c r="O953" s="266"/>
    </row>
    <row r="954" spans="2:15">
      <c r="B954" s="261"/>
      <c r="C954" s="261"/>
      <c r="D954" s="261"/>
      <c r="E954" s="261"/>
      <c r="F954" s="261"/>
      <c r="G954" s="261"/>
      <c r="H954" s="261"/>
      <c r="I954" s="261"/>
      <c r="J954" s="261"/>
      <c r="K954" s="267"/>
      <c r="L954" s="265"/>
      <c r="M954" s="261"/>
      <c r="N954" s="266"/>
      <c r="O954" s="266"/>
    </row>
    <row r="955" spans="2:15">
      <c r="B955" s="261"/>
      <c r="C955" s="261"/>
      <c r="D955" s="261"/>
      <c r="E955" s="261"/>
      <c r="F955" s="261"/>
      <c r="G955" s="261"/>
      <c r="H955" s="261"/>
      <c r="I955" s="261"/>
      <c r="J955" s="261"/>
      <c r="K955" s="267"/>
      <c r="L955" s="265"/>
      <c r="M955" s="261"/>
      <c r="N955" s="266"/>
      <c r="O955" s="266"/>
    </row>
    <row r="956" spans="2:15">
      <c r="B956" s="261"/>
      <c r="C956" s="261"/>
      <c r="D956" s="261"/>
      <c r="E956" s="261"/>
      <c r="F956" s="261"/>
      <c r="G956" s="261"/>
      <c r="H956" s="261"/>
      <c r="I956" s="261"/>
      <c r="J956" s="261"/>
      <c r="K956" s="267"/>
      <c r="L956" s="265"/>
      <c r="M956" s="261"/>
      <c r="N956" s="266"/>
      <c r="O956" s="266"/>
    </row>
    <row r="957" spans="2:15">
      <c r="B957" s="261"/>
      <c r="C957" s="261"/>
      <c r="D957" s="261"/>
      <c r="E957" s="261"/>
      <c r="F957" s="261"/>
      <c r="G957" s="261"/>
      <c r="H957" s="261"/>
      <c r="I957" s="261"/>
      <c r="J957" s="261"/>
      <c r="K957" s="267"/>
      <c r="L957" s="265"/>
      <c r="M957" s="261"/>
      <c r="N957" s="266"/>
      <c r="O957" s="266"/>
    </row>
    <row r="958" spans="2:15">
      <c r="B958" s="261"/>
      <c r="C958" s="261"/>
      <c r="D958" s="261"/>
      <c r="E958" s="261"/>
      <c r="F958" s="261"/>
      <c r="G958" s="261"/>
      <c r="H958" s="261"/>
      <c r="I958" s="261"/>
      <c r="J958" s="261"/>
      <c r="K958" s="267"/>
      <c r="L958" s="265"/>
      <c r="M958" s="261"/>
      <c r="N958" s="266"/>
      <c r="O958" s="266"/>
    </row>
    <row r="959" spans="2:15">
      <c r="B959" s="261"/>
      <c r="C959" s="261"/>
      <c r="D959" s="261"/>
      <c r="E959" s="261"/>
      <c r="F959" s="261"/>
      <c r="G959" s="261"/>
      <c r="H959" s="261"/>
      <c r="I959" s="261"/>
      <c r="J959" s="261"/>
      <c r="K959" s="267"/>
      <c r="L959" s="265"/>
      <c r="M959" s="261"/>
      <c r="N959" s="266"/>
      <c r="O959" s="266"/>
    </row>
    <row r="960" spans="2:15">
      <c r="B960" s="261"/>
      <c r="C960" s="261"/>
      <c r="D960" s="261"/>
      <c r="E960" s="261"/>
      <c r="F960" s="261"/>
      <c r="G960" s="261"/>
      <c r="H960" s="261"/>
      <c r="I960" s="261"/>
      <c r="J960" s="261"/>
      <c r="K960" s="267"/>
      <c r="L960" s="265"/>
      <c r="M960" s="261"/>
      <c r="N960" s="266"/>
      <c r="O960" s="266"/>
    </row>
    <row r="961" spans="2:15">
      <c r="B961" s="261"/>
      <c r="C961" s="261"/>
      <c r="D961" s="261"/>
      <c r="E961" s="261"/>
      <c r="F961" s="261"/>
      <c r="G961" s="261"/>
      <c r="H961" s="261"/>
      <c r="I961" s="261"/>
      <c r="J961" s="261"/>
      <c r="K961" s="267"/>
      <c r="L961" s="265"/>
      <c r="M961" s="261"/>
      <c r="N961" s="266"/>
      <c r="O961" s="266"/>
    </row>
    <row r="962" spans="2:15">
      <c r="B962" s="261"/>
      <c r="C962" s="261"/>
      <c r="D962" s="261"/>
      <c r="E962" s="261"/>
      <c r="F962" s="261"/>
      <c r="G962" s="261"/>
      <c r="H962" s="261"/>
      <c r="I962" s="261"/>
      <c r="J962" s="261"/>
      <c r="K962" s="267"/>
      <c r="L962" s="265"/>
      <c r="M962" s="261"/>
      <c r="N962" s="266"/>
      <c r="O962" s="266"/>
    </row>
    <row r="963" spans="2:15">
      <c r="B963" s="261"/>
      <c r="C963" s="261"/>
      <c r="D963" s="261"/>
      <c r="E963" s="261"/>
      <c r="F963" s="261"/>
      <c r="G963" s="261"/>
      <c r="H963" s="261"/>
      <c r="I963" s="261"/>
      <c r="J963" s="261"/>
      <c r="K963" s="267"/>
      <c r="L963" s="265"/>
      <c r="M963" s="261"/>
      <c r="N963" s="266"/>
      <c r="O963" s="266"/>
    </row>
    <row r="964" spans="2:15">
      <c r="B964" s="261"/>
      <c r="C964" s="261"/>
      <c r="D964" s="261"/>
      <c r="E964" s="261"/>
      <c r="F964" s="261"/>
      <c r="G964" s="261"/>
      <c r="H964" s="261"/>
      <c r="I964" s="261"/>
      <c r="J964" s="261"/>
      <c r="K964" s="267"/>
      <c r="L964" s="265"/>
      <c r="M964" s="261"/>
      <c r="N964" s="266"/>
      <c r="O964" s="266"/>
    </row>
    <row r="965" spans="2:15">
      <c r="B965" s="261"/>
      <c r="C965" s="261"/>
      <c r="D965" s="261"/>
      <c r="E965" s="261"/>
      <c r="F965" s="261"/>
      <c r="G965" s="261"/>
      <c r="H965" s="261"/>
      <c r="I965" s="261"/>
      <c r="J965" s="261"/>
      <c r="K965" s="267"/>
      <c r="L965" s="265"/>
      <c r="M965" s="261"/>
      <c r="N965" s="266"/>
      <c r="O965" s="266"/>
    </row>
    <row r="966" spans="2:15">
      <c r="B966" s="261"/>
      <c r="C966" s="261"/>
      <c r="D966" s="261"/>
      <c r="E966" s="261"/>
      <c r="F966" s="261"/>
      <c r="G966" s="261"/>
      <c r="H966" s="261"/>
      <c r="I966" s="261"/>
      <c r="J966" s="261"/>
      <c r="K966" s="267"/>
      <c r="L966" s="265"/>
      <c r="M966" s="261"/>
      <c r="N966" s="266"/>
      <c r="O966" s="266"/>
    </row>
    <row r="967" spans="2:15">
      <c r="B967" s="261"/>
      <c r="C967" s="261"/>
      <c r="D967" s="261"/>
      <c r="E967" s="261"/>
      <c r="F967" s="261"/>
      <c r="G967" s="261"/>
      <c r="H967" s="261"/>
      <c r="I967" s="261"/>
      <c r="J967" s="261"/>
      <c r="K967" s="267"/>
      <c r="L967" s="265"/>
      <c r="M967" s="261"/>
      <c r="N967" s="266"/>
      <c r="O967" s="266"/>
    </row>
    <row r="968" spans="2:15">
      <c r="B968" s="261"/>
      <c r="C968" s="261"/>
      <c r="D968" s="261"/>
      <c r="E968" s="261"/>
      <c r="F968" s="261"/>
      <c r="G968" s="261"/>
      <c r="H968" s="261"/>
      <c r="I968" s="261"/>
      <c r="J968" s="261"/>
      <c r="K968" s="267"/>
      <c r="L968" s="265"/>
      <c r="M968" s="261"/>
      <c r="N968" s="266"/>
      <c r="O968" s="266"/>
    </row>
    <row r="969" spans="2:15">
      <c r="B969" s="261"/>
      <c r="C969" s="261"/>
      <c r="D969" s="261"/>
      <c r="E969" s="261"/>
      <c r="F969" s="261"/>
      <c r="G969" s="261"/>
      <c r="H969" s="261"/>
      <c r="I969" s="261"/>
      <c r="J969" s="261"/>
      <c r="K969" s="267"/>
      <c r="L969" s="265"/>
      <c r="M969" s="261"/>
      <c r="N969" s="266"/>
      <c r="O969" s="266"/>
    </row>
    <row r="970" spans="2:15">
      <c r="B970" s="261"/>
      <c r="C970" s="261"/>
      <c r="D970" s="261"/>
      <c r="E970" s="261"/>
      <c r="F970" s="261"/>
      <c r="G970" s="261"/>
      <c r="H970" s="261"/>
      <c r="I970" s="261"/>
      <c r="J970" s="261"/>
      <c r="K970" s="267"/>
      <c r="L970" s="265"/>
      <c r="M970" s="261"/>
      <c r="N970" s="266"/>
      <c r="O970" s="266"/>
    </row>
    <row r="971" spans="2:15">
      <c r="B971" s="261"/>
      <c r="C971" s="261"/>
      <c r="D971" s="261"/>
      <c r="E971" s="261"/>
      <c r="F971" s="261"/>
      <c r="G971" s="261"/>
      <c r="H971" s="261"/>
      <c r="I971" s="261"/>
      <c r="J971" s="261"/>
      <c r="K971" s="267"/>
      <c r="L971" s="265"/>
      <c r="M971" s="261"/>
      <c r="N971" s="266"/>
      <c r="O971" s="266"/>
    </row>
    <row r="972" spans="2:15">
      <c r="B972" s="261"/>
      <c r="C972" s="261"/>
      <c r="D972" s="261"/>
      <c r="E972" s="261"/>
      <c r="F972" s="261"/>
      <c r="G972" s="261"/>
      <c r="H972" s="261"/>
      <c r="I972" s="261"/>
      <c r="J972" s="261"/>
      <c r="K972" s="267"/>
      <c r="L972" s="265"/>
      <c r="M972" s="261"/>
      <c r="N972" s="266"/>
      <c r="O972" s="266"/>
    </row>
    <row r="973" spans="2:15">
      <c r="B973" s="261"/>
      <c r="C973" s="261"/>
      <c r="D973" s="261"/>
      <c r="E973" s="261"/>
      <c r="F973" s="261"/>
      <c r="G973" s="261"/>
      <c r="H973" s="261"/>
      <c r="I973" s="261"/>
      <c r="J973" s="261"/>
      <c r="K973" s="267"/>
      <c r="L973" s="265"/>
      <c r="M973" s="261"/>
      <c r="N973" s="266"/>
      <c r="O973" s="266"/>
    </row>
    <row r="974" spans="2:15">
      <c r="B974" s="261"/>
      <c r="C974" s="261"/>
      <c r="D974" s="261"/>
      <c r="E974" s="261"/>
      <c r="F974" s="261"/>
      <c r="G974" s="261"/>
      <c r="H974" s="261"/>
      <c r="I974" s="261"/>
      <c r="J974" s="261"/>
      <c r="K974" s="267"/>
      <c r="L974" s="265"/>
      <c r="M974" s="261"/>
      <c r="N974" s="266"/>
      <c r="O974" s="266"/>
    </row>
    <row r="975" spans="2:15">
      <c r="B975" s="261"/>
      <c r="C975" s="261"/>
      <c r="D975" s="261"/>
      <c r="E975" s="261"/>
      <c r="F975" s="261"/>
      <c r="G975" s="261"/>
      <c r="H975" s="261"/>
      <c r="I975" s="261"/>
      <c r="J975" s="261"/>
      <c r="K975" s="267"/>
      <c r="L975" s="265"/>
      <c r="M975" s="261"/>
      <c r="N975" s="266"/>
      <c r="O975" s="266"/>
    </row>
    <row r="976" spans="2:15">
      <c r="B976" s="261"/>
      <c r="C976" s="261"/>
      <c r="D976" s="261"/>
      <c r="E976" s="261"/>
      <c r="F976" s="261"/>
      <c r="G976" s="261"/>
      <c r="H976" s="261"/>
      <c r="I976" s="261"/>
      <c r="J976" s="261"/>
      <c r="K976" s="267"/>
      <c r="L976" s="265"/>
      <c r="M976" s="261"/>
      <c r="N976" s="266"/>
      <c r="O976" s="266"/>
    </row>
    <row r="977" spans="2:15">
      <c r="B977" s="261"/>
      <c r="C977" s="261"/>
      <c r="D977" s="261"/>
      <c r="E977" s="261"/>
      <c r="F977" s="261"/>
      <c r="G977" s="261"/>
      <c r="H977" s="261"/>
      <c r="I977" s="261"/>
      <c r="J977" s="261"/>
      <c r="K977" s="267"/>
      <c r="L977" s="265"/>
      <c r="M977" s="261"/>
      <c r="N977" s="266"/>
      <c r="O977" s="266"/>
    </row>
    <row r="978" spans="2:15">
      <c r="B978" s="261"/>
      <c r="C978" s="261"/>
      <c r="D978" s="261"/>
      <c r="E978" s="261"/>
      <c r="F978" s="261"/>
      <c r="G978" s="261"/>
      <c r="H978" s="261"/>
      <c r="I978" s="261"/>
      <c r="J978" s="261"/>
      <c r="K978" s="267"/>
      <c r="L978" s="265"/>
      <c r="M978" s="261"/>
      <c r="N978" s="266"/>
      <c r="O978" s="266"/>
    </row>
    <row r="979" spans="2:15">
      <c r="B979" s="261"/>
      <c r="C979" s="261"/>
      <c r="D979" s="261"/>
      <c r="E979" s="261"/>
      <c r="F979" s="261"/>
      <c r="G979" s="261"/>
      <c r="H979" s="261"/>
      <c r="I979" s="261"/>
      <c r="J979" s="261"/>
      <c r="K979" s="267"/>
      <c r="L979" s="265"/>
      <c r="M979" s="261"/>
      <c r="N979" s="266"/>
      <c r="O979" s="266"/>
    </row>
    <row r="980" spans="2:15">
      <c r="B980" s="261"/>
      <c r="C980" s="261"/>
      <c r="D980" s="261"/>
      <c r="E980" s="261"/>
      <c r="F980" s="261"/>
      <c r="G980" s="261"/>
      <c r="H980" s="261"/>
      <c r="I980" s="261"/>
      <c r="J980" s="261"/>
      <c r="K980" s="267"/>
      <c r="L980" s="265"/>
      <c r="M980" s="261"/>
      <c r="N980" s="266"/>
      <c r="O980" s="266"/>
    </row>
    <row r="981" spans="2:15">
      <c r="B981" s="261"/>
      <c r="C981" s="261"/>
      <c r="D981" s="261"/>
      <c r="E981" s="261"/>
      <c r="F981" s="261"/>
      <c r="G981" s="261"/>
      <c r="H981" s="261"/>
      <c r="I981" s="261"/>
      <c r="J981" s="261"/>
      <c r="K981" s="267"/>
      <c r="L981" s="265"/>
      <c r="M981" s="261"/>
      <c r="N981" s="266"/>
      <c r="O981" s="266"/>
    </row>
    <row r="982" spans="2:15">
      <c r="B982" s="261"/>
      <c r="C982" s="261"/>
      <c r="D982" s="261"/>
      <c r="E982" s="261"/>
      <c r="F982" s="261"/>
      <c r="G982" s="261"/>
      <c r="H982" s="261"/>
      <c r="I982" s="261"/>
      <c r="J982" s="261"/>
      <c r="K982" s="267"/>
      <c r="L982" s="265"/>
      <c r="M982" s="261"/>
      <c r="N982" s="266"/>
      <c r="O982" s="266"/>
    </row>
    <row r="983" spans="2:15">
      <c r="B983" s="261"/>
      <c r="C983" s="261"/>
      <c r="D983" s="261"/>
      <c r="E983" s="261"/>
      <c r="F983" s="261"/>
      <c r="G983" s="261"/>
      <c r="H983" s="261"/>
      <c r="I983" s="261"/>
      <c r="J983" s="261"/>
      <c r="K983" s="267"/>
      <c r="L983" s="265"/>
      <c r="M983" s="261"/>
      <c r="N983" s="266"/>
      <c r="O983" s="266"/>
    </row>
    <row r="984" spans="2:15">
      <c r="B984" s="261"/>
      <c r="C984" s="261"/>
      <c r="D984" s="261"/>
      <c r="E984" s="261"/>
      <c r="F984" s="261"/>
      <c r="G984" s="261"/>
      <c r="H984" s="261"/>
      <c r="I984" s="261"/>
      <c r="J984" s="261"/>
      <c r="K984" s="267"/>
      <c r="L984" s="265"/>
      <c r="M984" s="261"/>
      <c r="N984" s="266"/>
      <c r="O984" s="266"/>
    </row>
    <row r="985" spans="2:15">
      <c r="B985" s="261"/>
      <c r="C985" s="261"/>
      <c r="D985" s="261"/>
      <c r="E985" s="261"/>
      <c r="F985" s="261"/>
      <c r="G985" s="261"/>
      <c r="H985" s="261"/>
      <c r="I985" s="261"/>
      <c r="J985" s="261"/>
      <c r="K985" s="267"/>
      <c r="L985" s="265"/>
      <c r="M985" s="261"/>
      <c r="N985" s="266"/>
      <c r="O985" s="266"/>
    </row>
    <row r="986" spans="2:15">
      <c r="B986" s="261"/>
      <c r="C986" s="261"/>
      <c r="D986" s="261"/>
      <c r="E986" s="261"/>
      <c r="F986" s="261"/>
      <c r="G986" s="261"/>
      <c r="H986" s="261"/>
      <c r="I986" s="261"/>
      <c r="J986" s="261"/>
      <c r="K986" s="267"/>
      <c r="L986" s="265"/>
      <c r="M986" s="261"/>
      <c r="N986" s="266"/>
      <c r="O986" s="266"/>
    </row>
    <row r="987" spans="2:15">
      <c r="B987" s="261"/>
      <c r="C987" s="261"/>
      <c r="D987" s="261"/>
      <c r="E987" s="261"/>
      <c r="F987" s="261"/>
      <c r="G987" s="261"/>
      <c r="H987" s="261"/>
      <c r="I987" s="261"/>
      <c r="J987" s="261"/>
      <c r="K987" s="267"/>
      <c r="L987" s="265"/>
      <c r="M987" s="261"/>
      <c r="N987" s="266"/>
      <c r="O987" s="266"/>
    </row>
    <row r="988" spans="2:15">
      <c r="B988" s="261"/>
      <c r="C988" s="261"/>
      <c r="D988" s="261"/>
      <c r="E988" s="261"/>
      <c r="F988" s="261"/>
      <c r="G988" s="261"/>
      <c r="H988" s="261"/>
      <c r="I988" s="261"/>
      <c r="J988" s="261"/>
      <c r="K988" s="267"/>
      <c r="L988" s="265"/>
      <c r="M988" s="261"/>
      <c r="N988" s="266"/>
      <c r="O988" s="266"/>
    </row>
    <row r="989" spans="2:15">
      <c r="B989" s="261"/>
      <c r="C989" s="261"/>
      <c r="D989" s="261"/>
      <c r="E989" s="261"/>
      <c r="F989" s="261"/>
      <c r="G989" s="261"/>
      <c r="H989" s="261"/>
      <c r="I989" s="261"/>
      <c r="J989" s="261"/>
      <c r="K989" s="267"/>
      <c r="L989" s="265"/>
      <c r="M989" s="261"/>
      <c r="N989" s="266"/>
      <c r="O989" s="266"/>
    </row>
    <row r="990" spans="2:15">
      <c r="B990" s="261"/>
      <c r="C990" s="261"/>
      <c r="D990" s="261"/>
      <c r="E990" s="261"/>
      <c r="F990" s="261"/>
      <c r="G990" s="261"/>
      <c r="H990" s="261"/>
      <c r="I990" s="261"/>
      <c r="J990" s="261"/>
      <c r="K990" s="267"/>
      <c r="L990" s="265"/>
      <c r="M990" s="261"/>
      <c r="N990" s="266"/>
      <c r="O990" s="266"/>
    </row>
    <row r="991" spans="2:15">
      <c r="B991" s="261"/>
      <c r="C991" s="261"/>
      <c r="D991" s="261"/>
      <c r="E991" s="261"/>
      <c r="F991" s="261"/>
      <c r="G991" s="261"/>
      <c r="H991" s="261"/>
      <c r="I991" s="261"/>
      <c r="J991" s="261"/>
      <c r="K991" s="267"/>
      <c r="L991" s="265"/>
      <c r="M991" s="261"/>
      <c r="N991" s="266"/>
      <c r="O991" s="266"/>
    </row>
    <row r="992" spans="2:15">
      <c r="B992" s="261"/>
      <c r="C992" s="261"/>
      <c r="D992" s="261"/>
      <c r="E992" s="261"/>
      <c r="F992" s="261"/>
      <c r="G992" s="261"/>
      <c r="H992" s="261"/>
      <c r="I992" s="261"/>
      <c r="J992" s="261"/>
      <c r="K992" s="267"/>
      <c r="L992" s="265"/>
      <c r="M992" s="261"/>
      <c r="N992" s="266"/>
      <c r="O992" s="266"/>
    </row>
    <row r="993" spans="2:15">
      <c r="B993" s="261"/>
      <c r="C993" s="261"/>
      <c r="D993" s="261"/>
      <c r="E993" s="261"/>
      <c r="F993" s="261"/>
      <c r="G993" s="261"/>
      <c r="H993" s="261"/>
      <c r="I993" s="261"/>
      <c r="J993" s="261"/>
      <c r="K993" s="267"/>
      <c r="L993" s="265"/>
      <c r="M993" s="261"/>
      <c r="N993" s="266"/>
      <c r="O993" s="266"/>
    </row>
    <row r="994" spans="2:15">
      <c r="B994" s="261"/>
      <c r="C994" s="261"/>
      <c r="D994" s="261"/>
      <c r="E994" s="261"/>
      <c r="F994" s="261"/>
      <c r="G994" s="261"/>
      <c r="H994" s="261"/>
      <c r="I994" s="261"/>
      <c r="J994" s="261"/>
      <c r="K994" s="267"/>
      <c r="L994" s="265"/>
      <c r="M994" s="261"/>
      <c r="N994" s="266"/>
      <c r="O994" s="266"/>
    </row>
    <row r="995" spans="2:15">
      <c r="B995" s="261"/>
      <c r="C995" s="261"/>
      <c r="D995" s="261"/>
      <c r="E995" s="261"/>
      <c r="F995" s="261"/>
      <c r="G995" s="261"/>
      <c r="H995" s="261"/>
      <c r="I995" s="261"/>
      <c r="J995" s="261"/>
      <c r="K995" s="267"/>
      <c r="L995" s="265"/>
      <c r="M995" s="261"/>
      <c r="N995" s="266"/>
      <c r="O995" s="266"/>
    </row>
    <row r="996" spans="2:15">
      <c r="B996" s="261"/>
      <c r="C996" s="261"/>
      <c r="D996" s="261"/>
      <c r="E996" s="261"/>
      <c r="F996" s="261"/>
      <c r="G996" s="261"/>
      <c r="H996" s="261"/>
      <c r="I996" s="261"/>
      <c r="J996" s="261"/>
      <c r="K996" s="267"/>
      <c r="L996" s="265"/>
      <c r="M996" s="261"/>
      <c r="N996" s="266"/>
      <c r="O996" s="266"/>
    </row>
    <row r="997" spans="2:15">
      <c r="B997" s="261"/>
      <c r="C997" s="261"/>
      <c r="D997" s="261"/>
      <c r="E997" s="261"/>
      <c r="F997" s="261"/>
      <c r="G997" s="261"/>
      <c r="H997" s="261"/>
      <c r="I997" s="261"/>
      <c r="J997" s="261"/>
      <c r="K997" s="267"/>
      <c r="L997" s="265"/>
      <c r="M997" s="261"/>
      <c r="N997" s="266"/>
      <c r="O997" s="266"/>
    </row>
    <row r="998" spans="2:15">
      <c r="B998" s="261"/>
      <c r="C998" s="261"/>
      <c r="D998" s="261"/>
      <c r="E998" s="261"/>
      <c r="F998" s="261"/>
      <c r="G998" s="261"/>
      <c r="H998" s="261"/>
      <c r="I998" s="261"/>
      <c r="J998" s="261"/>
      <c r="K998" s="267"/>
      <c r="L998" s="265"/>
      <c r="M998" s="261"/>
      <c r="N998" s="266"/>
      <c r="O998" s="266"/>
    </row>
    <row r="999" spans="2:15">
      <c r="B999" s="261"/>
      <c r="C999" s="261"/>
      <c r="D999" s="261"/>
      <c r="E999" s="261"/>
      <c r="F999" s="261"/>
      <c r="G999" s="261"/>
      <c r="H999" s="261"/>
      <c r="I999" s="261"/>
      <c r="J999" s="261"/>
      <c r="K999" s="267"/>
      <c r="L999" s="265"/>
      <c r="M999" s="261"/>
      <c r="N999" s="266"/>
      <c r="O999" s="266"/>
    </row>
    <row r="1000" spans="2:15">
      <c r="B1000" s="261"/>
      <c r="C1000" s="261"/>
      <c r="D1000" s="261"/>
      <c r="E1000" s="261"/>
      <c r="F1000" s="261"/>
      <c r="G1000" s="261"/>
      <c r="H1000" s="261"/>
      <c r="I1000" s="261"/>
      <c r="J1000" s="261"/>
      <c r="K1000" s="267"/>
      <c r="L1000" s="265"/>
      <c r="M1000" s="261"/>
      <c r="N1000" s="266"/>
      <c r="O1000" s="266"/>
    </row>
    <row r="1001" spans="2:15">
      <c r="B1001" s="261"/>
      <c r="C1001" s="261"/>
      <c r="D1001" s="261"/>
      <c r="E1001" s="261"/>
      <c r="F1001" s="261"/>
      <c r="G1001" s="261"/>
      <c r="H1001" s="261"/>
      <c r="I1001" s="261"/>
      <c r="J1001" s="261"/>
      <c r="K1001" s="267"/>
      <c r="L1001" s="265"/>
      <c r="M1001" s="261"/>
      <c r="N1001" s="266"/>
      <c r="O1001" s="266"/>
    </row>
    <row r="1002" spans="2:15">
      <c r="B1002" s="261"/>
      <c r="C1002" s="261"/>
      <c r="D1002" s="261"/>
      <c r="E1002" s="261"/>
      <c r="F1002" s="261"/>
      <c r="G1002" s="261"/>
      <c r="H1002" s="261"/>
      <c r="I1002" s="261"/>
      <c r="J1002" s="261"/>
      <c r="K1002" s="267"/>
      <c r="L1002" s="265"/>
      <c r="M1002" s="261"/>
      <c r="N1002" s="266"/>
      <c r="O1002" s="266"/>
    </row>
    <row r="1003" spans="2:15">
      <c r="B1003" s="261"/>
      <c r="C1003" s="261"/>
      <c r="D1003" s="261"/>
      <c r="E1003" s="261"/>
      <c r="F1003" s="261"/>
      <c r="G1003" s="261"/>
      <c r="H1003" s="261"/>
      <c r="I1003" s="261"/>
      <c r="J1003" s="261"/>
      <c r="K1003" s="267"/>
      <c r="L1003" s="265"/>
      <c r="M1003" s="261"/>
      <c r="N1003" s="266"/>
      <c r="O1003" s="266"/>
    </row>
    <row r="1004" spans="2:15">
      <c r="B1004" s="261"/>
      <c r="C1004" s="261"/>
      <c r="D1004" s="261"/>
      <c r="E1004" s="261"/>
      <c r="F1004" s="261"/>
      <c r="G1004" s="261"/>
      <c r="H1004" s="261"/>
      <c r="I1004" s="261"/>
      <c r="J1004" s="261"/>
      <c r="K1004" s="267"/>
      <c r="L1004" s="265"/>
      <c r="M1004" s="261"/>
      <c r="N1004" s="266"/>
      <c r="O1004" s="266"/>
    </row>
    <row r="1005" spans="2:15">
      <c r="B1005" s="261"/>
      <c r="C1005" s="261"/>
      <c r="D1005" s="261"/>
      <c r="E1005" s="261"/>
      <c r="F1005" s="261"/>
      <c r="G1005" s="261"/>
      <c r="H1005" s="261"/>
      <c r="I1005" s="261"/>
      <c r="J1005" s="261"/>
      <c r="K1005" s="267"/>
      <c r="L1005" s="265"/>
      <c r="M1005" s="261"/>
      <c r="N1005" s="266"/>
      <c r="O1005" s="266"/>
    </row>
    <row r="1006" spans="2:15">
      <c r="B1006" s="261"/>
      <c r="C1006" s="261"/>
      <c r="D1006" s="261"/>
      <c r="E1006" s="261"/>
      <c r="F1006" s="261"/>
      <c r="G1006" s="261"/>
      <c r="H1006" s="261"/>
      <c r="I1006" s="261"/>
      <c r="J1006" s="261"/>
      <c r="K1006" s="267"/>
      <c r="L1006" s="265"/>
      <c r="M1006" s="261"/>
      <c r="N1006" s="266"/>
      <c r="O1006" s="266"/>
    </row>
    <row r="1007" spans="2:15">
      <c r="B1007" s="261"/>
      <c r="C1007" s="261"/>
      <c r="D1007" s="261"/>
      <c r="E1007" s="261"/>
      <c r="F1007" s="261"/>
      <c r="G1007" s="261"/>
      <c r="H1007" s="261"/>
      <c r="I1007" s="261"/>
      <c r="J1007" s="261"/>
      <c r="K1007" s="267"/>
      <c r="L1007" s="265"/>
      <c r="M1007" s="261"/>
      <c r="N1007" s="266"/>
      <c r="O1007" s="266"/>
    </row>
    <row r="1008" spans="2:15">
      <c r="B1008" s="261"/>
      <c r="C1008" s="261"/>
      <c r="D1008" s="261"/>
      <c r="E1008" s="261"/>
      <c r="F1008" s="261"/>
      <c r="G1008" s="261"/>
      <c r="H1008" s="261"/>
      <c r="I1008" s="261"/>
      <c r="J1008" s="261"/>
      <c r="K1008" s="267"/>
      <c r="L1008" s="265"/>
      <c r="M1008" s="261"/>
      <c r="N1008" s="266"/>
      <c r="O1008" s="266"/>
    </row>
    <row r="1009" spans="2:15">
      <c r="B1009" s="261"/>
      <c r="C1009" s="261"/>
      <c r="D1009" s="261"/>
      <c r="E1009" s="261"/>
      <c r="F1009" s="261"/>
      <c r="G1009" s="261"/>
      <c r="H1009" s="261"/>
      <c r="I1009" s="261"/>
      <c r="J1009" s="261"/>
      <c r="K1009" s="267"/>
      <c r="L1009" s="265"/>
      <c r="M1009" s="261"/>
      <c r="N1009" s="266"/>
      <c r="O1009" s="266"/>
    </row>
    <row r="1010" spans="2:15">
      <c r="B1010" s="261"/>
      <c r="C1010" s="261"/>
      <c r="D1010" s="261"/>
      <c r="E1010" s="261"/>
      <c r="F1010" s="261"/>
      <c r="G1010" s="261"/>
      <c r="H1010" s="261"/>
      <c r="I1010" s="261"/>
      <c r="J1010" s="261"/>
      <c r="K1010" s="267"/>
      <c r="L1010" s="265"/>
      <c r="M1010" s="261"/>
      <c r="N1010" s="266"/>
      <c r="O1010" s="266"/>
    </row>
    <row r="1011" spans="2:15">
      <c r="B1011" s="261"/>
      <c r="C1011" s="261"/>
      <c r="D1011" s="261"/>
      <c r="E1011" s="261"/>
      <c r="F1011" s="261"/>
      <c r="G1011" s="261"/>
      <c r="H1011" s="261"/>
      <c r="I1011" s="261"/>
      <c r="J1011" s="261"/>
      <c r="K1011" s="267"/>
      <c r="L1011" s="265"/>
      <c r="M1011" s="261"/>
      <c r="N1011" s="266"/>
      <c r="O1011" s="266"/>
    </row>
    <row r="1012" spans="2:15">
      <c r="B1012" s="261"/>
      <c r="C1012" s="261"/>
      <c r="D1012" s="261"/>
      <c r="E1012" s="261"/>
      <c r="F1012" s="261"/>
      <c r="G1012" s="261"/>
      <c r="H1012" s="261"/>
      <c r="I1012" s="261"/>
      <c r="J1012" s="261"/>
      <c r="K1012" s="267"/>
      <c r="L1012" s="265"/>
      <c r="M1012" s="261"/>
      <c r="N1012" s="266"/>
      <c r="O1012" s="266"/>
    </row>
    <row r="1013" spans="2:15">
      <c r="B1013" s="261"/>
      <c r="C1013" s="261"/>
      <c r="D1013" s="261"/>
      <c r="E1013" s="261"/>
      <c r="F1013" s="261"/>
      <c r="G1013" s="261"/>
      <c r="H1013" s="261"/>
      <c r="I1013" s="261"/>
      <c r="J1013" s="261"/>
      <c r="K1013" s="267"/>
      <c r="L1013" s="265"/>
      <c r="M1013" s="261"/>
      <c r="N1013" s="266"/>
      <c r="O1013" s="266"/>
    </row>
    <row r="1014" spans="2:15">
      <c r="B1014" s="261"/>
      <c r="C1014" s="261"/>
      <c r="D1014" s="261"/>
      <c r="E1014" s="261"/>
      <c r="F1014" s="261"/>
      <c r="G1014" s="261"/>
      <c r="H1014" s="261"/>
      <c r="I1014" s="261"/>
      <c r="J1014" s="261"/>
      <c r="K1014" s="267"/>
      <c r="L1014" s="265"/>
      <c r="M1014" s="261"/>
      <c r="N1014" s="266"/>
      <c r="O1014" s="266"/>
    </row>
    <row r="1015" spans="2:15">
      <c r="B1015" s="261"/>
      <c r="C1015" s="261"/>
      <c r="D1015" s="261"/>
      <c r="E1015" s="261"/>
      <c r="F1015" s="261"/>
      <c r="G1015" s="261"/>
      <c r="H1015" s="261"/>
      <c r="I1015" s="261"/>
      <c r="J1015" s="261"/>
      <c r="K1015" s="267"/>
      <c r="L1015" s="265"/>
      <c r="M1015" s="261"/>
      <c r="N1015" s="266"/>
      <c r="O1015" s="266"/>
    </row>
    <row r="1016" spans="2:15">
      <c r="B1016" s="261"/>
      <c r="C1016" s="261"/>
      <c r="D1016" s="261"/>
      <c r="E1016" s="261"/>
      <c r="F1016" s="261"/>
      <c r="G1016" s="261"/>
      <c r="H1016" s="261"/>
      <c r="I1016" s="261"/>
      <c r="J1016" s="261"/>
      <c r="K1016" s="267"/>
      <c r="L1016" s="265"/>
      <c r="M1016" s="261"/>
      <c r="N1016" s="266"/>
      <c r="O1016" s="266"/>
    </row>
    <row r="1017" spans="2:15">
      <c r="B1017" s="261"/>
      <c r="C1017" s="261"/>
      <c r="D1017" s="261"/>
      <c r="E1017" s="261"/>
      <c r="F1017" s="261"/>
      <c r="G1017" s="261"/>
      <c r="H1017" s="261"/>
      <c r="I1017" s="261"/>
      <c r="J1017" s="261"/>
      <c r="K1017" s="267"/>
      <c r="L1017" s="265"/>
      <c r="M1017" s="261"/>
      <c r="N1017" s="266"/>
      <c r="O1017" s="266"/>
    </row>
    <row r="1018" spans="2:15">
      <c r="B1018" s="261"/>
      <c r="C1018" s="261"/>
      <c r="D1018" s="261"/>
      <c r="E1018" s="261"/>
      <c r="F1018" s="261"/>
      <c r="G1018" s="261"/>
      <c r="H1018" s="261"/>
      <c r="I1018" s="261"/>
      <c r="J1018" s="261"/>
      <c r="K1018" s="267"/>
      <c r="L1018" s="265"/>
      <c r="M1018" s="261"/>
      <c r="N1018" s="266"/>
      <c r="O1018" s="266"/>
    </row>
    <row r="1019" spans="2:15">
      <c r="B1019" s="261"/>
      <c r="C1019" s="261"/>
      <c r="D1019" s="261"/>
      <c r="E1019" s="261"/>
      <c r="F1019" s="261"/>
      <c r="G1019" s="261"/>
      <c r="H1019" s="261"/>
      <c r="I1019" s="261"/>
      <c r="J1019" s="261"/>
      <c r="K1019" s="267"/>
      <c r="L1019" s="265"/>
      <c r="M1019" s="261"/>
      <c r="N1019" s="266"/>
      <c r="O1019" s="266"/>
    </row>
    <row r="1020" spans="2:15">
      <c r="B1020" s="261"/>
      <c r="C1020" s="261"/>
      <c r="D1020" s="261"/>
      <c r="E1020" s="261"/>
      <c r="F1020" s="261"/>
      <c r="G1020" s="261"/>
      <c r="H1020" s="261"/>
      <c r="I1020" s="261"/>
      <c r="J1020" s="261"/>
      <c r="K1020" s="267"/>
      <c r="L1020" s="265"/>
      <c r="M1020" s="261"/>
      <c r="N1020" s="266"/>
      <c r="O1020" s="266"/>
    </row>
    <row r="1021" spans="2:15">
      <c r="B1021" s="261"/>
      <c r="C1021" s="261"/>
      <c r="D1021" s="261"/>
      <c r="E1021" s="261"/>
      <c r="F1021" s="261"/>
      <c r="G1021" s="261"/>
      <c r="H1021" s="261"/>
      <c r="I1021" s="261"/>
      <c r="J1021" s="261"/>
      <c r="K1021" s="267"/>
      <c r="L1021" s="265"/>
      <c r="M1021" s="261"/>
      <c r="N1021" s="266"/>
      <c r="O1021" s="266"/>
    </row>
    <row r="1022" spans="2:15">
      <c r="B1022" s="261"/>
      <c r="C1022" s="261"/>
      <c r="D1022" s="261"/>
      <c r="E1022" s="261"/>
      <c r="F1022" s="261"/>
      <c r="G1022" s="261"/>
      <c r="H1022" s="261"/>
      <c r="I1022" s="261"/>
      <c r="J1022" s="261"/>
      <c r="K1022" s="267"/>
      <c r="L1022" s="265"/>
      <c r="M1022" s="261"/>
      <c r="N1022" s="266"/>
      <c r="O1022" s="266"/>
    </row>
    <row r="1023" spans="2:15">
      <c r="B1023" s="261"/>
      <c r="C1023" s="261"/>
      <c r="D1023" s="261"/>
      <c r="E1023" s="261"/>
      <c r="F1023" s="261"/>
      <c r="G1023" s="261"/>
      <c r="H1023" s="261"/>
      <c r="I1023" s="261"/>
      <c r="J1023" s="261"/>
      <c r="K1023" s="267"/>
      <c r="L1023" s="265"/>
      <c r="M1023" s="261"/>
      <c r="N1023" s="266"/>
      <c r="O1023" s="266"/>
    </row>
    <row r="1024" spans="2:15">
      <c r="B1024" s="261"/>
      <c r="C1024" s="261"/>
      <c r="D1024" s="261"/>
      <c r="E1024" s="261"/>
      <c r="F1024" s="261"/>
      <c r="G1024" s="261"/>
      <c r="H1024" s="261"/>
      <c r="I1024" s="261"/>
      <c r="J1024" s="261"/>
      <c r="K1024" s="267"/>
      <c r="L1024" s="265"/>
      <c r="M1024" s="261"/>
      <c r="N1024" s="266"/>
      <c r="O1024" s="266"/>
    </row>
    <row r="1025" spans="2:15">
      <c r="B1025" s="261"/>
      <c r="C1025" s="261"/>
      <c r="D1025" s="261"/>
      <c r="E1025" s="261"/>
      <c r="F1025" s="261"/>
      <c r="G1025" s="261"/>
      <c r="H1025" s="261"/>
      <c r="I1025" s="261"/>
      <c r="J1025" s="261"/>
      <c r="K1025" s="267"/>
      <c r="L1025" s="265"/>
      <c r="M1025" s="261"/>
      <c r="N1025" s="266"/>
      <c r="O1025" s="266"/>
    </row>
    <row r="1026" spans="2:15">
      <c r="B1026" s="261"/>
      <c r="C1026" s="261"/>
      <c r="D1026" s="261"/>
      <c r="E1026" s="261"/>
      <c r="F1026" s="261"/>
      <c r="G1026" s="261"/>
      <c r="H1026" s="261"/>
      <c r="I1026" s="261"/>
      <c r="J1026" s="261"/>
      <c r="K1026" s="267"/>
      <c r="L1026" s="265"/>
      <c r="M1026" s="261"/>
      <c r="N1026" s="266"/>
      <c r="O1026" s="266"/>
    </row>
    <row r="1027" spans="2:15">
      <c r="B1027" s="261"/>
      <c r="C1027" s="261"/>
      <c r="D1027" s="261"/>
      <c r="E1027" s="261"/>
      <c r="F1027" s="261"/>
      <c r="G1027" s="261"/>
      <c r="H1027" s="261"/>
      <c r="I1027" s="261"/>
      <c r="J1027" s="261"/>
      <c r="K1027" s="267"/>
      <c r="L1027" s="265"/>
      <c r="M1027" s="261"/>
      <c r="N1027" s="266"/>
      <c r="O1027" s="266"/>
    </row>
    <row r="1028" spans="2:15">
      <c r="B1028" s="261"/>
      <c r="C1028" s="261"/>
      <c r="D1028" s="261"/>
      <c r="E1028" s="261"/>
      <c r="F1028" s="261"/>
      <c r="G1028" s="261"/>
      <c r="H1028" s="261"/>
      <c r="I1028" s="261"/>
      <c r="J1028" s="261"/>
      <c r="K1028" s="267"/>
      <c r="L1028" s="265"/>
      <c r="M1028" s="261"/>
      <c r="N1028" s="266"/>
      <c r="O1028" s="266"/>
    </row>
    <row r="1029" spans="2:15">
      <c r="B1029" s="261"/>
      <c r="C1029" s="261"/>
      <c r="D1029" s="261"/>
      <c r="E1029" s="261"/>
      <c r="F1029" s="261"/>
      <c r="G1029" s="261"/>
      <c r="H1029" s="261"/>
      <c r="I1029" s="261"/>
      <c r="J1029" s="261"/>
      <c r="K1029" s="267"/>
      <c r="L1029" s="265"/>
      <c r="M1029" s="261"/>
      <c r="N1029" s="266"/>
      <c r="O1029" s="266"/>
    </row>
    <row r="1030" spans="2:15">
      <c r="B1030" s="261"/>
      <c r="C1030" s="261"/>
      <c r="D1030" s="261"/>
      <c r="E1030" s="261"/>
      <c r="F1030" s="261"/>
      <c r="G1030" s="261"/>
      <c r="H1030" s="261"/>
      <c r="I1030" s="261"/>
      <c r="J1030" s="261"/>
      <c r="K1030" s="267"/>
      <c r="L1030" s="265"/>
      <c r="M1030" s="261"/>
      <c r="N1030" s="266"/>
      <c r="O1030" s="266"/>
    </row>
    <row r="1031" spans="2:15">
      <c r="B1031" s="261"/>
      <c r="C1031" s="261"/>
      <c r="D1031" s="261"/>
      <c r="E1031" s="261"/>
      <c r="F1031" s="261"/>
      <c r="G1031" s="261"/>
      <c r="H1031" s="261"/>
      <c r="I1031" s="261"/>
      <c r="J1031" s="261"/>
      <c r="K1031" s="267"/>
      <c r="L1031" s="265"/>
      <c r="M1031" s="261"/>
      <c r="N1031" s="266"/>
      <c r="O1031" s="266"/>
    </row>
    <row r="1032" spans="2:15">
      <c r="B1032" s="261"/>
      <c r="C1032" s="261"/>
      <c r="D1032" s="261"/>
      <c r="E1032" s="261"/>
      <c r="F1032" s="261"/>
      <c r="G1032" s="261"/>
      <c r="H1032" s="261"/>
      <c r="I1032" s="261"/>
      <c r="J1032" s="261"/>
      <c r="K1032" s="267"/>
      <c r="L1032" s="265"/>
      <c r="M1032" s="261"/>
      <c r="N1032" s="266"/>
      <c r="O1032" s="266"/>
    </row>
    <row r="1033" spans="2:15">
      <c r="B1033" s="261"/>
      <c r="C1033" s="261"/>
      <c r="D1033" s="261"/>
      <c r="E1033" s="261"/>
      <c r="F1033" s="261"/>
      <c r="G1033" s="261"/>
      <c r="H1033" s="261"/>
      <c r="I1033" s="261"/>
      <c r="J1033" s="261"/>
      <c r="K1033" s="267"/>
      <c r="L1033" s="265"/>
      <c r="M1033" s="261"/>
      <c r="N1033" s="266"/>
      <c r="O1033" s="266"/>
    </row>
    <row r="1034" spans="2:15">
      <c r="B1034" s="261"/>
      <c r="C1034" s="261"/>
      <c r="D1034" s="261"/>
      <c r="E1034" s="261"/>
      <c r="F1034" s="261"/>
      <c r="G1034" s="261"/>
      <c r="H1034" s="261"/>
      <c r="I1034" s="261"/>
      <c r="J1034" s="261"/>
      <c r="K1034" s="267"/>
      <c r="L1034" s="265"/>
      <c r="M1034" s="261"/>
      <c r="N1034" s="266"/>
      <c r="O1034" s="266"/>
    </row>
    <row r="1035" spans="2:15">
      <c r="B1035" s="261"/>
      <c r="C1035" s="261"/>
      <c r="D1035" s="261"/>
      <c r="E1035" s="261"/>
      <c r="F1035" s="261"/>
      <c r="G1035" s="261"/>
      <c r="H1035" s="261"/>
      <c r="I1035" s="261"/>
      <c r="J1035" s="261"/>
      <c r="K1035" s="267"/>
      <c r="L1035" s="265"/>
      <c r="M1035" s="261"/>
      <c r="N1035" s="266"/>
      <c r="O1035" s="266"/>
    </row>
    <row r="1036" spans="2:15">
      <c r="B1036" s="261"/>
      <c r="C1036" s="261"/>
      <c r="D1036" s="261"/>
      <c r="E1036" s="261"/>
      <c r="F1036" s="261"/>
      <c r="G1036" s="261"/>
      <c r="H1036" s="261"/>
      <c r="I1036" s="261"/>
      <c r="J1036" s="261"/>
      <c r="K1036" s="267"/>
      <c r="L1036" s="265"/>
      <c r="M1036" s="261"/>
      <c r="N1036" s="266"/>
      <c r="O1036" s="266"/>
    </row>
    <row r="1037" spans="2:15">
      <c r="B1037" s="261"/>
      <c r="C1037" s="261"/>
      <c r="D1037" s="261"/>
      <c r="E1037" s="261"/>
      <c r="F1037" s="261"/>
      <c r="G1037" s="261"/>
      <c r="H1037" s="261"/>
      <c r="I1037" s="261"/>
      <c r="J1037" s="261"/>
      <c r="K1037" s="267"/>
      <c r="L1037" s="265"/>
      <c r="M1037" s="261"/>
      <c r="N1037" s="266"/>
      <c r="O1037" s="266"/>
    </row>
    <row r="1038" spans="2:15">
      <c r="B1038" s="261"/>
      <c r="C1038" s="261"/>
      <c r="D1038" s="261"/>
      <c r="E1038" s="261"/>
      <c r="F1038" s="261"/>
      <c r="G1038" s="261"/>
      <c r="H1038" s="261"/>
      <c r="I1038" s="261"/>
      <c r="J1038" s="261"/>
      <c r="K1038" s="267"/>
      <c r="L1038" s="265"/>
      <c r="M1038" s="261"/>
      <c r="N1038" s="266"/>
      <c r="O1038" s="266"/>
    </row>
    <row r="1039" spans="2:15">
      <c r="B1039" s="261"/>
      <c r="C1039" s="261"/>
      <c r="D1039" s="261"/>
      <c r="E1039" s="261"/>
      <c r="F1039" s="261"/>
      <c r="G1039" s="261"/>
      <c r="H1039" s="261"/>
      <c r="I1039" s="261"/>
      <c r="J1039" s="261"/>
      <c r="K1039" s="267"/>
      <c r="L1039" s="265"/>
      <c r="M1039" s="261"/>
      <c r="N1039" s="266"/>
      <c r="O1039" s="266"/>
    </row>
    <row r="1040" spans="2:15">
      <c r="B1040" s="261"/>
      <c r="C1040" s="261"/>
      <c r="D1040" s="261"/>
      <c r="E1040" s="261"/>
      <c r="F1040" s="261"/>
      <c r="G1040" s="261"/>
      <c r="H1040" s="261"/>
      <c r="I1040" s="261"/>
      <c r="J1040" s="261"/>
      <c r="K1040" s="267"/>
      <c r="L1040" s="265"/>
      <c r="M1040" s="261"/>
      <c r="N1040" s="266"/>
      <c r="O1040" s="266"/>
    </row>
    <row r="1041" spans="2:15">
      <c r="B1041" s="261"/>
      <c r="C1041" s="261"/>
      <c r="D1041" s="261"/>
      <c r="E1041" s="261"/>
      <c r="F1041" s="261"/>
      <c r="G1041" s="261"/>
      <c r="H1041" s="261"/>
      <c r="I1041" s="261"/>
      <c r="J1041" s="261"/>
      <c r="K1041" s="267"/>
      <c r="L1041" s="265"/>
      <c r="M1041" s="261"/>
      <c r="N1041" s="266"/>
      <c r="O1041" s="266"/>
    </row>
    <row r="1042" spans="2:15">
      <c r="B1042" s="261"/>
      <c r="C1042" s="261"/>
      <c r="D1042" s="261"/>
      <c r="E1042" s="261"/>
      <c r="F1042" s="261"/>
      <c r="G1042" s="261"/>
      <c r="H1042" s="261"/>
      <c r="I1042" s="261"/>
      <c r="J1042" s="261"/>
      <c r="K1042" s="267"/>
      <c r="L1042" s="265"/>
      <c r="M1042" s="261"/>
      <c r="N1042" s="266"/>
      <c r="O1042" s="266"/>
    </row>
    <row r="1043" spans="2:15">
      <c r="B1043" s="261"/>
      <c r="C1043" s="261"/>
      <c r="D1043" s="261"/>
      <c r="E1043" s="261"/>
      <c r="F1043" s="261"/>
      <c r="G1043" s="261"/>
      <c r="H1043" s="261"/>
      <c r="I1043" s="261"/>
      <c r="J1043" s="261"/>
      <c r="K1043" s="267"/>
      <c r="L1043" s="265"/>
      <c r="M1043" s="261"/>
      <c r="N1043" s="266"/>
      <c r="O1043" s="266"/>
    </row>
    <row r="1044" spans="2:15">
      <c r="B1044" s="261"/>
      <c r="C1044" s="261"/>
      <c r="D1044" s="261"/>
      <c r="E1044" s="261"/>
      <c r="F1044" s="261"/>
      <c r="G1044" s="261"/>
      <c r="H1044" s="261"/>
      <c r="I1044" s="261"/>
      <c r="J1044" s="261"/>
      <c r="K1044" s="267"/>
      <c r="L1044" s="265"/>
      <c r="M1044" s="261"/>
      <c r="N1044" s="266"/>
      <c r="O1044" s="266"/>
    </row>
    <row r="1045" spans="2:15">
      <c r="B1045" s="261"/>
      <c r="C1045" s="261"/>
      <c r="D1045" s="261"/>
      <c r="E1045" s="261"/>
      <c r="F1045" s="261"/>
      <c r="G1045" s="261"/>
      <c r="H1045" s="261"/>
      <c r="I1045" s="261"/>
      <c r="J1045" s="261"/>
      <c r="K1045" s="267"/>
      <c r="L1045" s="265"/>
      <c r="M1045" s="261"/>
      <c r="N1045" s="266"/>
      <c r="O1045" s="266"/>
    </row>
    <row r="1046" spans="2:15">
      <c r="B1046" s="261"/>
      <c r="C1046" s="261"/>
      <c r="D1046" s="261"/>
      <c r="E1046" s="261"/>
      <c r="F1046" s="261"/>
      <c r="G1046" s="261"/>
      <c r="H1046" s="261"/>
      <c r="I1046" s="261"/>
      <c r="J1046" s="261"/>
      <c r="K1046" s="267"/>
      <c r="L1046" s="265"/>
      <c r="M1046" s="261"/>
      <c r="N1046" s="266"/>
      <c r="O1046" s="266"/>
    </row>
    <row r="1047" spans="2:15">
      <c r="B1047" s="261"/>
      <c r="C1047" s="261"/>
      <c r="D1047" s="261"/>
      <c r="E1047" s="261"/>
      <c r="F1047" s="261"/>
      <c r="G1047" s="261"/>
      <c r="H1047" s="261"/>
      <c r="I1047" s="261"/>
      <c r="J1047" s="261"/>
      <c r="K1047" s="267"/>
      <c r="L1047" s="265"/>
      <c r="M1047" s="261"/>
      <c r="N1047" s="266"/>
      <c r="O1047" s="266"/>
    </row>
    <row r="1048" spans="2:15">
      <c r="B1048" s="261"/>
      <c r="C1048" s="261"/>
      <c r="D1048" s="261"/>
      <c r="E1048" s="261"/>
      <c r="F1048" s="261"/>
      <c r="G1048" s="261"/>
      <c r="H1048" s="261"/>
      <c r="I1048" s="261"/>
      <c r="J1048" s="261"/>
      <c r="K1048" s="267"/>
      <c r="L1048" s="265"/>
      <c r="M1048" s="261"/>
      <c r="N1048" s="266"/>
      <c r="O1048" s="266"/>
    </row>
    <row r="1049" spans="2:15">
      <c r="B1049" s="261"/>
      <c r="C1049" s="261"/>
      <c r="D1049" s="261"/>
      <c r="E1049" s="261"/>
      <c r="F1049" s="261"/>
      <c r="G1049" s="261"/>
      <c r="H1049" s="261"/>
      <c r="I1049" s="261"/>
      <c r="J1049" s="261"/>
      <c r="K1049" s="267"/>
      <c r="L1049" s="265"/>
      <c r="M1049" s="261"/>
      <c r="N1049" s="266"/>
      <c r="O1049" s="266"/>
    </row>
    <row r="1050" spans="2:15">
      <c r="B1050" s="261"/>
      <c r="C1050" s="261"/>
      <c r="D1050" s="261"/>
      <c r="E1050" s="261"/>
      <c r="F1050" s="261"/>
      <c r="G1050" s="261"/>
      <c r="H1050" s="261"/>
      <c r="I1050" s="261"/>
      <c r="J1050" s="261"/>
      <c r="K1050" s="267"/>
      <c r="L1050" s="265"/>
      <c r="M1050" s="261"/>
      <c r="N1050" s="266"/>
      <c r="O1050" s="266"/>
    </row>
    <row r="1051" spans="2:15">
      <c r="B1051" s="261"/>
      <c r="C1051" s="261"/>
      <c r="D1051" s="261"/>
      <c r="E1051" s="261"/>
      <c r="F1051" s="261"/>
      <c r="G1051" s="261"/>
      <c r="H1051" s="261"/>
      <c r="I1051" s="261"/>
      <c r="J1051" s="261"/>
      <c r="K1051" s="267"/>
      <c r="L1051" s="265"/>
      <c r="M1051" s="261"/>
      <c r="N1051" s="266"/>
      <c r="O1051" s="266"/>
    </row>
    <row r="1052" spans="2:15">
      <c r="B1052" s="261"/>
      <c r="C1052" s="261"/>
      <c r="D1052" s="261"/>
      <c r="E1052" s="261"/>
      <c r="F1052" s="261"/>
      <c r="G1052" s="261"/>
      <c r="H1052" s="261"/>
      <c r="I1052" s="261"/>
      <c r="J1052" s="261"/>
      <c r="K1052" s="267"/>
      <c r="L1052" s="265"/>
      <c r="M1052" s="261"/>
      <c r="N1052" s="266"/>
      <c r="O1052" s="266"/>
    </row>
    <row r="1053" spans="2:15">
      <c r="B1053" s="261"/>
      <c r="C1053" s="261"/>
      <c r="D1053" s="261"/>
      <c r="E1053" s="261"/>
      <c r="F1053" s="261"/>
      <c r="G1053" s="261"/>
      <c r="H1053" s="261"/>
      <c r="I1053" s="261"/>
      <c r="J1053" s="261"/>
      <c r="K1053" s="267"/>
      <c r="L1053" s="265"/>
      <c r="M1053" s="261"/>
      <c r="N1053" s="266"/>
      <c r="O1053" s="266"/>
    </row>
    <row r="1054" spans="2:15">
      <c r="B1054" s="261"/>
      <c r="C1054" s="261"/>
      <c r="D1054" s="261"/>
      <c r="E1054" s="261"/>
      <c r="F1054" s="261"/>
      <c r="G1054" s="261"/>
      <c r="H1054" s="261"/>
      <c r="I1054" s="261"/>
      <c r="J1054" s="261"/>
      <c r="K1054" s="267"/>
      <c r="L1054" s="265"/>
      <c r="M1054" s="261"/>
      <c r="N1054" s="266"/>
      <c r="O1054" s="266"/>
    </row>
    <row r="1055" spans="2:15">
      <c r="B1055" s="261"/>
      <c r="C1055" s="261"/>
      <c r="D1055" s="261"/>
      <c r="E1055" s="261"/>
      <c r="F1055" s="261"/>
      <c r="G1055" s="261"/>
      <c r="H1055" s="261"/>
      <c r="I1055" s="261"/>
      <c r="J1055" s="261"/>
      <c r="K1055" s="267"/>
      <c r="L1055" s="265"/>
      <c r="M1055" s="261"/>
      <c r="N1055" s="266"/>
      <c r="O1055" s="266"/>
    </row>
    <row r="1056" spans="2:15">
      <c r="B1056" s="261"/>
      <c r="C1056" s="261"/>
      <c r="D1056" s="261"/>
      <c r="E1056" s="261"/>
      <c r="F1056" s="261"/>
      <c r="G1056" s="261"/>
      <c r="H1056" s="261"/>
      <c r="I1056" s="261"/>
      <c r="J1056" s="261"/>
      <c r="K1056" s="267"/>
      <c r="L1056" s="265"/>
      <c r="M1056" s="261"/>
      <c r="N1056" s="266"/>
      <c r="O1056" s="266"/>
    </row>
    <row r="1057" spans="2:15">
      <c r="B1057" s="261"/>
      <c r="C1057" s="261"/>
      <c r="D1057" s="261"/>
      <c r="E1057" s="261"/>
      <c r="F1057" s="261"/>
      <c r="G1057" s="261"/>
      <c r="H1057" s="261"/>
      <c r="I1057" s="261"/>
      <c r="J1057" s="261"/>
      <c r="K1057" s="267"/>
      <c r="L1057" s="265"/>
      <c r="M1057" s="261"/>
      <c r="N1057" s="266"/>
      <c r="O1057" s="266"/>
    </row>
    <row r="1058" spans="2:15">
      <c r="B1058" s="261"/>
      <c r="C1058" s="261"/>
      <c r="D1058" s="261"/>
      <c r="E1058" s="261"/>
      <c r="F1058" s="261"/>
      <c r="G1058" s="261"/>
      <c r="H1058" s="261"/>
      <c r="I1058" s="261"/>
      <c r="J1058" s="261"/>
      <c r="K1058" s="267"/>
      <c r="L1058" s="265"/>
      <c r="M1058" s="261"/>
      <c r="N1058" s="266"/>
      <c r="O1058" s="266"/>
    </row>
    <row r="1059" spans="2:15">
      <c r="B1059" s="261"/>
      <c r="C1059" s="261"/>
      <c r="D1059" s="261"/>
      <c r="E1059" s="261"/>
      <c r="F1059" s="261"/>
      <c r="G1059" s="261"/>
      <c r="H1059" s="261"/>
      <c r="I1059" s="261"/>
      <c r="J1059" s="261"/>
      <c r="K1059" s="267"/>
      <c r="L1059" s="265"/>
      <c r="M1059" s="261"/>
      <c r="N1059" s="266"/>
      <c r="O1059" s="266"/>
    </row>
    <row r="1060" spans="2:15">
      <c r="B1060" s="261"/>
      <c r="C1060" s="261"/>
      <c r="D1060" s="261"/>
      <c r="E1060" s="261"/>
      <c r="F1060" s="261"/>
      <c r="G1060" s="261"/>
      <c r="H1060" s="261"/>
      <c r="I1060" s="261"/>
      <c r="J1060" s="261"/>
      <c r="K1060" s="267"/>
      <c r="L1060" s="265"/>
      <c r="M1060" s="261"/>
      <c r="N1060" s="266"/>
      <c r="O1060" s="266"/>
    </row>
    <row r="1061" spans="2:15">
      <c r="B1061" s="261"/>
      <c r="C1061" s="261"/>
      <c r="D1061" s="261"/>
      <c r="E1061" s="261"/>
      <c r="F1061" s="261"/>
      <c r="G1061" s="261"/>
      <c r="H1061" s="261"/>
      <c r="I1061" s="261"/>
      <c r="J1061" s="261"/>
      <c r="K1061" s="267"/>
      <c r="L1061" s="265"/>
      <c r="M1061" s="261"/>
      <c r="N1061" s="266"/>
      <c r="O1061" s="266"/>
    </row>
    <row r="1062" spans="2:15">
      <c r="B1062" s="261"/>
      <c r="C1062" s="261"/>
      <c r="D1062" s="261"/>
      <c r="E1062" s="261"/>
      <c r="F1062" s="261"/>
      <c r="G1062" s="261"/>
      <c r="H1062" s="261"/>
      <c r="I1062" s="261"/>
      <c r="J1062" s="261"/>
      <c r="K1062" s="267"/>
      <c r="L1062" s="265"/>
      <c r="M1062" s="261"/>
      <c r="N1062" s="266"/>
      <c r="O1062" s="266"/>
    </row>
    <row r="1063" spans="2:15">
      <c r="B1063" s="261"/>
      <c r="C1063" s="261"/>
      <c r="D1063" s="261"/>
      <c r="E1063" s="261"/>
      <c r="F1063" s="261"/>
      <c r="G1063" s="261"/>
      <c r="H1063" s="261"/>
      <c r="I1063" s="261"/>
      <c r="J1063" s="261"/>
      <c r="K1063" s="267"/>
      <c r="L1063" s="265"/>
      <c r="M1063" s="261"/>
      <c r="N1063" s="266"/>
      <c r="O1063" s="266"/>
    </row>
    <row r="1064" spans="2:15">
      <c r="B1064" s="261"/>
      <c r="C1064" s="261"/>
      <c r="D1064" s="261"/>
      <c r="E1064" s="261"/>
      <c r="F1064" s="261"/>
      <c r="G1064" s="261"/>
      <c r="H1064" s="261"/>
      <c r="I1064" s="261"/>
      <c r="J1064" s="261"/>
      <c r="K1064" s="267"/>
      <c r="L1064" s="265"/>
      <c r="M1064" s="261"/>
      <c r="N1064" s="266"/>
      <c r="O1064" s="266"/>
    </row>
    <row r="1065" spans="2:15">
      <c r="B1065" s="261"/>
      <c r="C1065" s="261"/>
      <c r="D1065" s="261"/>
      <c r="E1065" s="261"/>
      <c r="F1065" s="261"/>
      <c r="G1065" s="261"/>
      <c r="H1065" s="261"/>
      <c r="I1065" s="261"/>
      <c r="J1065" s="261"/>
      <c r="K1065" s="267"/>
      <c r="L1065" s="265"/>
      <c r="M1065" s="261"/>
      <c r="N1065" s="266"/>
      <c r="O1065" s="266"/>
    </row>
    <row r="1066" spans="2:15">
      <c r="B1066" s="261"/>
      <c r="C1066" s="261"/>
      <c r="D1066" s="261"/>
      <c r="E1066" s="261"/>
      <c r="F1066" s="261"/>
      <c r="G1066" s="261"/>
      <c r="H1066" s="261"/>
      <c r="I1066" s="261"/>
      <c r="J1066" s="261"/>
      <c r="K1066" s="267"/>
      <c r="L1066" s="265"/>
      <c r="M1066" s="261"/>
      <c r="N1066" s="266"/>
      <c r="O1066" s="266"/>
    </row>
    <row r="1067" spans="2:15">
      <c r="B1067" s="261"/>
      <c r="C1067" s="261"/>
      <c r="D1067" s="261"/>
      <c r="E1067" s="261"/>
      <c r="F1067" s="261"/>
      <c r="G1067" s="261"/>
      <c r="H1067" s="261"/>
      <c r="I1067" s="261"/>
      <c r="J1067" s="261"/>
      <c r="K1067" s="267"/>
      <c r="L1067" s="265"/>
      <c r="M1067" s="261"/>
      <c r="N1067" s="266"/>
      <c r="O1067" s="266"/>
    </row>
    <row r="1068" spans="2:15">
      <c r="B1068" s="261"/>
      <c r="C1068" s="261"/>
      <c r="D1068" s="261"/>
      <c r="E1068" s="261"/>
      <c r="F1068" s="261"/>
      <c r="G1068" s="261"/>
      <c r="H1068" s="261"/>
      <c r="I1068" s="261"/>
      <c r="J1068" s="261"/>
      <c r="K1068" s="267"/>
      <c r="L1068" s="265"/>
      <c r="M1068" s="261"/>
      <c r="N1068" s="266"/>
      <c r="O1068" s="266"/>
    </row>
    <row r="1069" spans="2:15">
      <c r="B1069" s="261"/>
      <c r="C1069" s="261"/>
      <c r="D1069" s="261"/>
      <c r="E1069" s="261"/>
      <c r="F1069" s="261"/>
      <c r="G1069" s="261"/>
      <c r="H1069" s="261"/>
      <c r="I1069" s="261"/>
      <c r="J1069" s="261"/>
      <c r="K1069" s="267"/>
      <c r="L1069" s="265"/>
      <c r="M1069" s="261"/>
      <c r="N1069" s="266"/>
      <c r="O1069" s="266"/>
    </row>
    <row r="1070" spans="2:15">
      <c r="B1070" s="261"/>
      <c r="C1070" s="261"/>
      <c r="D1070" s="261"/>
      <c r="E1070" s="261"/>
      <c r="F1070" s="261"/>
      <c r="G1070" s="261"/>
      <c r="H1070" s="261"/>
      <c r="I1070" s="261"/>
      <c r="J1070" s="261"/>
      <c r="K1070" s="267"/>
      <c r="L1070" s="265"/>
      <c r="M1070" s="261"/>
      <c r="N1070" s="266"/>
      <c r="O1070" s="266"/>
    </row>
    <row r="1071" spans="2:15">
      <c r="B1071" s="261"/>
      <c r="C1071" s="261"/>
      <c r="D1071" s="261"/>
      <c r="E1071" s="261"/>
      <c r="F1071" s="261"/>
      <c r="G1071" s="261"/>
      <c r="H1071" s="261"/>
      <c r="I1071" s="261"/>
      <c r="J1071" s="261"/>
      <c r="K1071" s="267"/>
      <c r="L1071" s="265"/>
      <c r="M1071" s="261"/>
      <c r="N1071" s="266"/>
      <c r="O1071" s="266"/>
    </row>
    <row r="1072" spans="2:15">
      <c r="B1072" s="261"/>
      <c r="C1072" s="261"/>
      <c r="D1072" s="261"/>
      <c r="E1072" s="261"/>
      <c r="F1072" s="261"/>
      <c r="G1072" s="261"/>
      <c r="H1072" s="261"/>
      <c r="I1072" s="261"/>
      <c r="J1072" s="261"/>
      <c r="K1072" s="267"/>
      <c r="L1072" s="265"/>
      <c r="M1072" s="261"/>
      <c r="N1072" s="266"/>
      <c r="O1072" s="266"/>
    </row>
    <row r="1073" spans="2:15">
      <c r="B1073" s="261"/>
      <c r="C1073" s="261"/>
      <c r="D1073" s="261"/>
      <c r="E1073" s="261"/>
      <c r="F1073" s="261"/>
      <c r="G1073" s="261"/>
      <c r="H1073" s="261"/>
      <c r="I1073" s="261"/>
      <c r="J1073" s="261"/>
      <c r="K1073" s="267"/>
      <c r="L1073" s="265"/>
      <c r="M1073" s="261"/>
      <c r="N1073" s="266"/>
      <c r="O1073" s="266"/>
    </row>
    <row r="1074" spans="2:15">
      <c r="B1074" s="261"/>
      <c r="C1074" s="261"/>
      <c r="D1074" s="261"/>
      <c r="E1074" s="261"/>
      <c r="F1074" s="261"/>
      <c r="G1074" s="261"/>
      <c r="H1074" s="261"/>
      <c r="I1074" s="261"/>
      <c r="J1074" s="261"/>
      <c r="K1074" s="267"/>
      <c r="L1074" s="265"/>
      <c r="M1074" s="261"/>
      <c r="N1074" s="266"/>
      <c r="O1074" s="266"/>
    </row>
    <row r="1075" spans="2:15">
      <c r="B1075" s="261"/>
      <c r="C1075" s="261"/>
      <c r="D1075" s="261"/>
      <c r="E1075" s="261"/>
      <c r="F1075" s="261"/>
      <c r="G1075" s="261"/>
      <c r="H1075" s="261"/>
      <c r="I1075" s="261"/>
      <c r="J1075" s="261"/>
      <c r="K1075" s="267"/>
      <c r="L1075" s="265"/>
      <c r="M1075" s="261"/>
      <c r="N1075" s="266"/>
      <c r="O1075" s="266"/>
    </row>
    <row r="1076" spans="2:15">
      <c r="B1076" s="261"/>
      <c r="C1076" s="261"/>
      <c r="D1076" s="261"/>
      <c r="E1076" s="261"/>
      <c r="F1076" s="261"/>
      <c r="G1076" s="261"/>
      <c r="H1076" s="261"/>
      <c r="I1076" s="261"/>
      <c r="J1076" s="261"/>
      <c r="K1076" s="267"/>
      <c r="L1076" s="265"/>
      <c r="M1076" s="261"/>
      <c r="N1076" s="266"/>
      <c r="O1076" s="266"/>
    </row>
    <row r="1077" spans="2:15">
      <c r="B1077" s="261"/>
      <c r="C1077" s="261"/>
      <c r="D1077" s="261"/>
      <c r="E1077" s="261"/>
      <c r="F1077" s="261"/>
      <c r="G1077" s="261"/>
      <c r="H1077" s="261"/>
      <c r="I1077" s="261"/>
      <c r="J1077" s="261"/>
      <c r="K1077" s="267"/>
      <c r="L1077" s="265"/>
      <c r="M1077" s="261"/>
      <c r="N1077" s="266"/>
      <c r="O1077" s="266"/>
    </row>
    <row r="1078" spans="2:15">
      <c r="B1078" s="261"/>
      <c r="C1078" s="261"/>
      <c r="D1078" s="261"/>
      <c r="E1078" s="261"/>
      <c r="F1078" s="261"/>
      <c r="G1078" s="261"/>
      <c r="H1078" s="261"/>
      <c r="I1078" s="261"/>
      <c r="J1078" s="261"/>
      <c r="K1078" s="267"/>
      <c r="L1078" s="265"/>
      <c r="M1078" s="261"/>
      <c r="N1078" s="266"/>
      <c r="O1078" s="266"/>
    </row>
    <row r="1079" spans="2:15">
      <c r="B1079" s="261"/>
      <c r="C1079" s="261"/>
      <c r="D1079" s="261"/>
      <c r="E1079" s="261"/>
      <c r="F1079" s="261"/>
      <c r="G1079" s="261"/>
      <c r="H1079" s="261"/>
      <c r="I1079" s="261"/>
      <c r="J1079" s="261"/>
      <c r="K1079" s="267"/>
      <c r="L1079" s="265"/>
      <c r="M1079" s="261"/>
      <c r="N1079" s="266"/>
      <c r="O1079" s="266"/>
    </row>
    <row r="1080" spans="2:15">
      <c r="B1080" s="261"/>
      <c r="C1080" s="261"/>
      <c r="D1080" s="261"/>
      <c r="E1080" s="261"/>
      <c r="F1080" s="261"/>
      <c r="G1080" s="261"/>
      <c r="H1080" s="261"/>
      <c r="I1080" s="261"/>
      <c r="J1080" s="261"/>
      <c r="K1080" s="267"/>
      <c r="L1080" s="265"/>
      <c r="M1080" s="261"/>
      <c r="N1080" s="266"/>
      <c r="O1080" s="266"/>
    </row>
    <row r="1081" spans="2:15">
      <c r="B1081" s="261"/>
      <c r="C1081" s="261"/>
      <c r="D1081" s="261"/>
      <c r="E1081" s="261"/>
      <c r="F1081" s="261"/>
      <c r="G1081" s="261"/>
      <c r="H1081" s="261"/>
      <c r="I1081" s="261"/>
      <c r="J1081" s="261"/>
      <c r="K1081" s="267"/>
      <c r="L1081" s="265"/>
      <c r="M1081" s="261"/>
      <c r="N1081" s="266"/>
      <c r="O1081" s="266"/>
    </row>
    <row r="1082" spans="2:15">
      <c r="B1082" s="261"/>
      <c r="C1082" s="261"/>
      <c r="D1082" s="261"/>
      <c r="E1082" s="261"/>
      <c r="F1082" s="261"/>
      <c r="G1082" s="261"/>
      <c r="H1082" s="261"/>
      <c r="I1082" s="261"/>
      <c r="J1082" s="261"/>
      <c r="K1082" s="267"/>
      <c r="L1082" s="265"/>
      <c r="M1082" s="261"/>
      <c r="N1082" s="266"/>
      <c r="O1082" s="266"/>
    </row>
    <row r="1083" spans="2:15">
      <c r="B1083" s="261"/>
      <c r="C1083" s="261"/>
      <c r="D1083" s="261"/>
      <c r="E1083" s="261"/>
      <c r="F1083" s="261"/>
      <c r="G1083" s="261"/>
      <c r="H1083" s="261"/>
      <c r="I1083" s="261"/>
      <c r="J1083" s="261"/>
      <c r="K1083" s="267"/>
      <c r="L1083" s="265"/>
      <c r="M1083" s="261"/>
      <c r="N1083" s="266"/>
      <c r="O1083" s="266"/>
    </row>
    <row r="1084" spans="2:15">
      <c r="B1084" s="261"/>
      <c r="C1084" s="261"/>
      <c r="D1084" s="261"/>
      <c r="E1084" s="261"/>
      <c r="F1084" s="261"/>
      <c r="G1084" s="261"/>
      <c r="H1084" s="261"/>
      <c r="I1084" s="261"/>
      <c r="J1084" s="261"/>
      <c r="K1084" s="267"/>
      <c r="L1084" s="265"/>
      <c r="M1084" s="261"/>
      <c r="N1084" s="266"/>
      <c r="O1084" s="266"/>
    </row>
    <row r="1085" spans="2:15">
      <c r="B1085" s="261"/>
      <c r="C1085" s="261"/>
      <c r="D1085" s="261"/>
      <c r="E1085" s="261"/>
      <c r="F1085" s="261"/>
      <c r="G1085" s="261"/>
      <c r="H1085" s="261"/>
      <c r="I1085" s="261"/>
      <c r="J1085" s="261"/>
      <c r="K1085" s="267"/>
      <c r="L1085" s="265"/>
      <c r="M1085" s="261"/>
      <c r="N1085" s="266"/>
      <c r="O1085" s="266"/>
    </row>
    <row r="1086" spans="2:15">
      <c r="B1086" s="261"/>
      <c r="C1086" s="261"/>
      <c r="D1086" s="261"/>
      <c r="E1086" s="261"/>
      <c r="F1086" s="261"/>
      <c r="G1086" s="261"/>
      <c r="H1086" s="261"/>
      <c r="I1086" s="261"/>
      <c r="J1086" s="261"/>
      <c r="K1086" s="267"/>
      <c r="L1086" s="265"/>
      <c r="M1086" s="261"/>
      <c r="N1086" s="266"/>
      <c r="O1086" s="266"/>
    </row>
    <row r="1087" spans="2:15">
      <c r="B1087" s="261"/>
      <c r="C1087" s="261"/>
      <c r="D1087" s="261"/>
      <c r="E1087" s="261"/>
      <c r="F1087" s="261"/>
      <c r="G1087" s="261"/>
      <c r="H1087" s="261"/>
      <c r="I1087" s="261"/>
      <c r="J1087" s="261"/>
      <c r="K1087" s="268"/>
      <c r="L1087" s="265"/>
      <c r="M1087" s="261"/>
      <c r="N1087" s="266"/>
      <c r="O1087" s="266"/>
    </row>
  </sheetData>
  <mergeCells count="10">
    <mergeCell ref="P4:P5"/>
    <mergeCell ref="B3:C4"/>
    <mergeCell ref="D3:E4"/>
    <mergeCell ref="F3:K3"/>
    <mergeCell ref="L3:O3"/>
    <mergeCell ref="F4:H4"/>
    <mergeCell ref="I4:K4"/>
    <mergeCell ref="L4:M4"/>
    <mergeCell ref="N4:N5"/>
    <mergeCell ref="O4:O5"/>
  </mergeCells>
  <phoneticPr fontId="62"/>
  <dataValidations count="1">
    <dataValidation type="list" allowBlank="1" showInputMessage="1" showErrorMessage="1" sqref="O6:O65536 JK6:JK65536 TG6:TG65536 ADC6:ADC65536 AMY6:AMY65536 AWU6:AWU65536 BGQ6:BGQ65536 BQM6:BQM65536 CAI6:CAI65536 CKE6:CKE65536 CUA6:CUA65536 DDW6:DDW65536 DNS6:DNS65536 DXO6:DXO65536 EHK6:EHK65536 ERG6:ERG65536 FBC6:FBC65536 FKY6:FKY65536 FUU6:FUU65536 GEQ6:GEQ65536 GOM6:GOM65536 GYI6:GYI65536 HIE6:HIE65536 HSA6:HSA65536 IBW6:IBW65536 ILS6:ILS65536 IVO6:IVO65536 JFK6:JFK65536 JPG6:JPG65536 JZC6:JZC65536 KIY6:KIY65536 KSU6:KSU65536 LCQ6:LCQ65536 LMM6:LMM65536 LWI6:LWI65536 MGE6:MGE65536 MQA6:MQA65536 MZW6:MZW65536 NJS6:NJS65536 NTO6:NTO65536 ODK6:ODK65536 ONG6:ONG65536 OXC6:OXC65536 PGY6:PGY65536 PQU6:PQU65536 QAQ6:QAQ65536 QKM6:QKM65536 QUI6:QUI65536 REE6:REE65536 ROA6:ROA65536 RXW6:RXW65536 SHS6:SHS65536 SRO6:SRO65536 TBK6:TBK65536 TLG6:TLG65536 TVC6:TVC65536 UEY6:UEY65536 UOU6:UOU65536 UYQ6:UYQ65536 VIM6:VIM65536 VSI6:VSI65536 WCE6:WCE65536 WMA6:WMA65536 WVW6:WVW65536 O65542:O131072 JK65542:JK131072 TG65542:TG131072 ADC65542:ADC131072 AMY65542:AMY131072 AWU65542:AWU131072 BGQ65542:BGQ131072 BQM65542:BQM131072 CAI65542:CAI131072 CKE65542:CKE131072 CUA65542:CUA131072 DDW65542:DDW131072 DNS65542:DNS131072 DXO65542:DXO131072 EHK65542:EHK131072 ERG65542:ERG131072 FBC65542:FBC131072 FKY65542:FKY131072 FUU65542:FUU131072 GEQ65542:GEQ131072 GOM65542:GOM131072 GYI65542:GYI131072 HIE65542:HIE131072 HSA65542:HSA131072 IBW65542:IBW131072 ILS65542:ILS131072 IVO65542:IVO131072 JFK65542:JFK131072 JPG65542:JPG131072 JZC65542:JZC131072 KIY65542:KIY131072 KSU65542:KSU131072 LCQ65542:LCQ131072 LMM65542:LMM131072 LWI65542:LWI131072 MGE65542:MGE131072 MQA65542:MQA131072 MZW65542:MZW131072 NJS65542:NJS131072 NTO65542:NTO131072 ODK65542:ODK131072 ONG65542:ONG131072 OXC65542:OXC131072 PGY65542:PGY131072 PQU65542:PQU131072 QAQ65542:QAQ131072 QKM65542:QKM131072 QUI65542:QUI131072 REE65542:REE131072 ROA65542:ROA131072 RXW65542:RXW131072 SHS65542:SHS131072 SRO65542:SRO131072 TBK65542:TBK131072 TLG65542:TLG131072 TVC65542:TVC131072 UEY65542:UEY131072 UOU65542:UOU131072 UYQ65542:UYQ131072 VIM65542:VIM131072 VSI65542:VSI131072 WCE65542:WCE131072 WMA65542:WMA131072 WVW65542:WVW131072 O131078:O196608 JK131078:JK196608 TG131078:TG196608 ADC131078:ADC196608 AMY131078:AMY196608 AWU131078:AWU196608 BGQ131078:BGQ196608 BQM131078:BQM196608 CAI131078:CAI196608 CKE131078:CKE196608 CUA131078:CUA196608 DDW131078:DDW196608 DNS131078:DNS196608 DXO131078:DXO196608 EHK131078:EHK196608 ERG131078:ERG196608 FBC131078:FBC196608 FKY131078:FKY196608 FUU131078:FUU196608 GEQ131078:GEQ196608 GOM131078:GOM196608 GYI131078:GYI196608 HIE131078:HIE196608 HSA131078:HSA196608 IBW131078:IBW196608 ILS131078:ILS196608 IVO131078:IVO196608 JFK131078:JFK196608 JPG131078:JPG196608 JZC131078:JZC196608 KIY131078:KIY196608 KSU131078:KSU196608 LCQ131078:LCQ196608 LMM131078:LMM196608 LWI131078:LWI196608 MGE131078:MGE196608 MQA131078:MQA196608 MZW131078:MZW196608 NJS131078:NJS196608 NTO131078:NTO196608 ODK131078:ODK196608 ONG131078:ONG196608 OXC131078:OXC196608 PGY131078:PGY196608 PQU131078:PQU196608 QAQ131078:QAQ196608 QKM131078:QKM196608 QUI131078:QUI196608 REE131078:REE196608 ROA131078:ROA196608 RXW131078:RXW196608 SHS131078:SHS196608 SRO131078:SRO196608 TBK131078:TBK196608 TLG131078:TLG196608 TVC131078:TVC196608 UEY131078:UEY196608 UOU131078:UOU196608 UYQ131078:UYQ196608 VIM131078:VIM196608 VSI131078:VSI196608 WCE131078:WCE196608 WMA131078:WMA196608 WVW131078:WVW196608 O196614:O262144 JK196614:JK262144 TG196614:TG262144 ADC196614:ADC262144 AMY196614:AMY262144 AWU196614:AWU262144 BGQ196614:BGQ262144 BQM196614:BQM262144 CAI196614:CAI262144 CKE196614:CKE262144 CUA196614:CUA262144 DDW196614:DDW262144 DNS196614:DNS262144 DXO196614:DXO262144 EHK196614:EHK262144 ERG196614:ERG262144 FBC196614:FBC262144 FKY196614:FKY262144 FUU196614:FUU262144 GEQ196614:GEQ262144 GOM196614:GOM262144 GYI196614:GYI262144 HIE196614:HIE262144 HSA196614:HSA262144 IBW196614:IBW262144 ILS196614:ILS262144 IVO196614:IVO262144 JFK196614:JFK262144 JPG196614:JPG262144 JZC196614:JZC262144 KIY196614:KIY262144 KSU196614:KSU262144 LCQ196614:LCQ262144 LMM196614:LMM262144 LWI196614:LWI262144 MGE196614:MGE262144 MQA196614:MQA262144 MZW196614:MZW262144 NJS196614:NJS262144 NTO196614:NTO262144 ODK196614:ODK262144 ONG196614:ONG262144 OXC196614:OXC262144 PGY196614:PGY262144 PQU196614:PQU262144 QAQ196614:QAQ262144 QKM196614:QKM262144 QUI196614:QUI262144 REE196614:REE262144 ROA196614:ROA262144 RXW196614:RXW262144 SHS196614:SHS262144 SRO196614:SRO262144 TBK196614:TBK262144 TLG196614:TLG262144 TVC196614:TVC262144 UEY196614:UEY262144 UOU196614:UOU262144 UYQ196614:UYQ262144 VIM196614:VIM262144 VSI196614:VSI262144 WCE196614:WCE262144 WMA196614:WMA262144 WVW196614:WVW262144 O262150:O327680 JK262150:JK327680 TG262150:TG327680 ADC262150:ADC327680 AMY262150:AMY327680 AWU262150:AWU327680 BGQ262150:BGQ327680 BQM262150:BQM327680 CAI262150:CAI327680 CKE262150:CKE327680 CUA262150:CUA327680 DDW262150:DDW327680 DNS262150:DNS327680 DXO262150:DXO327680 EHK262150:EHK327680 ERG262150:ERG327680 FBC262150:FBC327680 FKY262150:FKY327680 FUU262150:FUU327680 GEQ262150:GEQ327680 GOM262150:GOM327680 GYI262150:GYI327680 HIE262150:HIE327680 HSA262150:HSA327680 IBW262150:IBW327680 ILS262150:ILS327680 IVO262150:IVO327680 JFK262150:JFK327680 JPG262150:JPG327680 JZC262150:JZC327680 KIY262150:KIY327680 KSU262150:KSU327680 LCQ262150:LCQ327680 LMM262150:LMM327680 LWI262150:LWI327680 MGE262150:MGE327680 MQA262150:MQA327680 MZW262150:MZW327680 NJS262150:NJS327680 NTO262150:NTO327680 ODK262150:ODK327680 ONG262150:ONG327680 OXC262150:OXC327680 PGY262150:PGY327680 PQU262150:PQU327680 QAQ262150:QAQ327680 QKM262150:QKM327680 QUI262150:QUI327680 REE262150:REE327680 ROA262150:ROA327680 RXW262150:RXW327680 SHS262150:SHS327680 SRO262150:SRO327680 TBK262150:TBK327680 TLG262150:TLG327680 TVC262150:TVC327680 UEY262150:UEY327680 UOU262150:UOU327680 UYQ262150:UYQ327680 VIM262150:VIM327680 VSI262150:VSI327680 WCE262150:WCE327680 WMA262150:WMA327680 WVW262150:WVW327680 O327686:O393216 JK327686:JK393216 TG327686:TG393216 ADC327686:ADC393216 AMY327686:AMY393216 AWU327686:AWU393216 BGQ327686:BGQ393216 BQM327686:BQM393216 CAI327686:CAI393216 CKE327686:CKE393216 CUA327686:CUA393216 DDW327686:DDW393216 DNS327686:DNS393216 DXO327686:DXO393216 EHK327686:EHK393216 ERG327686:ERG393216 FBC327686:FBC393216 FKY327686:FKY393216 FUU327686:FUU393216 GEQ327686:GEQ393216 GOM327686:GOM393216 GYI327686:GYI393216 HIE327686:HIE393216 HSA327686:HSA393216 IBW327686:IBW393216 ILS327686:ILS393216 IVO327686:IVO393216 JFK327686:JFK393216 JPG327686:JPG393216 JZC327686:JZC393216 KIY327686:KIY393216 KSU327686:KSU393216 LCQ327686:LCQ393216 LMM327686:LMM393216 LWI327686:LWI393216 MGE327686:MGE393216 MQA327686:MQA393216 MZW327686:MZW393216 NJS327686:NJS393216 NTO327686:NTO393216 ODK327686:ODK393216 ONG327686:ONG393216 OXC327686:OXC393216 PGY327686:PGY393216 PQU327686:PQU393216 QAQ327686:QAQ393216 QKM327686:QKM393216 QUI327686:QUI393216 REE327686:REE393216 ROA327686:ROA393216 RXW327686:RXW393216 SHS327686:SHS393216 SRO327686:SRO393216 TBK327686:TBK393216 TLG327686:TLG393216 TVC327686:TVC393216 UEY327686:UEY393216 UOU327686:UOU393216 UYQ327686:UYQ393216 VIM327686:VIM393216 VSI327686:VSI393216 WCE327686:WCE393216 WMA327686:WMA393216 WVW327686:WVW393216 O393222:O458752 JK393222:JK458752 TG393222:TG458752 ADC393222:ADC458752 AMY393222:AMY458752 AWU393222:AWU458752 BGQ393222:BGQ458752 BQM393222:BQM458752 CAI393222:CAI458752 CKE393222:CKE458752 CUA393222:CUA458752 DDW393222:DDW458752 DNS393222:DNS458752 DXO393222:DXO458752 EHK393222:EHK458752 ERG393222:ERG458752 FBC393222:FBC458752 FKY393222:FKY458752 FUU393222:FUU458752 GEQ393222:GEQ458752 GOM393222:GOM458752 GYI393222:GYI458752 HIE393222:HIE458752 HSA393222:HSA458752 IBW393222:IBW458752 ILS393222:ILS458752 IVO393222:IVO458752 JFK393222:JFK458752 JPG393222:JPG458752 JZC393222:JZC458752 KIY393222:KIY458752 KSU393222:KSU458752 LCQ393222:LCQ458752 LMM393222:LMM458752 LWI393222:LWI458752 MGE393222:MGE458752 MQA393222:MQA458752 MZW393222:MZW458752 NJS393222:NJS458752 NTO393222:NTO458752 ODK393222:ODK458752 ONG393222:ONG458752 OXC393222:OXC458752 PGY393222:PGY458752 PQU393222:PQU458752 QAQ393222:QAQ458752 QKM393222:QKM458752 QUI393222:QUI458752 REE393222:REE458752 ROA393222:ROA458752 RXW393222:RXW458752 SHS393222:SHS458752 SRO393222:SRO458752 TBK393222:TBK458752 TLG393222:TLG458752 TVC393222:TVC458752 UEY393222:UEY458752 UOU393222:UOU458752 UYQ393222:UYQ458752 VIM393222:VIM458752 VSI393222:VSI458752 WCE393222:WCE458752 WMA393222:WMA458752 WVW393222:WVW458752 O458758:O524288 JK458758:JK524288 TG458758:TG524288 ADC458758:ADC524288 AMY458758:AMY524288 AWU458758:AWU524288 BGQ458758:BGQ524288 BQM458758:BQM524288 CAI458758:CAI524288 CKE458758:CKE524288 CUA458758:CUA524288 DDW458758:DDW524288 DNS458758:DNS524288 DXO458758:DXO524288 EHK458758:EHK524288 ERG458758:ERG524288 FBC458758:FBC524288 FKY458758:FKY524288 FUU458758:FUU524288 GEQ458758:GEQ524288 GOM458758:GOM524288 GYI458758:GYI524288 HIE458758:HIE524288 HSA458758:HSA524288 IBW458758:IBW524288 ILS458758:ILS524288 IVO458758:IVO524288 JFK458758:JFK524288 JPG458758:JPG524288 JZC458758:JZC524288 KIY458758:KIY524288 KSU458758:KSU524288 LCQ458758:LCQ524288 LMM458758:LMM524288 LWI458758:LWI524288 MGE458758:MGE524288 MQA458758:MQA524288 MZW458758:MZW524288 NJS458758:NJS524288 NTO458758:NTO524288 ODK458758:ODK524288 ONG458758:ONG524288 OXC458758:OXC524288 PGY458758:PGY524288 PQU458758:PQU524288 QAQ458758:QAQ524288 QKM458758:QKM524288 QUI458758:QUI524288 REE458758:REE524288 ROA458758:ROA524288 RXW458758:RXW524288 SHS458758:SHS524288 SRO458758:SRO524288 TBK458758:TBK524288 TLG458758:TLG524288 TVC458758:TVC524288 UEY458758:UEY524288 UOU458758:UOU524288 UYQ458758:UYQ524288 VIM458758:VIM524288 VSI458758:VSI524288 WCE458758:WCE524288 WMA458758:WMA524288 WVW458758:WVW524288 O524294:O589824 JK524294:JK589824 TG524294:TG589824 ADC524294:ADC589824 AMY524294:AMY589824 AWU524294:AWU589824 BGQ524294:BGQ589824 BQM524294:BQM589824 CAI524294:CAI589824 CKE524294:CKE589824 CUA524294:CUA589824 DDW524294:DDW589824 DNS524294:DNS589824 DXO524294:DXO589824 EHK524294:EHK589824 ERG524294:ERG589824 FBC524294:FBC589824 FKY524294:FKY589824 FUU524294:FUU589824 GEQ524294:GEQ589824 GOM524294:GOM589824 GYI524294:GYI589824 HIE524294:HIE589824 HSA524294:HSA589824 IBW524294:IBW589824 ILS524294:ILS589824 IVO524294:IVO589824 JFK524294:JFK589824 JPG524294:JPG589824 JZC524294:JZC589824 KIY524294:KIY589824 KSU524294:KSU589824 LCQ524294:LCQ589824 LMM524294:LMM589824 LWI524294:LWI589824 MGE524294:MGE589824 MQA524294:MQA589824 MZW524294:MZW589824 NJS524294:NJS589824 NTO524294:NTO589824 ODK524294:ODK589824 ONG524294:ONG589824 OXC524294:OXC589824 PGY524294:PGY589824 PQU524294:PQU589824 QAQ524294:QAQ589824 QKM524294:QKM589824 QUI524294:QUI589824 REE524294:REE589824 ROA524294:ROA589824 RXW524294:RXW589824 SHS524294:SHS589824 SRO524294:SRO589824 TBK524294:TBK589824 TLG524294:TLG589824 TVC524294:TVC589824 UEY524294:UEY589824 UOU524294:UOU589824 UYQ524294:UYQ589824 VIM524294:VIM589824 VSI524294:VSI589824 WCE524294:WCE589824 WMA524294:WMA589824 WVW524294:WVW589824 O589830:O655360 JK589830:JK655360 TG589830:TG655360 ADC589830:ADC655360 AMY589830:AMY655360 AWU589830:AWU655360 BGQ589830:BGQ655360 BQM589830:BQM655360 CAI589830:CAI655360 CKE589830:CKE655360 CUA589830:CUA655360 DDW589830:DDW655360 DNS589830:DNS655360 DXO589830:DXO655360 EHK589830:EHK655360 ERG589830:ERG655360 FBC589830:FBC655360 FKY589830:FKY655360 FUU589830:FUU655360 GEQ589830:GEQ655360 GOM589830:GOM655360 GYI589830:GYI655360 HIE589830:HIE655360 HSA589830:HSA655360 IBW589830:IBW655360 ILS589830:ILS655360 IVO589830:IVO655360 JFK589830:JFK655360 JPG589830:JPG655360 JZC589830:JZC655360 KIY589830:KIY655360 KSU589830:KSU655360 LCQ589830:LCQ655360 LMM589830:LMM655360 LWI589830:LWI655360 MGE589830:MGE655360 MQA589830:MQA655360 MZW589830:MZW655360 NJS589830:NJS655360 NTO589830:NTO655360 ODK589830:ODK655360 ONG589830:ONG655360 OXC589830:OXC655360 PGY589830:PGY655360 PQU589830:PQU655360 QAQ589830:QAQ655360 QKM589830:QKM655360 QUI589830:QUI655360 REE589830:REE655360 ROA589830:ROA655360 RXW589830:RXW655360 SHS589830:SHS655360 SRO589830:SRO655360 TBK589830:TBK655360 TLG589830:TLG655360 TVC589830:TVC655360 UEY589830:UEY655360 UOU589830:UOU655360 UYQ589830:UYQ655360 VIM589830:VIM655360 VSI589830:VSI655360 WCE589830:WCE655360 WMA589830:WMA655360 WVW589830:WVW655360 O655366:O720896 JK655366:JK720896 TG655366:TG720896 ADC655366:ADC720896 AMY655366:AMY720896 AWU655366:AWU720896 BGQ655366:BGQ720896 BQM655366:BQM720896 CAI655366:CAI720896 CKE655366:CKE720896 CUA655366:CUA720896 DDW655366:DDW720896 DNS655366:DNS720896 DXO655366:DXO720896 EHK655366:EHK720896 ERG655366:ERG720896 FBC655366:FBC720896 FKY655366:FKY720896 FUU655366:FUU720896 GEQ655366:GEQ720896 GOM655366:GOM720896 GYI655366:GYI720896 HIE655366:HIE720896 HSA655366:HSA720896 IBW655366:IBW720896 ILS655366:ILS720896 IVO655366:IVO720896 JFK655366:JFK720896 JPG655366:JPG720896 JZC655366:JZC720896 KIY655366:KIY720896 KSU655366:KSU720896 LCQ655366:LCQ720896 LMM655366:LMM720896 LWI655366:LWI720896 MGE655366:MGE720896 MQA655366:MQA720896 MZW655366:MZW720896 NJS655366:NJS720896 NTO655366:NTO720896 ODK655366:ODK720896 ONG655366:ONG720896 OXC655366:OXC720896 PGY655366:PGY720896 PQU655366:PQU720896 QAQ655366:QAQ720896 QKM655366:QKM720896 QUI655366:QUI720896 REE655366:REE720896 ROA655366:ROA720896 RXW655366:RXW720896 SHS655366:SHS720896 SRO655366:SRO720896 TBK655366:TBK720896 TLG655366:TLG720896 TVC655366:TVC720896 UEY655366:UEY720896 UOU655366:UOU720896 UYQ655366:UYQ720896 VIM655366:VIM720896 VSI655366:VSI720896 WCE655366:WCE720896 WMA655366:WMA720896 WVW655366:WVW720896 O720902:O786432 JK720902:JK786432 TG720902:TG786432 ADC720902:ADC786432 AMY720902:AMY786432 AWU720902:AWU786432 BGQ720902:BGQ786432 BQM720902:BQM786432 CAI720902:CAI786432 CKE720902:CKE786432 CUA720902:CUA786432 DDW720902:DDW786432 DNS720902:DNS786432 DXO720902:DXO786432 EHK720902:EHK786432 ERG720902:ERG786432 FBC720902:FBC786432 FKY720902:FKY786432 FUU720902:FUU786432 GEQ720902:GEQ786432 GOM720902:GOM786432 GYI720902:GYI786432 HIE720902:HIE786432 HSA720902:HSA786432 IBW720902:IBW786432 ILS720902:ILS786432 IVO720902:IVO786432 JFK720902:JFK786432 JPG720902:JPG786432 JZC720902:JZC786432 KIY720902:KIY786432 KSU720902:KSU786432 LCQ720902:LCQ786432 LMM720902:LMM786432 LWI720902:LWI786432 MGE720902:MGE786432 MQA720902:MQA786432 MZW720902:MZW786432 NJS720902:NJS786432 NTO720902:NTO786432 ODK720902:ODK786432 ONG720902:ONG786432 OXC720902:OXC786432 PGY720902:PGY786432 PQU720902:PQU786432 QAQ720902:QAQ786432 QKM720902:QKM786432 QUI720902:QUI786432 REE720902:REE786432 ROA720902:ROA786432 RXW720902:RXW786432 SHS720902:SHS786432 SRO720902:SRO786432 TBK720902:TBK786432 TLG720902:TLG786432 TVC720902:TVC786432 UEY720902:UEY786432 UOU720902:UOU786432 UYQ720902:UYQ786432 VIM720902:VIM786432 VSI720902:VSI786432 WCE720902:WCE786432 WMA720902:WMA786432 WVW720902:WVW786432 O786438:O851968 JK786438:JK851968 TG786438:TG851968 ADC786438:ADC851968 AMY786438:AMY851968 AWU786438:AWU851968 BGQ786438:BGQ851968 BQM786438:BQM851968 CAI786438:CAI851968 CKE786438:CKE851968 CUA786438:CUA851968 DDW786438:DDW851968 DNS786438:DNS851968 DXO786438:DXO851968 EHK786438:EHK851968 ERG786438:ERG851968 FBC786438:FBC851968 FKY786438:FKY851968 FUU786438:FUU851968 GEQ786438:GEQ851968 GOM786438:GOM851968 GYI786438:GYI851968 HIE786438:HIE851968 HSA786438:HSA851968 IBW786438:IBW851968 ILS786438:ILS851968 IVO786438:IVO851968 JFK786438:JFK851968 JPG786438:JPG851968 JZC786438:JZC851968 KIY786438:KIY851968 KSU786438:KSU851968 LCQ786438:LCQ851968 LMM786438:LMM851968 LWI786438:LWI851968 MGE786438:MGE851968 MQA786438:MQA851968 MZW786438:MZW851968 NJS786438:NJS851968 NTO786438:NTO851968 ODK786438:ODK851968 ONG786438:ONG851968 OXC786438:OXC851968 PGY786438:PGY851968 PQU786438:PQU851968 QAQ786438:QAQ851968 QKM786438:QKM851968 QUI786438:QUI851968 REE786438:REE851968 ROA786438:ROA851968 RXW786438:RXW851968 SHS786438:SHS851968 SRO786438:SRO851968 TBK786438:TBK851968 TLG786438:TLG851968 TVC786438:TVC851968 UEY786438:UEY851968 UOU786438:UOU851968 UYQ786438:UYQ851968 VIM786438:VIM851968 VSI786438:VSI851968 WCE786438:WCE851968 WMA786438:WMA851968 WVW786438:WVW851968 O851974:O917504 JK851974:JK917504 TG851974:TG917504 ADC851974:ADC917504 AMY851974:AMY917504 AWU851974:AWU917504 BGQ851974:BGQ917504 BQM851974:BQM917504 CAI851974:CAI917504 CKE851974:CKE917504 CUA851974:CUA917504 DDW851974:DDW917504 DNS851974:DNS917504 DXO851974:DXO917504 EHK851974:EHK917504 ERG851974:ERG917504 FBC851974:FBC917504 FKY851974:FKY917504 FUU851974:FUU917504 GEQ851974:GEQ917504 GOM851974:GOM917504 GYI851974:GYI917504 HIE851974:HIE917504 HSA851974:HSA917504 IBW851974:IBW917504 ILS851974:ILS917504 IVO851974:IVO917504 JFK851974:JFK917504 JPG851974:JPG917504 JZC851974:JZC917504 KIY851974:KIY917504 KSU851974:KSU917504 LCQ851974:LCQ917504 LMM851974:LMM917504 LWI851974:LWI917504 MGE851974:MGE917504 MQA851974:MQA917504 MZW851974:MZW917504 NJS851974:NJS917504 NTO851974:NTO917504 ODK851974:ODK917504 ONG851974:ONG917504 OXC851974:OXC917504 PGY851974:PGY917504 PQU851974:PQU917504 QAQ851974:QAQ917504 QKM851974:QKM917504 QUI851974:QUI917504 REE851974:REE917504 ROA851974:ROA917504 RXW851974:RXW917504 SHS851974:SHS917504 SRO851974:SRO917504 TBK851974:TBK917504 TLG851974:TLG917504 TVC851974:TVC917504 UEY851974:UEY917504 UOU851974:UOU917504 UYQ851974:UYQ917504 VIM851974:VIM917504 VSI851974:VSI917504 WCE851974:WCE917504 WMA851974:WMA917504 WVW851974:WVW917504 O917510:O983040 JK917510:JK983040 TG917510:TG983040 ADC917510:ADC983040 AMY917510:AMY983040 AWU917510:AWU983040 BGQ917510:BGQ983040 BQM917510:BQM983040 CAI917510:CAI983040 CKE917510:CKE983040 CUA917510:CUA983040 DDW917510:DDW983040 DNS917510:DNS983040 DXO917510:DXO983040 EHK917510:EHK983040 ERG917510:ERG983040 FBC917510:FBC983040 FKY917510:FKY983040 FUU917510:FUU983040 GEQ917510:GEQ983040 GOM917510:GOM983040 GYI917510:GYI983040 HIE917510:HIE983040 HSA917510:HSA983040 IBW917510:IBW983040 ILS917510:ILS983040 IVO917510:IVO983040 JFK917510:JFK983040 JPG917510:JPG983040 JZC917510:JZC983040 KIY917510:KIY983040 KSU917510:KSU983040 LCQ917510:LCQ983040 LMM917510:LMM983040 LWI917510:LWI983040 MGE917510:MGE983040 MQA917510:MQA983040 MZW917510:MZW983040 NJS917510:NJS983040 NTO917510:NTO983040 ODK917510:ODK983040 ONG917510:ONG983040 OXC917510:OXC983040 PGY917510:PGY983040 PQU917510:PQU983040 QAQ917510:QAQ983040 QKM917510:QKM983040 QUI917510:QUI983040 REE917510:REE983040 ROA917510:ROA983040 RXW917510:RXW983040 SHS917510:SHS983040 SRO917510:SRO983040 TBK917510:TBK983040 TLG917510:TLG983040 TVC917510:TVC983040 UEY917510:UEY983040 UOU917510:UOU983040 UYQ917510:UYQ983040 VIM917510:VIM983040 VSI917510:VSI983040 WCE917510:WCE983040 WMA917510:WMA983040 WVW917510:WVW983040 O983046:O1048576 JK983046:JK1048576 TG983046:TG1048576 ADC983046:ADC1048576 AMY983046:AMY1048576 AWU983046:AWU1048576 BGQ983046:BGQ1048576 BQM983046:BQM1048576 CAI983046:CAI1048576 CKE983046:CKE1048576 CUA983046:CUA1048576 DDW983046:DDW1048576 DNS983046:DNS1048576 DXO983046:DXO1048576 EHK983046:EHK1048576 ERG983046:ERG1048576 FBC983046:FBC1048576 FKY983046:FKY1048576 FUU983046:FUU1048576 GEQ983046:GEQ1048576 GOM983046:GOM1048576 GYI983046:GYI1048576 HIE983046:HIE1048576 HSA983046:HSA1048576 IBW983046:IBW1048576 ILS983046:ILS1048576 IVO983046:IVO1048576 JFK983046:JFK1048576 JPG983046:JPG1048576 JZC983046:JZC1048576 KIY983046:KIY1048576 KSU983046:KSU1048576 LCQ983046:LCQ1048576 LMM983046:LMM1048576 LWI983046:LWI1048576 MGE983046:MGE1048576 MQA983046:MQA1048576 MZW983046:MZW1048576 NJS983046:NJS1048576 NTO983046:NTO1048576 ODK983046:ODK1048576 ONG983046:ONG1048576 OXC983046:OXC1048576 PGY983046:PGY1048576 PQU983046:PQU1048576 QAQ983046:QAQ1048576 QKM983046:QKM1048576 QUI983046:QUI1048576 REE983046:REE1048576 ROA983046:ROA1048576 RXW983046:RXW1048576 SHS983046:SHS1048576 SRO983046:SRO1048576 TBK983046:TBK1048576 TLG983046:TLG1048576 TVC983046:TVC1048576 UEY983046:UEY1048576 UOU983046:UOU1048576 UYQ983046:UYQ1048576 VIM983046:VIM1048576 VSI983046:VSI1048576 WCE983046:WCE1048576 WMA983046:WMA1048576 WVW983046:WVW1048576">
      <formula1>"○"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43" r:id="rId4" name="Btn_インスタンスメソッド登録">
          <controlPr autoLine="0" r:id="rId5">
            <anchor moveWithCells="1">
              <from>
                <xdr:col>2</xdr:col>
                <xdr:colOff>66675</xdr:colOff>
                <xdr:row>0</xdr:row>
                <xdr:rowOff>2428875</xdr:rowOff>
              </from>
              <to>
                <xdr:col>3</xdr:col>
                <xdr:colOff>200025</xdr:colOff>
                <xdr:row>0</xdr:row>
                <xdr:rowOff>2733675</xdr:rowOff>
              </to>
            </anchor>
          </controlPr>
        </control>
      </mc:Choice>
      <mc:Fallback>
        <control shapeId="266243" r:id="rId4" name="Btn_インスタンスメソッド登録"/>
      </mc:Fallback>
    </mc:AlternateContent>
    <mc:AlternateContent xmlns:mc="http://schemas.openxmlformats.org/markup-compatibility/2006">
      <mc:Choice Requires="x14">
        <control shapeId="266242" r:id="rId6" name="Btn_関数実体出力">
          <controlPr autoLine="0" r:id="rId7">
            <anchor moveWithCells="1">
              <from>
                <xdr:col>3</xdr:col>
                <xdr:colOff>304800</xdr:colOff>
                <xdr:row>0</xdr:row>
                <xdr:rowOff>2428875</xdr:rowOff>
              </from>
              <to>
                <xdr:col>5</xdr:col>
                <xdr:colOff>619125</xdr:colOff>
                <xdr:row>0</xdr:row>
                <xdr:rowOff>2733675</xdr:rowOff>
              </to>
            </anchor>
          </controlPr>
        </control>
      </mc:Choice>
      <mc:Fallback>
        <control shapeId="266242" r:id="rId6" name="Btn_関数実体出力"/>
      </mc:Fallback>
    </mc:AlternateContent>
    <mc:AlternateContent xmlns:mc="http://schemas.openxmlformats.org/markup-compatibility/2006">
      <mc:Choice Requires="x14">
        <control shapeId="266241" r:id="rId8" name="Btn_Extern宣言読込">
          <controlPr autoLine="0" r:id="rId9">
            <anchor moveWithCells="1">
              <from>
                <xdr:col>1</xdr:col>
                <xdr:colOff>104775</xdr:colOff>
                <xdr:row>0</xdr:row>
                <xdr:rowOff>2428875</xdr:rowOff>
              </from>
              <to>
                <xdr:col>1</xdr:col>
                <xdr:colOff>1790700</xdr:colOff>
                <xdr:row>0</xdr:row>
                <xdr:rowOff>2733675</xdr:rowOff>
              </to>
            </anchor>
          </controlPr>
        </control>
      </mc:Choice>
      <mc:Fallback>
        <control shapeId="266241" r:id="rId8" name="Btn_Extern宣言読込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28</vt:i4>
      </vt:variant>
    </vt:vector>
  </HeadingPairs>
  <TitlesOfParts>
    <vt:vector size="51" baseType="lpstr">
      <vt:lpstr>コンフィグ設定</vt:lpstr>
      <vt:lpstr>フォーマット 【センサー】</vt:lpstr>
      <vt:lpstr>フォーマット 【ロケーション】</vt:lpstr>
      <vt:lpstr>フォーマット 【コマンド】</vt:lpstr>
      <vt:lpstr>フォーマット 【メッセージ】</vt:lpstr>
      <vt:lpstr>フォーマット 【コンディション】</vt:lpstr>
      <vt:lpstr>メッセージ 【Frame System】</vt:lpstr>
      <vt:lpstr>センサーエッジ</vt:lpstr>
      <vt:lpstr>ロケーションタイミング</vt:lpstr>
      <vt:lpstr>コマンド＆ステータス【IOT】</vt:lpstr>
      <vt:lpstr>メッセージ 【Finisher State】</vt:lpstr>
      <vt:lpstr>メッセージ 【Device Action Request】</vt:lpstr>
      <vt:lpstr>メッセージ 【Device Action Response】</vt:lpstr>
      <vt:lpstr>メッセージ 【Device Event】</vt:lpstr>
      <vt:lpstr>メッセージ 【Condition】</vt:lpstr>
      <vt:lpstr>メッセージ 【Sheet Information】</vt:lpstr>
      <vt:lpstr>メッセージ 【Sheet Action Request】</vt:lpstr>
      <vt:lpstr>メッセージ 【Sheet Action Response】</vt:lpstr>
      <vt:lpstr>メッセージ 【Sheet Event Notify】</vt:lpstr>
      <vt:lpstr>メッセージ 【Diagnostics】</vt:lpstr>
      <vt:lpstr>改訂履歴</vt:lpstr>
      <vt:lpstr>メッセージ仕様</vt:lpstr>
      <vt:lpstr>C++対応ラッピング関数自動実装</vt:lpstr>
      <vt:lpstr>Down_Style</vt:lpstr>
      <vt:lpstr>Fault_Type</vt:lpstr>
      <vt:lpstr>IOT_Condition</vt:lpstr>
      <vt:lpstr>IOTCondition</vt:lpstr>
      <vt:lpstr>Job_Condition</vt:lpstr>
      <vt:lpstr>JobCondition</vt:lpstr>
      <vt:lpstr>Package</vt:lpstr>
      <vt:lpstr>'コマンド＆ステータス【IOT】'!Print_Area</vt:lpstr>
      <vt:lpstr>センサーエッジ!Print_Area</vt:lpstr>
      <vt:lpstr>'フォーマット 【コマンド】'!Print_Area</vt:lpstr>
      <vt:lpstr>'フォーマット 【コンディション】'!Print_Area</vt:lpstr>
      <vt:lpstr>'フォーマット 【センサー】'!Print_Area</vt:lpstr>
      <vt:lpstr>'フォーマット 【メッセージ】'!Print_Area</vt:lpstr>
      <vt:lpstr>'フォーマット 【ロケーション】'!Print_Area</vt:lpstr>
      <vt:lpstr>'メッセージ 【Condition】'!Print_Area</vt:lpstr>
      <vt:lpstr>'メッセージ 【Device Action Request】'!Print_Area</vt:lpstr>
      <vt:lpstr>'メッセージ 【Device Action Response】'!Print_Area</vt:lpstr>
      <vt:lpstr>'メッセージ 【Device Event】'!Print_Area</vt:lpstr>
      <vt:lpstr>'メッセージ 【Diagnostics】'!Print_Area</vt:lpstr>
      <vt:lpstr>'メッセージ 【Finisher State】'!Print_Area</vt:lpstr>
      <vt:lpstr>'メッセージ 【Frame System】'!Print_Area</vt:lpstr>
      <vt:lpstr>'メッセージ 【Sheet Action Request】'!Print_Area</vt:lpstr>
      <vt:lpstr>'メッセージ 【Sheet Action Response】'!Print_Area</vt:lpstr>
      <vt:lpstr>'メッセージ 【Sheet Event Notify】'!Print_Area</vt:lpstr>
      <vt:lpstr>'メッセージ 【Sheet Information】'!Print_Area</vt:lpstr>
      <vt:lpstr>ロケーションタイミング!Print_Area</vt:lpstr>
      <vt:lpstr>PrintProcessDown</vt:lpstr>
      <vt:lpstr>Subsystem_Fail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fxat NISHIZAWA MITSUYUKI</dc:creator>
  <cp:lastModifiedBy>kimyounsook</cp:lastModifiedBy>
  <cp:lastPrinted>2014-02-03T00:34:30Z</cp:lastPrinted>
  <dcterms:created xsi:type="dcterms:W3CDTF">1997-01-08T22:48:59Z</dcterms:created>
  <dcterms:modified xsi:type="dcterms:W3CDTF">2016-03-11T09:01:58Z</dcterms:modified>
</cp:coreProperties>
</file>