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" yWindow="420" windowWidth="18915" windowHeight="10005"/>
  </bookViews>
  <sheets>
    <sheet name="Summary" sheetId="2" r:id="rId1"/>
    <sheet name="PipeDesign" sheetId="1" r:id="rId2"/>
    <sheet name="TankDesign" sheetId="3" r:id="rId3"/>
    <sheet name="PumpDesign" sheetId="4" r:id="rId4"/>
    <sheet name="ValveDesign" sheetId="5" r:id="rId5"/>
    <sheet name="DieselGenerator" sheetId="6" r:id="rId6"/>
  </sheets>
  <calcPr calcId="125725"/>
</workbook>
</file>

<file path=xl/calcChain.xml><?xml version="1.0" encoding="utf-8"?>
<calcChain xmlns="http://schemas.openxmlformats.org/spreadsheetml/2006/main">
  <c r="G164" i="1"/>
  <c r="G165"/>
  <c r="G166"/>
  <c r="G167"/>
  <c r="G168"/>
  <c r="G169"/>
  <c r="G170"/>
  <c r="G171"/>
  <c r="G172"/>
  <c r="G173"/>
  <c r="G174"/>
  <c r="G163"/>
  <c r="E164"/>
  <c r="E165"/>
  <c r="E166"/>
  <c r="E167"/>
  <c r="E168"/>
  <c r="E169"/>
  <c r="E170"/>
  <c r="E171"/>
  <c r="E172"/>
  <c r="E173"/>
  <c r="E174"/>
  <c r="E163"/>
  <c r="E175" l="1"/>
  <c r="G162"/>
  <c r="C16" i="4" l="1"/>
  <c r="E9" i="6"/>
  <c r="C9" i="3"/>
  <c r="B5" i="2" s="1"/>
  <c r="E162" i="1"/>
  <c r="G175"/>
  <c r="B17" i="2" s="1"/>
  <c r="B20" s="1"/>
  <c r="B8"/>
  <c r="B7"/>
  <c r="B6"/>
  <c r="F24" i="6"/>
  <c r="F21"/>
  <c r="E25"/>
  <c r="B4" i="2" l="1"/>
  <c r="B9" s="1"/>
  <c r="B12" s="1"/>
</calcChain>
</file>

<file path=xl/sharedStrings.xml><?xml version="1.0" encoding="utf-8"?>
<sst xmlns="http://schemas.openxmlformats.org/spreadsheetml/2006/main" count="265" uniqueCount="233">
  <si>
    <t>Pipe ID</t>
  </si>
  <si>
    <t>Pipe Diameter</t>
  </si>
  <si>
    <t>Pipe Length</t>
  </si>
  <si>
    <t>Pipe Cost/m</t>
  </si>
  <si>
    <t>Pipe Cost</t>
  </si>
  <si>
    <t>mm</t>
  </si>
  <si>
    <t>m</t>
  </si>
  <si>
    <t>$</t>
  </si>
  <si>
    <t>TOTAL</t>
  </si>
  <si>
    <t>Tank ID</t>
  </si>
  <si>
    <t>Added Volume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</si>
  <si>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</si>
  <si>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Tank Cost</t>
  </si>
  <si>
    <t>Pump ID</t>
  </si>
  <si>
    <t>Pump Curve</t>
  </si>
  <si>
    <t>Pump Cost</t>
  </si>
  <si>
    <t>Valve ID</t>
  </si>
  <si>
    <t>Valve Cost</t>
  </si>
  <si>
    <t>Note: insert 0 (zero) if the valve N15 is not inserted</t>
  </si>
  <si>
    <t>N15</t>
  </si>
  <si>
    <t>GHG/m</t>
  </si>
  <si>
    <t>$/m/year</t>
  </si>
  <si>
    <t>$/year</t>
  </si>
  <si>
    <t>kgCO2-e/year</t>
  </si>
  <si>
    <t>GHG</t>
  </si>
  <si>
    <t>kgCO2-e/m/year</t>
  </si>
  <si>
    <t>Max Power</t>
  </si>
  <si>
    <t>Dies. Gen. Cost</t>
  </si>
  <si>
    <t>Max Pump Power</t>
  </si>
  <si>
    <t>kW</t>
  </si>
  <si>
    <t>EXAMPLE:</t>
  </si>
  <si>
    <t>PU1</t>
  </si>
  <si>
    <t>PU2</t>
  </si>
  <si>
    <t>PU3</t>
  </si>
  <si>
    <t>Diesel Generator No</t>
  </si>
  <si>
    <t>Check Max Power</t>
  </si>
  <si>
    <t>PU8</t>
  </si>
  <si>
    <t xml:space="preserve"> In this example, only PU1, PU2, PU3 and PU8 are linked to a diesel generator and they will be operating during the 2 hours of power outage. </t>
  </si>
  <si>
    <t>All other pumps will be switched off for those 2 hours.</t>
  </si>
  <si>
    <t>Valve cost</t>
  </si>
  <si>
    <t>Operational cost</t>
  </si>
  <si>
    <t>Minimizing Costs</t>
  </si>
  <si>
    <t>Capital Costs</t>
  </si>
  <si>
    <t>Total Annual capital costs</t>
  </si>
  <si>
    <t>Annual Pumping cost</t>
  </si>
  <si>
    <t>TOTAL Annual costs</t>
  </si>
  <si>
    <t>Minimizing GHG emissions</t>
  </si>
  <si>
    <t>Capital GHG</t>
  </si>
  <si>
    <t>Annual Pumping GHG</t>
  </si>
  <si>
    <t>Annual Pipe costs</t>
  </si>
  <si>
    <t>Annual Tank costs</t>
  </si>
  <si>
    <t>Annual Pump costs</t>
  </si>
  <si>
    <t>Annual  Pipe GHG</t>
  </si>
  <si>
    <t>Minimizing Water Age</t>
  </si>
  <si>
    <r>
      <t>WA</t>
    </r>
    <r>
      <rPr>
        <b/>
        <vertAlign val="subscript"/>
        <sz val="14"/>
        <color theme="1"/>
        <rFont val="Calibri"/>
        <family val="2"/>
        <scheme val="minor"/>
      </rPr>
      <t>net</t>
    </r>
    <r>
      <rPr>
        <b/>
        <sz val="14"/>
        <color theme="1"/>
        <rFont val="Calibri"/>
        <family val="2"/>
        <scheme val="minor"/>
      </rPr>
      <t xml:space="preserve"> value</t>
    </r>
  </si>
  <si>
    <t>Note: This sheet refers to both new pipes and parallel pipes. Add additional rows into the table as required (as for all other sheets).</t>
  </si>
  <si>
    <t>Diesel Generator costs</t>
  </si>
  <si>
    <t>TOTAL Annual GHG</t>
  </si>
  <si>
    <t>Operational GHG</t>
  </si>
  <si>
    <t>P8</t>
  </si>
  <si>
    <t>P11</t>
  </si>
  <si>
    <t>P24</t>
  </si>
  <si>
    <t>P43</t>
  </si>
  <si>
    <t>P51</t>
  </si>
  <si>
    <t>P54</t>
  </si>
  <si>
    <t>P68</t>
  </si>
  <si>
    <t>P70</t>
  </si>
  <si>
    <t>P89</t>
  </si>
  <si>
    <t>P106</t>
  </si>
  <si>
    <t>P107</t>
  </si>
  <si>
    <t>P110</t>
  </si>
  <si>
    <t>P124</t>
  </si>
  <si>
    <t>P156</t>
  </si>
  <si>
    <t>P161</t>
  </si>
  <si>
    <t>P218</t>
  </si>
  <si>
    <t>P228</t>
  </si>
  <si>
    <t>P235</t>
  </si>
  <si>
    <t>P237</t>
  </si>
  <si>
    <t>P284</t>
  </si>
  <si>
    <t>P285</t>
  </si>
  <si>
    <t>P291</t>
  </si>
  <si>
    <t>P297</t>
  </si>
  <si>
    <t>P303</t>
  </si>
  <si>
    <t>P308</t>
  </si>
  <si>
    <t>P309</t>
  </si>
  <si>
    <t>P320</t>
  </si>
  <si>
    <t>P329</t>
  </si>
  <si>
    <t>P331</t>
  </si>
  <si>
    <t>P336</t>
  </si>
  <si>
    <t>P338</t>
  </si>
  <si>
    <t>P372</t>
  </si>
  <si>
    <t>P397</t>
  </si>
  <si>
    <t>P399</t>
  </si>
  <si>
    <t>P403</t>
  </si>
  <si>
    <t>P410</t>
  </si>
  <si>
    <t>P424</t>
  </si>
  <si>
    <t>P467</t>
  </si>
  <si>
    <t>P492</t>
  </si>
  <si>
    <t>P529</t>
  </si>
  <si>
    <t>P771</t>
  </si>
  <si>
    <t>P776</t>
  </si>
  <si>
    <t>P783</t>
  </si>
  <si>
    <t>P785</t>
  </si>
  <si>
    <t>P801</t>
  </si>
  <si>
    <t>P822</t>
  </si>
  <si>
    <t>P831</t>
  </si>
  <si>
    <t>P846</t>
  </si>
  <si>
    <t>P880</t>
  </si>
  <si>
    <t>P924</t>
  </si>
  <si>
    <t>P927</t>
  </si>
  <si>
    <t>P929</t>
  </si>
  <si>
    <t>P933</t>
  </si>
  <si>
    <t>P934</t>
  </si>
  <si>
    <t>P944</t>
  </si>
  <si>
    <t>P946</t>
  </si>
  <si>
    <t>P962</t>
  </si>
  <si>
    <t>P978</t>
  </si>
  <si>
    <t>P990</t>
  </si>
  <si>
    <t>P992</t>
  </si>
  <si>
    <t>P1022</t>
  </si>
  <si>
    <t>P1030</t>
  </si>
  <si>
    <t>P1032</t>
  </si>
  <si>
    <t>P1033</t>
  </si>
  <si>
    <t>P1034</t>
  </si>
  <si>
    <t>P1035</t>
  </si>
  <si>
    <t>P1036</t>
  </si>
  <si>
    <t>P1044</t>
  </si>
  <si>
    <t>PU1, PU2, PU3, PU12, PU13</t>
  </si>
  <si>
    <t>PU4, PU5</t>
  </si>
  <si>
    <t>PU6, PU7</t>
  </si>
  <si>
    <t>PU8, PU9</t>
  </si>
  <si>
    <t>PU10, PU11</t>
  </si>
  <si>
    <t>PU4</t>
  </si>
  <si>
    <t>PU5</t>
  </si>
  <si>
    <t>PU6</t>
  </si>
  <si>
    <t>PU7</t>
  </si>
  <si>
    <t>PU9</t>
  </si>
  <si>
    <t>PU10</t>
  </si>
  <si>
    <t>PU11</t>
  </si>
  <si>
    <t>PU12</t>
  </si>
  <si>
    <t>PU13</t>
  </si>
  <si>
    <t>P85</t>
  </si>
  <si>
    <t>P177</t>
  </si>
  <si>
    <t>P46</t>
  </si>
  <si>
    <t>P697</t>
  </si>
  <si>
    <t>PP9</t>
  </si>
  <si>
    <t>PP14</t>
  </si>
  <si>
    <t>PP21</t>
  </si>
  <si>
    <t>PP22</t>
  </si>
  <si>
    <t>PP26</t>
  </si>
  <si>
    <t>PP28</t>
  </si>
  <si>
    <t>PP30</t>
  </si>
  <si>
    <t>PP48</t>
  </si>
  <si>
    <t>PP49</t>
  </si>
  <si>
    <t>PP52</t>
  </si>
  <si>
    <t>PP53</t>
  </si>
  <si>
    <t>PP57</t>
  </si>
  <si>
    <t>PP69</t>
  </si>
  <si>
    <t>PP83</t>
  </si>
  <si>
    <t>PP92</t>
  </si>
  <si>
    <t>PP96</t>
  </si>
  <si>
    <t>PP97</t>
  </si>
  <si>
    <t>PP98</t>
  </si>
  <si>
    <t>PP99</t>
  </si>
  <si>
    <t>PP101</t>
  </si>
  <si>
    <t>PP115</t>
  </si>
  <si>
    <t>PP121</t>
  </si>
  <si>
    <t>PP125</t>
  </si>
  <si>
    <t>PP126</t>
  </si>
  <si>
    <t>PP130</t>
  </si>
  <si>
    <t>PP174</t>
  </si>
  <si>
    <t>PP219</t>
  </si>
  <si>
    <t>PP230</t>
  </si>
  <si>
    <t>PP238</t>
  </si>
  <si>
    <t>PP248</t>
  </si>
  <si>
    <t>PP249</t>
  </si>
  <si>
    <t>PP267</t>
  </si>
  <si>
    <t>PP270</t>
  </si>
  <si>
    <t>PP286</t>
  </si>
  <si>
    <t>PP288</t>
  </si>
  <si>
    <t>PP298</t>
  </si>
  <si>
    <t>PP301</t>
  </si>
  <si>
    <t>PP302</t>
  </si>
  <si>
    <t>PP307</t>
  </si>
  <si>
    <t>PP343</t>
  </si>
  <si>
    <t>PP375</t>
  </si>
  <si>
    <t>PP378</t>
  </si>
  <si>
    <t>PP385</t>
  </si>
  <si>
    <t>PP443</t>
  </si>
  <si>
    <t>PP446</t>
  </si>
  <si>
    <t>PP450</t>
  </si>
  <si>
    <t>PP500</t>
  </si>
  <si>
    <t>PP510</t>
  </si>
  <si>
    <t>PP633</t>
  </si>
  <si>
    <t>PP724</t>
  </si>
  <si>
    <t>PP752</t>
  </si>
  <si>
    <t>PP755</t>
  </si>
  <si>
    <t>PP756</t>
  </si>
  <si>
    <t>PP758</t>
  </si>
  <si>
    <t>PP759</t>
  </si>
  <si>
    <t>PP766</t>
  </si>
  <si>
    <t>PP786</t>
  </si>
  <si>
    <t>PP787</t>
  </si>
  <si>
    <t>PP794</t>
  </si>
  <si>
    <t>PP795</t>
  </si>
  <si>
    <t>PP805</t>
  </si>
  <si>
    <t>PP806</t>
  </si>
  <si>
    <t>PP809</t>
  </si>
  <si>
    <t>PP840</t>
  </si>
  <si>
    <t>PP851</t>
  </si>
  <si>
    <t>PP852</t>
  </si>
  <si>
    <t>PP855</t>
  </si>
  <si>
    <t>PP858</t>
  </si>
  <si>
    <t>PP859</t>
  </si>
  <si>
    <t>PP866</t>
  </si>
  <si>
    <t>PP914</t>
  </si>
  <si>
    <t>PP915</t>
  </si>
  <si>
    <t>PP938</t>
  </si>
  <si>
    <t>PP947</t>
  </si>
  <si>
    <t>PP948</t>
  </si>
  <si>
    <t>PP954</t>
  </si>
  <si>
    <t>PP964</t>
  </si>
  <si>
    <t>PP975</t>
  </si>
  <si>
    <t>PP977</t>
  </si>
  <si>
    <t>PP981</t>
  </si>
  <si>
    <t>PP993</t>
  </si>
  <si>
    <t>PP995</t>
  </si>
  <si>
    <t>PP997</t>
  </si>
  <si>
    <t>PP998</t>
  </si>
  <si>
    <t>PP1016</t>
  </si>
  <si>
    <t>PP1024</t>
  </si>
  <si>
    <t>PP1045</t>
  </si>
  <si>
    <t>C. Stokes, W. Wu, G. Dandy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</si>
</sst>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2" xfId="0" applyFont="1" applyBorder="1" applyAlignment="1">
      <alignment horizontal="left" vertical="center"/>
    </xf>
    <xf numFmtId="0" fontId="1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C26"/>
  <sheetViews>
    <sheetView tabSelected="1" workbookViewId="0"/>
  </sheetViews>
  <sheetFormatPr defaultRowHeight="15"/>
  <cols>
    <col min="1" max="1" width="23.7109375" customWidth="1"/>
    <col min="2" max="2" width="11.28515625" bestFit="1" customWidth="1"/>
    <col min="3" max="3" width="13.140625" customWidth="1"/>
  </cols>
  <sheetData>
    <row r="2" spans="1:3" ht="18.75">
      <c r="A2" s="31" t="s">
        <v>41</v>
      </c>
      <c r="B2" s="31"/>
      <c r="C2" s="31"/>
    </row>
    <row r="3" spans="1:3">
      <c r="A3" s="32" t="s">
        <v>42</v>
      </c>
      <c r="B3" s="32"/>
      <c r="C3" s="32"/>
    </row>
    <row r="4" spans="1:3">
      <c r="A4" s="15" t="s">
        <v>49</v>
      </c>
      <c r="B4" s="1">
        <f>PipeDesign!E175</f>
        <v>469264.4426999999</v>
      </c>
      <c r="C4" s="1" t="s">
        <v>22</v>
      </c>
    </row>
    <row r="5" spans="1:3">
      <c r="A5" s="15" t="s">
        <v>50</v>
      </c>
      <c r="B5" s="1">
        <f>TankDesign!C9</f>
        <v>61210</v>
      </c>
      <c r="C5" s="1" t="s">
        <v>22</v>
      </c>
    </row>
    <row r="6" spans="1:3">
      <c r="A6" s="15" t="s">
        <v>51</v>
      </c>
      <c r="B6" s="1">
        <f>PumpDesign!C16</f>
        <v>50045</v>
      </c>
      <c r="C6" s="1" t="s">
        <v>22</v>
      </c>
    </row>
    <row r="7" spans="1:3">
      <c r="A7" s="15" t="s">
        <v>56</v>
      </c>
      <c r="B7" s="1">
        <f>DieselGenerator!E9</f>
        <v>56130</v>
      </c>
      <c r="C7" s="1" t="s">
        <v>22</v>
      </c>
    </row>
    <row r="8" spans="1:3">
      <c r="A8" s="15" t="s">
        <v>39</v>
      </c>
      <c r="B8" s="1">
        <f>ValveDesign!B4</f>
        <v>0</v>
      </c>
      <c r="C8" s="1" t="s">
        <v>22</v>
      </c>
    </row>
    <row r="9" spans="1:3">
      <c r="A9" s="17" t="s">
        <v>43</v>
      </c>
      <c r="B9" s="1">
        <f>SUM(B4:B8)</f>
        <v>636649.4426999999</v>
      </c>
      <c r="C9" s="1" t="s">
        <v>22</v>
      </c>
    </row>
    <row r="10" spans="1:3">
      <c r="A10" s="32" t="s">
        <v>40</v>
      </c>
      <c r="B10" s="32"/>
      <c r="C10" s="32"/>
    </row>
    <row r="11" spans="1:3">
      <c r="A11" s="15" t="s">
        <v>44</v>
      </c>
      <c r="B11" s="1">
        <v>353420</v>
      </c>
      <c r="C11" s="1" t="s">
        <v>22</v>
      </c>
    </row>
    <row r="12" spans="1:3" ht="18.75">
      <c r="A12" s="16" t="s">
        <v>45</v>
      </c>
      <c r="B12" s="27">
        <f>B9+B11</f>
        <v>990069.4426999999</v>
      </c>
      <c r="C12" s="2" t="s">
        <v>22</v>
      </c>
    </row>
    <row r="15" spans="1:3" ht="18.75">
      <c r="A15" s="31" t="s">
        <v>46</v>
      </c>
      <c r="B15" s="31"/>
      <c r="C15" s="31"/>
    </row>
    <row r="16" spans="1:3">
      <c r="A16" s="32" t="s">
        <v>47</v>
      </c>
      <c r="B16" s="32"/>
      <c r="C16" s="32"/>
    </row>
    <row r="17" spans="1:3">
      <c r="A17" s="15" t="s">
        <v>52</v>
      </c>
      <c r="B17" s="1">
        <f>PipeDesign!G175</f>
        <v>657803.09380000026</v>
      </c>
      <c r="C17" s="1" t="s">
        <v>23</v>
      </c>
    </row>
    <row r="18" spans="1:3">
      <c r="A18" s="32" t="s">
        <v>58</v>
      </c>
      <c r="B18" s="32"/>
      <c r="C18" s="32"/>
    </row>
    <row r="19" spans="1:3">
      <c r="A19" s="15" t="s">
        <v>48</v>
      </c>
      <c r="B19" s="1">
        <v>2965000</v>
      </c>
      <c r="C19" s="1" t="s">
        <v>23</v>
      </c>
    </row>
    <row r="20" spans="1:3" ht="18.75">
      <c r="A20" s="16" t="s">
        <v>57</v>
      </c>
      <c r="B20" s="27">
        <f>B17+B19</f>
        <v>3622803.0938000004</v>
      </c>
      <c r="C20" s="1" t="s">
        <v>23</v>
      </c>
    </row>
    <row r="23" spans="1:3" ht="18.75">
      <c r="A23" s="31" t="s">
        <v>53</v>
      </c>
      <c r="B23" s="31"/>
      <c r="C23" s="13"/>
    </row>
    <row r="24" spans="1:3" ht="20.25">
      <c r="A24" s="2" t="s">
        <v>54</v>
      </c>
      <c r="B24" s="26">
        <v>0.122</v>
      </c>
      <c r="C24" s="21"/>
    </row>
    <row r="26" spans="1:3">
      <c r="A26" t="s">
        <v>232</v>
      </c>
    </row>
  </sheetData>
  <mergeCells count="7">
    <mergeCell ref="A23:B23"/>
    <mergeCell ref="A2:C2"/>
    <mergeCell ref="A3:C3"/>
    <mergeCell ref="A10:C10"/>
    <mergeCell ref="A15:C15"/>
    <mergeCell ref="A16:C16"/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178"/>
  <sheetViews>
    <sheetView topLeftCell="A140" workbookViewId="0">
      <selection activeCell="D169" sqref="D169"/>
    </sheetView>
  </sheetViews>
  <sheetFormatPr defaultRowHeight="15"/>
  <cols>
    <col min="1" max="1" width="10.5703125" customWidth="1"/>
    <col min="2" max="2" width="17.85546875" customWidth="1"/>
    <col min="3" max="3" width="14.5703125" customWidth="1"/>
    <col min="4" max="4" width="15.7109375" customWidth="1"/>
    <col min="5" max="5" width="13.140625" customWidth="1"/>
    <col min="6" max="6" width="17.5703125" customWidth="1"/>
    <col min="7" max="7" width="15" customWidth="1"/>
  </cols>
  <sheetData>
    <row r="1" spans="1:7" ht="25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G1" s="3" t="s">
        <v>24</v>
      </c>
    </row>
    <row r="2" spans="1:7">
      <c r="A2" s="4"/>
      <c r="B2" s="4" t="s">
        <v>5</v>
      </c>
      <c r="C2" s="4" t="s">
        <v>6</v>
      </c>
      <c r="D2" s="4" t="s">
        <v>21</v>
      </c>
      <c r="E2" s="4" t="s">
        <v>22</v>
      </c>
      <c r="F2" s="4" t="s">
        <v>25</v>
      </c>
      <c r="G2" s="4" t="s">
        <v>23</v>
      </c>
    </row>
    <row r="3" spans="1:7">
      <c r="A3" s="30" t="s">
        <v>59</v>
      </c>
      <c r="B3" s="22">
        <v>762</v>
      </c>
      <c r="C3" s="22">
        <v>11.35</v>
      </c>
      <c r="D3" s="22">
        <v>42.6</v>
      </c>
      <c r="E3" s="22">
        <v>483.51</v>
      </c>
      <c r="F3" s="22">
        <v>72.58</v>
      </c>
      <c r="G3" s="22">
        <v>823.7829999999999</v>
      </c>
    </row>
    <row r="4" spans="1:7">
      <c r="A4" s="30" t="s">
        <v>145</v>
      </c>
      <c r="B4" s="22">
        <v>711</v>
      </c>
      <c r="C4" s="22">
        <v>49.95</v>
      </c>
      <c r="D4" s="22">
        <v>48.12</v>
      </c>
      <c r="E4" s="22">
        <v>2403.5940000000001</v>
      </c>
      <c r="F4" s="22">
        <v>66.569999999999993</v>
      </c>
      <c r="G4" s="22">
        <v>3325.1714999999999</v>
      </c>
    </row>
    <row r="5" spans="1:7">
      <c r="A5" s="30" t="s">
        <v>60</v>
      </c>
      <c r="B5" s="22">
        <v>406</v>
      </c>
      <c r="C5" s="22">
        <v>83.45</v>
      </c>
      <c r="D5" s="22">
        <v>19.41</v>
      </c>
      <c r="E5" s="22">
        <v>1619.7645</v>
      </c>
      <c r="F5" s="22">
        <v>33.090000000000003</v>
      </c>
      <c r="G5" s="22">
        <v>2761.3605000000002</v>
      </c>
    </row>
    <row r="6" spans="1:7">
      <c r="A6" s="30" t="s">
        <v>146</v>
      </c>
      <c r="B6" s="22">
        <v>203</v>
      </c>
      <c r="C6" s="22">
        <v>151.38999999999999</v>
      </c>
      <c r="D6" s="22">
        <v>14.49</v>
      </c>
      <c r="E6" s="22">
        <v>2193.6410999999998</v>
      </c>
      <c r="F6" s="22">
        <v>13.94</v>
      </c>
      <c r="G6" s="22">
        <v>2110.3765999999996</v>
      </c>
    </row>
    <row r="7" spans="1:7">
      <c r="A7" s="30" t="s">
        <v>147</v>
      </c>
      <c r="B7" s="22">
        <v>457</v>
      </c>
      <c r="C7" s="22">
        <v>176.48</v>
      </c>
      <c r="D7" s="22">
        <v>26.65</v>
      </c>
      <c r="E7" s="22">
        <v>4703.1919999999991</v>
      </c>
      <c r="F7" s="22">
        <v>38.35</v>
      </c>
      <c r="G7" s="22">
        <v>6768.0079999999998</v>
      </c>
    </row>
    <row r="8" spans="1:7">
      <c r="A8" s="30" t="s">
        <v>148</v>
      </c>
      <c r="B8" s="22">
        <v>457</v>
      </c>
      <c r="C8" s="22">
        <v>567.29999999999995</v>
      </c>
      <c r="D8" s="22">
        <v>26.65</v>
      </c>
      <c r="E8" s="22">
        <v>15118.544999999998</v>
      </c>
      <c r="F8" s="22">
        <v>38.35</v>
      </c>
      <c r="G8" s="22">
        <v>21755.954999999998</v>
      </c>
    </row>
    <row r="9" spans="1:7">
      <c r="A9" s="30" t="s">
        <v>61</v>
      </c>
      <c r="B9" s="22">
        <v>508</v>
      </c>
      <c r="C9" s="22">
        <v>71.05</v>
      </c>
      <c r="D9" s="22">
        <v>24.66</v>
      </c>
      <c r="E9" s="22">
        <v>1752.0929999999998</v>
      </c>
      <c r="F9" s="22">
        <v>43.76</v>
      </c>
      <c r="G9" s="22">
        <v>3109.1479999999997</v>
      </c>
    </row>
    <row r="10" spans="1:7">
      <c r="A10" s="30" t="s">
        <v>149</v>
      </c>
      <c r="B10" s="22">
        <v>508</v>
      </c>
      <c r="C10" s="22">
        <v>22.94</v>
      </c>
      <c r="D10" s="22">
        <v>29.58</v>
      </c>
      <c r="E10" s="22">
        <v>678.5652</v>
      </c>
      <c r="F10" s="22">
        <v>43.76</v>
      </c>
      <c r="G10" s="22">
        <v>1003.8544000000001</v>
      </c>
    </row>
    <row r="11" spans="1:7">
      <c r="A11" s="30" t="s">
        <v>150</v>
      </c>
      <c r="B11" s="22">
        <v>457</v>
      </c>
      <c r="C11" s="22">
        <v>117.42</v>
      </c>
      <c r="D11" s="22">
        <v>26.65</v>
      </c>
      <c r="E11" s="22">
        <v>3129.2429999999999</v>
      </c>
      <c r="F11" s="22">
        <v>38.35</v>
      </c>
      <c r="G11" s="22">
        <v>4503.0569999999998</v>
      </c>
    </row>
    <row r="12" spans="1:7">
      <c r="A12" s="30" t="s">
        <v>151</v>
      </c>
      <c r="B12" s="22">
        <v>406</v>
      </c>
      <c r="C12" s="22">
        <v>40.89</v>
      </c>
      <c r="D12" s="22">
        <v>23.26</v>
      </c>
      <c r="E12" s="22">
        <v>951.10140000000013</v>
      </c>
      <c r="F12" s="22">
        <v>33.090000000000003</v>
      </c>
      <c r="G12" s="22">
        <v>1353.0501000000002</v>
      </c>
    </row>
    <row r="13" spans="1:7">
      <c r="A13" s="30" t="s">
        <v>62</v>
      </c>
      <c r="B13" s="22">
        <v>203</v>
      </c>
      <c r="C13" s="22">
        <v>36.18</v>
      </c>
      <c r="D13" s="22">
        <v>12.1</v>
      </c>
      <c r="E13" s="22">
        <v>437.77799999999996</v>
      </c>
      <c r="F13" s="22">
        <v>13.94</v>
      </c>
      <c r="G13" s="22">
        <v>504.3492</v>
      </c>
    </row>
    <row r="14" spans="1:7">
      <c r="A14" s="30" t="s">
        <v>143</v>
      </c>
      <c r="B14" s="22">
        <v>203</v>
      </c>
      <c r="C14" s="22">
        <v>70.86</v>
      </c>
      <c r="D14" s="22">
        <v>12.1</v>
      </c>
      <c r="E14" s="22">
        <v>857.40599999999995</v>
      </c>
      <c r="F14" s="22">
        <v>13.94</v>
      </c>
      <c r="G14" s="22">
        <v>987.78839999999991</v>
      </c>
    </row>
    <row r="15" spans="1:7">
      <c r="A15" s="30" t="s">
        <v>152</v>
      </c>
      <c r="B15" s="22">
        <v>254</v>
      </c>
      <c r="C15" s="22">
        <v>28.98</v>
      </c>
      <c r="D15" s="22">
        <v>15.55</v>
      </c>
      <c r="E15" s="22">
        <v>450.63900000000001</v>
      </c>
      <c r="F15" s="22">
        <v>18.43</v>
      </c>
      <c r="G15" s="22">
        <v>534.10140000000001</v>
      </c>
    </row>
    <row r="16" spans="1:7">
      <c r="A16" s="30" t="s">
        <v>153</v>
      </c>
      <c r="B16" s="22">
        <v>102</v>
      </c>
      <c r="C16" s="22">
        <v>134.91999999999999</v>
      </c>
      <c r="D16" s="22">
        <v>9.9700000000000006</v>
      </c>
      <c r="E16" s="22">
        <v>1345.1523999999999</v>
      </c>
      <c r="F16" s="22">
        <v>5.9</v>
      </c>
      <c r="G16" s="22">
        <v>796.02800000000002</v>
      </c>
    </row>
    <row r="17" spans="1:7">
      <c r="A17" s="30" t="s">
        <v>63</v>
      </c>
      <c r="B17" s="22">
        <v>356</v>
      </c>
      <c r="C17" s="22">
        <v>57.47</v>
      </c>
      <c r="D17" s="22">
        <v>16.62</v>
      </c>
      <c r="E17" s="22">
        <v>955.15140000000008</v>
      </c>
      <c r="F17" s="22">
        <v>28.09</v>
      </c>
      <c r="G17" s="22">
        <v>1614.3323</v>
      </c>
    </row>
    <row r="18" spans="1:7">
      <c r="A18" s="30" t="s">
        <v>154</v>
      </c>
      <c r="B18" s="22">
        <v>152</v>
      </c>
      <c r="C18" s="22">
        <v>83.26</v>
      </c>
      <c r="D18" s="22">
        <v>12.1</v>
      </c>
      <c r="E18" s="22">
        <v>1007.446</v>
      </c>
      <c r="F18" s="22">
        <v>9.7100000000000009</v>
      </c>
      <c r="G18" s="22">
        <v>808.45460000000014</v>
      </c>
    </row>
    <row r="19" spans="1:7">
      <c r="A19" s="30" t="s">
        <v>155</v>
      </c>
      <c r="B19" s="22">
        <v>762</v>
      </c>
      <c r="C19" s="22">
        <v>10.32</v>
      </c>
      <c r="D19" s="22">
        <v>51.11</v>
      </c>
      <c r="E19" s="22">
        <v>527.45519999999999</v>
      </c>
      <c r="F19" s="22">
        <v>72.58</v>
      </c>
      <c r="G19" s="22">
        <v>749.02560000000005</v>
      </c>
    </row>
    <row r="20" spans="1:7">
      <c r="A20" s="30" t="s">
        <v>64</v>
      </c>
      <c r="B20" s="22">
        <v>457</v>
      </c>
      <c r="C20" s="22">
        <v>111.67</v>
      </c>
      <c r="D20" s="22">
        <v>22.2</v>
      </c>
      <c r="E20" s="22">
        <v>2479.0740000000001</v>
      </c>
      <c r="F20" s="22">
        <v>38.35</v>
      </c>
      <c r="G20" s="22">
        <v>4282.5445</v>
      </c>
    </row>
    <row r="21" spans="1:7">
      <c r="A21" s="30" t="s">
        <v>156</v>
      </c>
      <c r="B21" s="22">
        <v>762</v>
      </c>
      <c r="C21" s="22">
        <v>288.77</v>
      </c>
      <c r="D21" s="22">
        <v>51.11</v>
      </c>
      <c r="E21" s="22">
        <v>14759.034699999998</v>
      </c>
      <c r="F21" s="22">
        <v>72.58</v>
      </c>
      <c r="G21" s="22">
        <v>20958.926599999999</v>
      </c>
    </row>
    <row r="22" spans="1:7">
      <c r="A22" s="30" t="s">
        <v>65</v>
      </c>
      <c r="B22" s="22">
        <v>305</v>
      </c>
      <c r="C22" s="22">
        <v>302.74</v>
      </c>
      <c r="D22" s="22">
        <v>15.22</v>
      </c>
      <c r="E22" s="22">
        <v>4607.7028</v>
      </c>
      <c r="F22" s="22">
        <v>23.16</v>
      </c>
      <c r="G22" s="22">
        <v>7011.4584000000004</v>
      </c>
    </row>
    <row r="23" spans="1:7">
      <c r="A23" s="30" t="s">
        <v>157</v>
      </c>
      <c r="B23" s="22">
        <v>457</v>
      </c>
      <c r="C23" s="22">
        <v>103.63</v>
      </c>
      <c r="D23" s="22">
        <v>26.65</v>
      </c>
      <c r="E23" s="22">
        <v>2761.7394999999997</v>
      </c>
      <c r="F23" s="22">
        <v>38.35</v>
      </c>
      <c r="G23" s="22">
        <v>3974.2105000000001</v>
      </c>
    </row>
    <row r="24" spans="1:7">
      <c r="A24" s="30" t="s">
        <v>66</v>
      </c>
      <c r="B24" s="22">
        <v>203</v>
      </c>
      <c r="C24" s="22">
        <v>88.36</v>
      </c>
      <c r="D24" s="22">
        <v>12.1</v>
      </c>
      <c r="E24" s="22">
        <v>1069.1559999999999</v>
      </c>
      <c r="F24" s="22">
        <v>13.94</v>
      </c>
      <c r="G24" s="22">
        <v>1231.7384</v>
      </c>
    </row>
    <row r="25" spans="1:7">
      <c r="A25" s="30" t="s">
        <v>158</v>
      </c>
      <c r="B25" s="22">
        <v>610</v>
      </c>
      <c r="C25" s="22">
        <v>15.14</v>
      </c>
      <c r="D25" s="22">
        <v>42.8</v>
      </c>
      <c r="E25" s="22">
        <v>647.99199999999996</v>
      </c>
      <c r="F25" s="22">
        <v>54.99</v>
      </c>
      <c r="G25" s="22">
        <v>832.54860000000008</v>
      </c>
    </row>
    <row r="26" spans="1:7">
      <c r="A26" s="30" t="s">
        <v>141</v>
      </c>
      <c r="B26" s="22">
        <v>254</v>
      </c>
      <c r="C26" s="22">
        <v>36.6</v>
      </c>
      <c r="D26" s="22">
        <v>12.96</v>
      </c>
      <c r="E26" s="22">
        <v>474.33600000000007</v>
      </c>
      <c r="F26" s="22">
        <v>18.43</v>
      </c>
      <c r="G26" s="22">
        <v>674.53800000000001</v>
      </c>
    </row>
    <row r="27" spans="1:7">
      <c r="A27" s="30" t="s">
        <v>67</v>
      </c>
      <c r="B27" s="22">
        <v>203</v>
      </c>
      <c r="C27" s="22">
        <v>104.3</v>
      </c>
      <c r="D27" s="22">
        <v>12.1</v>
      </c>
      <c r="E27" s="22">
        <v>1262.03</v>
      </c>
      <c r="F27" s="22">
        <v>13.94</v>
      </c>
      <c r="G27" s="22">
        <v>1453.942</v>
      </c>
    </row>
    <row r="28" spans="1:7">
      <c r="A28" s="30" t="s">
        <v>159</v>
      </c>
      <c r="B28" s="22">
        <v>508</v>
      </c>
      <c r="C28" s="22">
        <v>63.12</v>
      </c>
      <c r="D28" s="22">
        <v>29.58</v>
      </c>
      <c r="E28" s="22">
        <v>1867.0895999999998</v>
      </c>
      <c r="F28" s="22">
        <v>43.76</v>
      </c>
      <c r="G28" s="22">
        <v>2762.1311999999998</v>
      </c>
    </row>
    <row r="29" spans="1:7">
      <c r="A29" s="30" t="s">
        <v>160</v>
      </c>
      <c r="B29" s="22">
        <v>254</v>
      </c>
      <c r="C29" s="22">
        <v>53.72</v>
      </c>
      <c r="D29" s="22">
        <v>15.55</v>
      </c>
      <c r="E29" s="22">
        <v>835.346</v>
      </c>
      <c r="F29" s="22">
        <v>18.43</v>
      </c>
      <c r="G29" s="22">
        <v>990.05959999999993</v>
      </c>
    </row>
    <row r="30" spans="1:7">
      <c r="A30" s="30" t="s">
        <v>161</v>
      </c>
      <c r="B30" s="22">
        <v>406</v>
      </c>
      <c r="C30" s="22">
        <v>24.41</v>
      </c>
      <c r="D30" s="22">
        <v>23.26</v>
      </c>
      <c r="E30" s="22">
        <v>567.77660000000003</v>
      </c>
      <c r="F30" s="22">
        <v>33.090000000000003</v>
      </c>
      <c r="G30" s="22">
        <v>807.72690000000011</v>
      </c>
    </row>
    <row r="31" spans="1:7">
      <c r="A31" s="30" t="s">
        <v>162</v>
      </c>
      <c r="B31" s="22">
        <v>102</v>
      </c>
      <c r="C31" s="22">
        <v>174.53</v>
      </c>
      <c r="D31" s="22">
        <v>9.9700000000000006</v>
      </c>
      <c r="E31" s="22">
        <v>1740.0641000000001</v>
      </c>
      <c r="F31" s="22">
        <v>5.9</v>
      </c>
      <c r="G31" s="22">
        <v>1029.7270000000001</v>
      </c>
    </row>
    <row r="32" spans="1:7">
      <c r="A32" s="30" t="s">
        <v>163</v>
      </c>
      <c r="B32" s="22">
        <v>152</v>
      </c>
      <c r="C32" s="22">
        <v>452.37</v>
      </c>
      <c r="D32" s="22">
        <v>12.1</v>
      </c>
      <c r="E32" s="22">
        <v>5473.6769999999997</v>
      </c>
      <c r="F32" s="22">
        <v>9.7100000000000009</v>
      </c>
      <c r="G32" s="22">
        <v>4392.5127000000002</v>
      </c>
    </row>
    <row r="33" spans="1:7">
      <c r="A33" s="30" t="s">
        <v>164</v>
      </c>
      <c r="B33" s="22">
        <v>102</v>
      </c>
      <c r="C33" s="22">
        <v>243.37</v>
      </c>
      <c r="D33" s="22">
        <v>9.9700000000000006</v>
      </c>
      <c r="E33" s="22">
        <v>2426.3989000000001</v>
      </c>
      <c r="F33" s="22">
        <v>5.9</v>
      </c>
      <c r="G33" s="22">
        <v>1435.883</v>
      </c>
    </row>
    <row r="34" spans="1:7">
      <c r="A34" s="30" t="s">
        <v>68</v>
      </c>
      <c r="B34" s="22">
        <v>305</v>
      </c>
      <c r="C34" s="22">
        <v>270.38</v>
      </c>
      <c r="D34" s="22">
        <v>15.22</v>
      </c>
      <c r="E34" s="22">
        <v>4115.1836000000003</v>
      </c>
      <c r="F34" s="22">
        <v>23.16</v>
      </c>
      <c r="G34" s="22">
        <v>6262.0007999999998</v>
      </c>
    </row>
    <row r="35" spans="1:7">
      <c r="A35" s="30" t="s">
        <v>69</v>
      </c>
      <c r="B35" s="22">
        <v>356</v>
      </c>
      <c r="C35" s="22">
        <v>357</v>
      </c>
      <c r="D35" s="22">
        <v>16.62</v>
      </c>
      <c r="E35" s="22">
        <v>5933.34</v>
      </c>
      <c r="F35" s="22">
        <v>28.09</v>
      </c>
      <c r="G35" s="22">
        <v>10028.129999999999</v>
      </c>
    </row>
    <row r="36" spans="1:7">
      <c r="A36" s="30" t="s">
        <v>70</v>
      </c>
      <c r="B36" s="22">
        <v>711</v>
      </c>
      <c r="C36" s="22">
        <v>425.83</v>
      </c>
      <c r="D36" s="22">
        <v>40.08</v>
      </c>
      <c r="E36" s="22">
        <v>17067.2664</v>
      </c>
      <c r="F36" s="22">
        <v>66.569999999999993</v>
      </c>
      <c r="G36" s="22">
        <v>28347.503099999994</v>
      </c>
    </row>
    <row r="37" spans="1:7">
      <c r="A37" s="30" t="s">
        <v>165</v>
      </c>
      <c r="B37" s="22">
        <v>508</v>
      </c>
      <c r="C37" s="22">
        <v>99.88</v>
      </c>
      <c r="D37" s="22">
        <v>29.58</v>
      </c>
      <c r="E37" s="22">
        <v>2954.4503999999997</v>
      </c>
      <c r="F37" s="22">
        <v>43.76</v>
      </c>
      <c r="G37" s="22">
        <v>4370.7487999999994</v>
      </c>
    </row>
    <row r="38" spans="1:7">
      <c r="A38" s="30" t="s">
        <v>166</v>
      </c>
      <c r="B38" s="22">
        <v>457</v>
      </c>
      <c r="C38" s="22">
        <v>42.23</v>
      </c>
      <c r="D38" s="22">
        <v>26.65</v>
      </c>
      <c r="E38" s="22">
        <v>1125.4295</v>
      </c>
      <c r="F38" s="22">
        <v>38.35</v>
      </c>
      <c r="G38" s="22">
        <v>1619.5204999999999</v>
      </c>
    </row>
    <row r="39" spans="1:7">
      <c r="A39" s="30" t="s">
        <v>71</v>
      </c>
      <c r="B39" s="22">
        <v>305</v>
      </c>
      <c r="C39" s="22">
        <v>99.09</v>
      </c>
      <c r="D39" s="22">
        <v>15.22</v>
      </c>
      <c r="E39" s="22">
        <v>1508.1498000000001</v>
      </c>
      <c r="F39" s="22">
        <v>23.16</v>
      </c>
      <c r="G39" s="22">
        <v>2294.9243999999999</v>
      </c>
    </row>
    <row r="40" spans="1:7">
      <c r="A40" s="30" t="s">
        <v>167</v>
      </c>
      <c r="B40" s="22">
        <v>610</v>
      </c>
      <c r="C40" s="22">
        <v>193.35</v>
      </c>
      <c r="D40" s="22">
        <v>42.8</v>
      </c>
      <c r="E40" s="22">
        <v>8275.3799999999992</v>
      </c>
      <c r="F40" s="22">
        <v>54.99</v>
      </c>
      <c r="G40" s="22">
        <v>10632.316500000001</v>
      </c>
    </row>
    <row r="41" spans="1:7">
      <c r="A41" s="30" t="s">
        <v>168</v>
      </c>
      <c r="B41" s="22">
        <v>508</v>
      </c>
      <c r="C41" s="22">
        <v>109.6</v>
      </c>
      <c r="D41" s="22">
        <v>29.58</v>
      </c>
      <c r="E41" s="22">
        <v>3241.9679999999998</v>
      </c>
      <c r="F41" s="22">
        <v>43.76</v>
      </c>
      <c r="G41" s="22">
        <v>4796.0959999999995</v>
      </c>
    </row>
    <row r="42" spans="1:7">
      <c r="A42" s="30" t="s">
        <v>169</v>
      </c>
      <c r="B42" s="22">
        <v>457</v>
      </c>
      <c r="C42" s="22">
        <v>56.79</v>
      </c>
      <c r="D42" s="22">
        <v>26.65</v>
      </c>
      <c r="E42" s="22">
        <v>1513.4534999999998</v>
      </c>
      <c r="F42" s="22">
        <v>38.35</v>
      </c>
      <c r="G42" s="22">
        <v>2177.8964999999998</v>
      </c>
    </row>
    <row r="43" spans="1:7">
      <c r="A43" s="30" t="s">
        <v>72</v>
      </c>
      <c r="B43" s="22">
        <v>711</v>
      </c>
      <c r="C43" s="22">
        <v>80.34</v>
      </c>
      <c r="D43" s="22">
        <v>40.08</v>
      </c>
      <c r="E43" s="22">
        <v>3220.0272</v>
      </c>
      <c r="F43" s="22">
        <v>66.569999999999993</v>
      </c>
      <c r="G43" s="22">
        <v>5348.2338</v>
      </c>
    </row>
    <row r="44" spans="1:7">
      <c r="A44" s="30" t="s">
        <v>73</v>
      </c>
      <c r="B44" s="22">
        <v>610</v>
      </c>
      <c r="C44" s="22">
        <v>40.31</v>
      </c>
      <c r="D44" s="22">
        <v>35.69</v>
      </c>
      <c r="E44" s="22">
        <v>1438.6639</v>
      </c>
      <c r="F44" s="22">
        <v>54.99</v>
      </c>
      <c r="G44" s="22">
        <v>2216.6469000000002</v>
      </c>
    </row>
    <row r="45" spans="1:7">
      <c r="A45" s="30" t="s">
        <v>170</v>
      </c>
      <c r="B45" s="22">
        <v>356</v>
      </c>
      <c r="C45" s="22">
        <v>278.58999999999997</v>
      </c>
      <c r="D45" s="22">
        <v>19.940000000000001</v>
      </c>
      <c r="E45" s="22">
        <v>5555.0846000000001</v>
      </c>
      <c r="F45" s="22">
        <v>28.09</v>
      </c>
      <c r="G45" s="22">
        <v>7825.5930999999991</v>
      </c>
    </row>
    <row r="46" spans="1:7">
      <c r="A46" s="30" t="s">
        <v>142</v>
      </c>
      <c r="B46" s="22">
        <v>711</v>
      </c>
      <c r="C46" s="22">
        <v>56.8</v>
      </c>
      <c r="D46" s="22">
        <v>40.08</v>
      </c>
      <c r="E46" s="22">
        <v>2276.5439999999999</v>
      </c>
      <c r="F46" s="22">
        <v>66.569999999999993</v>
      </c>
      <c r="G46" s="22">
        <v>3781.1759999999995</v>
      </c>
    </row>
    <row r="47" spans="1:7">
      <c r="A47" s="30" t="s">
        <v>74</v>
      </c>
      <c r="B47" s="22">
        <v>762</v>
      </c>
      <c r="C47" s="22">
        <v>54.55</v>
      </c>
      <c r="D47" s="22">
        <v>42.6</v>
      </c>
      <c r="E47" s="22">
        <v>2323.83</v>
      </c>
      <c r="F47" s="22">
        <v>72.58</v>
      </c>
      <c r="G47" s="22">
        <v>3959.2389999999996</v>
      </c>
    </row>
    <row r="48" spans="1:7">
      <c r="A48" s="30" t="s">
        <v>171</v>
      </c>
      <c r="B48" s="22">
        <v>711</v>
      </c>
      <c r="C48" s="22">
        <v>67.98</v>
      </c>
      <c r="D48" s="22">
        <v>48.12</v>
      </c>
      <c r="E48" s="22">
        <v>3271.1976</v>
      </c>
      <c r="F48" s="22">
        <v>66.569999999999993</v>
      </c>
      <c r="G48" s="22">
        <v>4525.4286000000002</v>
      </c>
    </row>
    <row r="49" spans="1:7">
      <c r="A49" s="30" t="s">
        <v>75</v>
      </c>
      <c r="B49" s="22">
        <v>356</v>
      </c>
      <c r="C49" s="22">
        <v>42.72</v>
      </c>
      <c r="D49" s="22">
        <v>16.62</v>
      </c>
      <c r="E49" s="22">
        <v>710.00639999999999</v>
      </c>
      <c r="F49" s="22">
        <v>28.09</v>
      </c>
      <c r="G49" s="22">
        <v>1200.0047999999999</v>
      </c>
    </row>
    <row r="50" spans="1:7">
      <c r="A50" s="30" t="s">
        <v>172</v>
      </c>
      <c r="B50" s="22">
        <v>610</v>
      </c>
      <c r="C50" s="22">
        <v>114.61</v>
      </c>
      <c r="D50" s="22">
        <v>42.8</v>
      </c>
      <c r="E50" s="22">
        <v>4905.308</v>
      </c>
      <c r="F50" s="22">
        <v>54.99</v>
      </c>
      <c r="G50" s="22">
        <v>6302.4039000000002</v>
      </c>
    </row>
    <row r="51" spans="1:7">
      <c r="A51" s="30" t="s">
        <v>76</v>
      </c>
      <c r="B51" s="22">
        <v>406</v>
      </c>
      <c r="C51" s="22">
        <v>92.74</v>
      </c>
      <c r="D51" s="22">
        <v>19.41</v>
      </c>
      <c r="E51" s="22">
        <v>1800.0834</v>
      </c>
      <c r="F51" s="22">
        <v>33.090000000000003</v>
      </c>
      <c r="G51" s="22">
        <v>3068.7665999999999</v>
      </c>
    </row>
    <row r="52" spans="1:7">
      <c r="A52" s="30" t="s">
        <v>77</v>
      </c>
      <c r="B52" s="22">
        <v>762</v>
      </c>
      <c r="C52" s="22">
        <v>12.01</v>
      </c>
      <c r="D52" s="22">
        <v>42.6</v>
      </c>
      <c r="E52" s="22">
        <v>511.62600000000003</v>
      </c>
      <c r="F52" s="22">
        <v>72.58</v>
      </c>
      <c r="G52" s="22">
        <v>871.68579999999997</v>
      </c>
    </row>
    <row r="53" spans="1:7">
      <c r="A53" s="30" t="s">
        <v>173</v>
      </c>
      <c r="B53" s="22">
        <v>711</v>
      </c>
      <c r="C53" s="22">
        <v>12.59</v>
      </c>
      <c r="D53" s="22">
        <v>48.12</v>
      </c>
      <c r="E53" s="22">
        <v>605.83079999999995</v>
      </c>
      <c r="F53" s="22">
        <v>66.569999999999993</v>
      </c>
      <c r="G53" s="22">
        <v>838.11629999999991</v>
      </c>
    </row>
    <row r="54" spans="1:7">
      <c r="A54" s="30" t="s">
        <v>174</v>
      </c>
      <c r="B54" s="22">
        <v>102</v>
      </c>
      <c r="C54" s="22">
        <v>6.96</v>
      </c>
      <c r="D54" s="22">
        <v>9.9700000000000006</v>
      </c>
      <c r="E54" s="22">
        <v>69.391199999999998</v>
      </c>
      <c r="F54" s="22">
        <v>5.9</v>
      </c>
      <c r="G54" s="22">
        <v>41.064</v>
      </c>
    </row>
    <row r="55" spans="1:7">
      <c r="A55" s="30" t="s">
        <v>175</v>
      </c>
      <c r="B55" s="22">
        <v>457</v>
      </c>
      <c r="C55" s="22">
        <v>28.43</v>
      </c>
      <c r="D55" s="22">
        <v>26.65</v>
      </c>
      <c r="E55" s="22">
        <v>757.65949999999998</v>
      </c>
      <c r="F55" s="22">
        <v>38.35</v>
      </c>
      <c r="G55" s="22">
        <v>1090.2905000000001</v>
      </c>
    </row>
    <row r="56" spans="1:7">
      <c r="A56" s="30" t="s">
        <v>176</v>
      </c>
      <c r="B56" s="22">
        <v>457</v>
      </c>
      <c r="C56" s="22">
        <v>344.62</v>
      </c>
      <c r="D56" s="22">
        <v>26.65</v>
      </c>
      <c r="E56" s="22">
        <v>9184.1229999999996</v>
      </c>
      <c r="F56" s="22">
        <v>38.35</v>
      </c>
      <c r="G56" s="22">
        <v>13216.177000000001</v>
      </c>
    </row>
    <row r="57" spans="1:7">
      <c r="A57" s="30" t="s">
        <v>177</v>
      </c>
      <c r="B57" s="22">
        <v>762</v>
      </c>
      <c r="C57" s="22">
        <v>88.36</v>
      </c>
      <c r="D57" s="22">
        <v>51.11</v>
      </c>
      <c r="E57" s="22">
        <v>4516.0796</v>
      </c>
      <c r="F57" s="22">
        <v>72.58</v>
      </c>
      <c r="G57" s="22">
        <v>6413.1687999999995</v>
      </c>
    </row>
    <row r="58" spans="1:7">
      <c r="A58" s="30" t="s">
        <v>78</v>
      </c>
      <c r="B58" s="22">
        <v>254</v>
      </c>
      <c r="C58" s="22">
        <v>198.97</v>
      </c>
      <c r="D58" s="22">
        <v>12.96</v>
      </c>
      <c r="E58" s="22">
        <v>2578.6512000000002</v>
      </c>
      <c r="F58" s="22">
        <v>18.43</v>
      </c>
      <c r="G58" s="22">
        <v>3667.0171</v>
      </c>
    </row>
    <row r="59" spans="1:7">
      <c r="A59" s="30" t="s">
        <v>79</v>
      </c>
      <c r="B59" s="22">
        <v>305</v>
      </c>
      <c r="C59" s="22">
        <v>130.71</v>
      </c>
      <c r="D59" s="22">
        <v>15.22</v>
      </c>
      <c r="E59" s="22">
        <v>1989.4062000000001</v>
      </c>
      <c r="F59" s="22">
        <v>23.16</v>
      </c>
      <c r="G59" s="22">
        <v>3027.2436000000002</v>
      </c>
    </row>
    <row r="60" spans="1:7">
      <c r="A60" s="30" t="s">
        <v>178</v>
      </c>
      <c r="B60" s="22">
        <v>406</v>
      </c>
      <c r="C60" s="22">
        <v>155.58000000000001</v>
      </c>
      <c r="D60" s="22">
        <v>23.26</v>
      </c>
      <c r="E60" s="22">
        <v>3618.7908000000007</v>
      </c>
      <c r="F60" s="22">
        <v>33.090000000000003</v>
      </c>
      <c r="G60" s="22">
        <v>5148.1422000000011</v>
      </c>
    </row>
    <row r="61" spans="1:7">
      <c r="A61" s="30" t="s">
        <v>179</v>
      </c>
      <c r="B61" s="22">
        <v>610</v>
      </c>
      <c r="C61" s="22">
        <v>226.74</v>
      </c>
      <c r="D61" s="22">
        <v>42.8</v>
      </c>
      <c r="E61" s="22">
        <v>9704.4719999999998</v>
      </c>
      <c r="F61" s="22">
        <v>54.99</v>
      </c>
      <c r="G61" s="22">
        <v>12468.4326</v>
      </c>
    </row>
    <row r="62" spans="1:7">
      <c r="A62" s="30" t="s">
        <v>80</v>
      </c>
      <c r="B62" s="22">
        <v>711</v>
      </c>
      <c r="C62" s="22">
        <v>132.94</v>
      </c>
      <c r="D62" s="22">
        <v>40.08</v>
      </c>
      <c r="E62" s="22">
        <v>5328.2352000000001</v>
      </c>
      <c r="F62" s="22">
        <v>66.569999999999993</v>
      </c>
      <c r="G62" s="22">
        <v>8849.8157999999985</v>
      </c>
    </row>
    <row r="63" spans="1:7">
      <c r="A63" s="30" t="s">
        <v>81</v>
      </c>
      <c r="B63" s="22">
        <v>457</v>
      </c>
      <c r="C63" s="22">
        <v>42.53</v>
      </c>
      <c r="D63" s="22">
        <v>22.2</v>
      </c>
      <c r="E63" s="22">
        <v>944.16599999999994</v>
      </c>
      <c r="F63" s="22">
        <v>38.35</v>
      </c>
      <c r="G63" s="22">
        <v>1631.0255000000002</v>
      </c>
    </row>
    <row r="64" spans="1:7">
      <c r="A64" s="30" t="s">
        <v>180</v>
      </c>
      <c r="B64" s="22">
        <v>102</v>
      </c>
      <c r="C64" s="22">
        <v>40.11</v>
      </c>
      <c r="D64" s="22">
        <v>9.9700000000000006</v>
      </c>
      <c r="E64" s="22">
        <v>399.89670000000001</v>
      </c>
      <c r="F64" s="22">
        <v>5.9</v>
      </c>
      <c r="G64" s="22">
        <v>236.649</v>
      </c>
    </row>
    <row r="65" spans="1:7">
      <c r="A65" s="30" t="s">
        <v>181</v>
      </c>
      <c r="B65" s="22">
        <v>762</v>
      </c>
      <c r="C65" s="22">
        <v>45.31</v>
      </c>
      <c r="D65" s="22">
        <v>51.11</v>
      </c>
      <c r="E65" s="22">
        <v>2315.7941000000001</v>
      </c>
      <c r="F65" s="22">
        <v>72.58</v>
      </c>
      <c r="G65" s="22">
        <v>3288.5998</v>
      </c>
    </row>
    <row r="66" spans="1:7">
      <c r="A66" s="30" t="s">
        <v>182</v>
      </c>
      <c r="B66" s="22">
        <v>356</v>
      </c>
      <c r="C66" s="22">
        <v>178.28</v>
      </c>
      <c r="D66" s="22">
        <v>19.940000000000001</v>
      </c>
      <c r="E66" s="22">
        <v>3554.9032000000002</v>
      </c>
      <c r="F66" s="22">
        <v>28.09</v>
      </c>
      <c r="G66" s="22">
        <v>5007.8851999999997</v>
      </c>
    </row>
    <row r="67" spans="1:7">
      <c r="A67" s="30" t="s">
        <v>82</v>
      </c>
      <c r="B67" s="22">
        <v>152</v>
      </c>
      <c r="C67" s="22">
        <v>131.94</v>
      </c>
      <c r="D67" s="22">
        <v>10.1</v>
      </c>
      <c r="E67" s="22">
        <v>1332.5939999999998</v>
      </c>
      <c r="F67" s="22">
        <v>9.7100000000000009</v>
      </c>
      <c r="G67" s="22">
        <v>1281.1374000000001</v>
      </c>
    </row>
    <row r="68" spans="1:7">
      <c r="A68" s="30" t="s">
        <v>183</v>
      </c>
      <c r="B68" s="22">
        <v>356</v>
      </c>
      <c r="C68" s="22">
        <v>47.3</v>
      </c>
      <c r="D68" s="22">
        <v>19.940000000000001</v>
      </c>
      <c r="E68" s="22">
        <v>943.16200000000003</v>
      </c>
      <c r="F68" s="22">
        <v>28.09</v>
      </c>
      <c r="G68" s="22">
        <v>1328.6569999999999</v>
      </c>
    </row>
    <row r="69" spans="1:7">
      <c r="A69" s="30" t="s">
        <v>83</v>
      </c>
      <c r="B69" s="22">
        <v>610</v>
      </c>
      <c r="C69" s="22">
        <v>334.57</v>
      </c>
      <c r="D69" s="22">
        <v>35.69</v>
      </c>
      <c r="E69" s="22">
        <v>11940.8033</v>
      </c>
      <c r="F69" s="22">
        <v>54.99</v>
      </c>
      <c r="G69" s="22">
        <v>18398.004300000001</v>
      </c>
    </row>
    <row r="70" spans="1:7">
      <c r="A70" s="30" t="s">
        <v>84</v>
      </c>
      <c r="B70" s="22">
        <v>406</v>
      </c>
      <c r="C70" s="22">
        <v>128.80000000000001</v>
      </c>
      <c r="D70" s="22">
        <v>19.41</v>
      </c>
      <c r="E70" s="22">
        <v>2500.0080000000003</v>
      </c>
      <c r="F70" s="22">
        <v>33.090000000000003</v>
      </c>
      <c r="G70" s="22">
        <v>4261.9920000000011</v>
      </c>
    </row>
    <row r="71" spans="1:7">
      <c r="A71" s="30" t="s">
        <v>85</v>
      </c>
      <c r="B71" s="22">
        <v>711</v>
      </c>
      <c r="C71" s="22">
        <v>11.47</v>
      </c>
      <c r="D71" s="22">
        <v>40.08</v>
      </c>
      <c r="E71" s="22">
        <v>459.7176</v>
      </c>
      <c r="F71" s="22">
        <v>66.569999999999993</v>
      </c>
      <c r="G71" s="22">
        <v>763.55790000000002</v>
      </c>
    </row>
    <row r="72" spans="1:7">
      <c r="A72" s="30" t="s">
        <v>86</v>
      </c>
      <c r="B72" s="22">
        <v>711</v>
      </c>
      <c r="C72" s="22">
        <v>134.52000000000001</v>
      </c>
      <c r="D72" s="22">
        <v>40.08</v>
      </c>
      <c r="E72" s="22">
        <v>5391.5616</v>
      </c>
      <c r="F72" s="22">
        <v>66.569999999999993</v>
      </c>
      <c r="G72" s="22">
        <v>8954.9964</v>
      </c>
    </row>
    <row r="73" spans="1:7">
      <c r="A73" s="30" t="s">
        <v>87</v>
      </c>
      <c r="B73" s="22">
        <v>152</v>
      </c>
      <c r="C73" s="22">
        <v>93.46</v>
      </c>
      <c r="D73" s="22">
        <v>10.1</v>
      </c>
      <c r="E73" s="22">
        <v>943.94599999999991</v>
      </c>
      <c r="F73" s="22">
        <v>9.7100000000000009</v>
      </c>
      <c r="G73" s="22">
        <v>907.49660000000006</v>
      </c>
    </row>
    <row r="74" spans="1:7">
      <c r="A74" s="30" t="s">
        <v>88</v>
      </c>
      <c r="B74" s="22">
        <v>305</v>
      </c>
      <c r="C74" s="22">
        <v>182.99</v>
      </c>
      <c r="D74" s="22">
        <v>15.22</v>
      </c>
      <c r="E74" s="22">
        <v>2785.1078000000002</v>
      </c>
      <c r="F74" s="22">
        <v>23.16</v>
      </c>
      <c r="G74" s="22">
        <v>4238.0484000000006</v>
      </c>
    </row>
    <row r="75" spans="1:7">
      <c r="A75" s="30" t="s">
        <v>89</v>
      </c>
      <c r="B75" s="22">
        <v>152</v>
      </c>
      <c r="C75" s="22">
        <v>74.38</v>
      </c>
      <c r="D75" s="22">
        <v>10.1</v>
      </c>
      <c r="E75" s="22">
        <v>751.23799999999994</v>
      </c>
      <c r="F75" s="22">
        <v>9.7100000000000009</v>
      </c>
      <c r="G75" s="22">
        <v>722.22980000000007</v>
      </c>
    </row>
    <row r="76" spans="1:7">
      <c r="A76" s="30" t="s">
        <v>184</v>
      </c>
      <c r="B76" s="22">
        <v>508</v>
      </c>
      <c r="C76" s="22">
        <v>111.65</v>
      </c>
      <c r="D76" s="22">
        <v>29.58</v>
      </c>
      <c r="E76" s="22">
        <v>3302.607</v>
      </c>
      <c r="F76" s="22">
        <v>43.76</v>
      </c>
      <c r="G76" s="22">
        <v>4885.8040000000001</v>
      </c>
    </row>
    <row r="77" spans="1:7">
      <c r="A77" s="30" t="s">
        <v>90</v>
      </c>
      <c r="B77" s="22">
        <v>711</v>
      </c>
      <c r="C77" s="22">
        <v>6.42</v>
      </c>
      <c r="D77" s="22">
        <v>40.08</v>
      </c>
      <c r="E77" s="22">
        <v>257.31360000000001</v>
      </c>
      <c r="F77" s="22">
        <v>66.569999999999993</v>
      </c>
      <c r="G77" s="22">
        <v>427.37939999999998</v>
      </c>
    </row>
    <row r="78" spans="1:7">
      <c r="A78" s="30" t="s">
        <v>185</v>
      </c>
      <c r="B78" s="22">
        <v>254</v>
      </c>
      <c r="C78" s="22">
        <v>7.79</v>
      </c>
      <c r="D78" s="22">
        <v>15.55</v>
      </c>
      <c r="E78" s="22">
        <v>121.1345</v>
      </c>
      <c r="F78" s="22">
        <v>18.43</v>
      </c>
      <c r="G78" s="22">
        <v>143.56970000000001</v>
      </c>
    </row>
    <row r="79" spans="1:7">
      <c r="A79" s="30" t="s">
        <v>186</v>
      </c>
      <c r="B79" s="22">
        <v>305</v>
      </c>
      <c r="C79" s="22">
        <v>6.47</v>
      </c>
      <c r="D79" s="22">
        <v>18.28</v>
      </c>
      <c r="E79" s="22">
        <v>118.27160000000001</v>
      </c>
      <c r="F79" s="22">
        <v>23.16</v>
      </c>
      <c r="G79" s="22">
        <v>149.84520000000001</v>
      </c>
    </row>
    <row r="80" spans="1:7">
      <c r="A80" s="30" t="s">
        <v>187</v>
      </c>
      <c r="B80" s="22">
        <v>406</v>
      </c>
      <c r="C80" s="22">
        <v>106.53</v>
      </c>
      <c r="D80" s="22">
        <v>23.26</v>
      </c>
      <c r="E80" s="22">
        <v>2477.8878</v>
      </c>
      <c r="F80" s="22">
        <v>33.090000000000003</v>
      </c>
      <c r="G80" s="22">
        <v>3525.0777000000003</v>
      </c>
    </row>
    <row r="81" spans="1:7">
      <c r="A81" s="30" t="s">
        <v>91</v>
      </c>
      <c r="B81" s="22">
        <v>305</v>
      </c>
      <c r="C81" s="22">
        <v>13.16</v>
      </c>
      <c r="D81" s="22">
        <v>15.22</v>
      </c>
      <c r="E81" s="22">
        <v>200.29520000000002</v>
      </c>
      <c r="F81" s="22">
        <v>23.16</v>
      </c>
      <c r="G81" s="22">
        <v>304.78559999999999</v>
      </c>
    </row>
    <row r="82" spans="1:7">
      <c r="A82" s="30" t="s">
        <v>92</v>
      </c>
      <c r="B82" s="22">
        <v>762</v>
      </c>
      <c r="C82" s="22">
        <v>9.7100000000000009</v>
      </c>
      <c r="D82" s="22">
        <v>42.6</v>
      </c>
      <c r="E82" s="22">
        <v>413.64600000000007</v>
      </c>
      <c r="F82" s="22">
        <v>72.58</v>
      </c>
      <c r="G82" s="22">
        <v>704.7518</v>
      </c>
    </row>
    <row r="83" spans="1:7">
      <c r="A83" s="30" t="s">
        <v>93</v>
      </c>
      <c r="B83" s="22">
        <v>762</v>
      </c>
      <c r="C83" s="22">
        <v>6.86</v>
      </c>
      <c r="D83" s="22">
        <v>42.6</v>
      </c>
      <c r="E83" s="22">
        <v>292.23600000000005</v>
      </c>
      <c r="F83" s="22">
        <v>72.58</v>
      </c>
      <c r="G83" s="22">
        <v>497.89879999999999</v>
      </c>
    </row>
    <row r="84" spans="1:7">
      <c r="A84" s="30" t="s">
        <v>94</v>
      </c>
      <c r="B84" s="22">
        <v>508</v>
      </c>
      <c r="C84" s="22">
        <v>7.7</v>
      </c>
      <c r="D84" s="22">
        <v>24.66</v>
      </c>
      <c r="E84" s="22">
        <v>189.88200000000001</v>
      </c>
      <c r="F84" s="22">
        <v>43.76</v>
      </c>
      <c r="G84" s="22">
        <v>336.952</v>
      </c>
    </row>
    <row r="85" spans="1:7">
      <c r="A85" s="30" t="s">
        <v>95</v>
      </c>
      <c r="B85" s="22">
        <v>254</v>
      </c>
      <c r="C85" s="22">
        <v>27.8</v>
      </c>
      <c r="D85" s="22">
        <v>12.96</v>
      </c>
      <c r="E85" s="22">
        <v>360.28800000000001</v>
      </c>
      <c r="F85" s="22">
        <v>18.43</v>
      </c>
      <c r="G85" s="22">
        <v>512.35400000000004</v>
      </c>
    </row>
    <row r="86" spans="1:7">
      <c r="A86" s="30" t="s">
        <v>188</v>
      </c>
      <c r="B86" s="22">
        <v>406</v>
      </c>
      <c r="C86" s="22">
        <v>67.31</v>
      </c>
      <c r="D86" s="22">
        <v>23.26</v>
      </c>
      <c r="E86" s="22">
        <v>1565.6306000000002</v>
      </c>
      <c r="F86" s="22">
        <v>33.090000000000003</v>
      </c>
      <c r="G86" s="22">
        <v>2227.2879000000003</v>
      </c>
    </row>
    <row r="87" spans="1:7">
      <c r="A87" s="30" t="s">
        <v>189</v>
      </c>
      <c r="B87" s="22">
        <v>762</v>
      </c>
      <c r="C87" s="22">
        <v>31.15</v>
      </c>
      <c r="D87" s="22">
        <v>51.11</v>
      </c>
      <c r="E87" s="22">
        <v>1592.0764999999999</v>
      </c>
      <c r="F87" s="22">
        <v>72.58</v>
      </c>
      <c r="G87" s="22">
        <v>2260.8669999999997</v>
      </c>
    </row>
    <row r="88" spans="1:7">
      <c r="A88" s="30" t="s">
        <v>190</v>
      </c>
      <c r="B88" s="22">
        <v>711</v>
      </c>
      <c r="C88" s="22">
        <v>19.47</v>
      </c>
      <c r="D88" s="22">
        <v>48.12</v>
      </c>
      <c r="E88" s="22">
        <v>936.89639999999986</v>
      </c>
      <c r="F88" s="22">
        <v>66.569999999999993</v>
      </c>
      <c r="G88" s="22">
        <v>1296.1178999999997</v>
      </c>
    </row>
    <row r="89" spans="1:7">
      <c r="A89" s="30" t="s">
        <v>96</v>
      </c>
      <c r="B89" s="22">
        <v>711</v>
      </c>
      <c r="C89" s="22">
        <v>15.17</v>
      </c>
      <c r="D89" s="22">
        <v>40.08</v>
      </c>
      <c r="E89" s="22">
        <v>608.0136</v>
      </c>
      <c r="F89" s="22">
        <v>66.569999999999993</v>
      </c>
      <c r="G89" s="22">
        <v>1009.8668999999999</v>
      </c>
    </row>
    <row r="90" spans="1:7">
      <c r="A90" s="30" t="s">
        <v>97</v>
      </c>
      <c r="B90" s="22">
        <v>356</v>
      </c>
      <c r="C90" s="22">
        <v>157.32</v>
      </c>
      <c r="D90" s="22">
        <v>16.62</v>
      </c>
      <c r="E90" s="22">
        <v>2614.6584000000003</v>
      </c>
      <c r="F90" s="22">
        <v>28.09</v>
      </c>
      <c r="G90" s="22">
        <v>4419.1188000000002</v>
      </c>
    </row>
    <row r="91" spans="1:7">
      <c r="A91" s="30" t="s">
        <v>191</v>
      </c>
      <c r="B91" s="22">
        <v>102</v>
      </c>
      <c r="C91" s="22">
        <v>24.23</v>
      </c>
      <c r="D91" s="22">
        <v>9.9700000000000006</v>
      </c>
      <c r="E91" s="22">
        <v>241.57310000000001</v>
      </c>
      <c r="F91" s="22">
        <v>5.9</v>
      </c>
      <c r="G91" s="22">
        <v>142.95700000000002</v>
      </c>
    </row>
    <row r="92" spans="1:7">
      <c r="A92" s="30" t="s">
        <v>192</v>
      </c>
      <c r="B92" s="22">
        <v>457</v>
      </c>
      <c r="C92" s="22">
        <v>193.37</v>
      </c>
      <c r="D92" s="22">
        <v>26.65</v>
      </c>
      <c r="E92" s="22">
        <v>5153.3104999999996</v>
      </c>
      <c r="F92" s="22">
        <v>38.35</v>
      </c>
      <c r="G92" s="22">
        <v>7415.7395000000006</v>
      </c>
    </row>
    <row r="93" spans="1:7">
      <c r="A93" s="30" t="s">
        <v>98</v>
      </c>
      <c r="B93" s="22">
        <v>305</v>
      </c>
      <c r="C93" s="22">
        <v>212.31</v>
      </c>
      <c r="D93" s="22">
        <v>15.22</v>
      </c>
      <c r="E93" s="22">
        <v>3231.3582000000001</v>
      </c>
      <c r="F93" s="22">
        <v>23.16</v>
      </c>
      <c r="G93" s="22">
        <v>4917.0996000000005</v>
      </c>
    </row>
    <row r="94" spans="1:7">
      <c r="A94" s="30" t="s">
        <v>193</v>
      </c>
      <c r="B94" s="22">
        <v>254</v>
      </c>
      <c r="C94" s="22">
        <v>173.88</v>
      </c>
      <c r="D94" s="22">
        <v>15.55</v>
      </c>
      <c r="E94" s="22">
        <v>2703.8339999999998</v>
      </c>
      <c r="F94" s="22">
        <v>18.43</v>
      </c>
      <c r="G94" s="22">
        <v>3204.6084000000001</v>
      </c>
    </row>
    <row r="95" spans="1:7">
      <c r="A95" s="30" t="s">
        <v>144</v>
      </c>
      <c r="B95" s="22">
        <v>152</v>
      </c>
      <c r="C95" s="22">
        <v>88.89</v>
      </c>
      <c r="D95" s="22">
        <v>10.1</v>
      </c>
      <c r="E95" s="22">
        <v>897.78899999999999</v>
      </c>
      <c r="F95" s="22">
        <v>9.7100000000000009</v>
      </c>
      <c r="G95" s="22">
        <v>863.1219000000001</v>
      </c>
    </row>
    <row r="96" spans="1:7">
      <c r="A96" s="30" t="s">
        <v>194</v>
      </c>
      <c r="B96" s="22">
        <v>406</v>
      </c>
      <c r="C96" s="22">
        <v>92.72</v>
      </c>
      <c r="D96" s="22">
        <v>23.26</v>
      </c>
      <c r="E96" s="22">
        <v>2156.6672000000003</v>
      </c>
      <c r="F96" s="22">
        <v>33.090000000000003</v>
      </c>
      <c r="G96" s="22">
        <v>3068.1048000000001</v>
      </c>
    </row>
    <row r="97" spans="1:7">
      <c r="A97" s="30" t="s">
        <v>195</v>
      </c>
      <c r="B97" s="22">
        <v>305</v>
      </c>
      <c r="C97" s="22">
        <v>70.36</v>
      </c>
      <c r="D97" s="22">
        <v>18.28</v>
      </c>
      <c r="E97" s="22">
        <v>1286.1808000000001</v>
      </c>
      <c r="F97" s="22">
        <v>23.16</v>
      </c>
      <c r="G97" s="22">
        <v>1629.5375999999999</v>
      </c>
    </row>
    <row r="98" spans="1:7">
      <c r="A98" s="30" t="s">
        <v>196</v>
      </c>
      <c r="B98" s="22">
        <v>254</v>
      </c>
      <c r="C98" s="22">
        <v>47.12</v>
      </c>
      <c r="D98" s="22">
        <v>15.55</v>
      </c>
      <c r="E98" s="22">
        <v>732.71600000000001</v>
      </c>
      <c r="F98" s="22">
        <v>18.43</v>
      </c>
      <c r="G98" s="22">
        <v>868.4215999999999</v>
      </c>
    </row>
    <row r="99" spans="1:7">
      <c r="A99" s="30" t="s">
        <v>197</v>
      </c>
      <c r="B99" s="22">
        <v>203</v>
      </c>
      <c r="C99" s="22">
        <v>41.66</v>
      </c>
      <c r="D99" s="22">
        <v>14.49</v>
      </c>
      <c r="E99" s="22">
        <v>603.65339999999992</v>
      </c>
      <c r="F99" s="22">
        <v>13.94</v>
      </c>
      <c r="G99" s="22">
        <v>580.74039999999991</v>
      </c>
    </row>
    <row r="100" spans="1:7">
      <c r="A100" s="30" t="s">
        <v>198</v>
      </c>
      <c r="B100" s="22">
        <v>610</v>
      </c>
      <c r="C100" s="22">
        <v>102.21</v>
      </c>
      <c r="D100" s="22">
        <v>42.8</v>
      </c>
      <c r="E100" s="22">
        <v>4374.5879999999997</v>
      </c>
      <c r="F100" s="22">
        <v>54.99</v>
      </c>
      <c r="G100" s="22">
        <v>5620.5279</v>
      </c>
    </row>
    <row r="101" spans="1:7">
      <c r="A101" s="30" t="s">
        <v>199</v>
      </c>
      <c r="B101" s="22">
        <v>356</v>
      </c>
      <c r="C101" s="22">
        <v>97.19</v>
      </c>
      <c r="D101" s="22">
        <v>19.940000000000001</v>
      </c>
      <c r="E101" s="22">
        <v>1937.9686000000002</v>
      </c>
      <c r="F101" s="22">
        <v>28.09</v>
      </c>
      <c r="G101" s="22">
        <v>2730.0670999999998</v>
      </c>
    </row>
    <row r="102" spans="1:7">
      <c r="A102" s="30" t="s">
        <v>200</v>
      </c>
      <c r="B102" s="22">
        <v>152</v>
      </c>
      <c r="C102" s="22">
        <v>37.85</v>
      </c>
      <c r="D102" s="22">
        <v>12.1</v>
      </c>
      <c r="E102" s="22">
        <v>457.98500000000001</v>
      </c>
      <c r="F102" s="22">
        <v>9.7100000000000009</v>
      </c>
      <c r="G102" s="22">
        <v>367.52350000000007</v>
      </c>
    </row>
    <row r="103" spans="1:7">
      <c r="A103" s="30" t="s">
        <v>99</v>
      </c>
      <c r="B103" s="22">
        <v>203</v>
      </c>
      <c r="C103" s="22">
        <v>69.36</v>
      </c>
      <c r="D103" s="22">
        <v>12.1</v>
      </c>
      <c r="E103" s="22">
        <v>839.25599999999997</v>
      </c>
      <c r="F103" s="22">
        <v>13.94</v>
      </c>
      <c r="G103" s="22">
        <v>966.87839999999994</v>
      </c>
    </row>
    <row r="104" spans="1:7">
      <c r="A104" s="30" t="s">
        <v>100</v>
      </c>
      <c r="B104" s="22">
        <v>254</v>
      </c>
      <c r="C104" s="22">
        <v>144.5</v>
      </c>
      <c r="D104" s="22">
        <v>12.96</v>
      </c>
      <c r="E104" s="22">
        <v>1872.72</v>
      </c>
      <c r="F104" s="22">
        <v>18.43</v>
      </c>
      <c r="G104" s="22">
        <v>2663.1349999999998</v>
      </c>
    </row>
    <row r="105" spans="1:7">
      <c r="A105" s="30" t="s">
        <v>101</v>
      </c>
      <c r="B105" s="22">
        <v>457</v>
      </c>
      <c r="C105" s="22">
        <v>674.96</v>
      </c>
      <c r="D105" s="22">
        <v>22.2</v>
      </c>
      <c r="E105" s="22">
        <v>14984.112000000001</v>
      </c>
      <c r="F105" s="22">
        <v>38.35</v>
      </c>
      <c r="G105" s="22">
        <v>25884.716000000004</v>
      </c>
    </row>
    <row r="106" spans="1:7">
      <c r="A106" s="30" t="s">
        <v>102</v>
      </c>
      <c r="B106" s="22">
        <v>356</v>
      </c>
      <c r="C106" s="22">
        <v>184.71</v>
      </c>
      <c r="D106" s="22">
        <v>16.62</v>
      </c>
      <c r="E106" s="22">
        <v>3069.8802000000005</v>
      </c>
      <c r="F106" s="22">
        <v>28.09</v>
      </c>
      <c r="G106" s="22">
        <v>5188.5039000000006</v>
      </c>
    </row>
    <row r="107" spans="1:7">
      <c r="A107" s="30" t="s">
        <v>201</v>
      </c>
      <c r="B107" s="22">
        <v>457</v>
      </c>
      <c r="C107" s="22">
        <v>166.27</v>
      </c>
      <c r="D107" s="22">
        <v>26.65</v>
      </c>
      <c r="E107" s="22">
        <v>4431.0955000000004</v>
      </c>
      <c r="F107" s="22">
        <v>38.35</v>
      </c>
      <c r="G107" s="22">
        <v>6376.4545000000007</v>
      </c>
    </row>
    <row r="108" spans="1:7">
      <c r="A108" s="30" t="s">
        <v>202</v>
      </c>
      <c r="B108" s="22">
        <v>406</v>
      </c>
      <c r="C108" s="22">
        <v>127.08</v>
      </c>
      <c r="D108" s="22">
        <v>23.26</v>
      </c>
      <c r="E108" s="22">
        <v>2955.8808000000004</v>
      </c>
      <c r="F108" s="22">
        <v>33.090000000000003</v>
      </c>
      <c r="G108" s="22">
        <v>4205.0772000000006</v>
      </c>
    </row>
    <row r="109" spans="1:7">
      <c r="A109" s="30" t="s">
        <v>203</v>
      </c>
      <c r="B109" s="22">
        <v>711</v>
      </c>
      <c r="C109" s="22">
        <v>39.04</v>
      </c>
      <c r="D109" s="22">
        <v>48.12</v>
      </c>
      <c r="E109" s="22">
        <v>1878.6047999999998</v>
      </c>
      <c r="F109" s="22">
        <v>66.569999999999993</v>
      </c>
      <c r="G109" s="22">
        <v>2598.8927999999996</v>
      </c>
    </row>
    <row r="110" spans="1:7">
      <c r="A110" s="30" t="s">
        <v>204</v>
      </c>
      <c r="B110" s="22">
        <v>610</v>
      </c>
      <c r="C110" s="22">
        <v>129.41</v>
      </c>
      <c r="D110" s="22">
        <v>42.8</v>
      </c>
      <c r="E110" s="22">
        <v>5538.7479999999996</v>
      </c>
      <c r="F110" s="22">
        <v>54.99</v>
      </c>
      <c r="G110" s="22">
        <v>7116.2559000000001</v>
      </c>
    </row>
    <row r="111" spans="1:7">
      <c r="A111" s="30" t="s">
        <v>103</v>
      </c>
      <c r="B111" s="22">
        <v>254</v>
      </c>
      <c r="C111" s="22">
        <v>9.4700000000000006</v>
      </c>
      <c r="D111" s="22">
        <v>12.96</v>
      </c>
      <c r="E111" s="22">
        <v>122.73120000000002</v>
      </c>
      <c r="F111" s="22">
        <v>18.43</v>
      </c>
      <c r="G111" s="22">
        <v>174.53210000000001</v>
      </c>
    </row>
    <row r="112" spans="1:7">
      <c r="A112" s="30" t="s">
        <v>205</v>
      </c>
      <c r="B112" s="22">
        <v>610</v>
      </c>
      <c r="C112" s="22">
        <v>96.57</v>
      </c>
      <c r="D112" s="22">
        <v>42.8</v>
      </c>
      <c r="E112" s="22">
        <v>4133.195999999999</v>
      </c>
      <c r="F112" s="22">
        <v>54.99</v>
      </c>
      <c r="G112" s="22">
        <v>5310.3842999999997</v>
      </c>
    </row>
    <row r="113" spans="1:7">
      <c r="A113" s="30" t="s">
        <v>206</v>
      </c>
      <c r="B113" s="22">
        <v>711</v>
      </c>
      <c r="C113" s="22">
        <v>32.51</v>
      </c>
      <c r="D113" s="22">
        <v>48.12</v>
      </c>
      <c r="E113" s="22">
        <v>1564.3811999999998</v>
      </c>
      <c r="F113" s="22">
        <v>66.569999999999993</v>
      </c>
      <c r="G113" s="22">
        <v>2164.1906999999997</v>
      </c>
    </row>
    <row r="114" spans="1:7">
      <c r="A114" s="30" t="s">
        <v>207</v>
      </c>
      <c r="B114" s="22">
        <v>508</v>
      </c>
      <c r="C114" s="22">
        <v>17.350000000000001</v>
      </c>
      <c r="D114" s="22">
        <v>29.58</v>
      </c>
      <c r="E114" s="22">
        <v>513.21299999999997</v>
      </c>
      <c r="F114" s="22">
        <v>43.76</v>
      </c>
      <c r="G114" s="22">
        <v>759.23599999999999</v>
      </c>
    </row>
    <row r="115" spans="1:7">
      <c r="A115" s="30" t="s">
        <v>104</v>
      </c>
      <c r="B115" s="22">
        <v>406</v>
      </c>
      <c r="C115" s="22">
        <v>11.71</v>
      </c>
      <c r="D115" s="22">
        <v>19.41</v>
      </c>
      <c r="E115" s="22">
        <v>227.29110000000003</v>
      </c>
      <c r="F115" s="22">
        <v>33.090000000000003</v>
      </c>
      <c r="G115" s="22">
        <v>387.48390000000006</v>
      </c>
    </row>
    <row r="116" spans="1:7">
      <c r="A116" s="30" t="s">
        <v>105</v>
      </c>
      <c r="B116" s="22">
        <v>508</v>
      </c>
      <c r="C116" s="22">
        <v>62.2</v>
      </c>
      <c r="D116" s="22">
        <v>24.66</v>
      </c>
      <c r="E116" s="22">
        <v>1533.8520000000001</v>
      </c>
      <c r="F116" s="22">
        <v>43.76</v>
      </c>
      <c r="G116" s="22">
        <v>2721.8719999999998</v>
      </c>
    </row>
    <row r="117" spans="1:7">
      <c r="A117" s="30" t="s">
        <v>208</v>
      </c>
      <c r="B117" s="22">
        <v>610</v>
      </c>
      <c r="C117" s="22">
        <v>235.28</v>
      </c>
      <c r="D117" s="22">
        <v>42.8</v>
      </c>
      <c r="E117" s="22">
        <v>10069.983999999999</v>
      </c>
      <c r="F117" s="22">
        <v>54.99</v>
      </c>
      <c r="G117" s="22">
        <v>12938.047200000001</v>
      </c>
    </row>
    <row r="118" spans="1:7">
      <c r="A118" s="30" t="s">
        <v>106</v>
      </c>
      <c r="B118" s="22">
        <v>305</v>
      </c>
      <c r="C118" s="22">
        <v>94.84</v>
      </c>
      <c r="D118" s="22">
        <v>15.22</v>
      </c>
      <c r="E118" s="22">
        <v>1443.4648000000002</v>
      </c>
      <c r="F118" s="22">
        <v>23.16</v>
      </c>
      <c r="G118" s="22">
        <v>2196.4944</v>
      </c>
    </row>
    <row r="119" spans="1:7">
      <c r="A119" s="30" t="s">
        <v>209</v>
      </c>
      <c r="B119" s="22">
        <v>305</v>
      </c>
      <c r="C119" s="22">
        <v>228.78</v>
      </c>
      <c r="D119" s="22">
        <v>18.28</v>
      </c>
      <c r="E119" s="22">
        <v>4182.0983999999999</v>
      </c>
      <c r="F119" s="22">
        <v>23.16</v>
      </c>
      <c r="G119" s="22">
        <v>5298.5447999999997</v>
      </c>
    </row>
    <row r="120" spans="1:7">
      <c r="A120" s="30" t="s">
        <v>210</v>
      </c>
      <c r="B120" s="22">
        <v>203</v>
      </c>
      <c r="C120" s="22">
        <v>40.39</v>
      </c>
      <c r="D120" s="22">
        <v>14.49</v>
      </c>
      <c r="E120" s="22">
        <v>585.25110000000006</v>
      </c>
      <c r="F120" s="22">
        <v>13.94</v>
      </c>
      <c r="G120" s="22">
        <v>563.03660000000002</v>
      </c>
    </row>
    <row r="121" spans="1:7">
      <c r="A121" s="30" t="s">
        <v>211</v>
      </c>
      <c r="B121" s="22">
        <v>203</v>
      </c>
      <c r="C121" s="22">
        <v>37.880000000000003</v>
      </c>
      <c r="D121" s="22">
        <v>14.49</v>
      </c>
      <c r="E121" s="22">
        <v>548.88120000000004</v>
      </c>
      <c r="F121" s="22">
        <v>13.94</v>
      </c>
      <c r="G121" s="22">
        <v>528.04719999999998</v>
      </c>
    </row>
    <row r="122" spans="1:7">
      <c r="A122" s="30" t="s">
        <v>212</v>
      </c>
      <c r="B122" s="22">
        <v>254</v>
      </c>
      <c r="C122" s="22">
        <v>195.38</v>
      </c>
      <c r="D122" s="22">
        <v>15.55</v>
      </c>
      <c r="E122" s="22">
        <v>3038.1590000000001</v>
      </c>
      <c r="F122" s="22">
        <v>18.43</v>
      </c>
      <c r="G122" s="22">
        <v>3600.8534</v>
      </c>
    </row>
    <row r="123" spans="1:7">
      <c r="A123" s="30" t="s">
        <v>213</v>
      </c>
      <c r="B123" s="22">
        <v>406</v>
      </c>
      <c r="C123" s="22">
        <v>90.81</v>
      </c>
      <c r="D123" s="22">
        <v>23.26</v>
      </c>
      <c r="E123" s="22">
        <v>2112.2406000000001</v>
      </c>
      <c r="F123" s="22">
        <v>33.090000000000003</v>
      </c>
      <c r="G123" s="22">
        <v>3004.9029000000005</v>
      </c>
    </row>
    <row r="124" spans="1:7">
      <c r="A124" s="30" t="s">
        <v>214</v>
      </c>
      <c r="B124" s="22">
        <v>254</v>
      </c>
      <c r="C124" s="22">
        <v>17.37</v>
      </c>
      <c r="D124" s="22">
        <v>15.55</v>
      </c>
      <c r="E124" s="22">
        <v>270.10350000000005</v>
      </c>
      <c r="F124" s="22">
        <v>18.43</v>
      </c>
      <c r="G124" s="22">
        <v>320.12909999999999</v>
      </c>
    </row>
    <row r="125" spans="1:7">
      <c r="A125" s="30" t="s">
        <v>107</v>
      </c>
      <c r="B125" s="22">
        <v>356</v>
      </c>
      <c r="C125" s="22">
        <v>112.84</v>
      </c>
      <c r="D125" s="22">
        <v>16.62</v>
      </c>
      <c r="E125" s="22">
        <v>1875.4008000000001</v>
      </c>
      <c r="F125" s="22">
        <v>28.09</v>
      </c>
      <c r="G125" s="22">
        <v>3169.6756</v>
      </c>
    </row>
    <row r="126" spans="1:7">
      <c r="A126" s="30" t="s">
        <v>215</v>
      </c>
      <c r="B126" s="22">
        <v>508</v>
      </c>
      <c r="C126" s="22">
        <v>38.61</v>
      </c>
      <c r="D126" s="22">
        <v>29.58</v>
      </c>
      <c r="E126" s="22">
        <v>1142.0837999999999</v>
      </c>
      <c r="F126" s="22">
        <v>43.76</v>
      </c>
      <c r="G126" s="22">
        <v>1689.5735999999999</v>
      </c>
    </row>
    <row r="127" spans="1:7">
      <c r="A127" s="30" t="s">
        <v>216</v>
      </c>
      <c r="B127" s="22">
        <v>406</v>
      </c>
      <c r="C127" s="22">
        <v>10.58</v>
      </c>
      <c r="D127" s="22">
        <v>23.26</v>
      </c>
      <c r="E127" s="22">
        <v>246.09080000000003</v>
      </c>
      <c r="F127" s="22">
        <v>33.090000000000003</v>
      </c>
      <c r="G127" s="22">
        <v>350.09220000000005</v>
      </c>
    </row>
    <row r="128" spans="1:7">
      <c r="A128" s="30" t="s">
        <v>108</v>
      </c>
      <c r="B128" s="22">
        <v>305</v>
      </c>
      <c r="C128" s="22">
        <v>82.38</v>
      </c>
      <c r="D128" s="22">
        <v>15.22</v>
      </c>
      <c r="E128" s="22">
        <v>1253.8235999999999</v>
      </c>
      <c r="F128" s="22">
        <v>23.16</v>
      </c>
      <c r="G128" s="22">
        <v>1907.9207999999999</v>
      </c>
    </row>
    <row r="129" spans="1:7">
      <c r="A129" s="30" t="s">
        <v>109</v>
      </c>
      <c r="B129" s="22">
        <v>406</v>
      </c>
      <c r="C129" s="22">
        <v>348.88</v>
      </c>
      <c r="D129" s="22">
        <v>19.41</v>
      </c>
      <c r="E129" s="22">
        <v>6771.7608</v>
      </c>
      <c r="F129" s="22">
        <v>33.090000000000003</v>
      </c>
      <c r="G129" s="22">
        <v>11544.439200000001</v>
      </c>
    </row>
    <row r="130" spans="1:7">
      <c r="A130" s="30" t="s">
        <v>110</v>
      </c>
      <c r="B130" s="22">
        <v>457</v>
      </c>
      <c r="C130" s="22">
        <v>83.31</v>
      </c>
      <c r="D130" s="22">
        <v>22.2</v>
      </c>
      <c r="E130" s="22">
        <v>1849.482</v>
      </c>
      <c r="F130" s="22">
        <v>38.35</v>
      </c>
      <c r="G130" s="22">
        <v>3194.9385000000002</v>
      </c>
    </row>
    <row r="131" spans="1:7">
      <c r="A131" s="30" t="s">
        <v>111</v>
      </c>
      <c r="B131" s="22">
        <v>356</v>
      </c>
      <c r="C131" s="22">
        <v>130.54</v>
      </c>
      <c r="D131" s="22">
        <v>16.62</v>
      </c>
      <c r="E131" s="22">
        <v>2169.5747999999999</v>
      </c>
      <c r="F131" s="22">
        <v>28.09</v>
      </c>
      <c r="G131" s="22">
        <v>3666.8685999999998</v>
      </c>
    </row>
    <row r="132" spans="1:7">
      <c r="A132" s="30" t="s">
        <v>112</v>
      </c>
      <c r="B132" s="22">
        <v>457</v>
      </c>
      <c r="C132" s="22">
        <v>18.46</v>
      </c>
      <c r="D132" s="22">
        <v>22.2</v>
      </c>
      <c r="E132" s="22">
        <v>409.81200000000001</v>
      </c>
      <c r="F132" s="22">
        <v>38.35</v>
      </c>
      <c r="G132" s="22">
        <v>707.94100000000003</v>
      </c>
    </row>
    <row r="133" spans="1:7">
      <c r="A133" s="30" t="s">
        <v>217</v>
      </c>
      <c r="B133" s="22">
        <v>254</v>
      </c>
      <c r="C133" s="22">
        <v>168.95</v>
      </c>
      <c r="D133" s="22">
        <v>15.55</v>
      </c>
      <c r="E133" s="22">
        <v>2627.1725000000001</v>
      </c>
      <c r="F133" s="22">
        <v>18.43</v>
      </c>
      <c r="G133" s="22">
        <v>3113.7484999999997</v>
      </c>
    </row>
    <row r="134" spans="1:7">
      <c r="A134" s="30" t="s">
        <v>113</v>
      </c>
      <c r="B134" s="22">
        <v>457</v>
      </c>
      <c r="C134" s="22">
        <v>59.58</v>
      </c>
      <c r="D134" s="22">
        <v>22.2</v>
      </c>
      <c r="E134" s="22">
        <v>1322.6759999999999</v>
      </c>
      <c r="F134" s="22">
        <v>38.35</v>
      </c>
      <c r="G134" s="22">
        <v>2284.893</v>
      </c>
    </row>
    <row r="135" spans="1:7">
      <c r="A135" s="30" t="s">
        <v>114</v>
      </c>
      <c r="B135" s="22">
        <v>610</v>
      </c>
      <c r="C135" s="22">
        <v>143.03</v>
      </c>
      <c r="D135" s="22">
        <v>35.69</v>
      </c>
      <c r="E135" s="22">
        <v>5104.7406999999994</v>
      </c>
      <c r="F135" s="22">
        <v>54.99</v>
      </c>
      <c r="G135" s="22">
        <v>7865.2197000000006</v>
      </c>
    </row>
    <row r="136" spans="1:7">
      <c r="A136" s="30" t="s">
        <v>218</v>
      </c>
      <c r="B136" s="22">
        <v>152</v>
      </c>
      <c r="C136" s="22">
        <v>122.43</v>
      </c>
      <c r="D136" s="22">
        <v>12.1</v>
      </c>
      <c r="E136" s="22">
        <v>1481.403</v>
      </c>
      <c r="F136" s="22">
        <v>9.7100000000000009</v>
      </c>
      <c r="G136" s="22">
        <v>1188.7953000000002</v>
      </c>
    </row>
    <row r="137" spans="1:7">
      <c r="A137" s="30" t="s">
        <v>219</v>
      </c>
      <c r="B137" s="22">
        <v>457</v>
      </c>
      <c r="C137" s="22">
        <v>74.709999999999994</v>
      </c>
      <c r="D137" s="22">
        <v>26.65</v>
      </c>
      <c r="E137" s="22">
        <v>1991.0214999999998</v>
      </c>
      <c r="F137" s="22">
        <v>38.35</v>
      </c>
      <c r="G137" s="22">
        <v>2865.1284999999998</v>
      </c>
    </row>
    <row r="138" spans="1:7">
      <c r="A138" s="30" t="s">
        <v>220</v>
      </c>
      <c r="B138" s="22">
        <v>254</v>
      </c>
      <c r="C138" s="22">
        <v>294.07</v>
      </c>
      <c r="D138" s="22">
        <v>15.55</v>
      </c>
      <c r="E138" s="22">
        <v>4572.7884999999997</v>
      </c>
      <c r="F138" s="22">
        <v>18.43</v>
      </c>
      <c r="G138" s="22">
        <v>5419.7101000000002</v>
      </c>
    </row>
    <row r="139" spans="1:7">
      <c r="A139" s="30" t="s">
        <v>115</v>
      </c>
      <c r="B139" s="22">
        <v>610</v>
      </c>
      <c r="C139" s="22">
        <v>49.83</v>
      </c>
      <c r="D139" s="22">
        <v>35.69</v>
      </c>
      <c r="E139" s="22">
        <v>1778.4326999999998</v>
      </c>
      <c r="F139" s="22">
        <v>54.99</v>
      </c>
      <c r="G139" s="22">
        <v>2740.1516999999999</v>
      </c>
    </row>
    <row r="140" spans="1:7">
      <c r="A140" s="30" t="s">
        <v>221</v>
      </c>
      <c r="B140" s="22">
        <v>102</v>
      </c>
      <c r="C140" s="22">
        <v>129.91</v>
      </c>
      <c r="D140" s="22">
        <v>9.9700000000000006</v>
      </c>
      <c r="E140" s="22">
        <v>1295.2027</v>
      </c>
      <c r="F140" s="22">
        <v>5.9</v>
      </c>
      <c r="G140" s="22">
        <v>766.46900000000005</v>
      </c>
    </row>
    <row r="141" spans="1:7">
      <c r="A141" s="30" t="s">
        <v>222</v>
      </c>
      <c r="B141" s="22">
        <v>152</v>
      </c>
      <c r="C141" s="22">
        <v>159.56</v>
      </c>
      <c r="D141" s="22">
        <v>12.1</v>
      </c>
      <c r="E141" s="22">
        <v>1930.6759999999999</v>
      </c>
      <c r="F141" s="22">
        <v>9.7100000000000009</v>
      </c>
      <c r="G141" s="22">
        <v>1549.3276000000001</v>
      </c>
    </row>
    <row r="142" spans="1:7">
      <c r="A142" s="30" t="s">
        <v>223</v>
      </c>
      <c r="B142" s="22">
        <v>102</v>
      </c>
      <c r="C142" s="22">
        <v>45.98</v>
      </c>
      <c r="D142" s="22">
        <v>9.9700000000000006</v>
      </c>
      <c r="E142" s="22">
        <v>458.42059999999998</v>
      </c>
      <c r="F142" s="22">
        <v>5.9</v>
      </c>
      <c r="G142" s="22">
        <v>271.28199999999998</v>
      </c>
    </row>
    <row r="143" spans="1:7">
      <c r="A143" s="30" t="s">
        <v>116</v>
      </c>
      <c r="B143" s="22">
        <v>762</v>
      </c>
      <c r="C143" s="22">
        <v>178.97</v>
      </c>
      <c r="D143" s="22">
        <v>42.6</v>
      </c>
      <c r="E143" s="22">
        <v>7624.1220000000003</v>
      </c>
      <c r="F143" s="22">
        <v>72.58</v>
      </c>
      <c r="G143" s="22">
        <v>12989.642599999999</v>
      </c>
    </row>
    <row r="144" spans="1:7">
      <c r="A144" s="30" t="s">
        <v>224</v>
      </c>
      <c r="B144" s="22">
        <v>406</v>
      </c>
      <c r="C144" s="22">
        <v>36.19</v>
      </c>
      <c r="D144" s="22">
        <v>23.26</v>
      </c>
      <c r="E144" s="22">
        <v>841.77940000000001</v>
      </c>
      <c r="F144" s="22">
        <v>33.090000000000003</v>
      </c>
      <c r="G144" s="22">
        <v>1197.5271</v>
      </c>
    </row>
    <row r="145" spans="1:7">
      <c r="A145" s="30" t="s">
        <v>117</v>
      </c>
      <c r="B145" s="22">
        <v>305</v>
      </c>
      <c r="C145" s="22">
        <v>78.87</v>
      </c>
      <c r="D145" s="22">
        <v>15.22</v>
      </c>
      <c r="E145" s="22">
        <v>1200.4014000000002</v>
      </c>
      <c r="F145" s="22">
        <v>23.16</v>
      </c>
      <c r="G145" s="22">
        <v>1826.6292000000001</v>
      </c>
    </row>
    <row r="146" spans="1:7">
      <c r="A146" s="30" t="s">
        <v>118</v>
      </c>
      <c r="B146" s="22">
        <v>711</v>
      </c>
      <c r="C146" s="22">
        <v>69.150000000000006</v>
      </c>
      <c r="D146" s="22">
        <v>40.08</v>
      </c>
      <c r="E146" s="22">
        <v>2771.5320000000002</v>
      </c>
      <c r="F146" s="22">
        <v>66.569999999999993</v>
      </c>
      <c r="G146" s="22">
        <v>4603.3154999999997</v>
      </c>
    </row>
    <row r="147" spans="1:7">
      <c r="A147" s="30" t="s">
        <v>225</v>
      </c>
      <c r="B147" s="22">
        <v>356</v>
      </c>
      <c r="C147" s="22">
        <v>63.52</v>
      </c>
      <c r="D147" s="22">
        <v>19.940000000000001</v>
      </c>
      <c r="E147" s="22">
        <v>1266.5888000000002</v>
      </c>
      <c r="F147" s="22">
        <v>28.09</v>
      </c>
      <c r="G147" s="22">
        <v>1784.2768000000001</v>
      </c>
    </row>
    <row r="148" spans="1:7">
      <c r="A148" s="30" t="s">
        <v>226</v>
      </c>
      <c r="B148" s="22">
        <v>457</v>
      </c>
      <c r="C148" s="22">
        <v>228.99</v>
      </c>
      <c r="D148" s="22">
        <v>26.65</v>
      </c>
      <c r="E148" s="22">
        <v>6102.5834999999997</v>
      </c>
      <c r="F148" s="22">
        <v>38.35</v>
      </c>
      <c r="G148" s="22">
        <v>8781.7665000000015</v>
      </c>
    </row>
    <row r="149" spans="1:7">
      <c r="A149" s="30" t="s">
        <v>227</v>
      </c>
      <c r="B149" s="22">
        <v>152</v>
      </c>
      <c r="C149" s="22">
        <v>154.87</v>
      </c>
      <c r="D149" s="22">
        <v>12.1</v>
      </c>
      <c r="E149" s="22">
        <v>1873.9269999999999</v>
      </c>
      <c r="F149" s="22">
        <v>9.7100000000000009</v>
      </c>
      <c r="G149" s="22">
        <v>1503.7877000000001</v>
      </c>
    </row>
    <row r="150" spans="1:7">
      <c r="A150" s="30" t="s">
        <v>228</v>
      </c>
      <c r="B150" s="22">
        <v>305</v>
      </c>
      <c r="C150" s="22">
        <v>107.98</v>
      </c>
      <c r="D150" s="22">
        <v>18.28</v>
      </c>
      <c r="E150" s="22">
        <v>1973.8744000000002</v>
      </c>
      <c r="F150" s="22">
        <v>23.16</v>
      </c>
      <c r="G150" s="22">
        <v>2500.8168000000001</v>
      </c>
    </row>
    <row r="151" spans="1:7">
      <c r="A151" s="30" t="s">
        <v>229</v>
      </c>
      <c r="B151" s="22">
        <v>356</v>
      </c>
      <c r="C151" s="22">
        <v>164.77</v>
      </c>
      <c r="D151" s="22">
        <v>19.940000000000001</v>
      </c>
      <c r="E151" s="22">
        <v>3285.5138000000006</v>
      </c>
      <c r="F151" s="22">
        <v>28.09</v>
      </c>
      <c r="G151" s="22">
        <v>4628.3892999999998</v>
      </c>
    </row>
    <row r="152" spans="1:7">
      <c r="A152" s="30" t="s">
        <v>119</v>
      </c>
      <c r="B152" s="22">
        <v>711</v>
      </c>
      <c r="C152" s="22">
        <v>200.76</v>
      </c>
      <c r="D152" s="22">
        <v>40.08</v>
      </c>
      <c r="E152" s="22">
        <v>8046.4607999999989</v>
      </c>
      <c r="F152" s="22">
        <v>66.569999999999993</v>
      </c>
      <c r="G152" s="22">
        <v>13364.593199999998</v>
      </c>
    </row>
    <row r="153" spans="1:7">
      <c r="A153" s="30" t="s">
        <v>230</v>
      </c>
      <c r="B153" s="22">
        <v>610</v>
      </c>
      <c r="C153" s="22">
        <v>375.62</v>
      </c>
      <c r="D153" s="22">
        <v>42.8</v>
      </c>
      <c r="E153" s="22">
        <v>16076.535999999998</v>
      </c>
      <c r="F153" s="22">
        <v>54.99</v>
      </c>
      <c r="G153" s="22">
        <v>20655.343800000002</v>
      </c>
    </row>
    <row r="154" spans="1:7">
      <c r="A154" s="30" t="s">
        <v>120</v>
      </c>
      <c r="B154" s="22">
        <v>508</v>
      </c>
      <c r="C154" s="22">
        <v>95.25</v>
      </c>
      <c r="D154" s="22">
        <v>24.66</v>
      </c>
      <c r="E154" s="22">
        <v>2348.8650000000002</v>
      </c>
      <c r="F154" s="22">
        <v>43.76</v>
      </c>
      <c r="G154" s="22">
        <v>4168.1399999999994</v>
      </c>
    </row>
    <row r="155" spans="1:7">
      <c r="A155" s="30" t="s">
        <v>121</v>
      </c>
      <c r="B155" s="22">
        <v>203</v>
      </c>
      <c r="C155" s="22">
        <v>143.29</v>
      </c>
      <c r="D155" s="22">
        <v>12.1</v>
      </c>
      <c r="E155" s="22">
        <v>1733.8089999999997</v>
      </c>
      <c r="F155" s="22">
        <v>13.94</v>
      </c>
      <c r="G155" s="22">
        <v>1997.4625999999998</v>
      </c>
    </row>
    <row r="156" spans="1:7">
      <c r="A156" s="30" t="s">
        <v>122</v>
      </c>
      <c r="B156" s="22">
        <v>254</v>
      </c>
      <c r="C156" s="22">
        <v>128.79</v>
      </c>
      <c r="D156" s="22">
        <v>12.96</v>
      </c>
      <c r="E156" s="22">
        <v>1669.1184000000001</v>
      </c>
      <c r="F156" s="22">
        <v>18.43</v>
      </c>
      <c r="G156" s="22">
        <v>2373.5996999999998</v>
      </c>
    </row>
    <row r="157" spans="1:7">
      <c r="A157" s="30" t="s">
        <v>123</v>
      </c>
      <c r="B157" s="22">
        <v>356</v>
      </c>
      <c r="C157" s="22">
        <v>52.87</v>
      </c>
      <c r="D157" s="22">
        <v>16.62</v>
      </c>
      <c r="E157" s="22">
        <v>878.69939999999997</v>
      </c>
      <c r="F157" s="22">
        <v>28.09</v>
      </c>
      <c r="G157" s="22">
        <v>1485.1182999999999</v>
      </c>
    </row>
    <row r="158" spans="1:7">
      <c r="A158" s="30" t="s">
        <v>124</v>
      </c>
      <c r="B158" s="22">
        <v>711</v>
      </c>
      <c r="C158" s="22">
        <v>122.47</v>
      </c>
      <c r="D158" s="22">
        <v>40.08</v>
      </c>
      <c r="E158" s="22">
        <v>4908.5976000000001</v>
      </c>
      <c r="F158" s="22">
        <v>66.569999999999993</v>
      </c>
      <c r="G158" s="22">
        <v>8152.8278999999993</v>
      </c>
    </row>
    <row r="159" spans="1:7">
      <c r="A159" s="30" t="s">
        <v>125</v>
      </c>
      <c r="B159" s="22">
        <v>356</v>
      </c>
      <c r="C159" s="22">
        <v>83.33</v>
      </c>
      <c r="D159" s="22">
        <v>16.62</v>
      </c>
      <c r="E159" s="22">
        <v>1384.9446</v>
      </c>
      <c r="F159" s="22">
        <v>28.09</v>
      </c>
      <c r="G159" s="22">
        <v>2340.7397000000001</v>
      </c>
    </row>
    <row r="160" spans="1:7">
      <c r="A160" s="30" t="s">
        <v>126</v>
      </c>
      <c r="B160" s="22">
        <v>610</v>
      </c>
      <c r="C160" s="22">
        <v>65.8</v>
      </c>
      <c r="D160" s="22">
        <v>35.69</v>
      </c>
      <c r="E160" s="22">
        <v>2348.4019999999996</v>
      </c>
      <c r="F160" s="22">
        <v>54.99</v>
      </c>
      <c r="G160" s="22">
        <v>3618.3420000000001</v>
      </c>
    </row>
    <row r="161" spans="1:9">
      <c r="A161" s="30" t="s">
        <v>231</v>
      </c>
      <c r="B161" s="22">
        <v>102</v>
      </c>
      <c r="C161" s="22">
        <v>68.63</v>
      </c>
      <c r="D161" s="22">
        <v>9.9700000000000006</v>
      </c>
      <c r="E161" s="22">
        <v>684.24109999999996</v>
      </c>
      <c r="F161" s="22">
        <v>5.9</v>
      </c>
      <c r="G161" s="22">
        <v>404.91699999999997</v>
      </c>
    </row>
    <row r="162" spans="1:9">
      <c r="A162" s="30">
        <v>1</v>
      </c>
      <c r="B162" s="22">
        <v>102</v>
      </c>
      <c r="C162" s="22">
        <v>328.74</v>
      </c>
      <c r="D162" s="22">
        <v>8.31</v>
      </c>
      <c r="E162" s="22">
        <f>B162*D162</f>
        <v>847.62</v>
      </c>
      <c r="F162" s="22">
        <v>5.9</v>
      </c>
      <c r="G162" s="22">
        <f>F162*B162</f>
        <v>601.80000000000007</v>
      </c>
      <c r="I162" s="28"/>
    </row>
    <row r="163" spans="1:9">
      <c r="A163" s="30">
        <v>3</v>
      </c>
      <c r="B163" s="22">
        <v>610</v>
      </c>
      <c r="C163" s="22">
        <v>113.05</v>
      </c>
      <c r="D163" s="22">
        <v>35.69</v>
      </c>
      <c r="E163" s="22">
        <f>C163*D163</f>
        <v>4034.7544999999996</v>
      </c>
      <c r="F163" s="22">
        <v>54.99</v>
      </c>
      <c r="G163" s="22">
        <f>F163*C163</f>
        <v>6216.6194999999998</v>
      </c>
      <c r="I163" s="28"/>
    </row>
    <row r="164" spans="1:9">
      <c r="A164" s="30">
        <v>4</v>
      </c>
      <c r="B164" s="22">
        <v>102</v>
      </c>
      <c r="C164" s="22">
        <v>310.39999999999998</v>
      </c>
      <c r="D164" s="22">
        <v>8.31</v>
      </c>
      <c r="E164" s="22">
        <f t="shared" ref="E164:E174" si="0">C164*D164</f>
        <v>2579.424</v>
      </c>
      <c r="F164" s="22">
        <v>5.9</v>
      </c>
      <c r="G164" s="22">
        <f t="shared" ref="G164:G174" si="1">F164*C164</f>
        <v>1831.36</v>
      </c>
      <c r="I164" s="28"/>
    </row>
    <row r="165" spans="1:9">
      <c r="A165" s="30">
        <v>5</v>
      </c>
      <c r="B165" s="22">
        <v>102</v>
      </c>
      <c r="C165" s="22">
        <v>231.1</v>
      </c>
      <c r="D165" s="22">
        <v>8.31</v>
      </c>
      <c r="E165" s="22">
        <f t="shared" si="0"/>
        <v>1920.441</v>
      </c>
      <c r="F165" s="22">
        <v>5.9</v>
      </c>
      <c r="G165" s="22">
        <f t="shared" si="1"/>
        <v>1363.49</v>
      </c>
      <c r="I165" s="28"/>
    </row>
    <row r="166" spans="1:9">
      <c r="A166" s="30">
        <v>6</v>
      </c>
      <c r="B166" s="22">
        <v>102</v>
      </c>
      <c r="C166" s="22">
        <v>218.93</v>
      </c>
      <c r="D166" s="22">
        <v>8.31</v>
      </c>
      <c r="E166" s="22">
        <f t="shared" si="0"/>
        <v>1819.3083000000001</v>
      </c>
      <c r="F166" s="22">
        <v>5.9</v>
      </c>
      <c r="G166" s="22">
        <f t="shared" si="1"/>
        <v>1291.6870000000001</v>
      </c>
      <c r="I166" s="28"/>
    </row>
    <row r="167" spans="1:9">
      <c r="A167" s="30">
        <v>7</v>
      </c>
      <c r="B167" s="22">
        <v>102</v>
      </c>
      <c r="C167" s="22">
        <v>259.37</v>
      </c>
      <c r="D167" s="22">
        <v>8.31</v>
      </c>
      <c r="E167" s="22">
        <f t="shared" si="0"/>
        <v>2155.3647000000001</v>
      </c>
      <c r="F167" s="22">
        <v>5.9</v>
      </c>
      <c r="G167" s="22">
        <f t="shared" si="1"/>
        <v>1530.2830000000001</v>
      </c>
      <c r="I167" s="28"/>
    </row>
    <row r="168" spans="1:9">
      <c r="A168" s="30">
        <v>8</v>
      </c>
      <c r="B168" s="22">
        <v>102</v>
      </c>
      <c r="C168" s="22">
        <v>470.52</v>
      </c>
      <c r="D168" s="22">
        <v>8.31</v>
      </c>
      <c r="E168" s="22">
        <f t="shared" si="0"/>
        <v>3910.0212000000001</v>
      </c>
      <c r="F168" s="22">
        <v>5.9</v>
      </c>
      <c r="G168" s="22">
        <f t="shared" si="1"/>
        <v>2776.0680000000002</v>
      </c>
      <c r="I168" s="28"/>
    </row>
    <row r="169" spans="1:9">
      <c r="A169" s="30">
        <v>9</v>
      </c>
      <c r="B169" s="22">
        <v>254</v>
      </c>
      <c r="C169" s="22">
        <v>244.52</v>
      </c>
      <c r="D169" s="22">
        <v>12.96</v>
      </c>
      <c r="E169" s="22">
        <f t="shared" si="0"/>
        <v>3168.9792000000002</v>
      </c>
      <c r="F169" s="22">
        <v>18.43</v>
      </c>
      <c r="G169" s="22">
        <f t="shared" si="1"/>
        <v>4506.5036</v>
      </c>
      <c r="I169" s="28"/>
    </row>
    <row r="170" spans="1:9">
      <c r="A170" s="30">
        <v>10</v>
      </c>
      <c r="B170" s="22">
        <v>102</v>
      </c>
      <c r="C170" s="22">
        <v>393.42</v>
      </c>
      <c r="D170" s="22">
        <v>8.31</v>
      </c>
      <c r="E170" s="22">
        <f t="shared" si="0"/>
        <v>3269.3202000000001</v>
      </c>
      <c r="F170" s="22">
        <v>5.9</v>
      </c>
      <c r="G170" s="22">
        <f t="shared" si="1"/>
        <v>2321.1780000000003</v>
      </c>
      <c r="I170" s="28"/>
    </row>
    <row r="171" spans="1:9">
      <c r="A171" s="30">
        <v>11</v>
      </c>
      <c r="B171" s="22">
        <v>102</v>
      </c>
      <c r="C171" s="22">
        <v>314.33</v>
      </c>
      <c r="D171" s="22">
        <v>8.31</v>
      </c>
      <c r="E171" s="22">
        <f t="shared" si="0"/>
        <v>2612.0823</v>
      </c>
      <c r="F171" s="22">
        <v>5.9</v>
      </c>
      <c r="G171" s="22">
        <f t="shared" si="1"/>
        <v>1854.547</v>
      </c>
      <c r="I171" s="28"/>
    </row>
    <row r="172" spans="1:9">
      <c r="A172" s="30">
        <v>12</v>
      </c>
      <c r="B172" s="22">
        <v>406</v>
      </c>
      <c r="C172" s="22">
        <v>240.65</v>
      </c>
      <c r="D172" s="22">
        <v>19.41</v>
      </c>
      <c r="E172" s="22">
        <f t="shared" si="0"/>
        <v>4671.0164999999997</v>
      </c>
      <c r="F172" s="22">
        <v>33.090000000000003</v>
      </c>
      <c r="G172" s="22">
        <f t="shared" si="1"/>
        <v>7963.1085000000012</v>
      </c>
      <c r="I172" s="28"/>
    </row>
    <row r="173" spans="1:9">
      <c r="A173" s="30">
        <v>13</v>
      </c>
      <c r="B173" s="22">
        <v>102</v>
      </c>
      <c r="C173" s="22">
        <v>293.73</v>
      </c>
      <c r="D173" s="22">
        <v>8.31</v>
      </c>
      <c r="E173" s="22">
        <f t="shared" si="0"/>
        <v>2440.8963000000003</v>
      </c>
      <c r="F173" s="22">
        <v>5.9</v>
      </c>
      <c r="G173" s="22">
        <f t="shared" si="1"/>
        <v>1733.0070000000003</v>
      </c>
      <c r="I173" s="28"/>
    </row>
    <row r="174" spans="1:9">
      <c r="A174" s="30">
        <v>14</v>
      </c>
      <c r="B174" s="22">
        <v>102</v>
      </c>
      <c r="C174" s="22">
        <v>221.76</v>
      </c>
      <c r="D174" s="22">
        <v>8.31</v>
      </c>
      <c r="E174" s="22">
        <f t="shared" si="0"/>
        <v>1842.8256000000001</v>
      </c>
      <c r="F174" s="22">
        <v>5.9</v>
      </c>
      <c r="G174" s="22">
        <f t="shared" si="1"/>
        <v>1308.384</v>
      </c>
      <c r="I174" s="28"/>
    </row>
    <row r="175" spans="1:9" ht="18.75">
      <c r="A175" s="33" t="s">
        <v>8</v>
      </c>
      <c r="B175" s="34"/>
      <c r="C175" s="34"/>
      <c r="D175" s="35"/>
      <c r="E175" s="18">
        <f>SUM(E3:E174)</f>
        <v>469264.4426999999</v>
      </c>
      <c r="F175" s="24"/>
      <c r="G175" s="25">
        <f>SUM(G3:G174)</f>
        <v>657803.09380000026</v>
      </c>
      <c r="I175" s="29"/>
    </row>
    <row r="178" spans="1:1">
      <c r="A178" s="5" t="s">
        <v>55</v>
      </c>
    </row>
  </sheetData>
  <mergeCells count="1">
    <mergeCell ref="A175:D17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C9"/>
  <sheetViews>
    <sheetView workbookViewId="0">
      <selection activeCell="D9" sqref="D9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9</v>
      </c>
      <c r="B1" s="3" t="s">
        <v>10</v>
      </c>
      <c r="C1" s="3" t="s">
        <v>12</v>
      </c>
    </row>
    <row r="2" spans="1:3" ht="17.25">
      <c r="A2" s="4"/>
      <c r="B2" s="4" t="s">
        <v>11</v>
      </c>
      <c r="C2" s="4" t="s">
        <v>7</v>
      </c>
    </row>
    <row r="3" spans="1:3">
      <c r="A3" s="1">
        <v>1</v>
      </c>
      <c r="B3" s="1">
        <v>0</v>
      </c>
      <c r="C3" s="1">
        <v>0</v>
      </c>
    </row>
    <row r="4" spans="1:3">
      <c r="A4" s="1">
        <v>2</v>
      </c>
      <c r="B4" s="1">
        <v>2000</v>
      </c>
      <c r="C4" s="1">
        <v>61.21</v>
      </c>
    </row>
    <row r="5" spans="1:3">
      <c r="A5" s="1">
        <v>3</v>
      </c>
      <c r="B5" s="1">
        <v>0</v>
      </c>
      <c r="C5" s="1">
        <v>0</v>
      </c>
    </row>
    <row r="6" spans="1:3">
      <c r="A6" s="1">
        <v>4</v>
      </c>
      <c r="B6" s="1">
        <v>0</v>
      </c>
      <c r="C6" s="1">
        <v>0</v>
      </c>
    </row>
    <row r="7" spans="1:3">
      <c r="A7" s="1">
        <v>5</v>
      </c>
      <c r="B7" s="1">
        <v>0</v>
      </c>
      <c r="C7" s="1">
        <v>0</v>
      </c>
    </row>
    <row r="8" spans="1:3">
      <c r="A8" s="1">
        <v>6</v>
      </c>
      <c r="B8" s="1">
        <v>0</v>
      </c>
      <c r="C8" s="1">
        <v>0</v>
      </c>
    </row>
    <row r="9" spans="1:3" ht="18.75">
      <c r="A9" s="33" t="s">
        <v>8</v>
      </c>
      <c r="B9" s="34"/>
      <c r="C9" s="18">
        <f>SUM(C3:C8)*1000</f>
        <v>61210</v>
      </c>
    </row>
  </sheetData>
  <mergeCells count="1">
    <mergeCell ref="A9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C16"/>
  <sheetViews>
    <sheetView workbookViewId="0">
      <selection activeCell="E16" sqref="E16"/>
    </sheetView>
  </sheetViews>
  <sheetFormatPr defaultRowHeight="15"/>
  <cols>
    <col min="1" max="1" width="12.42578125" customWidth="1"/>
    <col min="2" max="2" width="18.42578125" customWidth="1"/>
    <col min="3" max="3" width="13" customWidth="1"/>
  </cols>
  <sheetData>
    <row r="1" spans="1:3" ht="18.75">
      <c r="A1" s="3" t="s">
        <v>13</v>
      </c>
      <c r="B1" s="3" t="s">
        <v>14</v>
      </c>
      <c r="C1" s="3" t="s">
        <v>15</v>
      </c>
    </row>
    <row r="2" spans="1:3">
      <c r="A2" s="4"/>
      <c r="B2" s="4"/>
      <c r="C2" s="4" t="s">
        <v>7</v>
      </c>
    </row>
    <row r="3" spans="1:3">
      <c r="A3" s="23" t="s">
        <v>31</v>
      </c>
      <c r="B3" s="22">
        <v>8</v>
      </c>
      <c r="C3" s="22">
        <v>4133</v>
      </c>
    </row>
    <row r="4" spans="1:3">
      <c r="A4" s="1" t="s">
        <v>32</v>
      </c>
      <c r="B4" s="22">
        <v>8</v>
      </c>
      <c r="C4" s="22">
        <v>4133</v>
      </c>
    </row>
    <row r="5" spans="1:3">
      <c r="A5" s="23" t="s">
        <v>33</v>
      </c>
      <c r="B5" s="22">
        <v>8</v>
      </c>
      <c r="C5" s="22">
        <v>4133</v>
      </c>
    </row>
    <row r="6" spans="1:3">
      <c r="A6" s="1" t="s">
        <v>132</v>
      </c>
      <c r="B6" s="22">
        <v>9</v>
      </c>
      <c r="C6" s="22">
        <v>3563</v>
      </c>
    </row>
    <row r="7" spans="1:3">
      <c r="A7" s="23" t="s">
        <v>133</v>
      </c>
      <c r="B7" s="22">
        <v>9</v>
      </c>
      <c r="C7" s="22">
        <v>3563</v>
      </c>
    </row>
    <row r="8" spans="1:3">
      <c r="A8" s="1" t="s">
        <v>134</v>
      </c>
      <c r="B8" s="22">
        <v>10</v>
      </c>
      <c r="C8" s="22">
        <v>4339</v>
      </c>
    </row>
    <row r="9" spans="1:3">
      <c r="A9" s="23" t="s">
        <v>135</v>
      </c>
      <c r="B9" s="22">
        <v>10</v>
      </c>
      <c r="C9" s="22">
        <v>4339</v>
      </c>
    </row>
    <row r="10" spans="1:3">
      <c r="A10" s="1" t="s">
        <v>36</v>
      </c>
      <c r="B10" s="23">
        <v>9</v>
      </c>
      <c r="C10" s="23">
        <v>3563</v>
      </c>
    </row>
    <row r="11" spans="1:3">
      <c r="A11" s="23" t="s">
        <v>136</v>
      </c>
      <c r="B11" s="1">
        <v>9</v>
      </c>
      <c r="C11" s="1">
        <v>3563</v>
      </c>
    </row>
    <row r="12" spans="1:3">
      <c r="A12" s="1" t="s">
        <v>137</v>
      </c>
      <c r="B12" s="1">
        <v>11</v>
      </c>
      <c r="C12" s="1">
        <v>3225</v>
      </c>
    </row>
    <row r="13" spans="1:3">
      <c r="A13" s="23" t="s">
        <v>138</v>
      </c>
      <c r="B13" s="1">
        <v>11</v>
      </c>
      <c r="C13" s="1">
        <v>3225</v>
      </c>
    </row>
    <row r="14" spans="1:3">
      <c r="A14" s="1" t="s">
        <v>139</v>
      </c>
      <c r="B14" s="1">
        <v>8</v>
      </c>
      <c r="C14" s="1">
        <v>4133</v>
      </c>
    </row>
    <row r="15" spans="1:3">
      <c r="A15" s="23" t="s">
        <v>140</v>
      </c>
      <c r="B15" s="1">
        <v>8</v>
      </c>
      <c r="C15" s="1">
        <v>4133</v>
      </c>
    </row>
    <row r="16" spans="1:3" ht="18.75">
      <c r="A16" s="33" t="s">
        <v>8</v>
      </c>
      <c r="B16" s="34"/>
      <c r="C16" s="18">
        <f>SUM(C3:C15)</f>
        <v>50045</v>
      </c>
    </row>
  </sheetData>
  <mergeCells count="1"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7"/>
  <sheetViews>
    <sheetView workbookViewId="0">
      <selection activeCell="C4" sqref="C4"/>
    </sheetView>
  </sheetViews>
  <sheetFormatPr defaultRowHeight="15"/>
  <cols>
    <col min="1" max="1" width="12.42578125" customWidth="1"/>
    <col min="2" max="2" width="13" customWidth="1"/>
  </cols>
  <sheetData>
    <row r="1" spans="1:2" ht="18.75">
      <c r="A1" s="3" t="s">
        <v>16</v>
      </c>
      <c r="B1" s="3" t="s">
        <v>17</v>
      </c>
    </row>
    <row r="2" spans="1:2">
      <c r="A2" s="4"/>
      <c r="B2" s="4" t="s">
        <v>7</v>
      </c>
    </row>
    <row r="3" spans="1:2">
      <c r="A3" s="1" t="s">
        <v>19</v>
      </c>
      <c r="B3" s="1">
        <v>0</v>
      </c>
    </row>
    <row r="4" spans="1:2" ht="18.75">
      <c r="A4" s="6" t="s">
        <v>8</v>
      </c>
      <c r="B4" s="18">
        <v>0</v>
      </c>
    </row>
    <row r="7" spans="1:2">
      <c r="A7" s="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F25"/>
  <sheetViews>
    <sheetView workbookViewId="0">
      <selection activeCell="A15" sqref="A15"/>
    </sheetView>
  </sheetViews>
  <sheetFormatPr defaultRowHeight="15"/>
  <cols>
    <col min="1" max="2" width="25.28515625" customWidth="1"/>
    <col min="3" max="3" width="18.42578125" customWidth="1"/>
    <col min="4" max="4" width="25" customWidth="1"/>
    <col min="5" max="5" width="21.140625" customWidth="1"/>
    <col min="6" max="6" width="17.7109375" customWidth="1"/>
  </cols>
  <sheetData>
    <row r="1" spans="1:6" ht="24.75" customHeight="1">
      <c r="A1" s="9" t="s">
        <v>34</v>
      </c>
      <c r="B1" s="9" t="s">
        <v>26</v>
      </c>
      <c r="C1" s="9" t="s">
        <v>13</v>
      </c>
      <c r="D1" s="9" t="s">
        <v>28</v>
      </c>
      <c r="E1" s="9" t="s">
        <v>27</v>
      </c>
      <c r="F1" s="36" t="s">
        <v>35</v>
      </c>
    </row>
    <row r="2" spans="1:6">
      <c r="A2" s="10"/>
      <c r="B2" s="10"/>
      <c r="C2" s="10"/>
      <c r="D2" s="10" t="s">
        <v>29</v>
      </c>
      <c r="E2" s="10" t="s">
        <v>22</v>
      </c>
      <c r="F2" s="37"/>
    </row>
    <row r="3" spans="1:6">
      <c r="A3" s="11">
        <v>1</v>
      </c>
      <c r="B3" s="11">
        <v>300</v>
      </c>
      <c r="C3" s="11" t="s">
        <v>127</v>
      </c>
      <c r="D3" s="11">
        <v>45.24</v>
      </c>
      <c r="E3" s="11">
        <v>15000</v>
      </c>
      <c r="F3" s="1"/>
    </row>
    <row r="4" spans="1:6">
      <c r="A4" s="1">
        <v>2</v>
      </c>
      <c r="B4" s="1">
        <v>100</v>
      </c>
      <c r="C4" s="11" t="s">
        <v>128</v>
      </c>
      <c r="D4" s="1">
        <v>31.67</v>
      </c>
      <c r="E4" s="11">
        <v>10560</v>
      </c>
      <c r="F4" s="1"/>
    </row>
    <row r="5" spans="1:6">
      <c r="A5" s="1">
        <v>3</v>
      </c>
      <c r="B5" s="1">
        <v>100</v>
      </c>
      <c r="C5" s="11" t="s">
        <v>129</v>
      </c>
      <c r="D5" s="1">
        <v>49.76</v>
      </c>
      <c r="E5" s="11">
        <v>10560</v>
      </c>
      <c r="F5" s="1"/>
    </row>
    <row r="6" spans="1:6">
      <c r="A6" s="1">
        <v>4</v>
      </c>
      <c r="B6" s="1">
        <v>100</v>
      </c>
      <c r="C6" s="1" t="s">
        <v>130</v>
      </c>
      <c r="D6" s="1">
        <v>31.67</v>
      </c>
      <c r="E6" s="1">
        <v>10560</v>
      </c>
      <c r="F6" s="1"/>
    </row>
    <row r="7" spans="1:6">
      <c r="A7" s="1">
        <v>5</v>
      </c>
      <c r="B7" s="1">
        <v>50</v>
      </c>
      <c r="C7" s="1" t="s">
        <v>131</v>
      </c>
      <c r="D7" s="1">
        <v>22.62</v>
      </c>
      <c r="E7" s="1">
        <v>9450</v>
      </c>
      <c r="F7" s="1"/>
    </row>
    <row r="8" spans="1:6">
      <c r="A8" s="1"/>
      <c r="B8" s="1"/>
      <c r="C8" s="1"/>
      <c r="D8" s="1"/>
      <c r="E8" s="1"/>
      <c r="F8" s="1"/>
    </row>
    <row r="9" spans="1:6" ht="18.75">
      <c r="A9" s="38" t="s">
        <v>8</v>
      </c>
      <c r="B9" s="39"/>
      <c r="C9" s="39"/>
      <c r="D9" s="14"/>
      <c r="E9" s="19">
        <f>SUM(E3:E7)</f>
        <v>56130</v>
      </c>
    </row>
    <row r="16" spans="1:6">
      <c r="A16" s="7" t="s">
        <v>30</v>
      </c>
      <c r="B16" s="7"/>
      <c r="C16" s="8"/>
      <c r="D16" s="8"/>
      <c r="E16" s="8"/>
    </row>
    <row r="17" spans="1:6">
      <c r="A17" s="8" t="s">
        <v>37</v>
      </c>
      <c r="B17" s="7"/>
      <c r="C17" s="8"/>
      <c r="D17" s="8"/>
      <c r="E17" s="8"/>
    </row>
    <row r="18" spans="1:6">
      <c r="A18" s="8" t="s">
        <v>38</v>
      </c>
      <c r="B18" s="8"/>
      <c r="C18" s="8"/>
      <c r="D18" s="8"/>
      <c r="E18" s="8"/>
    </row>
    <row r="19" spans="1:6" ht="25.5" customHeight="1">
      <c r="A19" s="9" t="s">
        <v>34</v>
      </c>
      <c r="B19" s="9" t="s">
        <v>26</v>
      </c>
      <c r="C19" s="9" t="s">
        <v>13</v>
      </c>
      <c r="D19" s="9" t="s">
        <v>28</v>
      </c>
      <c r="E19" s="9" t="s">
        <v>27</v>
      </c>
      <c r="F19" s="36" t="s">
        <v>35</v>
      </c>
    </row>
    <row r="20" spans="1:6">
      <c r="A20" s="10"/>
      <c r="B20" s="10"/>
      <c r="C20" s="10"/>
      <c r="D20" s="10" t="s">
        <v>29</v>
      </c>
      <c r="E20" s="10" t="s">
        <v>22</v>
      </c>
      <c r="F20" s="37"/>
    </row>
    <row r="21" spans="1:6">
      <c r="A21" s="42">
        <v>1</v>
      </c>
      <c r="B21" s="42">
        <v>200</v>
      </c>
      <c r="C21" s="11" t="s">
        <v>31</v>
      </c>
      <c r="D21" s="11">
        <v>45.24</v>
      </c>
      <c r="E21" s="42">
        <v>11630</v>
      </c>
      <c r="F21" s="47" t="str">
        <f>IF(SUM(D21:D23)&lt;B21,"ok","Not enough power for all pumps")</f>
        <v>ok</v>
      </c>
    </row>
    <row r="22" spans="1:6">
      <c r="A22" s="45"/>
      <c r="B22" s="45"/>
      <c r="C22" s="11" t="s">
        <v>32</v>
      </c>
      <c r="D22" s="11">
        <v>45.24</v>
      </c>
      <c r="E22" s="43"/>
      <c r="F22" s="45"/>
    </row>
    <row r="23" spans="1:6">
      <c r="A23" s="46"/>
      <c r="B23" s="46"/>
      <c r="C23" s="11" t="s">
        <v>33</v>
      </c>
      <c r="D23" s="11">
        <v>45.24</v>
      </c>
      <c r="E23" s="44"/>
      <c r="F23" s="46"/>
    </row>
    <row r="24" spans="1:6">
      <c r="A24" s="11">
        <v>2</v>
      </c>
      <c r="B24" s="11">
        <v>200</v>
      </c>
      <c r="C24" s="11" t="s">
        <v>36</v>
      </c>
      <c r="D24" s="11">
        <v>31.67</v>
      </c>
      <c r="E24" s="11">
        <v>11630</v>
      </c>
      <c r="F24" s="1" t="str">
        <f>IF(SUM(D24)&lt;B24,"ok","Not enough power for all pumps")</f>
        <v>ok</v>
      </c>
    </row>
    <row r="25" spans="1:6" ht="18.75">
      <c r="A25" s="40" t="s">
        <v>8</v>
      </c>
      <c r="B25" s="41"/>
      <c r="C25" s="41"/>
      <c r="D25" s="12"/>
      <c r="E25" s="20">
        <f>SUM(E21:E24)</f>
        <v>23260</v>
      </c>
    </row>
  </sheetData>
  <mergeCells count="8">
    <mergeCell ref="F1:F2"/>
    <mergeCell ref="A9:C9"/>
    <mergeCell ref="A25:C25"/>
    <mergeCell ref="E21:E23"/>
    <mergeCell ref="A21:A23"/>
    <mergeCell ref="B21:B23"/>
    <mergeCell ref="F21:F23"/>
    <mergeCell ref="F19:F2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6E55CDBA0CA346ABBE29398E6C1443" ma:contentTypeVersion="8" ma:contentTypeDescription="Create a new document." ma:contentTypeScope="" ma:versionID="97dc9f8f7e8fc0ddc41aea005ff7fc5e">
  <xsd:schema xmlns:xsd="http://www.w3.org/2001/XMLSchema" xmlns:xs="http://www.w3.org/2001/XMLSchema" xmlns:p="http://schemas.microsoft.com/office/2006/metadata/properties" xmlns:ns2="cfcc3db1-e1e4-4837-9810-7b1d4351df11" targetNamespace="http://schemas.microsoft.com/office/2006/metadata/properties" ma:root="true" ma:fieldsID="bffe94494bc0c34d7a0d5c1f4ad07516" ns2:_="">
    <xsd:import namespace="cfcc3db1-e1e4-4837-9810-7b1d4351df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c3db1-e1e4-4837-9810-7b1d4351df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c5b67b3-f07b-4a01-9212-9530f3790b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c3db1-e1e4-4837-9810-7b1d4351df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6E4E038-8C22-4112-A5F2-5977A69F9D31}"/>
</file>

<file path=customXml/itemProps2.xml><?xml version="1.0" encoding="utf-8"?>
<ds:datastoreItem xmlns:ds="http://schemas.openxmlformats.org/officeDocument/2006/customXml" ds:itemID="{17AF16D6-8873-479B-887F-2CEDB2A62242}"/>
</file>

<file path=customXml/itemProps3.xml><?xml version="1.0" encoding="utf-8"?>
<ds:datastoreItem xmlns:ds="http://schemas.openxmlformats.org/officeDocument/2006/customXml" ds:itemID="{86D5D28D-079C-43AA-AEB6-721E5D4506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PipeDesign</vt:lpstr>
      <vt:lpstr>TankDesign</vt:lpstr>
      <vt:lpstr>PumpDesign</vt:lpstr>
      <vt:lpstr>ValveDesign</vt:lpstr>
      <vt:lpstr>DieselGenerator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Marchi</dc:creator>
  <cp:lastModifiedBy>cstokes</cp:lastModifiedBy>
  <dcterms:created xsi:type="dcterms:W3CDTF">2012-01-11T05:24:26Z</dcterms:created>
  <dcterms:modified xsi:type="dcterms:W3CDTF">2012-07-17T08:36:52Z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0x010100C36E55CDBA0CA346ABBE29398E6C1443</vt:lpwstr>
  </property>
</Properties>
</file>