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912" windowHeight="10008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F3" i="6"/>
  <c r="F13"/>
  <c r="F11"/>
  <c r="F9"/>
  <c r="F7"/>
  <c r="F27"/>
  <c r="E15"/>
  <c r="C7" i="4"/>
  <c r="C10" i="3"/>
  <c r="G30" i="1"/>
  <c r="G16"/>
  <c r="G17"/>
  <c r="G18"/>
  <c r="G19"/>
  <c r="G20"/>
  <c r="G21"/>
  <c r="G22"/>
  <c r="G23"/>
  <c r="G24"/>
  <c r="G25"/>
  <c r="G26"/>
  <c r="G27"/>
  <c r="G28"/>
  <c r="G29"/>
  <c r="E18"/>
  <c r="E19"/>
  <c r="E20"/>
  <c r="E21"/>
  <c r="E22"/>
  <c r="E23"/>
  <c r="E24"/>
  <c r="E25"/>
  <c r="E26"/>
  <c r="E27"/>
  <c r="E28"/>
  <c r="E29"/>
  <c r="E17"/>
  <c r="E16"/>
  <c r="G4"/>
  <c r="G5"/>
  <c r="G6"/>
  <c r="G7"/>
  <c r="G8"/>
  <c r="G9"/>
  <c r="G10"/>
  <c r="G11"/>
  <c r="G12"/>
  <c r="G13"/>
  <c r="G14"/>
  <c r="G15"/>
  <c r="G3"/>
  <c r="E4"/>
  <c r="E5"/>
  <c r="E6"/>
  <c r="E7"/>
  <c r="E8"/>
  <c r="E9"/>
  <c r="E10"/>
  <c r="E11"/>
  <c r="E12"/>
  <c r="E13"/>
  <c r="E14"/>
  <c r="E15"/>
  <c r="E3"/>
  <c r="B20" i="2"/>
  <c r="B5"/>
  <c r="B9" s="1"/>
  <c r="F30" i="6"/>
  <c r="E31"/>
  <c r="E30" i="1" l="1"/>
  <c r="B12" i="2"/>
</calcChain>
</file>

<file path=xl/sharedStrings.xml><?xml version="1.0" encoding="utf-8"?>
<sst xmlns="http://schemas.openxmlformats.org/spreadsheetml/2006/main" count="125" uniqueCount="89">
  <si>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</si>
  <si>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</si>
  <si>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</si>
  <si>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</si>
  <si>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</si>
  <si>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</si>
  <si>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</si>
  <si>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</si>
  <si>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</si>
  <si>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</si>
  <si>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</si>
  <si>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</si>
  <si>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</si>
  <si>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</si>
  <si>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</si>
  <si>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</si>
  <si>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</si>
  <si>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</si>
  <si>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</si>
  <si>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</si>
  <si>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</si>
  <si>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</si>
  <si>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</si>
  <si>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</si>
  <si>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</si>
  <si>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</si>
  <si>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</si>
  <si>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</si>
  <si>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</si>
  <si>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</si>
  <si>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</si>
  <si>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</si>
  <si>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</si>
  <si>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</si>
  <si>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</si>
  <si>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</si>
  <si>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</si>
  <si>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</si>
  <si>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</si>
  <si>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</si>
  <si>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</si>
  <si>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</si>
  <si>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</si>
  <si>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</si>
  <si>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</si>
  <si>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</si>
  <si>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</si>
  <si>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</si>
  <si>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</si>
  <si>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</si>
  <si>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</si>
  <si>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</si>
  <si>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</si>
  <si>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</si>
  <si>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</si>
  <si>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</si>
  <si>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</si>
  <si>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</si>
  <si>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</si>
  <si>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dupP1024</t>
  </si>
  <si>
    <t>dupP1044</t>
  </si>
  <si>
    <t>T5</t>
  </si>
  <si>
    <t>dupP1045</t>
  </si>
  <si>
    <t>T6</t>
  </si>
  <si>
    <t>T1</t>
  </si>
  <si>
    <t>T2</t>
  </si>
  <si>
    <t>dupP235</t>
  </si>
  <si>
    <t>dupP295</t>
  </si>
  <si>
    <t>T4</t>
  </si>
  <si>
    <t>dupP42</t>
  </si>
  <si>
    <t>dupP633</t>
  </si>
  <si>
    <t>T7</t>
  </si>
  <si>
    <t>dupP787</t>
  </si>
  <si>
    <t>T3</t>
  </si>
  <si>
    <t>dupP815</t>
  </si>
  <si>
    <t>dupP892</t>
  </si>
  <si>
    <t>dupP995</t>
  </si>
  <si>
    <t>dupP996</t>
  </si>
  <si>
    <t>dupP997</t>
  </si>
  <si>
    <t>dupP998</t>
  </si>
  <si>
    <t>PU7</t>
  </si>
  <si>
    <t>newPU1</t>
  </si>
  <si>
    <t>8b</t>
  </si>
  <si>
    <t>PU4</t>
  </si>
  <si>
    <t>PU5</t>
  </si>
  <si>
    <t>PU6</t>
  </si>
  <si>
    <t>PU9</t>
  </si>
  <si>
    <t>PU10</t>
  </si>
  <si>
    <t>PU11</t>
  </si>
</sst>
</file>

<file path=xl/styles.xml><?xml version="1.0" encoding="utf-8"?>
<styleSheet xmlns="http://schemas.openxmlformats.org/spreadsheetml/2006/main">
  <numFmts count="1">
    <numFmt numFmtId="164" formatCode="0.0000000"/>
  </numFmts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F8" sqref="F8"/>
    </sheetView>
  </sheetViews>
  <sheetFormatPr defaultRowHeight="14.4"/>
  <cols>
    <col min="1" max="1" width="23.6640625" customWidth="1"/>
    <col min="2" max="2" width="15.77734375" bestFit="1" customWidth="1"/>
    <col min="3" max="3" width="13.109375" customWidth="1"/>
  </cols>
  <sheetData>
    <row r="2" spans="1:3" ht="18">
      <c r="A2" s="25" t="s">
        <v>41</v>
      </c>
      <c r="B2" s="25"/>
      <c r="C2" s="25"/>
    </row>
    <row r="3" spans="1:3">
      <c r="A3" s="26" t="s">
        <v>42</v>
      </c>
      <c r="B3" s="26"/>
      <c r="C3" s="26"/>
    </row>
    <row r="4" spans="1:3">
      <c r="A4" s="15" t="s">
        <v>49</v>
      </c>
      <c r="B4" s="1">
        <v>49116.2890625</v>
      </c>
      <c r="C4" s="1" t="s">
        <v>22</v>
      </c>
    </row>
    <row r="5" spans="1:3">
      <c r="A5" s="15" t="s">
        <v>50</v>
      </c>
      <c r="B5" s="1">
        <f>TankDesign!C10</f>
        <v>0</v>
      </c>
      <c r="C5" s="1" t="s">
        <v>22</v>
      </c>
    </row>
    <row r="6" spans="1:3">
      <c r="A6" s="15" t="s">
        <v>51</v>
      </c>
      <c r="B6" s="1">
        <v>17159</v>
      </c>
      <c r="C6" s="1" t="s">
        <v>22</v>
      </c>
    </row>
    <row r="7" spans="1:3">
      <c r="A7" s="15" t="s">
        <v>56</v>
      </c>
      <c r="B7" s="22">
        <v>52760</v>
      </c>
      <c r="C7" s="1" t="s">
        <v>22</v>
      </c>
    </row>
    <row r="8" spans="1:3">
      <c r="A8" s="15" t="s">
        <v>39</v>
      </c>
      <c r="B8" s="1">
        <v>323</v>
      </c>
      <c r="C8" s="1" t="s">
        <v>22</v>
      </c>
    </row>
    <row r="9" spans="1:3">
      <c r="A9" s="17" t="s">
        <v>43</v>
      </c>
      <c r="B9" s="1">
        <f>SUM(B4:B8)</f>
        <v>119358.2890625</v>
      </c>
      <c r="C9" s="1" t="s">
        <v>22</v>
      </c>
    </row>
    <row r="10" spans="1:3">
      <c r="A10" s="26" t="s">
        <v>40</v>
      </c>
      <c r="B10" s="26"/>
      <c r="C10" s="26"/>
    </row>
    <row r="11" spans="1:3">
      <c r="A11" s="15" t="s">
        <v>44</v>
      </c>
      <c r="B11" s="1">
        <v>266418.40625</v>
      </c>
      <c r="C11" s="1" t="s">
        <v>22</v>
      </c>
    </row>
    <row r="12" spans="1:3" ht="18">
      <c r="A12" s="16" t="s">
        <v>45</v>
      </c>
      <c r="B12" s="2">
        <f>B9+B11</f>
        <v>385776.6953125</v>
      </c>
      <c r="C12" s="2" t="s">
        <v>22</v>
      </c>
    </row>
    <row r="15" spans="1:3" ht="18">
      <c r="A15" s="25" t="s">
        <v>46</v>
      </c>
      <c r="B15" s="25"/>
      <c r="C15" s="25"/>
    </row>
    <row r="16" spans="1:3">
      <c r="A16" s="26" t="s">
        <v>47</v>
      </c>
      <c r="B16" s="26"/>
      <c r="C16" s="26"/>
    </row>
    <row r="17" spans="1:3">
      <c r="A17" s="15" t="s">
        <v>52</v>
      </c>
      <c r="B17" s="1">
        <v>35470.7734375</v>
      </c>
      <c r="C17" s="1" t="s">
        <v>23</v>
      </c>
    </row>
    <row r="18" spans="1:3">
      <c r="A18" s="26" t="s">
        <v>58</v>
      </c>
      <c r="B18" s="26"/>
      <c r="C18" s="26"/>
    </row>
    <row r="19" spans="1:3">
      <c r="A19" s="15" t="s">
        <v>48</v>
      </c>
      <c r="B19" s="1">
        <v>2202128.5</v>
      </c>
      <c r="C19" s="1" t="s">
        <v>23</v>
      </c>
    </row>
    <row r="20" spans="1:3" ht="18">
      <c r="A20" s="16" t="s">
        <v>57</v>
      </c>
      <c r="B20" s="2">
        <f>B17+B19</f>
        <v>2237599.2734375</v>
      </c>
      <c r="C20" s="1" t="s">
        <v>23</v>
      </c>
    </row>
    <row r="23" spans="1:3" ht="18">
      <c r="A23" s="25" t="s">
        <v>53</v>
      </c>
      <c r="B23" s="25"/>
      <c r="C23" s="13"/>
    </row>
    <row r="24" spans="1:3" ht="20.399999999999999">
      <c r="A24" s="2" t="s">
        <v>54</v>
      </c>
      <c r="B24" s="23">
        <v>9.4550356268882751E-2</v>
      </c>
      <c r="C24" s="21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topLeftCell="A7" workbookViewId="0">
      <selection activeCell="E16" sqref="E16:E29"/>
    </sheetView>
  </sheetViews>
  <sheetFormatPr defaultRowHeight="14.4"/>
  <cols>
    <col min="1" max="1" width="10.5546875" customWidth="1"/>
    <col min="2" max="2" width="17.88671875" customWidth="1"/>
    <col min="3" max="3" width="14.5546875" customWidth="1"/>
    <col min="4" max="4" width="15.6640625" customWidth="1"/>
    <col min="5" max="5" width="13.109375" customWidth="1"/>
    <col min="6" max="6" width="17.554687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">
        <v>2</v>
      </c>
      <c r="B3" s="1">
        <v>102</v>
      </c>
      <c r="C3" s="1">
        <v>328.98001098632812</v>
      </c>
      <c r="D3" s="1">
        <v>8.31</v>
      </c>
      <c r="E3" s="1">
        <f>C3*D3</f>
        <v>2733.823891296387</v>
      </c>
      <c r="F3" s="1">
        <v>5.9</v>
      </c>
      <c r="G3" s="1">
        <f>C3*F3</f>
        <v>1940.9820648193361</v>
      </c>
    </row>
    <row r="4" spans="1:7">
      <c r="A4" s="1">
        <v>3</v>
      </c>
      <c r="B4" s="1">
        <v>102</v>
      </c>
      <c r="C4" s="1">
        <v>113.05000305175781</v>
      </c>
      <c r="D4" s="1">
        <v>8.31</v>
      </c>
      <c r="E4" s="1">
        <f t="shared" ref="E4:E29" si="0">C4*D4</f>
        <v>939.44552536010747</v>
      </c>
      <c r="F4" s="1">
        <v>5.9</v>
      </c>
      <c r="G4" s="1">
        <f t="shared" ref="G4:G29" si="1">C4*F4</f>
        <v>666.99501800537109</v>
      </c>
    </row>
    <row r="5" spans="1:7">
      <c r="A5" s="1">
        <v>4</v>
      </c>
      <c r="B5" s="1">
        <v>102</v>
      </c>
      <c r="C5" s="1">
        <v>310.39999389648437</v>
      </c>
      <c r="D5" s="1">
        <v>8.31</v>
      </c>
      <c r="E5" s="1">
        <f t="shared" si="0"/>
        <v>2579.4239492797851</v>
      </c>
      <c r="F5" s="1">
        <v>5.9</v>
      </c>
      <c r="G5" s="1">
        <f t="shared" si="1"/>
        <v>1831.3599639892579</v>
      </c>
    </row>
    <row r="6" spans="1:7">
      <c r="A6" s="1">
        <v>5</v>
      </c>
      <c r="B6" s="1">
        <v>102</v>
      </c>
      <c r="C6" s="1">
        <v>231.10000610351562</v>
      </c>
      <c r="D6" s="1">
        <v>8.31</v>
      </c>
      <c r="E6" s="1">
        <f t="shared" si="0"/>
        <v>1920.4410507202149</v>
      </c>
      <c r="F6" s="1">
        <v>5.9</v>
      </c>
      <c r="G6" s="1">
        <f t="shared" si="1"/>
        <v>1363.4900360107422</v>
      </c>
    </row>
    <row r="7" spans="1:7">
      <c r="A7" s="1">
        <v>6</v>
      </c>
      <c r="B7" s="1">
        <v>102</v>
      </c>
      <c r="C7" s="1">
        <v>218.92999267578125</v>
      </c>
      <c r="D7" s="1">
        <v>8.31</v>
      </c>
      <c r="E7" s="1">
        <f t="shared" si="0"/>
        <v>1819.3082391357423</v>
      </c>
      <c r="F7" s="1">
        <v>5.9</v>
      </c>
      <c r="G7" s="1">
        <f t="shared" si="1"/>
        <v>1291.6869567871095</v>
      </c>
    </row>
    <row r="8" spans="1:7">
      <c r="A8" s="1">
        <v>7</v>
      </c>
      <c r="B8" s="1">
        <v>102</v>
      </c>
      <c r="C8" s="1">
        <v>259.3699951171875</v>
      </c>
      <c r="D8" s="1">
        <v>8.31</v>
      </c>
      <c r="E8" s="1">
        <f t="shared" si="0"/>
        <v>2155.3646594238285</v>
      </c>
      <c r="F8" s="1">
        <v>5.9</v>
      </c>
      <c r="G8" s="1">
        <f t="shared" si="1"/>
        <v>1530.2829711914064</v>
      </c>
    </row>
    <row r="9" spans="1:7">
      <c r="A9" s="1">
        <v>8</v>
      </c>
      <c r="B9" s="1">
        <v>102</v>
      </c>
      <c r="C9" s="1">
        <v>470.51998901367187</v>
      </c>
      <c r="D9" s="1">
        <v>8.31</v>
      </c>
      <c r="E9" s="1">
        <f t="shared" si="0"/>
        <v>3910.0211087036137</v>
      </c>
      <c r="F9" s="1">
        <v>5.9</v>
      </c>
      <c r="G9" s="1">
        <f t="shared" si="1"/>
        <v>2776.0679351806643</v>
      </c>
    </row>
    <row r="10" spans="1:7">
      <c r="A10" s="1">
        <v>9</v>
      </c>
      <c r="B10" s="1">
        <v>102</v>
      </c>
      <c r="C10" s="1">
        <v>244.52000427246094</v>
      </c>
      <c r="D10" s="1">
        <v>8.31</v>
      </c>
      <c r="E10" s="1">
        <f t="shared" si="0"/>
        <v>2031.9612355041504</v>
      </c>
      <c r="F10" s="1">
        <v>5.9</v>
      </c>
      <c r="G10" s="1">
        <f t="shared" si="1"/>
        <v>1442.6680252075196</v>
      </c>
    </row>
    <row r="11" spans="1:7">
      <c r="A11" s="1">
        <v>10</v>
      </c>
      <c r="B11" s="1">
        <v>102</v>
      </c>
      <c r="C11" s="1">
        <v>393.42001342773437</v>
      </c>
      <c r="D11" s="1">
        <v>8.31</v>
      </c>
      <c r="E11" s="1">
        <f t="shared" si="0"/>
        <v>3269.3203115844731</v>
      </c>
      <c r="F11" s="1">
        <v>5.9</v>
      </c>
      <c r="G11" s="1">
        <f t="shared" si="1"/>
        <v>2321.1780792236332</v>
      </c>
    </row>
    <row r="12" spans="1:7">
      <c r="A12" s="1">
        <v>11</v>
      </c>
      <c r="B12" s="1">
        <v>102</v>
      </c>
      <c r="C12" s="1">
        <v>314.32998657226562</v>
      </c>
      <c r="D12" s="1">
        <v>8.31</v>
      </c>
      <c r="E12" s="1">
        <f t="shared" si="0"/>
        <v>2612.0821884155275</v>
      </c>
      <c r="F12" s="1">
        <v>5.9</v>
      </c>
      <c r="G12" s="1">
        <f t="shared" si="1"/>
        <v>1854.5469207763672</v>
      </c>
    </row>
    <row r="13" spans="1:7">
      <c r="A13" s="1">
        <v>12</v>
      </c>
      <c r="B13" s="1">
        <v>102</v>
      </c>
      <c r="C13" s="1">
        <v>240.64999389648437</v>
      </c>
      <c r="D13" s="1">
        <v>8.31</v>
      </c>
      <c r="E13" s="1">
        <f t="shared" si="0"/>
        <v>1999.8014492797852</v>
      </c>
      <c r="F13" s="1">
        <v>5.9</v>
      </c>
      <c r="G13" s="1">
        <f t="shared" si="1"/>
        <v>1419.8349639892579</v>
      </c>
    </row>
    <row r="14" spans="1:7">
      <c r="A14" s="1">
        <v>13</v>
      </c>
      <c r="B14" s="1">
        <v>102</v>
      </c>
      <c r="C14" s="1">
        <v>293.73001098632812</v>
      </c>
      <c r="D14" s="1">
        <v>8.31</v>
      </c>
      <c r="E14" s="1">
        <f t="shared" si="0"/>
        <v>2440.8963912963868</v>
      </c>
      <c r="F14" s="1">
        <v>5.9</v>
      </c>
      <c r="G14" s="1">
        <f t="shared" si="1"/>
        <v>1733.0070648193359</v>
      </c>
    </row>
    <row r="15" spans="1:7">
      <c r="A15" s="1">
        <v>14</v>
      </c>
      <c r="B15" s="1">
        <v>102</v>
      </c>
      <c r="C15" s="1">
        <v>221.75999450683594</v>
      </c>
      <c r="D15" s="1">
        <v>8.31</v>
      </c>
      <c r="E15" s="1">
        <f t="shared" si="0"/>
        <v>1842.8255543518067</v>
      </c>
      <c r="F15" s="1">
        <v>5.9</v>
      </c>
      <c r="G15" s="1">
        <f t="shared" si="1"/>
        <v>1308.3839675903321</v>
      </c>
    </row>
    <row r="16" spans="1:7">
      <c r="A16" s="1" t="s">
        <v>59</v>
      </c>
      <c r="B16" s="1">
        <v>102</v>
      </c>
      <c r="C16" s="1">
        <v>375.6199951171875</v>
      </c>
      <c r="D16" s="1">
        <v>9.9700000000000006</v>
      </c>
      <c r="E16" s="1">
        <f t="shared" si="0"/>
        <v>3744.9313513183597</v>
      </c>
      <c r="F16" s="1">
        <v>5.9</v>
      </c>
      <c r="G16" s="1">
        <f t="shared" si="1"/>
        <v>2216.1579711914064</v>
      </c>
    </row>
    <row r="17" spans="1:7">
      <c r="A17" s="1" t="s">
        <v>60</v>
      </c>
      <c r="B17" s="1">
        <v>203</v>
      </c>
      <c r="C17" s="1">
        <v>65.800003051757812</v>
      </c>
      <c r="D17" s="1">
        <v>14.49</v>
      </c>
      <c r="E17" s="1">
        <f t="shared" si="0"/>
        <v>953.44204421997074</v>
      </c>
      <c r="F17" s="1">
        <v>13.94</v>
      </c>
      <c r="G17" s="1">
        <f t="shared" si="1"/>
        <v>917.2520425415039</v>
      </c>
    </row>
    <row r="18" spans="1:7">
      <c r="A18" s="1" t="s">
        <v>62</v>
      </c>
      <c r="B18" s="1">
        <v>102</v>
      </c>
      <c r="C18" s="1">
        <v>68.629997253417969</v>
      </c>
      <c r="D18" s="1">
        <v>9.9700000000000006</v>
      </c>
      <c r="E18" s="1">
        <f t="shared" si="0"/>
        <v>684.24107261657718</v>
      </c>
      <c r="F18" s="1">
        <v>5.9</v>
      </c>
      <c r="G18" s="1">
        <f t="shared" si="1"/>
        <v>404.91698379516606</v>
      </c>
    </row>
    <row r="19" spans="1:7">
      <c r="A19" s="1" t="s">
        <v>66</v>
      </c>
      <c r="B19" s="1">
        <v>102</v>
      </c>
      <c r="C19" s="1">
        <v>92.739997863769531</v>
      </c>
      <c r="D19" s="1">
        <v>9.9700000000000006</v>
      </c>
      <c r="E19" s="1">
        <f t="shared" si="0"/>
        <v>924.6177787017823</v>
      </c>
      <c r="F19" s="1">
        <v>5.9</v>
      </c>
      <c r="G19" s="1">
        <f t="shared" si="1"/>
        <v>547.16598739624021</v>
      </c>
    </row>
    <row r="20" spans="1:7">
      <c r="A20" s="1" t="s">
        <v>67</v>
      </c>
      <c r="B20" s="1">
        <v>102</v>
      </c>
      <c r="C20" s="1">
        <v>133.22999572753906</v>
      </c>
      <c r="D20" s="1">
        <v>9.9700000000000006</v>
      </c>
      <c r="E20" s="1">
        <f t="shared" si="0"/>
        <v>1328.3030574035645</v>
      </c>
      <c r="F20" s="1">
        <v>5.9</v>
      </c>
      <c r="G20" s="1">
        <f t="shared" si="1"/>
        <v>786.05697479248056</v>
      </c>
    </row>
    <row r="21" spans="1:7">
      <c r="A21" s="1" t="s">
        <v>69</v>
      </c>
      <c r="B21" s="1">
        <v>102</v>
      </c>
      <c r="C21" s="1">
        <v>32.930000305175781</v>
      </c>
      <c r="D21" s="1">
        <v>9.9700000000000006</v>
      </c>
      <c r="E21" s="1">
        <f t="shared" si="0"/>
        <v>328.31210304260259</v>
      </c>
      <c r="F21" s="1">
        <v>5.9</v>
      </c>
      <c r="G21" s="1">
        <f t="shared" si="1"/>
        <v>194.28700180053713</v>
      </c>
    </row>
    <row r="22" spans="1:7">
      <c r="A22" s="1" t="s">
        <v>70</v>
      </c>
      <c r="B22" s="1">
        <v>203</v>
      </c>
      <c r="C22" s="1">
        <v>173.8800048828125</v>
      </c>
      <c r="D22" s="1">
        <v>14.49</v>
      </c>
      <c r="E22" s="1">
        <f t="shared" si="0"/>
        <v>2519.5212707519531</v>
      </c>
      <c r="F22" s="1">
        <v>13.94</v>
      </c>
      <c r="G22" s="1">
        <f t="shared" si="1"/>
        <v>2423.8872680664062</v>
      </c>
    </row>
    <row r="23" spans="1:7">
      <c r="A23" s="1" t="s">
        <v>72</v>
      </c>
      <c r="B23" s="1">
        <v>102</v>
      </c>
      <c r="C23" s="1">
        <v>127.08000183105469</v>
      </c>
      <c r="D23" s="1">
        <v>9.9700000000000006</v>
      </c>
      <c r="E23" s="1">
        <f t="shared" si="0"/>
        <v>1266.9876182556154</v>
      </c>
      <c r="F23" s="1">
        <v>5.9</v>
      </c>
      <c r="G23" s="1">
        <f t="shared" si="1"/>
        <v>749.77201080322266</v>
      </c>
    </row>
    <row r="24" spans="1:7">
      <c r="A24" s="1" t="s">
        <v>74</v>
      </c>
      <c r="B24" s="1">
        <v>102</v>
      </c>
      <c r="C24" s="1">
        <v>50.520000457763672</v>
      </c>
      <c r="D24" s="1">
        <v>9.9700000000000006</v>
      </c>
      <c r="E24" s="1">
        <f t="shared" si="0"/>
        <v>503.68440456390385</v>
      </c>
      <c r="F24" s="1">
        <v>5.9</v>
      </c>
      <c r="G24" s="1">
        <f t="shared" si="1"/>
        <v>298.06800270080566</v>
      </c>
    </row>
    <row r="25" spans="1:7">
      <c r="A25" s="1" t="s">
        <v>75</v>
      </c>
      <c r="B25" s="1">
        <v>152</v>
      </c>
      <c r="C25" s="1">
        <v>30.389999389648438</v>
      </c>
      <c r="D25" s="1">
        <v>12.1</v>
      </c>
      <c r="E25" s="1">
        <f t="shared" si="0"/>
        <v>367.71899261474607</v>
      </c>
      <c r="F25" s="1">
        <v>9.7100000000000009</v>
      </c>
      <c r="G25" s="1">
        <f t="shared" si="1"/>
        <v>295.08689407348635</v>
      </c>
    </row>
    <row r="26" spans="1:7">
      <c r="A26" s="1" t="s">
        <v>76</v>
      </c>
      <c r="B26" s="1">
        <v>102</v>
      </c>
      <c r="C26" s="1">
        <v>228.99000549316406</v>
      </c>
      <c r="D26" s="1">
        <v>9.9700000000000006</v>
      </c>
      <c r="E26" s="1">
        <f t="shared" si="0"/>
        <v>2283.0303547668459</v>
      </c>
      <c r="F26" s="1">
        <v>5.9</v>
      </c>
      <c r="G26" s="1">
        <f t="shared" si="1"/>
        <v>1351.0410324096681</v>
      </c>
    </row>
    <row r="27" spans="1:7">
      <c r="A27" s="1" t="s">
        <v>77</v>
      </c>
      <c r="B27" s="1">
        <v>203</v>
      </c>
      <c r="C27" s="1">
        <v>10.220000267028809</v>
      </c>
      <c r="D27" s="1">
        <v>14.49</v>
      </c>
      <c r="E27" s="1">
        <f t="shared" si="0"/>
        <v>148.08780386924744</v>
      </c>
      <c r="F27" s="1">
        <v>13.94</v>
      </c>
      <c r="G27" s="1">
        <f t="shared" si="1"/>
        <v>142.4668037223816</v>
      </c>
    </row>
    <row r="28" spans="1:7">
      <c r="A28" s="1" t="s">
        <v>78</v>
      </c>
      <c r="B28" s="1">
        <v>203</v>
      </c>
      <c r="C28" s="1">
        <v>154.8699951171875</v>
      </c>
      <c r="D28" s="1">
        <v>14.49</v>
      </c>
      <c r="E28" s="1">
        <f t="shared" si="0"/>
        <v>2244.066229248047</v>
      </c>
      <c r="F28" s="1">
        <v>13.94</v>
      </c>
      <c r="G28" s="1">
        <f t="shared" si="1"/>
        <v>2158.8877319335938</v>
      </c>
    </row>
    <row r="29" spans="1:7">
      <c r="A29" s="1" t="s">
        <v>79</v>
      </c>
      <c r="B29" s="1">
        <v>203</v>
      </c>
      <c r="C29" s="1">
        <v>107.98000335693359</v>
      </c>
      <c r="D29" s="1">
        <v>14.49</v>
      </c>
      <c r="E29" s="1">
        <f t="shared" si="0"/>
        <v>1564.6302486419679</v>
      </c>
      <c r="F29" s="1">
        <v>13.94</v>
      </c>
      <c r="G29" s="1">
        <f t="shared" si="1"/>
        <v>1505.2412467956542</v>
      </c>
    </row>
    <row r="30" spans="1:7" ht="18">
      <c r="A30" s="27" t="s">
        <v>8</v>
      </c>
      <c r="B30" s="28"/>
      <c r="C30" s="28"/>
      <c r="D30" s="29"/>
      <c r="E30" s="19">
        <f>SUM(E3:E29)</f>
        <v>49116.28988436699</v>
      </c>
      <c r="F30" s="18"/>
      <c r="G30" s="19">
        <f>SUM(G3:G29)</f>
        <v>35470.771919612889</v>
      </c>
    </row>
    <row r="33" spans="1:1">
      <c r="A33" s="5" t="s">
        <v>55</v>
      </c>
    </row>
  </sheetData>
  <mergeCells count="1">
    <mergeCell ref="A30:D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1" sqref="C11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9</v>
      </c>
      <c r="B1" s="3" t="s">
        <v>10</v>
      </c>
      <c r="C1" s="3" t="s">
        <v>12</v>
      </c>
    </row>
    <row r="2" spans="1:3" ht="16.2">
      <c r="A2" s="4"/>
      <c r="B2" s="4" t="s">
        <v>11</v>
      </c>
      <c r="C2" s="4" t="s">
        <v>7</v>
      </c>
    </row>
    <row r="3" spans="1:3">
      <c r="A3" s="1" t="s">
        <v>64</v>
      </c>
      <c r="B3" s="1">
        <v>0</v>
      </c>
      <c r="C3" s="1">
        <v>0</v>
      </c>
    </row>
    <row r="4" spans="1:3">
      <c r="A4" s="1" t="s">
        <v>65</v>
      </c>
      <c r="B4" s="1">
        <v>0</v>
      </c>
      <c r="C4" s="1">
        <v>0</v>
      </c>
    </row>
    <row r="5" spans="1:3">
      <c r="A5" s="1" t="s">
        <v>73</v>
      </c>
      <c r="B5" s="1">
        <v>0</v>
      </c>
      <c r="C5" s="1">
        <v>0</v>
      </c>
    </row>
    <row r="6" spans="1:3">
      <c r="A6" s="1" t="s">
        <v>68</v>
      </c>
      <c r="B6" s="1">
        <v>0</v>
      </c>
      <c r="C6" s="1">
        <v>0</v>
      </c>
    </row>
    <row r="7" spans="1:3">
      <c r="A7" s="1" t="s">
        <v>61</v>
      </c>
      <c r="B7" s="1">
        <v>0</v>
      </c>
      <c r="C7" s="1">
        <v>0</v>
      </c>
    </row>
    <row r="8" spans="1:3">
      <c r="A8" s="1" t="s">
        <v>63</v>
      </c>
      <c r="B8" s="1">
        <v>0</v>
      </c>
      <c r="C8" s="1">
        <v>0</v>
      </c>
    </row>
    <row r="9" spans="1:3">
      <c r="A9" s="1" t="s">
        <v>71</v>
      </c>
      <c r="B9" s="1">
        <v>0</v>
      </c>
      <c r="C9" s="1">
        <v>0</v>
      </c>
    </row>
    <row r="10" spans="1:3" ht="18">
      <c r="A10" s="27" t="s">
        <v>8</v>
      </c>
      <c r="B10" s="28"/>
      <c r="C10" s="19">
        <f>SUM(C3:C9)</f>
        <v>0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8" sqref="C8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32</v>
      </c>
      <c r="B3" s="1">
        <v>8</v>
      </c>
      <c r="C3" s="1">
        <v>4133</v>
      </c>
    </row>
    <row r="4" spans="1:3">
      <c r="A4" s="1" t="s">
        <v>33</v>
      </c>
      <c r="B4" s="1">
        <v>8</v>
      </c>
      <c r="C4" s="1">
        <v>4133</v>
      </c>
    </row>
    <row r="5" spans="1:3">
      <c r="A5" s="1" t="s">
        <v>80</v>
      </c>
      <c r="B5" s="1">
        <v>10</v>
      </c>
      <c r="C5" s="1">
        <v>4339</v>
      </c>
    </row>
    <row r="6" spans="1:3">
      <c r="A6" s="1" t="s">
        <v>81</v>
      </c>
      <c r="B6" s="1" t="s">
        <v>82</v>
      </c>
      <c r="C6" s="1">
        <v>4554</v>
      </c>
    </row>
    <row r="7" spans="1:3" ht="18">
      <c r="A7" s="27" t="s">
        <v>8</v>
      </c>
      <c r="B7" s="28"/>
      <c r="C7" s="19">
        <f>SUM(C3:C6)</f>
        <v>17159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defaultRowHeight="14.4"/>
  <cols>
    <col min="1" max="1" width="12.44140625" customWidth="1"/>
    <col min="2" max="2" width="13" customWidth="1"/>
  </cols>
  <sheetData>
    <row r="1" spans="1:2" ht="18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323</v>
      </c>
    </row>
    <row r="4" spans="1:2" ht="18">
      <c r="A4" s="6" t="s">
        <v>8</v>
      </c>
      <c r="B4" s="19">
        <v>323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H28" sqref="H28"/>
    </sheetView>
  </sheetViews>
  <sheetFormatPr defaultRowHeight="14.4"/>
  <cols>
    <col min="1" max="2" width="25.33203125" customWidth="1"/>
    <col min="3" max="3" width="18.44140625" customWidth="1"/>
    <col min="4" max="4" width="25" customWidth="1"/>
    <col min="5" max="5" width="21.109375" customWidth="1"/>
    <col min="6" max="6" width="17.664062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6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37"/>
    </row>
    <row r="3" spans="1:6">
      <c r="A3" s="35">
        <v>1</v>
      </c>
      <c r="B3" s="35">
        <v>200</v>
      </c>
      <c r="C3" s="11" t="s">
        <v>31</v>
      </c>
      <c r="D3" s="21">
        <v>45.24</v>
      </c>
      <c r="E3" s="35">
        <v>11630</v>
      </c>
      <c r="F3" s="30" t="str">
        <f>IF(SUM(D3:D6)&lt;B3,"ok","Not enough power for all pumps")</f>
        <v>ok</v>
      </c>
    </row>
    <row r="4" spans="1:6">
      <c r="A4" s="31"/>
      <c r="B4" s="45"/>
      <c r="C4" s="11" t="s">
        <v>32</v>
      </c>
      <c r="D4" s="21">
        <v>45.24</v>
      </c>
      <c r="E4" s="31"/>
      <c r="F4" s="31"/>
    </row>
    <row r="5" spans="1:6">
      <c r="A5" s="31"/>
      <c r="B5" s="45"/>
      <c r="C5" s="11" t="s">
        <v>33</v>
      </c>
      <c r="D5" s="21">
        <v>45.24</v>
      </c>
      <c r="E5" s="31"/>
      <c r="F5" s="31"/>
    </row>
    <row r="6" spans="1:6">
      <c r="A6" s="32"/>
      <c r="B6" s="34"/>
      <c r="C6" s="1" t="s">
        <v>81</v>
      </c>
      <c r="D6" s="21">
        <v>54.28</v>
      </c>
      <c r="E6" s="32"/>
      <c r="F6" s="32"/>
    </row>
    <row r="7" spans="1:6">
      <c r="A7" s="33">
        <v>1</v>
      </c>
      <c r="B7" s="33">
        <v>100</v>
      </c>
      <c r="C7" s="1" t="s">
        <v>83</v>
      </c>
      <c r="D7" s="21">
        <v>31.67</v>
      </c>
      <c r="E7" s="33">
        <v>10560</v>
      </c>
      <c r="F7" s="30" t="str">
        <f>IF(SUM(D7:D8)&lt;B7,"ok","Not enough power for all pumps")</f>
        <v>ok</v>
      </c>
    </row>
    <row r="8" spans="1:6">
      <c r="A8" s="34"/>
      <c r="B8" s="34"/>
      <c r="C8" s="1" t="s">
        <v>84</v>
      </c>
      <c r="D8" s="21">
        <v>31.67</v>
      </c>
      <c r="E8" s="34"/>
      <c r="F8" s="32"/>
    </row>
    <row r="9" spans="1:6">
      <c r="A9" s="33">
        <v>1</v>
      </c>
      <c r="B9" s="33">
        <v>100</v>
      </c>
      <c r="C9" s="1" t="s">
        <v>85</v>
      </c>
      <c r="D9" s="21">
        <v>49.76</v>
      </c>
      <c r="E9" s="33">
        <v>10560</v>
      </c>
      <c r="F9" s="30" t="str">
        <f>IF(SUM(D9:D10)&lt;B9,"ok","Not enough power for all pumps")</f>
        <v>ok</v>
      </c>
    </row>
    <row r="10" spans="1:6">
      <c r="A10" s="34"/>
      <c r="B10" s="34"/>
      <c r="C10" s="1" t="s">
        <v>80</v>
      </c>
      <c r="D10" s="21">
        <v>49.76</v>
      </c>
      <c r="E10" s="34"/>
      <c r="F10" s="32"/>
    </row>
    <row r="11" spans="1:6">
      <c r="A11" s="33">
        <v>1</v>
      </c>
      <c r="B11" s="33">
        <v>100</v>
      </c>
      <c r="C11" s="1" t="s">
        <v>36</v>
      </c>
      <c r="D11" s="21">
        <v>31.67</v>
      </c>
      <c r="E11" s="33">
        <v>10560</v>
      </c>
      <c r="F11" s="30" t="str">
        <f>IF(SUM(D11:D12)&lt;B11,"ok","Not enough power for all pumps")</f>
        <v>ok</v>
      </c>
    </row>
    <row r="12" spans="1:6">
      <c r="A12" s="34"/>
      <c r="B12" s="34"/>
      <c r="C12" s="1" t="s">
        <v>86</v>
      </c>
      <c r="D12" s="21">
        <v>31.67</v>
      </c>
      <c r="E12" s="34"/>
      <c r="F12" s="32"/>
    </row>
    <row r="13" spans="1:6">
      <c r="A13" s="33">
        <v>1</v>
      </c>
      <c r="B13" s="33">
        <v>50</v>
      </c>
      <c r="C13" s="1" t="s">
        <v>87</v>
      </c>
      <c r="D13" s="21">
        <v>22.62</v>
      </c>
      <c r="E13" s="33">
        <v>9450</v>
      </c>
      <c r="F13" s="30" t="str">
        <f>IF(SUM(D13:D14)&lt;B13,"ok","Not enough power for all pumps")</f>
        <v>ok</v>
      </c>
    </row>
    <row r="14" spans="1:6">
      <c r="A14" s="34"/>
      <c r="B14" s="34"/>
      <c r="C14" s="1" t="s">
        <v>88</v>
      </c>
      <c r="D14" s="21">
        <v>22.62</v>
      </c>
      <c r="E14" s="34"/>
      <c r="F14" s="32"/>
    </row>
    <row r="15" spans="1:6" ht="18">
      <c r="A15" s="38" t="s">
        <v>8</v>
      </c>
      <c r="B15" s="39"/>
      <c r="C15" s="39"/>
      <c r="D15" s="14"/>
      <c r="E15" s="24">
        <f>SUM(E3:E14)</f>
        <v>52760</v>
      </c>
    </row>
    <row r="22" spans="1:6">
      <c r="A22" s="7" t="s">
        <v>30</v>
      </c>
      <c r="B22" s="7"/>
      <c r="C22" s="8"/>
      <c r="D22" s="8"/>
      <c r="E22" s="8"/>
    </row>
    <row r="23" spans="1:6">
      <c r="A23" s="8" t="s">
        <v>37</v>
      </c>
      <c r="B23" s="7"/>
      <c r="C23" s="8"/>
      <c r="D23" s="8"/>
      <c r="E23" s="8"/>
    </row>
    <row r="24" spans="1:6">
      <c r="A24" s="8" t="s">
        <v>38</v>
      </c>
      <c r="B24" s="8"/>
      <c r="C24" s="8"/>
      <c r="D24" s="8"/>
      <c r="E24" s="8"/>
    </row>
    <row r="25" spans="1:6" ht="25.5" customHeight="1">
      <c r="A25" s="9" t="s">
        <v>34</v>
      </c>
      <c r="B25" s="9" t="s">
        <v>26</v>
      </c>
      <c r="C25" s="9" t="s">
        <v>13</v>
      </c>
      <c r="D25" s="9" t="s">
        <v>28</v>
      </c>
      <c r="E25" s="9" t="s">
        <v>27</v>
      </c>
      <c r="F25" s="36" t="s">
        <v>35</v>
      </c>
    </row>
    <row r="26" spans="1:6">
      <c r="A26" s="10"/>
      <c r="B26" s="10"/>
      <c r="C26" s="10"/>
      <c r="D26" s="10" t="s">
        <v>29</v>
      </c>
      <c r="E26" s="10" t="s">
        <v>22</v>
      </c>
      <c r="F26" s="37"/>
    </row>
    <row r="27" spans="1:6">
      <c r="A27" s="42">
        <v>1</v>
      </c>
      <c r="B27" s="42">
        <v>200</v>
      </c>
      <c r="C27" s="11" t="s">
        <v>31</v>
      </c>
      <c r="D27" s="11">
        <v>45.24</v>
      </c>
      <c r="E27" s="42">
        <v>11630</v>
      </c>
      <c r="F27" s="30" t="str">
        <f>IF(SUM(D27:D29)&lt;B27,"ok","Not enough power for all pumps")</f>
        <v>ok</v>
      </c>
    </row>
    <row r="28" spans="1:6">
      <c r="A28" s="31"/>
      <c r="B28" s="31"/>
      <c r="C28" s="11" t="s">
        <v>32</v>
      </c>
      <c r="D28" s="11">
        <v>45.24</v>
      </c>
      <c r="E28" s="43"/>
      <c r="F28" s="31"/>
    </row>
    <row r="29" spans="1:6">
      <c r="A29" s="32"/>
      <c r="B29" s="32"/>
      <c r="C29" s="11" t="s">
        <v>33</v>
      </c>
      <c r="D29" s="11">
        <v>45.24</v>
      </c>
      <c r="E29" s="44"/>
      <c r="F29" s="32"/>
    </row>
    <row r="30" spans="1:6">
      <c r="A30" s="11">
        <v>2</v>
      </c>
      <c r="B30" s="11">
        <v>200</v>
      </c>
      <c r="C30" s="11" t="s">
        <v>36</v>
      </c>
      <c r="D30" s="11">
        <v>31.67</v>
      </c>
      <c r="E30" s="11">
        <v>11630</v>
      </c>
      <c r="F30" s="1" t="str">
        <f>IF(SUM(D30)&lt;B30,"ok","Not enough power for all pumps")</f>
        <v>ok</v>
      </c>
    </row>
    <row r="31" spans="1:6" ht="18">
      <c r="A31" s="40" t="s">
        <v>8</v>
      </c>
      <c r="B31" s="41"/>
      <c r="C31" s="41"/>
      <c r="D31" s="12"/>
      <c r="E31" s="20">
        <f>SUM(E27:E30)</f>
        <v>23260</v>
      </c>
    </row>
  </sheetData>
  <mergeCells count="28">
    <mergeCell ref="F1:F2"/>
    <mergeCell ref="A15:C15"/>
    <mergeCell ref="A31:C31"/>
    <mergeCell ref="E27:E29"/>
    <mergeCell ref="A27:A29"/>
    <mergeCell ref="B27:B29"/>
    <mergeCell ref="F27:F29"/>
    <mergeCell ref="F25:F26"/>
    <mergeCell ref="B3:B6"/>
    <mergeCell ref="B7:B8"/>
    <mergeCell ref="B9:B10"/>
    <mergeCell ref="B11:B12"/>
    <mergeCell ref="B13:B14"/>
    <mergeCell ref="A3:A6"/>
    <mergeCell ref="A7:A8"/>
    <mergeCell ref="A9:A10"/>
    <mergeCell ref="A11:A12"/>
    <mergeCell ref="A13:A14"/>
    <mergeCell ref="E3:E6"/>
    <mergeCell ref="E7:E8"/>
    <mergeCell ref="E9:E10"/>
    <mergeCell ref="E11:E12"/>
    <mergeCell ref="E13:E14"/>
    <mergeCell ref="F3:F6"/>
    <mergeCell ref="F7:F8"/>
    <mergeCell ref="F9:F10"/>
    <mergeCell ref="F11:F12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qw212-admin</cp:lastModifiedBy>
  <dcterms:created xsi:type="dcterms:W3CDTF">2012-01-11T05:24:26Z</dcterms:created>
  <dcterms:modified xsi:type="dcterms:W3CDTF">2012-07-10T14:14:35Z</dcterms:modified>
</cp:coreProperties>
</file>