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chehada\Desktop\"/>
    </mc:Choice>
  </mc:AlternateContent>
  <bookViews>
    <workbookView xWindow="0" yWindow="0" windowWidth="19200" windowHeight="8328" activeTab="1"/>
  </bookViews>
  <sheets>
    <sheet name="Previous worksheet" sheetId="1" r:id="rId1"/>
    <sheet name="Cleaned Data" sheetId="4" r:id="rId2"/>
    <sheet name="Feed" sheetId="10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4" l="1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3" i="4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" i="10"/>
  <c r="G3" i="10" l="1"/>
  <c r="H3" i="10" s="1"/>
  <c r="G4" i="10"/>
  <c r="H4" i="10" s="1"/>
  <c r="G5" i="10"/>
  <c r="H5" i="10" s="1"/>
  <c r="G6" i="10"/>
  <c r="H6" i="10" s="1"/>
  <c r="G7" i="10"/>
  <c r="H7" i="10" s="1"/>
  <c r="G8" i="10"/>
  <c r="H8" i="10" s="1"/>
  <c r="G9" i="10"/>
  <c r="H9" i="10" s="1"/>
  <c r="G10" i="10"/>
  <c r="H10" i="10" s="1"/>
  <c r="G11" i="10"/>
  <c r="H11" i="10" s="1"/>
  <c r="G12" i="10"/>
  <c r="H12" i="10" s="1"/>
  <c r="G13" i="10"/>
  <c r="H13" i="10" s="1"/>
  <c r="G14" i="10"/>
  <c r="H14" i="10" s="1"/>
  <c r="G15" i="10"/>
  <c r="H15" i="10" s="1"/>
  <c r="G16" i="10"/>
  <c r="H16" i="10" s="1"/>
  <c r="G17" i="10"/>
  <c r="H17" i="10" s="1"/>
  <c r="G18" i="10"/>
  <c r="H18" i="10" s="1"/>
  <c r="G19" i="10"/>
  <c r="H19" i="10" s="1"/>
  <c r="G20" i="10"/>
  <c r="H20" i="10" s="1"/>
  <c r="G2" i="10"/>
  <c r="H2" i="10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6" i="10"/>
  <c r="D16" i="10" s="1"/>
  <c r="C17" i="10"/>
  <c r="D17" i="10" s="1"/>
  <c r="C18" i="10"/>
  <c r="D18" i="10" s="1"/>
  <c r="C19" i="10"/>
  <c r="D19" i="10" s="1"/>
  <c r="C20" i="10"/>
  <c r="D20" i="10" s="1"/>
  <c r="C2" i="10"/>
  <c r="D2" i="10" s="1"/>
  <c r="F21" i="10"/>
  <c r="B21" i="10"/>
  <c r="H21" i="10" l="1"/>
  <c r="C21" i="10"/>
  <c r="G21" i="10"/>
  <c r="D21" i="10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C66" i="1"/>
  <c r="F35" i="1"/>
</calcChain>
</file>

<file path=xl/sharedStrings.xml><?xml version="1.0" encoding="utf-8"?>
<sst xmlns="http://schemas.openxmlformats.org/spreadsheetml/2006/main" count="235" uniqueCount="124">
  <si>
    <t>Variable</t>
  </si>
  <si>
    <t>Units</t>
  </si>
  <si>
    <t>Value</t>
  </si>
  <si>
    <t>Charge Heater (EnergyFlow)</t>
  </si>
  <si>
    <t>kJ/h</t>
  </si>
  <si>
    <t>R1 H2consumption (Mass)</t>
  </si>
  <si>
    <t>%</t>
  </si>
  <si>
    <t>R1 FeedTemperature</t>
  </si>
  <si>
    <t>C</t>
  </si>
  <si>
    <t>R1 InletRON</t>
  </si>
  <si>
    <t>R1 WHSV</t>
  </si>
  <si>
    <t>R1 LHSV</t>
  </si>
  <si>
    <t>R1 Product Hydrogen</t>
  </si>
  <si>
    <t>kg/hr</t>
  </si>
  <si>
    <t>R1 Product n-Butane</t>
  </si>
  <si>
    <t>R1 Product i-Butane</t>
  </si>
  <si>
    <t>R1 Product n-Pentane</t>
  </si>
  <si>
    <t>R1 Product i-Pentane</t>
  </si>
  <si>
    <t>R1 Product n-Hexane</t>
  </si>
  <si>
    <t>R1 Product 2-Mpentane</t>
  </si>
  <si>
    <t>R1 Product 3-Mpentane</t>
  </si>
  <si>
    <t>R1 Product 22-Mbutane</t>
  </si>
  <si>
    <t>R1 Product 23-Mbutane</t>
  </si>
  <si>
    <t>R1 Product n-Heptane</t>
  </si>
  <si>
    <t>R1 Product 2-Mhexane</t>
  </si>
  <si>
    <t>R1 Product Cyclopentane</t>
  </si>
  <si>
    <t>R1 Product Mcyclopentan</t>
  </si>
  <si>
    <t>R1 Product Cyclohexane</t>
  </si>
  <si>
    <t>R1 Product Benzene</t>
  </si>
  <si>
    <t>R1 Product Ethane</t>
  </si>
  <si>
    <t>R1 Product Propane</t>
  </si>
  <si>
    <t>R1 Product Methane</t>
  </si>
  <si>
    <t>R1 Product Benzene in Product (wt) [%]</t>
  </si>
  <si>
    <t>R1 Results C4+ yield (wt) [%]</t>
  </si>
  <si>
    <t>R1 Results C5+ yield (wt) [%]</t>
  </si>
  <si>
    <t>R1 Results H2 Consumption (wt) [%]</t>
  </si>
  <si>
    <t>R1 Results H2/HC at Inlet (Molar)</t>
  </si>
  <si>
    <t>R1 Results H2/HC at Product (Molar)</t>
  </si>
  <si>
    <t>R1 Results Product Temperature [C]</t>
  </si>
  <si>
    <t>R1 Results Catalyst Life</t>
  </si>
  <si>
    <t>R1 Results PIN</t>
  </si>
  <si>
    <t>R1 Results Product C4+ RON</t>
  </si>
  <si>
    <t>R1 Results Product C4+ MON</t>
  </si>
  <si>
    <t>Feed C4+ RON</t>
  </si>
  <si>
    <t>Feed C4+ MON</t>
  </si>
  <si>
    <t>iC4/C4 [%]</t>
  </si>
  <si>
    <t>iC5/C5 [%]</t>
  </si>
  <si>
    <t>2MC5/C6 [%]</t>
  </si>
  <si>
    <t>3MC5/C6 [%]</t>
  </si>
  <si>
    <t>22MB/C6 [%]</t>
  </si>
  <si>
    <t>23MB/C6 [%]</t>
  </si>
  <si>
    <t>iC7/C7 [%]</t>
  </si>
  <si>
    <t>R2 Product Hydrogen</t>
  </si>
  <si>
    <t>R2 Product n-Butane</t>
  </si>
  <si>
    <t>R2 Product i-Butane</t>
  </si>
  <si>
    <t>R2 Product n-Pentane</t>
  </si>
  <si>
    <t>R2 Product i-Pentane</t>
  </si>
  <si>
    <t>R2 Product n-Hexane</t>
  </si>
  <si>
    <t>R2 Product 2-Mpentane</t>
  </si>
  <si>
    <t>R2 Product 3-Mpentane</t>
  </si>
  <si>
    <t>R2 Product 22-Mbutane</t>
  </si>
  <si>
    <t>R2 Product 23-Mbutane</t>
  </si>
  <si>
    <t>R2 Product n-Heptane</t>
  </si>
  <si>
    <t>R2 Product 2-Mhexane</t>
  </si>
  <si>
    <t>R2 Product Cyclopentane</t>
  </si>
  <si>
    <t>R2 Product Mcyclopentan</t>
  </si>
  <si>
    <t>R2 Product Cyclohexane</t>
  </si>
  <si>
    <t>R2 Product Benzene</t>
  </si>
  <si>
    <t>R2 Product Ethane</t>
  </si>
  <si>
    <t>R2 Product Propane</t>
  </si>
  <si>
    <t>R2 Product Methane</t>
  </si>
  <si>
    <t>R2 Results Benzene in Product (wt) [%]</t>
  </si>
  <si>
    <t>R2 Results C4+ yield (wt) [%]</t>
  </si>
  <si>
    <t>R2 Resutls C5+ yield (wt) [%]</t>
  </si>
  <si>
    <t>R2 Resutls H2 Consumption (wt) [%]</t>
  </si>
  <si>
    <t>R2 Resutls H2/HC at Inlet (Molar)</t>
  </si>
  <si>
    <t>R2 Results H2/HC at Product (Molar)</t>
  </si>
  <si>
    <t>R2 Results Product Temperature [C]</t>
  </si>
  <si>
    <t>R2 Results Catalyst Life</t>
  </si>
  <si>
    <t>R2 Results PIN</t>
  </si>
  <si>
    <t>R2 Results Product C4+ RON</t>
  </si>
  <si>
    <t>R2 Results Product C4+ MON</t>
  </si>
  <si>
    <t>R2 Results Feed C4+ RON</t>
  </si>
  <si>
    <t>R2 Results Feed C4+ MON</t>
  </si>
  <si>
    <t>R2 Results iC4/C4 [%]</t>
  </si>
  <si>
    <t>R2 Results iC5/C5 [%]</t>
  </si>
  <si>
    <t>R2 Results 2MC5/C6 [%]</t>
  </si>
  <si>
    <t>R2 Resutls 3MC5/C6 [%]</t>
  </si>
  <si>
    <t>R2 Resutls 22MB/C6 [%]</t>
  </si>
  <si>
    <t>R2 Results 23MB/C6 [%]</t>
  </si>
  <si>
    <t>R2 Results iC7/C7 [%]</t>
  </si>
  <si>
    <t>Isom-101 FeedTemperature</t>
  </si>
  <si>
    <t>Isom-101 H2consumption (Mass)</t>
  </si>
  <si>
    <t>Isom-101 WHSV</t>
  </si>
  <si>
    <t>Product InMassFlow</t>
  </si>
  <si>
    <t>Isom-101 LHSV</t>
  </si>
  <si>
    <t xml:space="preserve">Sum </t>
  </si>
  <si>
    <t>Hydrogen</t>
  </si>
  <si>
    <t>Methane</t>
  </si>
  <si>
    <t>Ethane</t>
  </si>
  <si>
    <t>Propane</t>
  </si>
  <si>
    <t>i-Butane</t>
  </si>
  <si>
    <t>n-Butane</t>
  </si>
  <si>
    <t>i-Pentane</t>
  </si>
  <si>
    <t>n-Pentane</t>
  </si>
  <si>
    <t>Cyclopentane</t>
  </si>
  <si>
    <t>22-Mbutane</t>
  </si>
  <si>
    <t>23-Mbutane</t>
  </si>
  <si>
    <t>2-Mpentane</t>
  </si>
  <si>
    <t>3-Mpentane</t>
  </si>
  <si>
    <t>n-Hexane</t>
  </si>
  <si>
    <t>Mcyclopentan</t>
  </si>
  <si>
    <t>Benzene</t>
  </si>
  <si>
    <t>Cyclohexane</t>
  </si>
  <si>
    <t>Feed</t>
  </si>
  <si>
    <t>n-Heptane</t>
  </si>
  <si>
    <t>2-Mhexane</t>
  </si>
  <si>
    <t>Mole Flow [kgmole/h]</t>
  </si>
  <si>
    <t>molar flow</t>
  </si>
  <si>
    <t>Feed_Mass Flow</t>
  </si>
  <si>
    <t>Hydrogen_Mass Flow</t>
  </si>
  <si>
    <t>Total</t>
  </si>
  <si>
    <t>Feed Mass Fraction</t>
  </si>
  <si>
    <t>Hydrogen Mass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</si>
</sst>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  <xf numFmtId="0" fontId="4" fillId="0" borderId="0" xfId="0" applyFont="1"/>
    <xf numFmtId="11" fontId="4" fillId="0" borderId="0" xfId="0" applyNumberFormat="1" applyFont="1"/>
    <xf numFmtId="0" fontId="5" fillId="0" borderId="0" xfId="0" applyFont="1"/>
    <xf numFmtId="1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9" workbookViewId="0">
      <selection activeCell="A90" sqref="A90:XFD90"/>
    </sheetView>
  </sheetViews>
  <sheetFormatPr defaultRowHeight="14.4" x14ac:dyDescent="0.3"/>
  <cols>
    <col min="1" max="1" width="37.6640625" customWidth="1"/>
    <col min="8" max="8" width="15.21875" customWidth="1"/>
  </cols>
  <sheetData>
    <row r="1" spans="1:18" x14ac:dyDescent="0.3">
      <c r="A1" s="1" t="s">
        <v>0</v>
      </c>
      <c r="B1" s="1" t="s">
        <v>1</v>
      </c>
      <c r="F1" s="1" t="s">
        <v>2</v>
      </c>
    </row>
    <row r="2" spans="1:18" x14ac:dyDescent="0.3">
      <c r="A2" t="s">
        <v>3</v>
      </c>
      <c r="B2" t="s">
        <v>4</v>
      </c>
      <c r="C2">
        <v>10387723.366109099</v>
      </c>
      <c r="D2">
        <v>9318034.4213495199</v>
      </c>
      <c r="E2">
        <v>7946840.6326823803</v>
      </c>
      <c r="F2">
        <v>6432115.5816810001</v>
      </c>
      <c r="G2">
        <v>5196444.5445100795</v>
      </c>
      <c r="H2">
        <v>4414038.3284192504</v>
      </c>
      <c r="I2">
        <v>3717600.8629497201</v>
      </c>
      <c r="J2">
        <v>3382880.2388426098</v>
      </c>
      <c r="K2">
        <v>3078295.9708339102</v>
      </c>
      <c r="L2">
        <v>2623910.8254893101</v>
      </c>
      <c r="M2">
        <v>2158415.26715797</v>
      </c>
      <c r="N2">
        <v>1859236.09580137</v>
      </c>
      <c r="O2">
        <v>1453510.5195257401</v>
      </c>
      <c r="P2">
        <v>1248227.9850063899</v>
      </c>
      <c r="Q2">
        <v>1022070.71864796</v>
      </c>
      <c r="R2">
        <v>924257.29140766105</v>
      </c>
    </row>
    <row r="3" spans="1:18" x14ac:dyDescent="0.3">
      <c r="A3" t="s">
        <v>5</v>
      </c>
      <c r="B3" t="s">
        <v>6</v>
      </c>
      <c r="C3">
        <v>17.764361131444399</v>
      </c>
      <c r="D3">
        <v>21.699416163394499</v>
      </c>
      <c r="E3">
        <v>26.560589167702101</v>
      </c>
      <c r="F3">
        <v>31.836091933313799</v>
      </c>
      <c r="G3">
        <v>36.322771912800199</v>
      </c>
      <c r="H3">
        <v>39.886999296319203</v>
      </c>
      <c r="I3">
        <v>45.265628578786398</v>
      </c>
      <c r="J3">
        <v>49.181753350816997</v>
      </c>
      <c r="K3">
        <v>53.385376310313703</v>
      </c>
      <c r="L3">
        <v>60.235860263837303</v>
      </c>
      <c r="M3">
        <v>67.597138686965593</v>
      </c>
      <c r="N3">
        <v>72.596070616600201</v>
      </c>
      <c r="O3">
        <v>79.702464051247503</v>
      </c>
      <c r="P3">
        <v>83.558590292343396</v>
      </c>
      <c r="Q3">
        <v>88.188357312923301</v>
      </c>
      <c r="R3">
        <v>90.491881698777405</v>
      </c>
    </row>
    <row r="4" spans="1:18" x14ac:dyDescent="0.3">
      <c r="A4" s="2" t="s">
        <v>7</v>
      </c>
      <c r="B4" s="2" t="s">
        <v>8</v>
      </c>
      <c r="C4" s="2">
        <v>125</v>
      </c>
      <c r="D4" s="2">
        <v>127</v>
      </c>
      <c r="E4" s="2">
        <v>129</v>
      </c>
      <c r="F4" s="2">
        <v>131</v>
      </c>
      <c r="G4" s="2">
        <v>133</v>
      </c>
      <c r="H4" s="2">
        <v>135</v>
      </c>
      <c r="I4" s="2">
        <v>138</v>
      </c>
      <c r="J4" s="2">
        <v>140</v>
      </c>
      <c r="K4" s="2">
        <v>142</v>
      </c>
      <c r="L4" s="2">
        <v>145</v>
      </c>
      <c r="M4" s="2">
        <v>148</v>
      </c>
      <c r="N4" s="2">
        <v>150</v>
      </c>
      <c r="O4" s="2">
        <v>153</v>
      </c>
      <c r="P4" s="2">
        <v>155</v>
      </c>
      <c r="Q4" s="2">
        <v>158</v>
      </c>
      <c r="R4" s="2">
        <v>160</v>
      </c>
    </row>
    <row r="5" spans="1:18" x14ac:dyDescent="0.3">
      <c r="A5" t="s">
        <v>9</v>
      </c>
      <c r="C5">
        <v>65.870399156726194</v>
      </c>
      <c r="D5">
        <v>65.870399156726194</v>
      </c>
      <c r="E5">
        <v>65.870399156726094</v>
      </c>
      <c r="F5">
        <v>65.870399156726194</v>
      </c>
      <c r="G5">
        <v>65.870399156726194</v>
      </c>
      <c r="H5">
        <v>65.870399156726194</v>
      </c>
      <c r="I5">
        <v>65.870399156726194</v>
      </c>
      <c r="J5">
        <v>65.870399156726194</v>
      </c>
      <c r="K5">
        <v>65.870399156726194</v>
      </c>
      <c r="L5">
        <v>65.870399156726194</v>
      </c>
      <c r="M5">
        <v>65.870399156726194</v>
      </c>
      <c r="N5">
        <v>65.870399156726194</v>
      </c>
      <c r="O5">
        <v>65.870399156726094</v>
      </c>
      <c r="P5">
        <v>65.870399156726194</v>
      </c>
      <c r="Q5">
        <v>65.870399156726194</v>
      </c>
      <c r="R5">
        <v>65.870399156726194</v>
      </c>
    </row>
    <row r="6" spans="1:18" x14ac:dyDescent="0.3">
      <c r="A6" t="s">
        <v>10</v>
      </c>
      <c r="C6">
        <v>1.9562581427579899</v>
      </c>
      <c r="D6">
        <v>1.9562581427579899</v>
      </c>
      <c r="E6">
        <v>1.9562581427579899</v>
      </c>
      <c r="F6">
        <v>1.9562581427579899</v>
      </c>
      <c r="G6">
        <v>1.9562581427579899</v>
      </c>
      <c r="H6">
        <v>1.9562581427579899</v>
      </c>
      <c r="I6">
        <v>1.9562581427579899</v>
      </c>
      <c r="J6">
        <v>1.9562581427579899</v>
      </c>
      <c r="K6">
        <v>1.9562581427579899</v>
      </c>
      <c r="L6">
        <v>1.9562581427579899</v>
      </c>
      <c r="M6">
        <v>1.9562581427579899</v>
      </c>
      <c r="N6">
        <v>1.9562581427579899</v>
      </c>
      <c r="O6">
        <v>1.9562581427579899</v>
      </c>
      <c r="P6">
        <v>1.9562581427579899</v>
      </c>
      <c r="Q6">
        <v>1.9562581427579899</v>
      </c>
      <c r="R6">
        <v>1.9562581427579899</v>
      </c>
    </row>
    <row r="7" spans="1:18" x14ac:dyDescent="0.3">
      <c r="A7" t="s">
        <v>11</v>
      </c>
      <c r="C7">
        <v>2.8437277291030298</v>
      </c>
      <c r="D7">
        <v>2.8437277291030401</v>
      </c>
      <c r="E7">
        <v>2.8437277291030401</v>
      </c>
      <c r="F7">
        <v>2.8437277291030401</v>
      </c>
      <c r="G7">
        <v>2.8437277291030298</v>
      </c>
      <c r="H7">
        <v>2.8437277291030401</v>
      </c>
      <c r="I7">
        <v>2.8437277291030401</v>
      </c>
      <c r="J7">
        <v>2.8437277291030401</v>
      </c>
      <c r="K7">
        <v>2.8437277291030401</v>
      </c>
      <c r="L7">
        <v>2.8437277291030401</v>
      </c>
      <c r="M7">
        <v>2.8437277291030401</v>
      </c>
      <c r="N7" s="3">
        <v>2.8637678241964198E-2</v>
      </c>
      <c r="O7">
        <v>2.8437277291030401</v>
      </c>
      <c r="P7">
        <v>2.8437277291030298</v>
      </c>
      <c r="Q7">
        <v>2.8437277291030401</v>
      </c>
      <c r="R7">
        <v>2.8437277291030401</v>
      </c>
    </row>
    <row r="8" spans="1:18" s="6" customFormat="1" x14ac:dyDescent="0.3">
      <c r="A8" s="6" t="s">
        <v>12</v>
      </c>
      <c r="B8" s="6" t="s">
        <v>13</v>
      </c>
      <c r="C8" s="6">
        <v>251.76769645087299</v>
      </c>
      <c r="D8" s="6">
        <v>239.72036813394899</v>
      </c>
      <c r="E8" s="6">
        <v>224.837692615371</v>
      </c>
      <c r="F8" s="6">
        <v>208.686529966276</v>
      </c>
      <c r="G8" s="6">
        <v>194.95037981666701</v>
      </c>
      <c r="H8" s="6">
        <v>184.03835517233901</v>
      </c>
      <c r="I8" s="6">
        <v>167.571466568549</v>
      </c>
      <c r="J8" s="7">
        <v>155.58209399926301</v>
      </c>
      <c r="K8" s="7">
        <v>142.71253423391499</v>
      </c>
      <c r="L8" s="7">
        <v>121.739503705033</v>
      </c>
      <c r="M8" s="7">
        <v>99.202655484192803</v>
      </c>
      <c r="N8" s="7">
        <v>83.898225507665202</v>
      </c>
      <c r="O8" s="7">
        <v>62.141717870209398</v>
      </c>
      <c r="P8" s="6">
        <v>50.336033202321502</v>
      </c>
      <c r="Q8" s="7">
        <v>36.1618163553076</v>
      </c>
      <c r="R8" s="7">
        <v>29.109484345436801</v>
      </c>
    </row>
    <row r="9" spans="1:18" s="6" customFormat="1" x14ac:dyDescent="0.3">
      <c r="A9" s="6" t="s">
        <v>14</v>
      </c>
      <c r="B9" s="6" t="s">
        <v>13</v>
      </c>
      <c r="C9" s="6">
        <v>376.67764508212298</v>
      </c>
      <c r="D9" s="6">
        <v>401.97208516767398</v>
      </c>
      <c r="E9" s="6">
        <v>439.81982897717199</v>
      </c>
      <c r="F9" s="6">
        <v>492.32907163462397</v>
      </c>
      <c r="G9" s="6">
        <v>557.41871069104695</v>
      </c>
      <c r="H9" s="6">
        <v>633.17579500538</v>
      </c>
      <c r="I9" s="6">
        <v>771.60005146430899</v>
      </c>
      <c r="J9" s="7">
        <v>884.28699265588205</v>
      </c>
      <c r="K9" s="7">
        <v>1015.60916150239</v>
      </c>
      <c r="L9" s="7">
        <v>1249.71504143782</v>
      </c>
      <c r="M9" s="7">
        <v>1525.33980651656</v>
      </c>
      <c r="N9" s="7">
        <v>1725.6643921254999</v>
      </c>
      <c r="O9" s="7">
        <v>2030.11598265271</v>
      </c>
      <c r="P9" s="6">
        <v>2209.0187541860701</v>
      </c>
      <c r="Q9" s="7">
        <v>2442.0657653338899</v>
      </c>
      <c r="R9" s="7">
        <v>2570.3825218925199</v>
      </c>
    </row>
    <row r="10" spans="1:18" s="6" customFormat="1" x14ac:dyDescent="0.3">
      <c r="A10" s="6" t="s">
        <v>15</v>
      </c>
      <c r="B10" s="6" t="s">
        <v>13</v>
      </c>
      <c r="C10" s="6">
        <v>630.82809758447195</v>
      </c>
      <c r="D10" s="6">
        <v>655.72228512427296</v>
      </c>
      <c r="E10" s="6">
        <v>693.74099683042505</v>
      </c>
      <c r="F10" s="6">
        <v>751.04794390888298</v>
      </c>
      <c r="G10" s="6">
        <v>829.38853127303503</v>
      </c>
      <c r="H10" s="6">
        <v>926.89856650470495</v>
      </c>
      <c r="I10" s="6">
        <v>1110.4607172844701</v>
      </c>
      <c r="J10" s="7">
        <v>1260.92173849807</v>
      </c>
      <c r="K10" s="7">
        <v>1436.12894934923</v>
      </c>
      <c r="L10" s="7">
        <v>1746.8479487653599</v>
      </c>
      <c r="M10" s="7">
        <v>2108.761182237</v>
      </c>
      <c r="N10" s="7">
        <v>2368.5084779181602</v>
      </c>
      <c r="O10" s="7">
        <v>2756.7121546497901</v>
      </c>
      <c r="P10" s="6">
        <v>2981.7739270816501</v>
      </c>
      <c r="Q10" s="7">
        <v>3268.20792296324</v>
      </c>
      <c r="R10" s="7">
        <v>3421.5764383629898</v>
      </c>
    </row>
    <row r="11" spans="1:18" s="6" customFormat="1" x14ac:dyDescent="0.3">
      <c r="A11" s="6" t="s">
        <v>16</v>
      </c>
      <c r="B11" s="6" t="s">
        <v>13</v>
      </c>
      <c r="C11" s="6">
        <v>19369.1774152916</v>
      </c>
      <c r="D11" s="6">
        <v>17412.176399656499</v>
      </c>
      <c r="E11" s="6">
        <v>14727.014776022999</v>
      </c>
      <c r="F11" s="6">
        <v>11655.156478304199</v>
      </c>
      <c r="G11" s="6">
        <v>9197.0928838954605</v>
      </c>
      <c r="H11" s="6">
        <v>7855.4258963310804</v>
      </c>
      <c r="I11" s="6">
        <v>7214.1535168322698</v>
      </c>
      <c r="J11" s="7">
        <v>7162.6275165631796</v>
      </c>
      <c r="K11" s="7">
        <v>7199.7625905717796</v>
      </c>
      <c r="L11" s="7">
        <v>7299.2452671520005</v>
      </c>
      <c r="M11" s="7">
        <v>7407.2084239476599</v>
      </c>
      <c r="N11" s="7">
        <v>7477.92309465375</v>
      </c>
      <c r="O11" s="7">
        <v>7577.7721148462897</v>
      </c>
      <c r="P11" s="6">
        <v>7632.7498708209196</v>
      </c>
      <c r="Q11" s="7">
        <v>7703.5460080491202</v>
      </c>
      <c r="R11" s="7">
        <v>7743.6562922806997</v>
      </c>
    </row>
    <row r="12" spans="1:18" s="6" customFormat="1" x14ac:dyDescent="0.3">
      <c r="A12" s="6" t="s">
        <v>17</v>
      </c>
      <c r="B12" s="6" t="s">
        <v>13</v>
      </c>
      <c r="C12" s="6">
        <v>19888.1125678838</v>
      </c>
      <c r="D12" s="6">
        <v>21845.113583518902</v>
      </c>
      <c r="E12" s="6">
        <v>24530.275207152401</v>
      </c>
      <c r="F12" s="6">
        <v>27602.133504871199</v>
      </c>
      <c r="G12" s="6">
        <v>30060.1970992799</v>
      </c>
      <c r="H12" s="6">
        <v>31401.8640868443</v>
      </c>
      <c r="I12" s="6">
        <v>32043.136466343101</v>
      </c>
      <c r="J12" s="7">
        <v>32094.662466612201</v>
      </c>
      <c r="K12" s="7">
        <v>32057.527392603599</v>
      </c>
      <c r="L12" s="7">
        <v>31958.0447160234</v>
      </c>
      <c r="M12" s="7">
        <v>31850.081559227699</v>
      </c>
      <c r="N12" s="7">
        <v>31779.366888521599</v>
      </c>
      <c r="O12" s="7">
        <v>31679.517868329101</v>
      </c>
      <c r="P12" s="6">
        <v>31624.5401123544</v>
      </c>
      <c r="Q12" s="7">
        <v>31553.743975126301</v>
      </c>
      <c r="R12" s="7">
        <v>31513.633690894701</v>
      </c>
    </row>
    <row r="13" spans="1:18" s="6" customFormat="1" x14ac:dyDescent="0.3">
      <c r="A13" s="6" t="s">
        <v>18</v>
      </c>
      <c r="B13" s="6" t="s">
        <v>13</v>
      </c>
      <c r="C13" s="6">
        <v>15497.4991787736</v>
      </c>
      <c r="D13" s="6">
        <v>13457.939037280699</v>
      </c>
      <c r="E13" s="6">
        <v>10968.794350288001</v>
      </c>
      <c r="F13" s="6">
        <v>8486.0261076860206</v>
      </c>
      <c r="G13" s="6">
        <v>6709.7515307394597</v>
      </c>
      <c r="H13" s="6">
        <v>5775.5700076946796</v>
      </c>
      <c r="I13" s="6">
        <v>5276.64009258037</v>
      </c>
      <c r="J13" s="7">
        <v>5191.73145261433</v>
      </c>
      <c r="K13" s="7">
        <v>5170.37075102379</v>
      </c>
      <c r="L13" s="7">
        <v>5167.6648209312198</v>
      </c>
      <c r="M13" s="7">
        <v>5159.68978638097</v>
      </c>
      <c r="N13" s="7">
        <v>5146.0582257264596</v>
      </c>
      <c r="O13" s="7">
        <v>5115.7585749643504</v>
      </c>
      <c r="P13" s="6">
        <v>5092.40079052282</v>
      </c>
      <c r="Q13" s="7">
        <v>5058.1445357654702</v>
      </c>
      <c r="R13" s="7">
        <v>5038.1926298909802</v>
      </c>
    </row>
    <row r="14" spans="1:18" s="6" customFormat="1" x14ac:dyDescent="0.3">
      <c r="A14" s="6" t="s">
        <v>19</v>
      </c>
      <c r="B14" s="6" t="s">
        <v>13</v>
      </c>
      <c r="C14" s="6">
        <v>16148.072250966001</v>
      </c>
      <c r="D14" s="6">
        <v>16222.507346300499</v>
      </c>
      <c r="E14" s="6">
        <v>16078.0749475224</v>
      </c>
      <c r="F14" s="6">
        <v>15578.2502002779</v>
      </c>
      <c r="G14" s="6">
        <v>14906.550373431701</v>
      </c>
      <c r="H14" s="6">
        <v>14389.345422300101</v>
      </c>
      <c r="I14" s="6">
        <v>14010.6699269457</v>
      </c>
      <c r="J14" s="7">
        <v>13894.830041724699</v>
      </c>
      <c r="K14" s="7">
        <v>13804.153828582999</v>
      </c>
      <c r="L14" s="7">
        <v>13647.2951850228</v>
      </c>
      <c r="M14" s="7">
        <v>13437.638882701</v>
      </c>
      <c r="N14" s="7">
        <v>13270.452336402799</v>
      </c>
      <c r="O14" s="7">
        <v>12999.1404162904</v>
      </c>
      <c r="P14" s="6">
        <v>12828.440614003301</v>
      </c>
      <c r="Q14" s="7">
        <v>12597.748440195701</v>
      </c>
      <c r="R14" s="7">
        <v>12466.860709947499</v>
      </c>
    </row>
    <row r="15" spans="1:18" s="6" customFormat="1" x14ac:dyDescent="0.3">
      <c r="A15" s="6" t="s">
        <v>20</v>
      </c>
      <c r="B15" s="6" t="s">
        <v>13</v>
      </c>
      <c r="C15" s="6">
        <v>8653.6360369242302</v>
      </c>
      <c r="D15" s="6">
        <v>8468.7394042402502</v>
      </c>
      <c r="E15" s="6">
        <v>8142.3501710973196</v>
      </c>
      <c r="F15" s="6">
        <v>7618.1256878636596</v>
      </c>
      <c r="G15" s="6">
        <v>7014.27991126494</v>
      </c>
      <c r="H15" s="6">
        <v>6541.7466630538502</v>
      </c>
      <c r="I15" s="6">
        <v>6181.6129037950896</v>
      </c>
      <c r="J15" s="7">
        <v>6089.4958931700403</v>
      </c>
      <c r="K15" s="7">
        <v>6045.0297166590499</v>
      </c>
      <c r="L15" s="7">
        <v>5997.3663345116001</v>
      </c>
      <c r="M15" s="7">
        <v>5935.52443130142</v>
      </c>
      <c r="N15" s="7">
        <v>5882.2055927947304</v>
      </c>
      <c r="O15" s="7">
        <v>5790.5450792900701</v>
      </c>
      <c r="P15" s="6">
        <v>5730.2090374551899</v>
      </c>
      <c r="Q15" s="7">
        <v>5646.9840107351602</v>
      </c>
      <c r="R15" s="7">
        <v>5599.36063853208</v>
      </c>
    </row>
    <row r="16" spans="1:18" s="6" customFormat="1" x14ac:dyDescent="0.3">
      <c r="A16" s="6" t="s">
        <v>21</v>
      </c>
      <c r="B16" s="6" t="s">
        <v>13</v>
      </c>
      <c r="C16" s="6">
        <v>6138.6703857514603</v>
      </c>
      <c r="D16" s="6">
        <v>8119.9182538611403</v>
      </c>
      <c r="E16" s="6">
        <v>10863.7079694287</v>
      </c>
      <c r="F16" s="6">
        <v>14117.3605536256</v>
      </c>
      <c r="G16" s="6">
        <v>16905.166745345301</v>
      </c>
      <c r="H16" s="6">
        <v>18557.662679453199</v>
      </c>
      <c r="I16" s="6">
        <v>19322.1182121725</v>
      </c>
      <c r="J16" s="7">
        <v>19223.937297121101</v>
      </c>
      <c r="K16" s="7">
        <v>18914.753460518801</v>
      </c>
      <c r="L16" s="7">
        <v>18274.130367865801</v>
      </c>
      <c r="M16" s="7">
        <v>17539.7522941649</v>
      </c>
      <c r="N16" s="7">
        <v>17030.924354023999</v>
      </c>
      <c r="O16" s="7">
        <v>16286.624181687699</v>
      </c>
      <c r="P16" s="6">
        <v>15858.711961970201</v>
      </c>
      <c r="Q16" s="7">
        <v>15306.503023692099</v>
      </c>
      <c r="R16" s="7">
        <v>15000.3613953564</v>
      </c>
    </row>
    <row r="17" spans="1:18" s="6" customFormat="1" x14ac:dyDescent="0.3">
      <c r="A17" s="6" t="s">
        <v>22</v>
      </c>
      <c r="B17" s="6" t="s">
        <v>13</v>
      </c>
      <c r="C17" s="6">
        <v>3150.8169313892099</v>
      </c>
      <c r="D17" s="6">
        <v>3328.8161824162898</v>
      </c>
      <c r="E17" s="6">
        <v>3544.0217871095902</v>
      </c>
      <c r="F17" s="6">
        <v>3780.7881890837898</v>
      </c>
      <c r="G17" s="6">
        <v>4002.11407923774</v>
      </c>
      <c r="H17" s="6">
        <v>4187.2115593082099</v>
      </c>
      <c r="I17" s="6">
        <v>4409.6146705722203</v>
      </c>
      <c r="J17" s="7">
        <v>4532.8546866603801</v>
      </c>
      <c r="K17" s="7">
        <v>4639.7210778583303</v>
      </c>
      <c r="L17" s="7">
        <v>4768.5299189269499</v>
      </c>
      <c r="M17" s="7">
        <v>4855.2641664761804</v>
      </c>
      <c r="N17" s="7">
        <v>4888.1904130275698</v>
      </c>
      <c r="O17" s="7">
        <v>4901.8485013733498</v>
      </c>
      <c r="P17" s="6">
        <v>4890.9307009276999</v>
      </c>
      <c r="Q17" s="7">
        <v>4856.7946650531003</v>
      </c>
      <c r="R17" s="7">
        <v>4827.5804133301999</v>
      </c>
    </row>
    <row r="18" spans="1:18" s="6" customFormat="1" x14ac:dyDescent="0.3">
      <c r="A18" s="6" t="s">
        <v>23</v>
      </c>
      <c r="B18" s="6" t="s">
        <v>13</v>
      </c>
      <c r="C18" s="6">
        <v>2623.6152602326201</v>
      </c>
      <c r="D18" s="6">
        <v>2581.3495591205601</v>
      </c>
      <c r="E18" s="6">
        <v>2507.5313032745798</v>
      </c>
      <c r="F18" s="6">
        <v>2380.50292942127</v>
      </c>
      <c r="G18" s="6">
        <v>2193.7621358727602</v>
      </c>
      <c r="H18" s="6">
        <v>1970.0383184352299</v>
      </c>
      <c r="I18" s="6">
        <v>1622.9661605653901</v>
      </c>
      <c r="J18" s="7">
        <v>1411.23004025674</v>
      </c>
      <c r="K18" s="7">
        <v>1228.8193290403599</v>
      </c>
      <c r="L18" s="7">
        <v>1021.5869377115999</v>
      </c>
      <c r="M18" s="7">
        <v>893.52222725557897</v>
      </c>
      <c r="N18" s="7">
        <v>844.42169062683604</v>
      </c>
      <c r="O18" s="7">
        <v>807.90036719322597</v>
      </c>
      <c r="P18" s="6">
        <v>798.63823018500398</v>
      </c>
      <c r="Q18" s="7">
        <v>794.80943688592095</v>
      </c>
      <c r="R18" s="7">
        <v>795.319356500259</v>
      </c>
    </row>
    <row r="19" spans="1:18" s="6" customFormat="1" x14ac:dyDescent="0.3">
      <c r="A19" s="6" t="s">
        <v>24</v>
      </c>
      <c r="B19" s="6" t="s">
        <v>13</v>
      </c>
      <c r="C19" s="6">
        <v>82.774890045943195</v>
      </c>
      <c r="D19" s="6">
        <v>125.040591157999</v>
      </c>
      <c r="E19" s="6">
        <v>198.85884700397901</v>
      </c>
      <c r="F19" s="6">
        <v>325.88722085728602</v>
      </c>
      <c r="G19" s="6">
        <v>512.62801440579995</v>
      </c>
      <c r="H19" s="6">
        <v>736.35183184333403</v>
      </c>
      <c r="I19" s="6">
        <v>1083.4239897131599</v>
      </c>
      <c r="J19" s="7">
        <v>1295.1601100218199</v>
      </c>
      <c r="K19" s="7">
        <v>1477.5708212381901</v>
      </c>
      <c r="L19" s="7">
        <v>1684.8032125669499</v>
      </c>
      <c r="M19" s="7">
        <v>1812.86792302298</v>
      </c>
      <c r="N19" s="7">
        <v>1861.96845965172</v>
      </c>
      <c r="O19" s="7">
        <v>1898.4897830853299</v>
      </c>
      <c r="P19" s="6">
        <v>1907.7519200935501</v>
      </c>
      <c r="Q19" s="7">
        <v>1911.5807133926401</v>
      </c>
      <c r="R19" s="7">
        <v>1911.0707937783</v>
      </c>
    </row>
    <row r="20" spans="1:18" s="6" customFormat="1" x14ac:dyDescent="0.3">
      <c r="A20" s="6" t="s">
        <v>25</v>
      </c>
      <c r="B20" s="6" t="s">
        <v>13</v>
      </c>
      <c r="C20" s="6">
        <v>933.15089891398395</v>
      </c>
      <c r="D20" s="6">
        <v>933.15089891398395</v>
      </c>
      <c r="E20" s="6">
        <v>933.15089891398395</v>
      </c>
      <c r="F20" s="6">
        <v>933.15089891398395</v>
      </c>
      <c r="G20" s="6">
        <v>933.15089891398395</v>
      </c>
      <c r="H20" s="6">
        <v>933.15089891398395</v>
      </c>
      <c r="I20" s="6">
        <v>933.15089891398395</v>
      </c>
      <c r="J20" s="7">
        <v>933.15089891398497</v>
      </c>
      <c r="K20" s="7">
        <v>933.15089891398395</v>
      </c>
      <c r="L20" s="7">
        <v>933.15089891398497</v>
      </c>
      <c r="M20" s="7">
        <v>933.15089891398395</v>
      </c>
      <c r="N20" s="7">
        <v>933.15089891398395</v>
      </c>
      <c r="O20" s="7">
        <v>933.15089891398395</v>
      </c>
      <c r="P20" s="6">
        <v>933.15089891398395</v>
      </c>
      <c r="Q20" s="7">
        <v>933.15089891398395</v>
      </c>
      <c r="R20" s="7">
        <v>933.15089891398395</v>
      </c>
    </row>
    <row r="21" spans="1:18" s="6" customFormat="1" x14ac:dyDescent="0.3">
      <c r="A21" s="6" t="s">
        <v>26</v>
      </c>
      <c r="B21" s="6" t="s">
        <v>13</v>
      </c>
      <c r="C21" s="6">
        <v>2582.77840858321</v>
      </c>
      <c r="D21" s="6">
        <v>2580.7731353672698</v>
      </c>
      <c r="E21" s="6">
        <v>2647.3403599317699</v>
      </c>
      <c r="F21" s="6">
        <v>2740.5395169548101</v>
      </c>
      <c r="G21" s="6">
        <v>2774.3463181339298</v>
      </c>
      <c r="H21" s="6">
        <v>2730.30824952789</v>
      </c>
      <c r="I21" s="6">
        <v>2612.5210294219</v>
      </c>
      <c r="J21" s="7">
        <v>2532.90460941524</v>
      </c>
      <c r="K21" s="7">
        <v>2460.52720324132</v>
      </c>
      <c r="L21" s="7">
        <v>2371.6908503955801</v>
      </c>
      <c r="M21" s="7">
        <v>2312.9616414172501</v>
      </c>
      <c r="N21" s="7">
        <v>2293.6912226753002</v>
      </c>
      <c r="O21" s="7">
        <v>2297.95836748895</v>
      </c>
      <c r="P21" s="6">
        <v>2324.4935610385601</v>
      </c>
      <c r="Q21" s="7">
        <v>2387.7375927628</v>
      </c>
      <c r="R21" s="7">
        <v>2441.0262512833001</v>
      </c>
    </row>
    <row r="22" spans="1:18" s="6" customFormat="1" x14ac:dyDescent="0.3">
      <c r="A22" s="6" t="s">
        <v>27</v>
      </c>
      <c r="B22" s="6" t="s">
        <v>13</v>
      </c>
      <c r="C22" s="6">
        <v>2081.5993718923</v>
      </c>
      <c r="D22" s="6">
        <v>2109.0342197166701</v>
      </c>
      <c r="E22" s="6">
        <v>2054.0158279850298</v>
      </c>
      <c r="F22" s="6">
        <v>1922.0326572546501</v>
      </c>
      <c r="G22" s="6">
        <v>1762.8644723427699</v>
      </c>
      <c r="H22" s="6">
        <v>1621.65900726108</v>
      </c>
      <c r="I22" s="6">
        <v>1459.95587654984</v>
      </c>
      <c r="J22" s="7">
        <v>1372.45616862982</v>
      </c>
      <c r="K22" s="7">
        <v>1295.93522369569</v>
      </c>
      <c r="L22" s="7">
        <v>1199.4927620676301</v>
      </c>
      <c r="M22" s="7">
        <v>1125.1232177229299</v>
      </c>
      <c r="N22" s="7">
        <v>1088.3804544524201</v>
      </c>
      <c r="O22" s="7">
        <v>1053.42273348813</v>
      </c>
      <c r="P22" s="6">
        <v>1045.8491285126499</v>
      </c>
      <c r="Q22" s="7">
        <v>1049.04387636194</v>
      </c>
      <c r="R22" s="7">
        <v>1058.2297222218799</v>
      </c>
    </row>
    <row r="23" spans="1:18" s="6" customFormat="1" x14ac:dyDescent="0.3">
      <c r="A23" s="6" t="s">
        <v>28</v>
      </c>
      <c r="B23" s="6" t="s">
        <v>13</v>
      </c>
      <c r="C23" s="6">
        <v>421.11798228195198</v>
      </c>
      <c r="D23" s="6">
        <v>313.27785943878598</v>
      </c>
      <c r="E23" s="6">
        <v>188.743355356579</v>
      </c>
      <c r="F23" s="6">
        <v>73.580854391541607</v>
      </c>
      <c r="G23" s="6">
        <v>11.7803110531309</v>
      </c>
      <c r="H23" s="7">
        <v>4.5341645006343602E-7</v>
      </c>
      <c r="I23" s="7">
        <v>1.2284142011396401E-18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6">
        <v>0</v>
      </c>
      <c r="Q23" s="7">
        <v>0</v>
      </c>
      <c r="R23" s="7">
        <v>0</v>
      </c>
    </row>
    <row r="24" spans="1:18" s="6" customFormat="1" x14ac:dyDescent="0.3">
      <c r="A24" s="6" t="s">
        <v>29</v>
      </c>
      <c r="B24" s="6" t="s">
        <v>13</v>
      </c>
      <c r="C24" s="6">
        <v>183.143050619132</v>
      </c>
      <c r="D24" s="6">
        <v>189.63420321458099</v>
      </c>
      <c r="E24" s="6">
        <v>199.446400975876</v>
      </c>
      <c r="F24" s="6">
        <v>213.64949196987101</v>
      </c>
      <c r="G24" s="6">
        <v>232.200058712714</v>
      </c>
      <c r="H24" s="6">
        <v>254.609583857389</v>
      </c>
      <c r="I24" s="6">
        <v>296.25373716336901</v>
      </c>
      <c r="J24" s="7">
        <v>330.28801265510799</v>
      </c>
      <c r="K24" s="7">
        <v>369.93302932021498</v>
      </c>
      <c r="L24" s="7">
        <v>440.39802501740297</v>
      </c>
      <c r="M24" s="7">
        <v>522.85408388555595</v>
      </c>
      <c r="N24" s="7">
        <v>582.35753970073301</v>
      </c>
      <c r="O24" s="7">
        <v>671.94219759139105</v>
      </c>
      <c r="P24" s="6">
        <v>724.18900373248505</v>
      </c>
      <c r="Q24" s="7">
        <v>791.37614645009603</v>
      </c>
      <c r="R24" s="7">
        <v>827.80794725209296</v>
      </c>
    </row>
    <row r="25" spans="1:18" s="6" customFormat="1" x14ac:dyDescent="0.3">
      <c r="A25" s="6" t="s">
        <v>30</v>
      </c>
      <c r="B25" s="6" t="s">
        <v>13</v>
      </c>
      <c r="C25" s="6">
        <v>182.76229396293101</v>
      </c>
      <c r="D25" s="6">
        <v>211.319790595928</v>
      </c>
      <c r="E25" s="6">
        <v>254.48805700318201</v>
      </c>
      <c r="F25" s="6">
        <v>316.97383549551398</v>
      </c>
      <c r="G25" s="6">
        <v>398.58611305471601</v>
      </c>
      <c r="H25" s="6">
        <v>497.17568238864101</v>
      </c>
      <c r="I25" s="6">
        <v>680.387022798864</v>
      </c>
      <c r="J25" s="7">
        <v>830.119091714212</v>
      </c>
      <c r="K25" s="7">
        <v>1004.53533186279</v>
      </c>
      <c r="L25" s="7">
        <v>1314.5425066713699</v>
      </c>
      <c r="M25" s="7">
        <v>1677.3037557519101</v>
      </c>
      <c r="N25" s="7">
        <v>1939.0861917841401</v>
      </c>
      <c r="O25" s="7">
        <v>2333.2093507242398</v>
      </c>
      <c r="P25" s="6">
        <v>2563.0665245496102</v>
      </c>
      <c r="Q25" s="7">
        <v>2858.6529514168601</v>
      </c>
      <c r="R25" s="7">
        <v>3018.9328113398101</v>
      </c>
    </row>
    <row r="26" spans="1:18" s="6" customFormat="1" x14ac:dyDescent="0.3">
      <c r="A26" s="6" t="s">
        <v>31</v>
      </c>
      <c r="B26" s="6" t="s">
        <v>13</v>
      </c>
      <c r="C26" s="6">
        <v>114.672741517446</v>
      </c>
      <c r="D26" s="6">
        <v>114.672741517446</v>
      </c>
      <c r="E26" s="6">
        <v>114.672741517446</v>
      </c>
      <c r="F26" s="6">
        <v>114.672741517446</v>
      </c>
      <c r="G26" s="6">
        <v>114.672741517446</v>
      </c>
      <c r="H26" s="6">
        <v>114.672741517446</v>
      </c>
      <c r="I26" s="6">
        <v>114.672741517446</v>
      </c>
      <c r="J26" s="7">
        <v>114.672741517446</v>
      </c>
      <c r="K26" s="7">
        <v>114.672741517446</v>
      </c>
      <c r="L26" s="7">
        <v>114.672741517446</v>
      </c>
      <c r="M26" s="7">
        <v>114.672741517446</v>
      </c>
      <c r="N26" s="7">
        <v>114.672741517446</v>
      </c>
      <c r="O26" s="7">
        <v>114.672741517446</v>
      </c>
      <c r="P26" s="6">
        <v>114.672741517446</v>
      </c>
      <c r="Q26" s="7">
        <v>114.672741517446</v>
      </c>
      <c r="R26" s="7">
        <v>114.672741517446</v>
      </c>
    </row>
    <row r="27" spans="1:18" x14ac:dyDescent="0.3">
      <c r="A27" t="s">
        <v>32</v>
      </c>
      <c r="C27">
        <v>0.42404015705342402</v>
      </c>
      <c r="D27">
        <v>0.31545170672350098</v>
      </c>
      <c r="E27">
        <v>0.19005303836551701</v>
      </c>
      <c r="F27" s="3">
        <v>7.4091422522894704E-2</v>
      </c>
      <c r="G27" s="3">
        <v>1.18620523002597E-2</v>
      </c>
      <c r="H27" s="3">
        <v>4.5656260452588799E-10</v>
      </c>
      <c r="I27" s="3">
        <v>1.2369378223760401E-21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>
        <v>0</v>
      </c>
      <c r="Q27" s="3">
        <v>0</v>
      </c>
      <c r="R27" s="3">
        <v>0</v>
      </c>
    </row>
    <row r="28" spans="1:18" s="4" customFormat="1" x14ac:dyDescent="0.3">
      <c r="A28" s="4" t="s">
        <v>33</v>
      </c>
      <c r="C28" s="5">
        <v>2.6128555296581299E-2</v>
      </c>
      <c r="D28" s="5">
        <v>4.94505426417199E-2</v>
      </c>
      <c r="E28" s="5">
        <v>8.8079910515595897E-2</v>
      </c>
      <c r="F28" s="4">
        <v>0.149465486244556</v>
      </c>
      <c r="G28" s="4">
        <v>0.23710852704756599</v>
      </c>
      <c r="H28" s="4">
        <v>0.348749746321737</v>
      </c>
      <c r="I28" s="4">
        <v>0.56008382442682503</v>
      </c>
      <c r="J28" s="5">
        <v>0.73428983332286601</v>
      </c>
      <c r="K28" s="5">
        <v>0.93832710757625803</v>
      </c>
      <c r="L28" s="5">
        <v>1.30291179059347</v>
      </c>
      <c r="M28" s="5">
        <v>1.7315724663811201</v>
      </c>
      <c r="N28" s="5">
        <v>2.0418834437764999</v>
      </c>
      <c r="O28" s="5">
        <v>2.5103716521975401</v>
      </c>
      <c r="P28" s="4">
        <v>2.7844951339470998</v>
      </c>
      <c r="Q28" s="5">
        <v>3.13802806704585</v>
      </c>
      <c r="R28" s="5">
        <v>3.3303717366169598</v>
      </c>
    </row>
    <row r="29" spans="1:18" s="4" customFormat="1" x14ac:dyDescent="0.3">
      <c r="A29" s="4" t="s">
        <v>34</v>
      </c>
      <c r="C29" s="4">
        <v>0.14382727703776499</v>
      </c>
      <c r="D29" s="4">
        <v>0.218726408572817</v>
      </c>
      <c r="E29" s="4">
        <v>0.335351987853724</v>
      </c>
      <c r="F29" s="4">
        <v>0.50968653539821296</v>
      </c>
      <c r="G29" s="4">
        <v>0.74491973767669495</v>
      </c>
      <c r="H29" s="4">
        <v>1.0349060605715199</v>
      </c>
      <c r="I29" s="4">
        <v>1.5776984290984299</v>
      </c>
      <c r="J29" s="5">
        <v>2.0228070467955201</v>
      </c>
      <c r="K29" s="5">
        <v>2.5424169076949101</v>
      </c>
      <c r="L29" s="5">
        <v>3.4679174784012701</v>
      </c>
      <c r="M29" s="5">
        <v>4.5529639633931298</v>
      </c>
      <c r="N29" s="5">
        <v>5.33695701502654</v>
      </c>
      <c r="O29" s="5">
        <v>6.5186030501897196</v>
      </c>
      <c r="P29" s="4">
        <v>7.2086565891359697</v>
      </c>
      <c r="Q29" s="5">
        <v>8.0970670008687193</v>
      </c>
      <c r="R29" s="5">
        <v>8.57945045303968</v>
      </c>
    </row>
    <row r="30" spans="1:18" s="4" customFormat="1" x14ac:dyDescent="0.3">
      <c r="A30" s="4" t="s">
        <v>35</v>
      </c>
      <c r="C30" s="4">
        <v>17.764361131444399</v>
      </c>
      <c r="D30" s="4">
        <v>21.6994161633944</v>
      </c>
      <c r="E30" s="4">
        <v>26.560589167701998</v>
      </c>
      <c r="F30" s="4">
        <v>31.8360919333137</v>
      </c>
      <c r="G30" s="4">
        <v>36.3227719128001</v>
      </c>
      <c r="H30" s="4">
        <v>39.886999296319203</v>
      </c>
      <c r="I30" s="4">
        <v>45.265628578786398</v>
      </c>
      <c r="J30" s="5">
        <v>49.181753350816997</v>
      </c>
      <c r="K30" s="5">
        <v>53.385376310313703</v>
      </c>
      <c r="L30" s="5">
        <v>60.235860263837303</v>
      </c>
      <c r="M30" s="5">
        <v>67.597138686965494</v>
      </c>
      <c r="N30" s="5">
        <v>72.596070616600102</v>
      </c>
      <c r="O30" s="5">
        <v>79.702464051247503</v>
      </c>
      <c r="P30" s="4">
        <v>83.558590292343297</v>
      </c>
      <c r="Q30" s="5">
        <v>88.188357312923301</v>
      </c>
      <c r="R30" s="5">
        <v>90.491881698777306</v>
      </c>
    </row>
    <row r="31" spans="1:18" s="4" customFormat="1" x14ac:dyDescent="0.3">
      <c r="A31" s="4" t="s">
        <v>36</v>
      </c>
      <c r="C31" s="4">
        <v>0.136295198109359</v>
      </c>
      <c r="D31" s="4">
        <v>0.136295198109359</v>
      </c>
      <c r="E31" s="4">
        <v>0.136295198109359</v>
      </c>
      <c r="F31" s="4">
        <v>0.136295198109359</v>
      </c>
      <c r="G31" s="4">
        <v>0.136295198109359</v>
      </c>
      <c r="H31" s="4">
        <v>0.136295198109359</v>
      </c>
      <c r="I31" s="4">
        <v>0.136295198109359</v>
      </c>
      <c r="J31" s="5">
        <v>0.136295198109359</v>
      </c>
      <c r="K31" s="5">
        <v>0.136295198109359</v>
      </c>
      <c r="L31" s="5">
        <v>0.136295198109359</v>
      </c>
      <c r="M31" s="5">
        <v>0.136295198109359</v>
      </c>
      <c r="N31" s="5">
        <v>0.136295198109359</v>
      </c>
      <c r="O31" s="5">
        <v>0.136295198109359</v>
      </c>
      <c r="P31" s="4">
        <v>0.136295198109359</v>
      </c>
      <c r="Q31" s="5">
        <v>0.136295198109359</v>
      </c>
      <c r="R31" s="5">
        <v>0.136295198109359</v>
      </c>
    </row>
    <row r="32" spans="1:18" s="4" customFormat="1" x14ac:dyDescent="0.3">
      <c r="A32" s="4" t="s">
        <v>37</v>
      </c>
      <c r="C32" s="5">
        <v>9.9480829635031298E-2</v>
      </c>
      <c r="D32" s="5">
        <v>9.4663602280972398E-2</v>
      </c>
      <c r="E32" s="5">
        <v>8.8705902539823606E-2</v>
      </c>
      <c r="F32" s="5">
        <v>8.2225616445956898E-2</v>
      </c>
      <c r="G32" s="5">
        <v>7.6681848510867998E-2</v>
      </c>
      <c r="H32" s="5">
        <v>7.2240289550186298E-2</v>
      </c>
      <c r="I32" s="5">
        <v>6.5525228125483198E-2</v>
      </c>
      <c r="J32" s="5">
        <v>6.0647647412191301E-2</v>
      </c>
      <c r="K32" s="5">
        <v>5.5429940214308401E-2</v>
      </c>
      <c r="L32" s="5">
        <v>4.6982229340586497E-2</v>
      </c>
      <c r="M32" s="5">
        <v>3.8000956124053901E-2</v>
      </c>
      <c r="N32" s="5">
        <v>3.19674006761244E-2</v>
      </c>
      <c r="O32" s="5">
        <v>2.34894638783445E-2</v>
      </c>
      <c r="P32" s="5">
        <v>1.89391669411915E-2</v>
      </c>
      <c r="Q32" s="5">
        <v>1.3525817882270599E-2</v>
      </c>
      <c r="R32" s="5">
        <v>1.08532882528921E-2</v>
      </c>
    </row>
    <row r="33" spans="1:18" s="4" customFormat="1" x14ac:dyDescent="0.3">
      <c r="A33" s="4" t="s">
        <v>38</v>
      </c>
      <c r="C33" s="4">
        <v>138.079498751361</v>
      </c>
      <c r="D33" s="4">
        <v>143.43379031418399</v>
      </c>
      <c r="E33" s="4">
        <v>149.68055047339601</v>
      </c>
      <c r="F33" s="4">
        <v>156.27627269675099</v>
      </c>
      <c r="G33" s="4">
        <v>161.88493740697399</v>
      </c>
      <c r="H33" s="4">
        <v>166.01913638133601</v>
      </c>
      <c r="I33" s="4">
        <v>170.72012593586601</v>
      </c>
      <c r="J33" s="5">
        <v>173.44415441396899</v>
      </c>
      <c r="K33" s="5">
        <v>176.056161187393</v>
      </c>
      <c r="L33" s="5">
        <v>179.91229519794601</v>
      </c>
      <c r="M33" s="5">
        <v>183.72939285192101</v>
      </c>
      <c r="N33" s="5">
        <v>186.221172346006</v>
      </c>
      <c r="O33" s="5">
        <v>189.75668960189401</v>
      </c>
      <c r="P33" s="4">
        <v>191.70062556842501</v>
      </c>
      <c r="Q33" s="5">
        <v>194.21797889719301</v>
      </c>
      <c r="R33" s="5">
        <v>195.65433322751599</v>
      </c>
    </row>
    <row r="34" spans="1:18" s="4" customFormat="1" x14ac:dyDescent="0.3">
      <c r="A34" s="4" t="s">
        <v>39</v>
      </c>
      <c r="C34" s="4">
        <v>632.97199010249597</v>
      </c>
      <c r="D34" s="4">
        <v>632.97199010249506</v>
      </c>
      <c r="E34" s="4">
        <v>632.97199010249506</v>
      </c>
      <c r="F34" s="4">
        <v>632.97199010249506</v>
      </c>
      <c r="G34" s="4">
        <v>632.97199010249597</v>
      </c>
      <c r="H34" s="4">
        <v>632.97199010249506</v>
      </c>
      <c r="I34" s="4">
        <v>632.97199010249506</v>
      </c>
      <c r="J34" s="5">
        <v>632.97199010249506</v>
      </c>
      <c r="K34" s="5">
        <v>632.97199010249506</v>
      </c>
      <c r="L34" s="5">
        <v>632.97199010249506</v>
      </c>
      <c r="M34" s="5">
        <v>632.97199010249597</v>
      </c>
      <c r="N34" s="5">
        <v>632.97199010249506</v>
      </c>
      <c r="O34" s="5">
        <v>632.97199010249506</v>
      </c>
      <c r="P34" s="4">
        <v>632.97199010249597</v>
      </c>
      <c r="Q34" s="5">
        <v>632.97199010249506</v>
      </c>
      <c r="R34" s="5">
        <v>632.97199010249506</v>
      </c>
    </row>
    <row r="35" spans="1:18" s="4" customFormat="1" x14ac:dyDescent="0.3">
      <c r="A35" s="4" t="s">
        <v>40</v>
      </c>
      <c r="C35" s="4">
        <v>69.393278251211399</v>
      </c>
      <c r="D35" s="4">
        <v>78.728264089271605</v>
      </c>
      <c r="E35" s="4">
        <v>91.534571828646705</v>
      </c>
      <c r="F35" s="4">
        <f>F41+F44+F45</f>
        <v>106.40885777984427</v>
      </c>
      <c r="G35" s="4">
        <v>118.77566421035201</v>
      </c>
      <c r="H35" s="4">
        <v>125.98283841166401</v>
      </c>
      <c r="I35" s="4">
        <v>129.85661791222199</v>
      </c>
      <c r="J35" s="5">
        <v>130.303056194969</v>
      </c>
      <c r="K35" s="5">
        <v>130.150584309744</v>
      </c>
      <c r="L35" s="5">
        <v>129.55626517530101</v>
      </c>
      <c r="M35" s="5">
        <v>128.85243653435199</v>
      </c>
      <c r="N35" s="5">
        <v>128.37575178059399</v>
      </c>
      <c r="O35" s="5">
        <v>127.683150485729</v>
      </c>
      <c r="P35" s="4">
        <v>127.288362573801</v>
      </c>
      <c r="Q35" s="5">
        <v>126.763785279009</v>
      </c>
      <c r="R35" s="5">
        <v>126.457267423609</v>
      </c>
    </row>
    <row r="36" spans="1:18" s="4" customFormat="1" x14ac:dyDescent="0.3">
      <c r="A36" s="4" t="s">
        <v>41</v>
      </c>
      <c r="C36" s="4">
        <v>71.1341714994726</v>
      </c>
      <c r="D36" s="4">
        <v>72.965631271127407</v>
      </c>
      <c r="E36" s="4">
        <v>75.351042048212094</v>
      </c>
      <c r="F36" s="4">
        <v>77.961003118434803</v>
      </c>
      <c r="G36" s="4">
        <v>80.049740554984695</v>
      </c>
      <c r="H36" s="4">
        <v>81.293665680560693</v>
      </c>
      <c r="I36" s="4">
        <v>82.111353145778494</v>
      </c>
      <c r="J36" s="5">
        <v>82.344707143333295</v>
      </c>
      <c r="K36" s="5">
        <v>82.489289702767607</v>
      </c>
      <c r="L36" s="5">
        <v>82.645062673339098</v>
      </c>
      <c r="M36" s="5">
        <v>82.773245717472903</v>
      </c>
      <c r="N36" s="5">
        <v>82.850939496844404</v>
      </c>
      <c r="O36" s="5">
        <v>82.956614758257601</v>
      </c>
      <c r="P36" s="4">
        <v>83.0165715153733</v>
      </c>
      <c r="Q36" s="5">
        <v>83.091177779639096</v>
      </c>
      <c r="R36" s="5">
        <v>83.129913821530295</v>
      </c>
    </row>
    <row r="37" spans="1:18" s="4" customFormat="1" x14ac:dyDescent="0.3">
      <c r="A37" s="4" t="s">
        <v>42</v>
      </c>
      <c r="C37" s="4">
        <v>72.524742093004306</v>
      </c>
      <c r="D37" s="4">
        <v>74.188992079821404</v>
      </c>
      <c r="E37" s="4">
        <v>76.361588997333897</v>
      </c>
      <c r="F37" s="4">
        <v>78.753605372082603</v>
      </c>
      <c r="G37" s="4">
        <v>80.688790577842894</v>
      </c>
      <c r="H37" s="4">
        <v>81.859945839180597</v>
      </c>
      <c r="I37" s="4">
        <v>82.651726293759296</v>
      </c>
      <c r="J37" s="5">
        <v>82.8875660605175</v>
      </c>
      <c r="K37" s="5">
        <v>83.036831737652506</v>
      </c>
      <c r="L37" s="5">
        <v>83.194425615045901</v>
      </c>
      <c r="M37" s="5">
        <v>83.314315973567801</v>
      </c>
      <c r="N37" s="5">
        <v>83.380957047461493</v>
      </c>
      <c r="O37" s="5">
        <v>83.463870568177697</v>
      </c>
      <c r="P37" s="4">
        <v>83.506470332853198</v>
      </c>
      <c r="Q37" s="5">
        <v>83.554439301362905</v>
      </c>
      <c r="R37" s="5">
        <v>83.576035740770905</v>
      </c>
    </row>
    <row r="38" spans="1:18" s="4" customFormat="1" x14ac:dyDescent="0.3">
      <c r="A38" s="4" t="s">
        <v>43</v>
      </c>
      <c r="C38" s="4">
        <v>65.870399156726094</v>
      </c>
      <c r="D38" s="4">
        <v>65.870399156726094</v>
      </c>
      <c r="E38" s="4">
        <v>65.870399156726094</v>
      </c>
      <c r="F38" s="4">
        <v>65.870399156726094</v>
      </c>
      <c r="G38" s="4">
        <v>65.870399156726094</v>
      </c>
      <c r="H38" s="4">
        <v>65.870399156726094</v>
      </c>
      <c r="I38" s="4">
        <v>65.870399156726094</v>
      </c>
      <c r="J38" s="5">
        <v>65.870399156726094</v>
      </c>
      <c r="K38" s="5">
        <v>65.870399156726094</v>
      </c>
      <c r="L38" s="5">
        <v>65.870399156726094</v>
      </c>
      <c r="M38" s="5">
        <v>65.870399156726094</v>
      </c>
      <c r="N38" s="5">
        <v>65.870399156726094</v>
      </c>
      <c r="O38" s="5">
        <v>65.870399156726094</v>
      </c>
      <c r="P38" s="4">
        <v>65.870399156726094</v>
      </c>
      <c r="Q38" s="5">
        <v>65.870399156726094</v>
      </c>
      <c r="R38" s="5">
        <v>65.870399156726094</v>
      </c>
    </row>
    <row r="39" spans="1:18" s="4" customFormat="1" x14ac:dyDescent="0.3">
      <c r="A39" s="4" t="s">
        <v>44</v>
      </c>
      <c r="C39" s="4">
        <v>67.714703699305005</v>
      </c>
      <c r="D39" s="4">
        <v>67.714703699305005</v>
      </c>
      <c r="E39" s="4">
        <v>67.714703699305005</v>
      </c>
      <c r="F39" s="4">
        <v>67.714703699305005</v>
      </c>
      <c r="G39" s="4">
        <v>67.714703699305005</v>
      </c>
      <c r="H39" s="4">
        <v>67.714703699305005</v>
      </c>
      <c r="I39" s="4">
        <v>67.714703699305005</v>
      </c>
      <c r="J39" s="5">
        <v>67.714703699305005</v>
      </c>
      <c r="K39" s="5">
        <v>67.714703699305005</v>
      </c>
      <c r="L39" s="5">
        <v>67.714703699305005</v>
      </c>
      <c r="M39" s="5">
        <v>67.714703699305005</v>
      </c>
      <c r="N39" s="5">
        <v>67.714703699305005</v>
      </c>
      <c r="O39" s="5">
        <v>67.714703699305005</v>
      </c>
      <c r="P39" s="4">
        <v>67.714703699305005</v>
      </c>
      <c r="Q39" s="5">
        <v>67.714703699305005</v>
      </c>
      <c r="R39" s="5">
        <v>67.714703699305005</v>
      </c>
    </row>
    <row r="40" spans="1:18" s="4" customFormat="1" x14ac:dyDescent="0.3">
      <c r="A40" s="4" t="s">
        <v>45</v>
      </c>
      <c r="C40" s="4">
        <v>61.951845616595499</v>
      </c>
      <c r="D40" s="4">
        <v>61.400436946820903</v>
      </c>
      <c r="E40" s="4">
        <v>60.687515285352902</v>
      </c>
      <c r="F40" s="4">
        <v>59.982152723299599</v>
      </c>
      <c r="G40" s="4">
        <v>59.469048495974697</v>
      </c>
      <c r="H40" s="4">
        <v>59.148909973978299</v>
      </c>
      <c r="I40" s="4">
        <v>58.821171746089497</v>
      </c>
      <c r="J40" s="5">
        <v>58.639362386192403</v>
      </c>
      <c r="K40" s="5">
        <v>58.469672757129203</v>
      </c>
      <c r="L40" s="5">
        <v>58.224161960923396</v>
      </c>
      <c r="M40" s="5">
        <v>57.979023927220098</v>
      </c>
      <c r="N40" s="5">
        <v>57.812991675403701</v>
      </c>
      <c r="O40" s="5">
        <v>57.562052260911202</v>
      </c>
      <c r="P40" s="4">
        <v>57.420200735810099</v>
      </c>
      <c r="Q40" s="5">
        <v>57.214622672916299</v>
      </c>
      <c r="R40" s="5">
        <v>57.085403130086902</v>
      </c>
    </row>
    <row r="41" spans="1:18" s="4" customFormat="1" x14ac:dyDescent="0.3">
      <c r="A41" s="4" t="s">
        <v>46</v>
      </c>
      <c r="C41" s="4">
        <v>50.660386692856498</v>
      </c>
      <c r="D41" s="4">
        <v>55.645396098449197</v>
      </c>
      <c r="E41" s="4">
        <v>62.485226963332899</v>
      </c>
      <c r="F41" s="4">
        <v>70.310078552286498</v>
      </c>
      <c r="G41" s="4">
        <v>76.571429486586297</v>
      </c>
      <c r="H41" s="4">
        <v>79.989017162191701</v>
      </c>
      <c r="I41" s="4">
        <v>81.622510869046494</v>
      </c>
      <c r="J41" s="5">
        <v>81.753761488704797</v>
      </c>
      <c r="K41" s="5">
        <v>81.659168439579503</v>
      </c>
      <c r="L41" s="5">
        <v>81.405759231058994</v>
      </c>
      <c r="M41" s="5">
        <v>81.130747952176606</v>
      </c>
      <c r="N41" s="5">
        <v>80.950618613578001</v>
      </c>
      <c r="O41" s="5">
        <v>80.696276229071103</v>
      </c>
      <c r="P41" s="4">
        <v>80.556233056664794</v>
      </c>
      <c r="Q41" s="5">
        <v>80.375896200862101</v>
      </c>
      <c r="R41" s="5">
        <v>80.273724488861006</v>
      </c>
    </row>
    <row r="42" spans="1:18" s="4" customFormat="1" x14ac:dyDescent="0.3">
      <c r="A42" s="4" t="s">
        <v>47</v>
      </c>
      <c r="C42" s="4">
        <v>32.563700883219099</v>
      </c>
      <c r="D42" s="4">
        <v>32.7077195858651</v>
      </c>
      <c r="E42" s="4">
        <v>32.417150502621297</v>
      </c>
      <c r="F42" s="4">
        <v>31.419775464798199</v>
      </c>
      <c r="G42" s="4">
        <v>30.090931296221701</v>
      </c>
      <c r="H42" s="4">
        <v>29.0975866256105</v>
      </c>
      <c r="I42" s="4">
        <v>28.476308764330099</v>
      </c>
      <c r="J42" s="5">
        <v>28.3954247294574</v>
      </c>
      <c r="K42" s="5">
        <v>28.418505492529601</v>
      </c>
      <c r="L42" s="5">
        <v>28.517721467513599</v>
      </c>
      <c r="M42" s="5">
        <v>28.6343535030223</v>
      </c>
      <c r="N42" s="5">
        <v>28.7125176323995</v>
      </c>
      <c r="O42" s="5">
        <v>28.8264749100084</v>
      </c>
      <c r="P42" s="4">
        <v>28.892080601872401</v>
      </c>
      <c r="Q42" s="5">
        <v>28.982509027002799</v>
      </c>
      <c r="R42" s="5">
        <v>29.038001139902999</v>
      </c>
    </row>
    <row r="43" spans="1:18" s="4" customFormat="1" x14ac:dyDescent="0.3">
      <c r="A43" s="4" t="s">
        <v>48</v>
      </c>
      <c r="C43" s="4">
        <v>17.450653618532598</v>
      </c>
      <c r="D43" s="4">
        <v>17.074620326359302</v>
      </c>
      <c r="E43" s="4">
        <v>16.416877754521099</v>
      </c>
      <c r="F43" s="4">
        <v>15.364998988847701</v>
      </c>
      <c r="G43" s="4">
        <v>14.159293036612899</v>
      </c>
      <c r="H43" s="4">
        <v>13.228470940024099</v>
      </c>
      <c r="I43" s="4">
        <v>12.5639615115137</v>
      </c>
      <c r="J43" s="5">
        <v>12.4444719190952</v>
      </c>
      <c r="K43" s="5">
        <v>12.4448562613498</v>
      </c>
      <c r="L43" s="5">
        <v>12.5322432282353</v>
      </c>
      <c r="M43" s="5">
        <v>12.648048237887</v>
      </c>
      <c r="N43" s="5">
        <v>12.726991327580899</v>
      </c>
      <c r="O43" s="5">
        <v>12.8409261764516</v>
      </c>
      <c r="P43" s="4">
        <v>12.905517229819299</v>
      </c>
      <c r="Q43" s="5">
        <v>12.991509224320501</v>
      </c>
      <c r="R43" s="5">
        <v>13.042115764643601</v>
      </c>
    </row>
    <row r="44" spans="1:18" s="4" customFormat="1" x14ac:dyDescent="0.3">
      <c r="A44" s="4" t="s">
        <v>49</v>
      </c>
      <c r="C44" s="4">
        <v>12.379052010392501</v>
      </c>
      <c r="D44" s="4">
        <v>16.371329267297501</v>
      </c>
      <c r="E44" s="4">
        <v>21.903770035463701</v>
      </c>
      <c r="F44" s="4">
        <v>28.473306889281002</v>
      </c>
      <c r="G44" s="4">
        <v>34.125414555388097</v>
      </c>
      <c r="H44" s="4">
        <v>37.526601237616099</v>
      </c>
      <c r="I44" s="4">
        <v>39.271684148666303</v>
      </c>
      <c r="J44" s="5">
        <v>39.285969161551598</v>
      </c>
      <c r="K44" s="5">
        <v>38.939657712913203</v>
      </c>
      <c r="L44" s="5">
        <v>38.186069314599202</v>
      </c>
      <c r="M44" s="5">
        <v>37.375574081926104</v>
      </c>
      <c r="N44" s="5">
        <v>36.848835551677702</v>
      </c>
      <c r="O44" s="5">
        <v>36.116692974597001</v>
      </c>
      <c r="P44" s="4">
        <v>35.716826232719797</v>
      </c>
      <c r="Q44" s="5">
        <v>35.2142975518179</v>
      </c>
      <c r="R44" s="5">
        <v>34.939069383633203</v>
      </c>
    </row>
    <row r="45" spans="1:18" s="4" customFormat="1" x14ac:dyDescent="0.3">
      <c r="A45" s="4" t="s">
        <v>50</v>
      </c>
      <c r="C45" s="4">
        <v>6.3538395479622896</v>
      </c>
      <c r="D45" s="4">
        <v>6.7115387235248498</v>
      </c>
      <c r="E45" s="4">
        <v>7.1455748298500401</v>
      </c>
      <c r="F45" s="4">
        <v>7.6254723382767704</v>
      </c>
      <c r="G45" s="4">
        <v>8.0788201683780603</v>
      </c>
      <c r="H45" s="4">
        <v>8.4672200118562504</v>
      </c>
      <c r="I45" s="4">
        <v>8.9624228945099809</v>
      </c>
      <c r="J45" s="5">
        <v>9.2633255447129503</v>
      </c>
      <c r="K45" s="5">
        <v>9.5517581572516193</v>
      </c>
      <c r="L45" s="5">
        <v>9.9644366296433002</v>
      </c>
      <c r="M45" s="5">
        <v>10.3461145002499</v>
      </c>
      <c r="N45" s="5">
        <v>10.576297615338699</v>
      </c>
      <c r="O45" s="5">
        <v>10.8701812820618</v>
      </c>
      <c r="P45" s="4">
        <v>11.015303284416699</v>
      </c>
      <c r="Q45" s="5">
        <v>11.1735915263294</v>
      </c>
      <c r="R45" s="5">
        <v>11.2444735511147</v>
      </c>
    </row>
    <row r="46" spans="1:18" s="4" customFormat="1" x14ac:dyDescent="0.3">
      <c r="A46" s="4" t="s">
        <v>51</v>
      </c>
      <c r="C46" s="4">
        <v>3.04503265263171</v>
      </c>
      <c r="D46" s="4">
        <v>4.5998573090118198</v>
      </c>
      <c r="E46" s="4">
        <v>7.3154030413778601</v>
      </c>
      <c r="F46" s="4">
        <v>11.9883847388387</v>
      </c>
      <c r="G46" s="4">
        <v>18.858002005837999</v>
      </c>
      <c r="H46" s="4">
        <v>27.088110543470499</v>
      </c>
      <c r="I46" s="4">
        <v>39.855823710427302</v>
      </c>
      <c r="J46" s="5">
        <v>47.644941880485298</v>
      </c>
      <c r="K46" s="5">
        <v>54.355268786813298</v>
      </c>
      <c r="L46" s="5">
        <v>61.978708672130999</v>
      </c>
      <c r="M46" s="5">
        <v>66.689813993708398</v>
      </c>
      <c r="N46" s="5">
        <v>68.4960711474573</v>
      </c>
      <c r="O46" s="5">
        <v>69.839577883750593</v>
      </c>
      <c r="P46" s="4">
        <v>70.180303309148798</v>
      </c>
      <c r="Q46" s="5">
        <v>70.321152793931105</v>
      </c>
      <c r="R46" s="5">
        <v>70.302394425602103</v>
      </c>
    </row>
    <row r="47" spans="1:18" s="6" customFormat="1" x14ac:dyDescent="0.3">
      <c r="A47" s="6" t="s">
        <v>52</v>
      </c>
      <c r="C47" s="6">
        <v>185.79739116432401</v>
      </c>
      <c r="D47" s="6">
        <v>186.28683178901599</v>
      </c>
      <c r="E47" s="6">
        <v>185.31689426315799</v>
      </c>
      <c r="F47" s="6">
        <v>181.81534503201601</v>
      </c>
      <c r="G47" s="6">
        <v>175.43710462460999</v>
      </c>
      <c r="H47" s="6">
        <v>166.96389088951801</v>
      </c>
      <c r="I47" s="6">
        <v>151.96774713073501</v>
      </c>
      <c r="J47" s="7">
        <v>140.757072734031</v>
      </c>
      <c r="K47" s="7">
        <v>128.60819906545299</v>
      </c>
      <c r="L47" s="7">
        <v>108.696932738125</v>
      </c>
      <c r="M47" s="7">
        <v>87.983600894816604</v>
      </c>
      <c r="N47" s="7">
        <v>74.377418826917605</v>
      </c>
      <c r="O47" s="7">
        <v>54.956184416523001</v>
      </c>
      <c r="P47" s="6">
        <v>44.395230775539503</v>
      </c>
      <c r="Q47" s="7">
        <v>31.7282728622211</v>
      </c>
      <c r="R47" s="7">
        <v>25.439582299369</v>
      </c>
    </row>
    <row r="48" spans="1:18" s="6" customFormat="1" x14ac:dyDescent="0.3">
      <c r="A48" s="6" t="s">
        <v>53</v>
      </c>
      <c r="C48" s="6">
        <v>523.207832564829</v>
      </c>
      <c r="D48" s="6">
        <v>505.93500830800502</v>
      </c>
      <c r="E48" s="6">
        <v>497.72466880531101</v>
      </c>
      <c r="F48" s="6">
        <v>507.82556263574298</v>
      </c>
      <c r="G48" s="6">
        <v>541.72450171384503</v>
      </c>
      <c r="H48" s="6">
        <v>596.13903481655802</v>
      </c>
      <c r="I48" s="6">
        <v>707.83377726589504</v>
      </c>
      <c r="J48" s="7">
        <v>801.67036620285</v>
      </c>
      <c r="K48" s="7">
        <v>911.67650717961806</v>
      </c>
      <c r="L48" s="7">
        <v>1107.63602739218</v>
      </c>
      <c r="M48" s="7">
        <v>1334.69872538309</v>
      </c>
      <c r="N48" s="7">
        <v>1497.08039128016</v>
      </c>
      <c r="O48" s="7">
        <v>1741.6370478701499</v>
      </c>
      <c r="P48" s="6">
        <v>1884.3389376913301</v>
      </c>
      <c r="Q48" s="7">
        <v>2067.9408811849398</v>
      </c>
      <c r="R48" s="7">
        <v>2167.5981724008402</v>
      </c>
    </row>
    <row r="49" spans="1:18" s="6" customFormat="1" x14ac:dyDescent="0.3">
      <c r="A49" s="6" t="s">
        <v>54</v>
      </c>
      <c r="C49" s="6">
        <v>820.714216242058</v>
      </c>
      <c r="D49" s="6">
        <v>812.43127281035095</v>
      </c>
      <c r="E49" s="6">
        <v>822.45022596918204</v>
      </c>
      <c r="F49" s="6">
        <v>863.18026032397904</v>
      </c>
      <c r="G49" s="6">
        <v>938.63882740741599</v>
      </c>
      <c r="H49" s="6">
        <v>1042.6659466281999</v>
      </c>
      <c r="I49" s="6">
        <v>1245.40015263176</v>
      </c>
      <c r="J49" s="7">
        <v>1413.0539749156501</v>
      </c>
      <c r="K49" s="7">
        <v>1608.65387435302</v>
      </c>
      <c r="L49" s="7">
        <v>1956.0691884258899</v>
      </c>
      <c r="M49" s="7">
        <v>2360.1632720940802</v>
      </c>
      <c r="N49" s="7">
        <v>2650.3280844384399</v>
      </c>
      <c r="O49" s="7">
        <v>3087.3201652697699</v>
      </c>
      <c r="P49" s="6">
        <v>3342.26443952916</v>
      </c>
      <c r="Q49" s="7">
        <v>3670.1698175186798</v>
      </c>
      <c r="R49" s="7">
        <v>3848.0028513143898</v>
      </c>
    </row>
    <row r="50" spans="1:18" s="6" customFormat="1" x14ac:dyDescent="0.3">
      <c r="A50" s="6" t="s">
        <v>55</v>
      </c>
      <c r="C50" s="6">
        <v>8748.6357113099693</v>
      </c>
      <c r="D50" s="6">
        <v>8979.2161102638893</v>
      </c>
      <c r="E50" s="6">
        <v>8904.4122783642306</v>
      </c>
      <c r="F50" s="6">
        <v>8303.5611607886094</v>
      </c>
      <c r="G50" s="6">
        <v>7474.9494576687803</v>
      </c>
      <c r="H50" s="6">
        <v>6910.7189257884402</v>
      </c>
      <c r="I50" s="6">
        <v>6615.1646380403799</v>
      </c>
      <c r="J50" s="7">
        <v>6582.3136713485401</v>
      </c>
      <c r="K50" s="7">
        <v>6585.8337822876802</v>
      </c>
      <c r="L50" s="7">
        <v>6602.7674089153397</v>
      </c>
      <c r="M50" s="7">
        <v>6629.6354555538901</v>
      </c>
      <c r="N50" s="7">
        <v>6657.8824675645101</v>
      </c>
      <c r="O50" s="7">
        <v>6698.13257056976</v>
      </c>
      <c r="P50" s="6">
        <v>6720.4769086917404</v>
      </c>
      <c r="Q50" s="7">
        <v>6749.3267008042703</v>
      </c>
      <c r="R50" s="7">
        <v>6765.6126418191998</v>
      </c>
    </row>
    <row r="51" spans="1:18" s="6" customFormat="1" x14ac:dyDescent="0.3">
      <c r="A51" s="6" t="s">
        <v>56</v>
      </c>
      <c r="C51" s="6">
        <v>30508.654271865398</v>
      </c>
      <c r="D51" s="6">
        <v>30278.0738729115</v>
      </c>
      <c r="E51" s="6">
        <v>30352.877704811101</v>
      </c>
      <c r="F51" s="6">
        <v>30953.7288223867</v>
      </c>
      <c r="G51" s="6">
        <v>31782.340525506599</v>
      </c>
      <c r="H51" s="6">
        <v>32346.5710573869</v>
      </c>
      <c r="I51" s="6">
        <v>32642.125345134998</v>
      </c>
      <c r="J51" s="7">
        <v>32674.976311826798</v>
      </c>
      <c r="K51" s="7">
        <v>32671.4562008877</v>
      </c>
      <c r="L51" s="7">
        <v>32654.522574260001</v>
      </c>
      <c r="M51" s="7">
        <v>32627.6545276215</v>
      </c>
      <c r="N51" s="7">
        <v>32599.407515610899</v>
      </c>
      <c r="O51" s="7">
        <v>32559.1574126056</v>
      </c>
      <c r="P51" s="6">
        <v>32536.813074483602</v>
      </c>
      <c r="Q51" s="7">
        <v>32507.9632823711</v>
      </c>
      <c r="R51" s="7">
        <v>32491.6773413562</v>
      </c>
    </row>
    <row r="52" spans="1:18" s="6" customFormat="1" x14ac:dyDescent="0.3">
      <c r="A52" s="6" t="s">
        <v>57</v>
      </c>
      <c r="C52" s="6">
        <v>6208.27421851285</v>
      </c>
      <c r="D52" s="6">
        <v>6323.5942229746197</v>
      </c>
      <c r="E52" s="6">
        <v>6268.2400954450804</v>
      </c>
      <c r="F52" s="6">
        <v>5926.1393088920504</v>
      </c>
      <c r="G52" s="6">
        <v>5449.16336786386</v>
      </c>
      <c r="H52" s="6">
        <v>5091.89661812738</v>
      </c>
      <c r="I52" s="6">
        <v>4835.7138183956204</v>
      </c>
      <c r="J52" s="7">
        <v>4754.1749749718301</v>
      </c>
      <c r="K52" s="7">
        <v>4691.8259328092499</v>
      </c>
      <c r="L52" s="7">
        <v>4595.1773193298704</v>
      </c>
      <c r="M52" s="7">
        <v>4489.9009448036004</v>
      </c>
      <c r="N52" s="7">
        <v>4421.7021239607902</v>
      </c>
      <c r="O52" s="7">
        <v>4316.8357513471001</v>
      </c>
      <c r="P52" s="6">
        <v>4253.8336908096599</v>
      </c>
      <c r="Q52" s="7">
        <v>4170.8194742911901</v>
      </c>
      <c r="R52" s="7">
        <v>4124.8470139292504</v>
      </c>
    </row>
    <row r="53" spans="1:18" s="6" customFormat="1" x14ac:dyDescent="0.3">
      <c r="A53" s="6" t="s">
        <v>58</v>
      </c>
      <c r="C53" s="6">
        <v>14462.4109219805</v>
      </c>
      <c r="D53" s="6">
        <v>14428.7817794109</v>
      </c>
      <c r="E53" s="6">
        <v>14271.6397326488</v>
      </c>
      <c r="F53" s="6">
        <v>13959.368480180799</v>
      </c>
      <c r="G53" s="6">
        <v>13599.446533751099</v>
      </c>
      <c r="H53" s="6">
        <v>13328.2111367087</v>
      </c>
      <c r="I53" s="6">
        <v>13093.4310992091</v>
      </c>
      <c r="J53" s="7">
        <v>12979.465518871501</v>
      </c>
      <c r="K53" s="7">
        <v>12860.006727931501</v>
      </c>
      <c r="L53" s="7">
        <v>12640.928354579601</v>
      </c>
      <c r="M53" s="7">
        <v>12375.702144086001</v>
      </c>
      <c r="N53" s="7">
        <v>12183.914816652499</v>
      </c>
      <c r="O53" s="7">
        <v>11884.2416868117</v>
      </c>
      <c r="P53" s="6">
        <v>11701.426463162599</v>
      </c>
      <c r="Q53" s="7">
        <v>11457.3529796234</v>
      </c>
      <c r="R53" s="7">
        <v>11319.4752314743</v>
      </c>
    </row>
    <row r="54" spans="1:18" s="6" customFormat="1" x14ac:dyDescent="0.3">
      <c r="A54" s="6" t="s">
        <v>59</v>
      </c>
      <c r="C54" s="6">
        <v>6675.8318238223801</v>
      </c>
      <c r="D54" s="6">
        <v>6683.8098095832202</v>
      </c>
      <c r="E54" s="6">
        <v>6604.2184731734797</v>
      </c>
      <c r="F54" s="6">
        <v>6392.8284704156404</v>
      </c>
      <c r="G54" s="6">
        <v>6103.1548817638504</v>
      </c>
      <c r="H54" s="6">
        <v>5858.2399127971203</v>
      </c>
      <c r="I54" s="6">
        <v>5656.0598464548702</v>
      </c>
      <c r="J54" s="7">
        <v>5587.2196465222996</v>
      </c>
      <c r="K54" s="7">
        <v>5533.9938681122703</v>
      </c>
      <c r="L54" s="7">
        <v>5448.10898632505</v>
      </c>
      <c r="M54" s="7">
        <v>5348.8575558986304</v>
      </c>
      <c r="N54" s="7">
        <v>5279.7903184268398</v>
      </c>
      <c r="O54" s="7">
        <v>5169.0086532855903</v>
      </c>
      <c r="P54" s="6">
        <v>5099.8985316251801</v>
      </c>
      <c r="Q54" s="7">
        <v>5006.5592500182502</v>
      </c>
      <c r="R54" s="7">
        <v>4953.4910489329204</v>
      </c>
    </row>
    <row r="55" spans="1:18" s="6" customFormat="1" x14ac:dyDescent="0.3">
      <c r="A55" s="6" t="s">
        <v>60</v>
      </c>
      <c r="C55" s="6">
        <v>18068.6381487486</v>
      </c>
      <c r="D55" s="6">
        <v>18002.231137671301</v>
      </c>
      <c r="E55" s="6">
        <v>18296.971054040299</v>
      </c>
      <c r="F55" s="6">
        <v>19126.861037678402</v>
      </c>
      <c r="G55" s="6">
        <v>20155.411508337798</v>
      </c>
      <c r="H55" s="6">
        <v>20855.184611525201</v>
      </c>
      <c r="I55" s="6">
        <v>21138.145750669701</v>
      </c>
      <c r="J55" s="7">
        <v>21027.5479900963</v>
      </c>
      <c r="K55" s="7">
        <v>20805.814334284099</v>
      </c>
      <c r="L55" s="7">
        <v>20369.127127920601</v>
      </c>
      <c r="M55" s="7">
        <v>19821.0450051279</v>
      </c>
      <c r="N55" s="7">
        <v>19394.814130008701</v>
      </c>
      <c r="O55" s="7">
        <v>18752.943875314599</v>
      </c>
      <c r="P55" s="6">
        <v>18373.843210773801</v>
      </c>
      <c r="Q55" s="7">
        <v>17877.120153832799</v>
      </c>
      <c r="R55" s="7">
        <v>17599.519174167999</v>
      </c>
    </row>
    <row r="56" spans="1:18" s="6" customFormat="1" x14ac:dyDescent="0.3">
      <c r="A56" s="6" t="s">
        <v>61</v>
      </c>
      <c r="C56" s="6">
        <v>4602.42655947403</v>
      </c>
      <c r="D56" s="6">
        <v>4633.8562734942097</v>
      </c>
      <c r="E56" s="6">
        <v>4667.1910531918002</v>
      </c>
      <c r="F56" s="6">
        <v>4702.0132137362998</v>
      </c>
      <c r="G56" s="6">
        <v>4748.4055620585896</v>
      </c>
      <c r="H56" s="6">
        <v>4814.4248761808203</v>
      </c>
      <c r="I56" s="6">
        <v>4933.2664483306899</v>
      </c>
      <c r="J56" s="7">
        <v>5012.0305636939001</v>
      </c>
      <c r="K56" s="7">
        <v>5081.9081335234296</v>
      </c>
      <c r="L56" s="7">
        <v>5160.0776303513003</v>
      </c>
      <c r="M56" s="7">
        <v>5191.7691944067701</v>
      </c>
      <c r="N56" s="7">
        <v>5186.73502533182</v>
      </c>
      <c r="O56" s="7">
        <v>5153.1207420706696</v>
      </c>
      <c r="P56" s="6">
        <v>5119.4526469006296</v>
      </c>
      <c r="Q56" s="7">
        <v>5061.29796347096</v>
      </c>
      <c r="R56" s="7">
        <v>5021.7944300130903</v>
      </c>
    </row>
    <row r="57" spans="1:18" s="6" customFormat="1" x14ac:dyDescent="0.3">
      <c r="A57" s="6" t="s">
        <v>62</v>
      </c>
      <c r="C57" s="6">
        <v>2196.3603750348602</v>
      </c>
      <c r="D57" s="6">
        <v>2233.3127527874099</v>
      </c>
      <c r="E57" s="6">
        <v>2236.58441195153</v>
      </c>
      <c r="F57" s="6">
        <v>2174.3697031555198</v>
      </c>
      <c r="G57" s="6">
        <v>2032.4492983668899</v>
      </c>
      <c r="H57" s="6">
        <v>1838.1637142750501</v>
      </c>
      <c r="I57" s="6">
        <v>1525.3458630918799</v>
      </c>
      <c r="J57" s="7">
        <v>1333.20028424617</v>
      </c>
      <c r="K57" s="7">
        <v>1167.7677529574801</v>
      </c>
      <c r="L57" s="7">
        <v>980.35471374069903</v>
      </c>
      <c r="M57" s="7">
        <v>866.00240622260606</v>
      </c>
      <c r="N57" s="7">
        <v>822.780143786081</v>
      </c>
      <c r="O57" s="7">
        <v>790.63409417923799</v>
      </c>
      <c r="P57" s="6">
        <v>782.49331809796604</v>
      </c>
      <c r="Q57" s="7">
        <v>779.15260236216898</v>
      </c>
      <c r="R57" s="7">
        <v>779.62126543626005</v>
      </c>
    </row>
    <row r="58" spans="1:18" s="6" customFormat="1" x14ac:dyDescent="0.3">
      <c r="A58" s="6" t="s">
        <v>63</v>
      </c>
      <c r="C58" s="6">
        <v>510.02977524369697</v>
      </c>
      <c r="D58" s="6">
        <v>473.07739749115302</v>
      </c>
      <c r="E58" s="6">
        <v>469.80573832702402</v>
      </c>
      <c r="F58" s="6">
        <v>532.02044712303802</v>
      </c>
      <c r="G58" s="6">
        <v>673.94085191167096</v>
      </c>
      <c r="H58" s="6">
        <v>868.226436003505</v>
      </c>
      <c r="I58" s="6">
        <v>1181.0442871866701</v>
      </c>
      <c r="J58" s="7">
        <v>1373.18986603238</v>
      </c>
      <c r="K58" s="7">
        <v>1538.6223973210799</v>
      </c>
      <c r="L58" s="7">
        <v>1726.0354365378601</v>
      </c>
      <c r="M58" s="7">
        <v>1840.38774405595</v>
      </c>
      <c r="N58" s="7">
        <v>1883.6100064924799</v>
      </c>
      <c r="O58" s="7">
        <v>1915.7560560993199</v>
      </c>
      <c r="P58" s="6">
        <v>1923.8968321805901</v>
      </c>
      <c r="Q58" s="7">
        <v>1927.23754791639</v>
      </c>
      <c r="R58" s="7">
        <v>1926.7688848422999</v>
      </c>
    </row>
    <row r="59" spans="1:18" s="6" customFormat="1" x14ac:dyDescent="0.3">
      <c r="A59" s="6" t="s">
        <v>64</v>
      </c>
      <c r="C59" s="6">
        <v>933.15089891398395</v>
      </c>
      <c r="D59" s="6">
        <v>933.15089891398497</v>
      </c>
      <c r="E59" s="6">
        <v>933.15089891398395</v>
      </c>
      <c r="F59" s="6">
        <v>933.15089891398395</v>
      </c>
      <c r="G59" s="6">
        <v>933.15089891398395</v>
      </c>
      <c r="H59" s="6">
        <v>933.15089891398395</v>
      </c>
      <c r="I59" s="6">
        <v>933.15089891398395</v>
      </c>
      <c r="J59" s="7">
        <v>933.15089891398395</v>
      </c>
      <c r="K59" s="7">
        <v>933.15089891398497</v>
      </c>
      <c r="L59" s="7">
        <v>933.15089891398395</v>
      </c>
      <c r="M59" s="7">
        <v>933.15089891398395</v>
      </c>
      <c r="N59" s="7">
        <v>933.15089891398395</v>
      </c>
      <c r="O59" s="7">
        <v>933.15089891398395</v>
      </c>
      <c r="P59" s="6">
        <v>933.15089891398395</v>
      </c>
      <c r="Q59" s="7">
        <v>933.15089891398395</v>
      </c>
      <c r="R59" s="7">
        <v>933.15089891398395</v>
      </c>
    </row>
    <row r="60" spans="1:18" s="6" customFormat="1" x14ac:dyDescent="0.3">
      <c r="A60" s="6" t="s">
        <v>65</v>
      </c>
      <c r="C60" s="6">
        <v>2477.5514868374598</v>
      </c>
      <c r="D60" s="6">
        <v>2425.22302855208</v>
      </c>
      <c r="E60" s="6">
        <v>2351.4784170889002</v>
      </c>
      <c r="F60" s="6">
        <v>2259.6595339057399</v>
      </c>
      <c r="G60" s="6">
        <v>2163.0883111012299</v>
      </c>
      <c r="H60" s="6">
        <v>2069.9128559819701</v>
      </c>
      <c r="I60" s="6">
        <v>1942.5749543808799</v>
      </c>
      <c r="J60" s="7">
        <v>1868.5682343813501</v>
      </c>
      <c r="K60" s="7">
        <v>1804.57184570905</v>
      </c>
      <c r="L60" s="7">
        <v>1729.8364992777199</v>
      </c>
      <c r="M60" s="7">
        <v>1699.2596832362301</v>
      </c>
      <c r="N60" s="7">
        <v>1706.3772202232799</v>
      </c>
      <c r="O60" s="7">
        <v>1741.9928267754501</v>
      </c>
      <c r="P60" s="6">
        <v>1780.77103959136</v>
      </c>
      <c r="Q60" s="7">
        <v>1852.2422081160501</v>
      </c>
      <c r="R60" s="7">
        <v>1904.75657024619</v>
      </c>
    </row>
    <row r="61" spans="1:18" s="6" customFormat="1" x14ac:dyDescent="0.3">
      <c r="A61" s="6" t="s">
        <v>66</v>
      </c>
      <c r="C61" s="6">
        <v>1673.62516047644</v>
      </c>
      <c r="D61" s="6">
        <v>1714.22452505046</v>
      </c>
      <c r="E61" s="6">
        <v>1749.91316813608</v>
      </c>
      <c r="F61" s="6">
        <v>1759.95551930904</v>
      </c>
      <c r="G61" s="6">
        <v>1728.80844818944</v>
      </c>
      <c r="H61" s="6">
        <v>1668.99585156642</v>
      </c>
      <c r="I61" s="6">
        <v>1568.6660496043501</v>
      </c>
      <c r="J61" s="7">
        <v>1505.9642982342</v>
      </c>
      <c r="K61" s="7">
        <v>1449.9784881795599</v>
      </c>
      <c r="L61" s="7">
        <v>1381.9226509776199</v>
      </c>
      <c r="M61" s="7">
        <v>1347.4412612517499</v>
      </c>
      <c r="N61" s="7">
        <v>1345.67196581555</v>
      </c>
      <c r="O61" s="7">
        <v>1362.7835016766001</v>
      </c>
      <c r="P61" s="6">
        <v>1386.92468533381</v>
      </c>
      <c r="Q61" s="7">
        <v>1434.7123281911099</v>
      </c>
      <c r="R61" s="7">
        <v>1471.23667958127</v>
      </c>
    </row>
    <row r="62" spans="1:18" s="6" customFormat="1" x14ac:dyDescent="0.3">
      <c r="A62" s="6" t="s">
        <v>67</v>
      </c>
      <c r="C62" s="7">
        <v>8.4517588763065699E-2</v>
      </c>
      <c r="D62" s="7">
        <v>3.4010851206209398E-2</v>
      </c>
      <c r="E62" s="7">
        <v>2.9194467741380098E-4</v>
      </c>
      <c r="F62" s="6">
        <v>0</v>
      </c>
      <c r="G62" s="6">
        <v>0</v>
      </c>
      <c r="H62" s="6">
        <v>0</v>
      </c>
      <c r="I62" s="6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6">
        <v>0</v>
      </c>
      <c r="Q62" s="7">
        <v>0</v>
      </c>
      <c r="R62" s="7">
        <v>0</v>
      </c>
    </row>
    <row r="63" spans="1:18" s="6" customFormat="1" x14ac:dyDescent="0.3">
      <c r="A63" s="6" t="s">
        <v>68</v>
      </c>
      <c r="C63" s="6">
        <v>226.65349675157299</v>
      </c>
      <c r="D63" s="6">
        <v>223.34823825758801</v>
      </c>
      <c r="E63" s="6">
        <v>223.58215553693401</v>
      </c>
      <c r="F63" s="6">
        <v>230.156380157732</v>
      </c>
      <c r="G63" s="6">
        <v>244.30014725276499</v>
      </c>
      <c r="H63" s="6">
        <v>264.79221869142498</v>
      </c>
      <c r="I63" s="6">
        <v>305.45892709536997</v>
      </c>
      <c r="J63" s="7">
        <v>339.278822991943</v>
      </c>
      <c r="K63" s="7">
        <v>378.80441945230803</v>
      </c>
      <c r="L63" s="7">
        <v>449.08187338476102</v>
      </c>
      <c r="M63" s="7">
        <v>530.71261674727498</v>
      </c>
      <c r="N63" s="7">
        <v>589.24277359329403</v>
      </c>
      <c r="O63" s="7">
        <v>677.39096702193501</v>
      </c>
      <c r="P63" s="6">
        <v>728.82058468970695</v>
      </c>
      <c r="Q63" s="7">
        <v>794.97644976379695</v>
      </c>
      <c r="R63" s="7">
        <v>830.86569656402901</v>
      </c>
    </row>
    <row r="64" spans="1:18" s="6" customFormat="1" x14ac:dyDescent="0.3">
      <c r="A64" s="6" t="s">
        <v>69</v>
      </c>
      <c r="C64" s="6">
        <v>374.18429501071398</v>
      </c>
      <c r="D64" s="6">
        <v>359.64297789866202</v>
      </c>
      <c r="E64" s="6">
        <v>360.67208510559999</v>
      </c>
      <c r="F64" s="6">
        <v>389.59505290096899</v>
      </c>
      <c r="G64" s="6">
        <v>451.819838908539</v>
      </c>
      <c r="H64" s="6">
        <v>541.97366791002196</v>
      </c>
      <c r="I64" s="6">
        <v>720.88478904665203</v>
      </c>
      <c r="J64" s="7">
        <v>869.67370580572106</v>
      </c>
      <c r="K64" s="7">
        <v>1043.5645628201401</v>
      </c>
      <c r="L64" s="7">
        <v>1352.7466571463001</v>
      </c>
      <c r="M64" s="7">
        <v>1711.8769725171701</v>
      </c>
      <c r="N64" s="7">
        <v>1969.3774290972201</v>
      </c>
      <c r="O64" s="7">
        <v>2357.18093548961</v>
      </c>
      <c r="P64" s="6">
        <v>2583.4429300718102</v>
      </c>
      <c r="Q64" s="7">
        <v>2874.4923032495199</v>
      </c>
      <c r="R64" s="7">
        <v>3032.3852243583101</v>
      </c>
    </row>
    <row r="65" spans="1:18" s="6" customFormat="1" x14ac:dyDescent="0.3">
      <c r="A65" s="6" t="s">
        <v>70</v>
      </c>
      <c r="C65" s="6">
        <v>114.672741517446</v>
      </c>
      <c r="D65" s="6">
        <v>114.672741517446</v>
      </c>
      <c r="E65" s="6">
        <v>114.672741517446</v>
      </c>
      <c r="G65" s="6">
        <v>114.672741517446</v>
      </c>
      <c r="H65" s="6">
        <v>114.672741517446</v>
      </c>
      <c r="I65" s="6">
        <v>114.672741517446</v>
      </c>
      <c r="J65" s="7">
        <v>114.672741517446</v>
      </c>
      <c r="K65" s="7">
        <v>114.672741517446</v>
      </c>
      <c r="L65" s="7">
        <v>114.672741517446</v>
      </c>
      <c r="M65" s="7">
        <v>114.672741517446</v>
      </c>
      <c r="N65" s="7">
        <v>114.672741517446</v>
      </c>
      <c r="O65" s="7">
        <v>114.672741517446</v>
      </c>
      <c r="P65" s="6">
        <v>114.672741517446</v>
      </c>
      <c r="Q65" s="7">
        <v>114.672741517446</v>
      </c>
      <c r="R65" s="7">
        <v>114.672741517446</v>
      </c>
    </row>
    <row r="66" spans="1:18" s="6" customFormat="1" x14ac:dyDescent="0.3">
      <c r="A66" s="6" t="s">
        <v>96</v>
      </c>
      <c r="C66" s="6">
        <f>SUM(C47:C65)</f>
        <v>99310.903843059874</v>
      </c>
      <c r="D66" s="6">
        <f t="shared" ref="D66:R66" si="0">SUM(D47:D65)</f>
        <v>99310.902890537007</v>
      </c>
      <c r="E66" s="6">
        <f t="shared" si="0"/>
        <v>99310.902089234587</v>
      </c>
      <c r="F66" s="6">
        <f t="shared" si="0"/>
        <v>99196.22919753626</v>
      </c>
      <c r="G66" s="6">
        <f t="shared" si="0"/>
        <v>99310.902806858416</v>
      </c>
      <c r="H66" s="6">
        <f t="shared" si="0"/>
        <v>99310.904395708654</v>
      </c>
      <c r="I66" s="6">
        <f t="shared" si="0"/>
        <v>99310.907134100969</v>
      </c>
      <c r="J66" s="6">
        <f t="shared" si="0"/>
        <v>99310.908943306888</v>
      </c>
      <c r="K66" s="6">
        <f t="shared" si="0"/>
        <v>99310.910667305085</v>
      </c>
      <c r="L66" s="6">
        <f t="shared" si="0"/>
        <v>99310.913021734334</v>
      </c>
      <c r="M66" s="6">
        <f t="shared" si="0"/>
        <v>99310.914750332697</v>
      </c>
      <c r="N66" s="6">
        <f t="shared" si="0"/>
        <v>99310.915471540895</v>
      </c>
      <c r="O66" s="6">
        <f t="shared" si="0"/>
        <v>99310.916111235027</v>
      </c>
      <c r="P66" s="6">
        <f t="shared" si="0"/>
        <v>99310.916164839902</v>
      </c>
      <c r="Q66" s="6">
        <f t="shared" si="0"/>
        <v>99310.915856008258</v>
      </c>
      <c r="R66" s="6">
        <f t="shared" si="0"/>
        <v>99310.91544916734</v>
      </c>
    </row>
    <row r="67" spans="1:18" s="4" customFormat="1" x14ac:dyDescent="0.3">
      <c r="A67" s="4" t="s">
        <v>71</v>
      </c>
      <c r="C67" s="5">
        <v>8.5104037414288305E-5</v>
      </c>
      <c r="D67" s="5">
        <v>3.4246845226746297E-5</v>
      </c>
      <c r="E67" s="5">
        <v>2.9397042144519302E-7</v>
      </c>
      <c r="F67" s="4">
        <v>0</v>
      </c>
      <c r="G67" s="4">
        <v>0</v>
      </c>
      <c r="H67" s="4">
        <v>0</v>
      </c>
      <c r="I67" s="4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4">
        <v>0</v>
      </c>
      <c r="Q67" s="5">
        <v>0</v>
      </c>
      <c r="R67" s="5">
        <v>0</v>
      </c>
    </row>
    <row r="68" spans="1:18" s="4" customFormat="1" x14ac:dyDescent="0.3">
      <c r="A68" s="4" t="s">
        <v>72</v>
      </c>
      <c r="C68" s="4">
        <v>0.17136734294026101</v>
      </c>
      <c r="D68" s="4">
        <v>0.130463241494057</v>
      </c>
      <c r="E68" s="5">
        <v>9.2148571366138202E-2</v>
      </c>
      <c r="F68" s="5">
        <v>6.3225013314285997E-2</v>
      </c>
      <c r="G68" s="5">
        <v>4.6578034111134703E-2</v>
      </c>
      <c r="H68" s="5">
        <v>3.8578208812532697E-2</v>
      </c>
      <c r="I68" s="5">
        <v>3.4779071634980299E-2</v>
      </c>
      <c r="J68" s="5">
        <v>3.4453643742986199E-2</v>
      </c>
      <c r="K68" s="5">
        <v>3.4602769733605501E-2</v>
      </c>
      <c r="L68" s="5">
        <v>3.4781747741470297E-2</v>
      </c>
      <c r="M68" s="5">
        <v>3.221736402138E-2</v>
      </c>
      <c r="N68" s="5">
        <v>2.8637678241964101E-2</v>
      </c>
      <c r="O68" s="5">
        <v>2.3137400168233301E-2</v>
      </c>
      <c r="P68" s="5">
        <v>1.9898911979761499E-2</v>
      </c>
      <c r="Q68" s="5">
        <v>1.57206230212193E-2</v>
      </c>
      <c r="R68" s="5">
        <v>1.3480376213231501E-2</v>
      </c>
    </row>
    <row r="69" spans="1:18" s="4" customFormat="1" x14ac:dyDescent="0.3">
      <c r="A69" s="4" t="s">
        <v>73</v>
      </c>
      <c r="C69" s="4">
        <v>0.51792807018235498</v>
      </c>
      <c r="D69" s="4">
        <v>0.39924029611612299</v>
      </c>
      <c r="E69" s="4">
        <v>0.28484846118837398</v>
      </c>
      <c r="F69" s="4">
        <v>0.19532074768364399</v>
      </c>
      <c r="G69" s="4">
        <v>0.143709871214344</v>
      </c>
      <c r="H69" s="4">
        <v>0.120617703767795</v>
      </c>
      <c r="I69" s="4">
        <v>0.10946738555289801</v>
      </c>
      <c r="J69" s="5">
        <v>0.10783817637828801</v>
      </c>
      <c r="K69" s="5">
        <v>0.10752369022304301</v>
      </c>
      <c r="L69" s="5">
        <v>0.10707003551388999</v>
      </c>
      <c r="M69" s="5">
        <v>9.8623079835662805E-2</v>
      </c>
      <c r="N69" s="5">
        <v>8.7459303216099807E-2</v>
      </c>
      <c r="O69" s="5">
        <v>7.0472210457488693E-2</v>
      </c>
      <c r="P69" s="5">
        <v>6.0534705573370699E-2</v>
      </c>
      <c r="Q69" s="5">
        <v>4.7719252316309801E-2</v>
      </c>
      <c r="R69" s="5">
        <v>4.0851056098263297E-2</v>
      </c>
    </row>
    <row r="70" spans="1:18" s="4" customFormat="1" x14ac:dyDescent="0.3">
      <c r="A70" s="4" t="s">
        <v>74</v>
      </c>
      <c r="C70" s="4">
        <v>26.202847393260601</v>
      </c>
      <c r="D70" s="4">
        <v>22.289944221613698</v>
      </c>
      <c r="E70" s="4">
        <v>17.577479112374998</v>
      </c>
      <c r="F70" s="4">
        <v>12.876338946554901</v>
      </c>
      <c r="G70" s="4">
        <v>10.009354801824401</v>
      </c>
      <c r="H70" s="4">
        <v>9.2776660439100898</v>
      </c>
      <c r="I70" s="4">
        <v>9.3116804194289902</v>
      </c>
      <c r="J70" s="5">
        <v>9.5287451687327707</v>
      </c>
      <c r="K70" s="5">
        <v>9.8830388267023395</v>
      </c>
      <c r="L70" s="5">
        <v>10.7135075874259</v>
      </c>
      <c r="M70" s="5">
        <v>11.309228099414399</v>
      </c>
      <c r="N70" s="5">
        <v>11.348042977780301</v>
      </c>
      <c r="O70" s="5">
        <v>11.563139391022601</v>
      </c>
      <c r="P70" s="4">
        <v>11.802285656685299</v>
      </c>
      <c r="Q70" s="5">
        <v>12.2602898303687</v>
      </c>
      <c r="R70" s="5">
        <v>12.607238081103599</v>
      </c>
    </row>
    <row r="71" spans="1:18" s="4" customFormat="1" x14ac:dyDescent="0.3">
      <c r="A71" s="4" t="s">
        <v>75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4">
        <v>0</v>
      </c>
      <c r="Q71" s="5">
        <v>0</v>
      </c>
      <c r="R71" s="5">
        <v>0</v>
      </c>
    </row>
    <row r="72" spans="1:18" s="4" customFormat="1" x14ac:dyDescent="0.3">
      <c r="A72" s="4" t="s">
        <v>76</v>
      </c>
      <c r="C72" s="5">
        <v>7.3119041402663995E-2</v>
      </c>
      <c r="D72" s="5">
        <v>7.3334040277854201E-2</v>
      </c>
      <c r="E72" s="5">
        <v>7.2950636456049503E-2</v>
      </c>
      <c r="F72" s="5">
        <v>7.1528801856274998E-2</v>
      </c>
      <c r="G72" s="5">
        <v>6.8929508297688402E-2</v>
      </c>
      <c r="H72" s="5">
        <v>6.5476665817572097E-2</v>
      </c>
      <c r="I72" s="5">
        <v>5.93735794315782E-2</v>
      </c>
      <c r="J72" s="5">
        <v>5.4823601055818502E-2</v>
      </c>
      <c r="K72" s="5">
        <v>4.9911422408421002E-2</v>
      </c>
      <c r="L72" s="5">
        <v>4.1915822229303602E-2</v>
      </c>
      <c r="M72" s="5">
        <v>3.3679550706042699E-2</v>
      </c>
      <c r="N72" s="5">
        <v>2.83222910601953E-2</v>
      </c>
      <c r="O72" s="5">
        <v>2.0763309566369199E-2</v>
      </c>
      <c r="P72" s="5">
        <v>1.6697084595700198E-2</v>
      </c>
      <c r="Q72" s="5">
        <v>1.18637645283481E-2</v>
      </c>
      <c r="R72" s="5">
        <v>9.4824516049725801E-3</v>
      </c>
    </row>
    <row r="73" spans="1:18" s="4" customFormat="1" x14ac:dyDescent="0.3">
      <c r="A73" s="4" t="s">
        <v>77</v>
      </c>
      <c r="C73" s="4">
        <v>155.77442377632599</v>
      </c>
      <c r="D73" s="4">
        <v>152.40368876102201</v>
      </c>
      <c r="E73" s="4">
        <v>148.46467529476001</v>
      </c>
      <c r="F73" s="4">
        <v>144.704159226326</v>
      </c>
      <c r="G73" s="4">
        <v>142.24095921853601</v>
      </c>
      <c r="H73" s="4">
        <v>141.14098124408301</v>
      </c>
      <c r="I73" s="4">
        <v>140.59772974673001</v>
      </c>
      <c r="J73" s="5">
        <v>140.51902681171401</v>
      </c>
      <c r="K73" s="5">
        <v>140.52993527116399</v>
      </c>
      <c r="L73" s="5">
        <v>140.615483729305</v>
      </c>
      <c r="M73" s="5">
        <v>140.57445148373901</v>
      </c>
      <c r="N73" s="5">
        <v>140.46621473050601</v>
      </c>
      <c r="O73" s="5">
        <v>140.31944076874399</v>
      </c>
      <c r="P73" s="4">
        <v>140.243439540411</v>
      </c>
      <c r="Q73" s="5">
        <v>140.15757263193601</v>
      </c>
      <c r="R73" s="5">
        <v>140.12037109338101</v>
      </c>
    </row>
    <row r="74" spans="1:18" s="4" customFormat="1" x14ac:dyDescent="0.3">
      <c r="A74" s="4" t="s">
        <v>78</v>
      </c>
      <c r="B74" s="4" t="s">
        <v>6</v>
      </c>
      <c r="C74" s="4">
        <v>611.15911848941096</v>
      </c>
      <c r="D74" s="4">
        <v>611.18198154093295</v>
      </c>
      <c r="E74" s="4">
        <v>611.11876537640899</v>
      </c>
      <c r="F74" s="4">
        <v>610.93085355923699</v>
      </c>
      <c r="G74" s="4">
        <v>610.62919192860397</v>
      </c>
      <c r="H74" s="4">
        <v>610.31054891898896</v>
      </c>
      <c r="I74" s="4">
        <v>609.94228526666802</v>
      </c>
      <c r="J74" s="5">
        <v>609.71530007989497</v>
      </c>
      <c r="K74" s="5">
        <v>609.45955124858006</v>
      </c>
      <c r="L74" s="5">
        <v>608.98945975997503</v>
      </c>
      <c r="M74" s="5">
        <v>608.40977219521596</v>
      </c>
      <c r="N74" s="5">
        <v>607.97542945890905</v>
      </c>
      <c r="O74" s="5">
        <v>607.30001718052904</v>
      </c>
      <c r="P74" s="4">
        <v>606.89125481965004</v>
      </c>
      <c r="Q74" s="5">
        <v>606.349500354714</v>
      </c>
      <c r="R74" s="5">
        <v>606.04591037833404</v>
      </c>
    </row>
    <row r="75" spans="1:18" s="4" customFormat="1" x14ac:dyDescent="0.3">
      <c r="A75" s="4" t="s">
        <v>79</v>
      </c>
      <c r="C75" s="4">
        <v>123.039526123409</v>
      </c>
      <c r="D75" s="4">
        <v>122.332816499933</v>
      </c>
      <c r="E75" s="4">
        <v>123.14562142349401</v>
      </c>
      <c r="F75" s="4">
        <v>126.40281893885199</v>
      </c>
      <c r="G75" s="4">
        <v>130.71004308792499</v>
      </c>
      <c r="H75" s="4">
        <v>133.78765707456799</v>
      </c>
      <c r="I75" s="4">
        <v>135.65118468552899</v>
      </c>
      <c r="J75" s="5">
        <v>135.98540112604101</v>
      </c>
      <c r="K75" s="5">
        <v>136.08310207583401</v>
      </c>
      <c r="L75" s="5">
        <v>136.12974119321501</v>
      </c>
      <c r="M75" s="5">
        <v>136.07351025233601</v>
      </c>
      <c r="N75" s="5">
        <v>135.940032634955</v>
      </c>
      <c r="O75" s="5">
        <v>135.736903353369</v>
      </c>
      <c r="P75" s="4">
        <v>135.61589922503899</v>
      </c>
      <c r="Q75" s="5">
        <v>135.44935311803701</v>
      </c>
      <c r="R75" s="5">
        <v>135.348697706461</v>
      </c>
    </row>
    <row r="76" spans="1:18" s="4" customFormat="1" x14ac:dyDescent="0.3">
      <c r="A76" s="4" t="s">
        <v>80</v>
      </c>
      <c r="B76" s="4" t="s">
        <v>6</v>
      </c>
      <c r="C76" s="4">
        <v>80.690480090250503</v>
      </c>
      <c r="D76" s="4">
        <v>80.544181187033004</v>
      </c>
      <c r="E76" s="4">
        <v>80.639485796435196</v>
      </c>
      <c r="F76" s="4">
        <v>81.138102176537402</v>
      </c>
      <c r="G76" s="4">
        <v>81.846193209521303</v>
      </c>
      <c r="H76" s="4">
        <v>82.415920287992506</v>
      </c>
      <c r="I76" s="4">
        <v>82.9091514892215</v>
      </c>
      <c r="J76" s="5">
        <v>83.116053387834398</v>
      </c>
      <c r="K76" s="5">
        <v>83.288656856852498</v>
      </c>
      <c r="L76" s="5">
        <v>83.526578074262204</v>
      </c>
      <c r="M76" s="5">
        <v>83.739926424311193</v>
      </c>
      <c r="N76" s="5">
        <v>83.862883798544203</v>
      </c>
      <c r="O76" s="5">
        <v>84.0330886699671</v>
      </c>
      <c r="P76" s="4">
        <v>84.128221253223799</v>
      </c>
      <c r="Q76" s="5">
        <v>84.247599986351702</v>
      </c>
      <c r="R76" s="5">
        <v>84.311207526565994</v>
      </c>
    </row>
    <row r="77" spans="1:18" s="4" customFormat="1" x14ac:dyDescent="0.3">
      <c r="A77" s="4" t="s">
        <v>81</v>
      </c>
      <c r="C77" s="4">
        <v>81.2809798427445</v>
      </c>
      <c r="D77" s="4">
        <v>81.144530317205295</v>
      </c>
      <c r="E77" s="4">
        <v>81.239585675478807</v>
      </c>
      <c r="F77" s="4">
        <v>81.720211312842395</v>
      </c>
      <c r="G77" s="4">
        <v>82.403698791618794</v>
      </c>
      <c r="H77" s="4">
        <v>82.9595337622914</v>
      </c>
      <c r="I77" s="4">
        <v>83.450955578262395</v>
      </c>
      <c r="J77" s="5">
        <v>83.659490793631505</v>
      </c>
      <c r="K77" s="5">
        <v>83.830984828777204</v>
      </c>
      <c r="L77" s="5">
        <v>84.0582206599655</v>
      </c>
      <c r="M77" s="5">
        <v>84.247359752118001</v>
      </c>
      <c r="N77" s="5">
        <v>84.347669522949403</v>
      </c>
      <c r="O77" s="5">
        <v>84.478582276090094</v>
      </c>
      <c r="P77" s="4">
        <v>84.547325500701007</v>
      </c>
      <c r="Q77" s="5">
        <v>84.628744055640496</v>
      </c>
      <c r="R77" s="5">
        <v>84.669236563814493</v>
      </c>
    </row>
    <row r="78" spans="1:18" s="4" customFormat="1" x14ac:dyDescent="0.3">
      <c r="A78" s="4" t="s">
        <v>82</v>
      </c>
      <c r="B78" s="4" t="s">
        <v>8</v>
      </c>
      <c r="C78" s="4">
        <v>71.1341714994726</v>
      </c>
      <c r="D78" s="4">
        <v>72.965631271127407</v>
      </c>
      <c r="E78" s="4">
        <v>75.351042048212193</v>
      </c>
      <c r="F78" s="4">
        <v>77.961003118434803</v>
      </c>
      <c r="G78" s="4">
        <v>80.049740554984695</v>
      </c>
      <c r="H78" s="4">
        <v>81.293665680560693</v>
      </c>
      <c r="I78" s="4">
        <v>82.111353145778494</v>
      </c>
      <c r="J78" s="5">
        <v>82.344707143333295</v>
      </c>
      <c r="K78" s="5">
        <v>82.489289702767607</v>
      </c>
      <c r="L78" s="5">
        <v>82.645062673338998</v>
      </c>
      <c r="M78" s="5">
        <v>82.773245717472903</v>
      </c>
      <c r="N78" s="5">
        <v>82.850939496844404</v>
      </c>
      <c r="O78" s="5">
        <v>82.956614758257601</v>
      </c>
      <c r="P78" s="4">
        <v>83.0165715153734</v>
      </c>
      <c r="Q78" s="5">
        <v>83.091177779639096</v>
      </c>
      <c r="R78" s="5">
        <v>83.129913821530295</v>
      </c>
    </row>
    <row r="79" spans="1:18" s="4" customFormat="1" x14ac:dyDescent="0.3">
      <c r="A79" s="4" t="s">
        <v>83</v>
      </c>
      <c r="B79" s="4" t="s">
        <v>6</v>
      </c>
      <c r="C79" s="4">
        <v>72.524742093004306</v>
      </c>
      <c r="D79" s="4">
        <v>74.188992079821404</v>
      </c>
      <c r="E79" s="4">
        <v>76.361588997333897</v>
      </c>
      <c r="F79" s="4">
        <v>78.753605372082603</v>
      </c>
      <c r="G79" s="4">
        <v>80.688790577842894</v>
      </c>
      <c r="H79" s="4">
        <v>81.859945839180597</v>
      </c>
      <c r="I79" s="4">
        <v>82.651726293759296</v>
      </c>
      <c r="J79" s="5">
        <v>82.8875660605175</v>
      </c>
      <c r="K79" s="5">
        <v>83.036831737652506</v>
      </c>
      <c r="L79" s="5">
        <v>83.194425615045901</v>
      </c>
      <c r="M79" s="5">
        <v>83.314315973567801</v>
      </c>
      <c r="N79" s="5">
        <v>83.380957047461493</v>
      </c>
      <c r="O79" s="5">
        <v>83.463870568177697</v>
      </c>
      <c r="P79" s="4">
        <v>83.506470332853198</v>
      </c>
      <c r="Q79" s="5">
        <v>83.554439301362905</v>
      </c>
      <c r="R79" s="5">
        <v>83.576035740770905</v>
      </c>
    </row>
    <row r="80" spans="1:18" s="4" customFormat="1" x14ac:dyDescent="0.3">
      <c r="A80" s="4" t="s">
        <v>84</v>
      </c>
      <c r="B80" s="4" t="s">
        <v>6</v>
      </c>
      <c r="C80" s="4">
        <v>60.702900789737399</v>
      </c>
      <c r="D80" s="4">
        <v>61.240813983386701</v>
      </c>
      <c r="E80" s="4">
        <v>61.912154028642298</v>
      </c>
      <c r="F80" s="4">
        <v>62.597203558996803</v>
      </c>
      <c r="G80" s="4">
        <v>63.092399931623603</v>
      </c>
      <c r="H80" s="4">
        <v>63.366333239950102</v>
      </c>
      <c r="I80" s="4">
        <v>63.579036563363204</v>
      </c>
      <c r="J80" s="5">
        <v>63.660951776653199</v>
      </c>
      <c r="K80" s="5">
        <v>63.717492359680001</v>
      </c>
      <c r="L80" s="5">
        <v>63.772237991346799</v>
      </c>
      <c r="M80" s="5">
        <v>63.825765360027603</v>
      </c>
      <c r="N80" s="5">
        <v>63.862618824803299</v>
      </c>
      <c r="O80" s="5">
        <v>63.903492589441498</v>
      </c>
      <c r="P80" s="4">
        <v>63.921557313564698</v>
      </c>
      <c r="Q80" s="5">
        <v>63.940043950548699</v>
      </c>
      <c r="R80" s="5">
        <v>63.947718479642504</v>
      </c>
    </row>
    <row r="81" spans="1:18" s="4" customFormat="1" x14ac:dyDescent="0.3">
      <c r="A81" s="4" t="s">
        <v>85</v>
      </c>
      <c r="B81" s="4" t="s">
        <v>6</v>
      </c>
      <c r="C81" s="4">
        <v>77.713770857634998</v>
      </c>
      <c r="D81" s="4">
        <v>77.126420392128196</v>
      </c>
      <c r="E81" s="4">
        <v>77.316965927166194</v>
      </c>
      <c r="F81" s="4">
        <v>78.847495777966103</v>
      </c>
      <c r="G81" s="4">
        <v>80.958193268992204</v>
      </c>
      <c r="H81" s="4">
        <v>82.395440611162499</v>
      </c>
      <c r="I81" s="4">
        <v>83.148297095403606</v>
      </c>
      <c r="J81" s="5">
        <v>83.231977367735297</v>
      </c>
      <c r="K81" s="5">
        <v>83.223010695771293</v>
      </c>
      <c r="L81" s="5">
        <v>83.179876181616606</v>
      </c>
      <c r="M81" s="5">
        <v>83.111436020301895</v>
      </c>
      <c r="N81" s="5">
        <v>83.0394832622666</v>
      </c>
      <c r="O81" s="5">
        <v>82.936955394138707</v>
      </c>
      <c r="P81" s="4">
        <v>82.880038338495893</v>
      </c>
      <c r="Q81" s="5">
        <v>82.806550136966493</v>
      </c>
      <c r="R81" s="5">
        <v>82.765065452753404</v>
      </c>
    </row>
    <row r="82" spans="1:18" s="4" customFormat="1" x14ac:dyDescent="0.3">
      <c r="A82" s="4" t="s">
        <v>86</v>
      </c>
      <c r="B82" s="4" t="s">
        <v>6</v>
      </c>
      <c r="C82" s="4">
        <v>28.9143763841405</v>
      </c>
      <c r="D82" s="4">
        <v>28.815634637963601</v>
      </c>
      <c r="E82" s="4">
        <v>28.481337904008999</v>
      </c>
      <c r="F82" s="4">
        <v>27.858734415714402</v>
      </c>
      <c r="G82" s="4">
        <v>27.1684304320511</v>
      </c>
      <c r="H82" s="4">
        <v>26.683939129275501</v>
      </c>
      <c r="I82" s="4">
        <v>26.367691016266999</v>
      </c>
      <c r="J82" s="5">
        <v>26.2950202231826</v>
      </c>
      <c r="K82" s="5">
        <v>26.258823333474201</v>
      </c>
      <c r="L82" s="5">
        <v>26.218421464133399</v>
      </c>
      <c r="M82" s="5">
        <v>26.204282748830501</v>
      </c>
      <c r="N82" s="5">
        <v>26.220307891989599</v>
      </c>
      <c r="O82" s="5">
        <v>26.2480400952475</v>
      </c>
      <c r="P82" s="4">
        <v>26.266420934459099</v>
      </c>
      <c r="Q82" s="5">
        <v>26.294192237079798</v>
      </c>
      <c r="R82" s="5">
        <v>26.312314717601598</v>
      </c>
    </row>
    <row r="83" spans="1:18" s="4" customFormat="1" x14ac:dyDescent="0.3">
      <c r="A83" s="4" t="s">
        <v>87</v>
      </c>
      <c r="B83" s="4" t="s">
        <v>6</v>
      </c>
      <c r="C83" s="4">
        <v>13.3468420357115</v>
      </c>
      <c r="D83" s="4">
        <v>13.3481969862081</v>
      </c>
      <c r="E83" s="4">
        <v>13.179773414230301</v>
      </c>
      <c r="F83" s="4">
        <v>12.758178192320599</v>
      </c>
      <c r="G83" s="4">
        <v>12.1926387526046</v>
      </c>
      <c r="H83" s="4">
        <v>11.728574393392099</v>
      </c>
      <c r="I83" s="4">
        <v>11.3902335665513</v>
      </c>
      <c r="J83" s="5">
        <v>11.319114287339399</v>
      </c>
      <c r="K83" s="5">
        <v>11.2998515775316</v>
      </c>
      <c r="L83" s="5">
        <v>11.299867666305801</v>
      </c>
      <c r="M83" s="5">
        <v>11.325658467383001</v>
      </c>
      <c r="N83" s="5">
        <v>11.3623354919946</v>
      </c>
      <c r="O83" s="5">
        <v>11.4164916836265</v>
      </c>
      <c r="P83" s="4">
        <v>11.4478420196379</v>
      </c>
      <c r="Q83" s="5">
        <v>11.4898643343217</v>
      </c>
      <c r="R83" s="5">
        <v>11.5144750761247</v>
      </c>
    </row>
    <row r="84" spans="1:18" s="4" customFormat="1" x14ac:dyDescent="0.3">
      <c r="A84" s="4" t="s">
        <v>88</v>
      </c>
      <c r="B84" s="4" t="s">
        <v>6</v>
      </c>
      <c r="C84" s="4">
        <v>36.124226244168298</v>
      </c>
      <c r="D84" s="4">
        <v>35.952149187779099</v>
      </c>
      <c r="E84" s="4">
        <v>36.514529863994298</v>
      </c>
      <c r="F84" s="4">
        <v>38.171507730638901</v>
      </c>
      <c r="G84" s="4">
        <v>40.265675079720502</v>
      </c>
      <c r="H84" s="4">
        <v>41.753427007899496</v>
      </c>
      <c r="I84" s="4">
        <v>42.568223066822</v>
      </c>
      <c r="J84" s="5">
        <v>42.599581534332103</v>
      </c>
      <c r="K84" s="5">
        <v>42.483352806032102</v>
      </c>
      <c r="L84" s="5">
        <v>42.247400263353803</v>
      </c>
      <c r="M84" s="5">
        <v>41.969034293534797</v>
      </c>
      <c r="N84" s="5">
        <v>41.738472868735499</v>
      </c>
      <c r="O84" s="5">
        <v>41.418546990087499</v>
      </c>
      <c r="P84" s="4">
        <v>41.244125361746498</v>
      </c>
      <c r="Q84" s="5">
        <v>41.0273153673674</v>
      </c>
      <c r="R84" s="5">
        <v>40.910384795940601</v>
      </c>
    </row>
    <row r="85" spans="1:18" s="4" customFormat="1" x14ac:dyDescent="0.3">
      <c r="A85" s="4" t="s">
        <v>89</v>
      </c>
      <c r="B85" s="4" t="s">
        <v>6</v>
      </c>
      <c r="C85" s="4">
        <v>9.2015290216060901</v>
      </c>
      <c r="D85" s="4">
        <v>9.2542469200262296</v>
      </c>
      <c r="E85" s="4">
        <v>9.3141256323340098</v>
      </c>
      <c r="F85" s="4">
        <v>9.3838154302470702</v>
      </c>
      <c r="G85" s="4">
        <v>9.4861747392128102</v>
      </c>
      <c r="H85" s="4">
        <v>9.6387894555059006</v>
      </c>
      <c r="I85" s="4">
        <v>9.9346645233033808</v>
      </c>
      <c r="J85" s="5">
        <v>10.153842223973699</v>
      </c>
      <c r="K85" s="5">
        <v>10.376738574031201</v>
      </c>
      <c r="L85" s="5">
        <v>10.7024647482452</v>
      </c>
      <c r="M85" s="5">
        <v>10.9930399384992</v>
      </c>
      <c r="N85" s="5">
        <v>11.162076503952999</v>
      </c>
      <c r="O85" s="5">
        <v>11.381400969143501</v>
      </c>
      <c r="P85" s="4">
        <v>11.491735524796599</v>
      </c>
      <c r="Q85" s="5">
        <v>11.6154876137036</v>
      </c>
      <c r="R85" s="5">
        <v>11.6732474577672</v>
      </c>
    </row>
    <row r="86" spans="1:18" s="4" customFormat="1" x14ac:dyDescent="0.3">
      <c r="A86" s="4" t="s">
        <v>90</v>
      </c>
      <c r="C86" s="4">
        <v>18.762420808647001</v>
      </c>
      <c r="D86" s="4">
        <v>17.403056914760501</v>
      </c>
      <c r="E86" s="4">
        <v>17.282702674754599</v>
      </c>
      <c r="F86" s="4">
        <v>19.571389734957101</v>
      </c>
      <c r="G86" s="4">
        <v>24.792203274138298</v>
      </c>
      <c r="H86" s="4">
        <v>31.939370092081401</v>
      </c>
      <c r="I86" s="4">
        <v>43.446973069870403</v>
      </c>
      <c r="J86" s="5">
        <v>50.515415701678897</v>
      </c>
      <c r="K86" s="5">
        <v>56.601167785456802</v>
      </c>
      <c r="L86" s="5">
        <v>63.495514895157598</v>
      </c>
      <c r="M86" s="5">
        <v>67.702183247155602</v>
      </c>
      <c r="N86" s="5">
        <v>69.2921968414568</v>
      </c>
      <c r="O86" s="5">
        <v>70.4747507615118</v>
      </c>
      <c r="P86" s="4">
        <v>70.774224780401795</v>
      </c>
      <c r="Q86" s="5">
        <v>70.897119398480001</v>
      </c>
      <c r="R86" s="5">
        <v>70.879878730894802</v>
      </c>
    </row>
    <row r="87" spans="1:18" s="4" customFormat="1" x14ac:dyDescent="0.3">
      <c r="A87" s="4" t="s">
        <v>91</v>
      </c>
      <c r="C87" s="4">
        <v>137.19999999999999</v>
      </c>
      <c r="D87" s="4">
        <v>137.19999999999999</v>
      </c>
      <c r="E87" s="4">
        <v>137.19999999999999</v>
      </c>
      <c r="F87" s="4">
        <v>137.19999999999999</v>
      </c>
      <c r="G87" s="4">
        <v>137.19999999999999</v>
      </c>
      <c r="H87" s="4">
        <v>137.19999999999999</v>
      </c>
      <c r="I87" s="4">
        <v>137.19999999999999</v>
      </c>
      <c r="J87" s="4">
        <v>137.19999999999999</v>
      </c>
      <c r="K87" s="4">
        <v>137.19999999999999</v>
      </c>
      <c r="L87" s="4">
        <v>137.19999999999999</v>
      </c>
      <c r="M87" s="4">
        <v>137.19999999999999</v>
      </c>
      <c r="N87" s="4">
        <v>137.19999999999999</v>
      </c>
      <c r="O87" s="4">
        <v>137.19999999999999</v>
      </c>
      <c r="P87" s="4">
        <v>137.19999999999999</v>
      </c>
      <c r="Q87" s="4">
        <v>137.19999999999999</v>
      </c>
      <c r="R87" s="4">
        <v>137.19999999999999</v>
      </c>
    </row>
    <row r="88" spans="1:18" s="4" customFormat="1" x14ac:dyDescent="0.3">
      <c r="A88" s="4" t="s">
        <v>92</v>
      </c>
      <c r="C88" s="4">
        <v>26.202847393260601</v>
      </c>
      <c r="D88" s="4">
        <v>22.289944221613698</v>
      </c>
      <c r="E88" s="4">
        <v>17.577479112375102</v>
      </c>
      <c r="F88" s="4">
        <v>12.876338946555</v>
      </c>
      <c r="G88" s="4">
        <v>10.0093548018245</v>
      </c>
      <c r="H88" s="4">
        <v>9.2776660439101004</v>
      </c>
      <c r="I88" s="4">
        <v>9.3116804194290008</v>
      </c>
      <c r="J88" s="4">
        <v>9.5287451687327795</v>
      </c>
      <c r="K88" s="4">
        <v>9.8830388267023395</v>
      </c>
      <c r="L88" s="4">
        <v>10.713507587425999</v>
      </c>
      <c r="M88" s="4">
        <v>11.309228099414501</v>
      </c>
      <c r="N88" s="4">
        <v>11.3480429777804</v>
      </c>
      <c r="O88" s="4">
        <v>11.563139391022601</v>
      </c>
      <c r="P88" s="4">
        <v>11.802285656685401</v>
      </c>
      <c r="Q88" s="4">
        <v>12.2602898303688</v>
      </c>
      <c r="R88" s="4">
        <v>12.607238081103599</v>
      </c>
    </row>
    <row r="89" spans="1:18" s="4" customFormat="1" x14ac:dyDescent="0.3">
      <c r="A89" s="4" t="s">
        <v>93</v>
      </c>
      <c r="C89" s="4">
        <v>1.9718757248869501</v>
      </c>
      <c r="D89" s="4">
        <v>1.9718758209998399</v>
      </c>
      <c r="E89" s="4">
        <v>1.9718759713912899</v>
      </c>
      <c r="F89" s="4">
        <v>1.9718761480065701</v>
      </c>
      <c r="G89" s="4">
        <v>1.97187628491053</v>
      </c>
      <c r="H89" s="4">
        <v>1.97187636506523</v>
      </c>
      <c r="I89" s="4">
        <v>1.9718764471747601</v>
      </c>
      <c r="J89" s="4">
        <v>1.9718764942631</v>
      </c>
      <c r="K89" s="4">
        <v>1.9718765377267899</v>
      </c>
      <c r="L89" s="4">
        <v>1.9718765972433201</v>
      </c>
      <c r="M89" s="4">
        <v>1.97187664963668</v>
      </c>
      <c r="N89" s="4">
        <v>1.9718766798588601</v>
      </c>
      <c r="O89" s="4">
        <v>1.97187671623295</v>
      </c>
      <c r="P89" s="4">
        <v>1.97187673170265</v>
      </c>
      <c r="Q89" s="4">
        <v>1.9718767457982</v>
      </c>
      <c r="R89" s="4">
        <v>1.9718767501003001</v>
      </c>
    </row>
    <row r="90" spans="1:18" s="4" customFormat="1" x14ac:dyDescent="0.3">
      <c r="A90" s="6" t="s">
        <v>94</v>
      </c>
      <c r="B90" s="6"/>
      <c r="C90" s="6">
        <v>99310.903843060107</v>
      </c>
      <c r="D90" s="6">
        <v>99310.902890537094</v>
      </c>
      <c r="E90" s="6">
        <v>99310.902089234907</v>
      </c>
      <c r="F90" s="6">
        <v>99310.901939053903</v>
      </c>
      <c r="G90" s="6">
        <v>99310.902806858605</v>
      </c>
      <c r="H90" s="6">
        <v>99310.904395709003</v>
      </c>
      <c r="I90" s="6">
        <v>99310.907134101202</v>
      </c>
      <c r="J90" s="6">
        <v>99310.908943307004</v>
      </c>
      <c r="K90" s="6">
        <v>99310.910667305303</v>
      </c>
      <c r="L90" s="6">
        <v>99310.913021734697</v>
      </c>
      <c r="M90" s="6">
        <v>99310.9147503329</v>
      </c>
      <c r="N90" s="6">
        <v>99310.915471541099</v>
      </c>
      <c r="O90" s="6">
        <v>99310.916111235303</v>
      </c>
      <c r="P90" s="6">
        <v>99310.916164840193</v>
      </c>
      <c r="Q90" s="6">
        <v>99310.915856008505</v>
      </c>
      <c r="R90" s="6">
        <v>99310.915449167602</v>
      </c>
    </row>
    <row r="91" spans="1:18" s="4" customFormat="1" x14ac:dyDescent="0.3">
      <c r="A91" s="4" t="s">
        <v>95</v>
      </c>
      <c r="C91" s="4">
        <v>2.9452231760020502</v>
      </c>
      <c r="D91" s="4">
        <v>2.9451130013057201</v>
      </c>
      <c r="E91" s="4">
        <v>2.94541765362289</v>
      </c>
      <c r="F91" s="4">
        <v>2.9463236134062201</v>
      </c>
      <c r="G91" s="4">
        <v>2.9477791494292598</v>
      </c>
      <c r="H91" s="4">
        <v>2.9493181842229999</v>
      </c>
      <c r="I91" s="4">
        <v>2.9510988883361202</v>
      </c>
      <c r="J91" s="4">
        <v>2.9521975252451802</v>
      </c>
      <c r="K91" s="4">
        <v>2.9534363622858701</v>
      </c>
      <c r="L91" s="4">
        <v>2.9557161805549801</v>
      </c>
      <c r="M91" s="4">
        <v>2.9585323613481398</v>
      </c>
      <c r="N91" s="4">
        <v>2.8437277291030401</v>
      </c>
      <c r="O91" s="4">
        <v>2.9639386614160301</v>
      </c>
      <c r="P91" s="4">
        <v>2.9659349771565</v>
      </c>
      <c r="Q91" s="4">
        <v>2.96858494803244</v>
      </c>
      <c r="R91" s="4">
        <v>2.9700720179364799</v>
      </c>
    </row>
    <row r="92" spans="1:18" s="4" customFormat="1" x14ac:dyDescent="0.3">
      <c r="N92" s="4">
        <v>2.9606459616329399</v>
      </c>
    </row>
    <row r="93" spans="1:18" s="4" customFormat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tabSelected="1" workbookViewId="0"/>
  </sheetViews>
  <sheetFormatPr defaultRowHeight="14.4" x14ac:dyDescent="0.3"/>
  <cols>
    <col min="1" max="1" width="37.6640625" customWidth="1"/>
    <col min="13" max="14" width="15.21875" customWidth="1"/>
  </cols>
  <sheetData>
    <row r="1" spans="1:34" x14ac:dyDescent="0.3">
      <c r="A1" s="1" t="s">
        <v>0</v>
      </c>
      <c r="B1" s="1" t="s">
        <v>1</v>
      </c>
      <c r="I1" s="1"/>
      <c r="J1" s="1"/>
    </row>
    <row r="2" spans="1:34" x14ac:dyDescent="0.3">
      <c r="A2" s="2" t="s">
        <v>7</v>
      </c>
      <c r="B2" s="2" t="s">
        <v>8</v>
      </c>
      <c r="C2" s="2">
        <v>125</v>
      </c>
      <c r="D2" s="2">
        <v>125</v>
      </c>
      <c r="E2" s="2">
        <v>127</v>
      </c>
      <c r="F2" s="2">
        <v>127</v>
      </c>
      <c r="G2" s="2">
        <v>129</v>
      </c>
      <c r="H2" s="2">
        <v>129</v>
      </c>
      <c r="I2" s="2">
        <v>131</v>
      </c>
      <c r="J2" s="2">
        <v>131</v>
      </c>
      <c r="K2" s="2">
        <v>133</v>
      </c>
      <c r="L2" s="2">
        <v>133</v>
      </c>
      <c r="M2" s="2">
        <v>135</v>
      </c>
      <c r="N2" s="2">
        <v>135</v>
      </c>
      <c r="O2" s="2">
        <v>138</v>
      </c>
      <c r="P2" s="2">
        <v>138</v>
      </c>
      <c r="Q2" s="2">
        <v>140</v>
      </c>
      <c r="R2" s="2">
        <v>140</v>
      </c>
      <c r="S2" s="2">
        <v>142</v>
      </c>
      <c r="T2" s="2">
        <v>142</v>
      </c>
      <c r="U2" s="2">
        <v>145</v>
      </c>
      <c r="V2" s="2">
        <v>145</v>
      </c>
      <c r="W2" s="2">
        <v>148</v>
      </c>
      <c r="X2" s="2">
        <v>148</v>
      </c>
      <c r="Y2" s="2">
        <v>150</v>
      </c>
      <c r="Z2" s="2">
        <v>150</v>
      </c>
      <c r="AA2" s="2">
        <v>153</v>
      </c>
      <c r="AB2" s="2">
        <v>153</v>
      </c>
      <c r="AC2" s="2">
        <v>155</v>
      </c>
      <c r="AD2" s="2">
        <v>155</v>
      </c>
      <c r="AE2" s="2">
        <v>158</v>
      </c>
      <c r="AF2" s="2">
        <v>158</v>
      </c>
      <c r="AG2" s="2">
        <v>160</v>
      </c>
      <c r="AH2" s="2">
        <v>160</v>
      </c>
    </row>
    <row r="3" spans="1:34" x14ac:dyDescent="0.3">
      <c r="A3" s="6" t="s">
        <v>12</v>
      </c>
      <c r="B3" s="4" t="s">
        <v>13</v>
      </c>
      <c r="C3" s="4">
        <v>251.76769645087299</v>
      </c>
      <c r="D3" s="6">
        <f>C3/99310.9</f>
        <v>2.5351466601437806E-3</v>
      </c>
      <c r="E3" s="4">
        <v>239.72036813394899</v>
      </c>
      <c r="F3" s="6">
        <f>E3/99310.9</f>
        <v>2.4138374351047971E-3</v>
      </c>
      <c r="G3" s="4">
        <v>224.837692615371</v>
      </c>
      <c r="H3" s="6">
        <f>G3/99310.9</f>
        <v>2.2639779985416607E-3</v>
      </c>
      <c r="I3" s="4">
        <v>208.686529966276</v>
      </c>
      <c r="J3" s="6">
        <f>I3/99310.9</f>
        <v>2.1013456726932896E-3</v>
      </c>
      <c r="K3" s="4">
        <v>194.95037981666701</v>
      </c>
      <c r="L3" s="6">
        <f>K3/99310.9</f>
        <v>1.9630310450984437E-3</v>
      </c>
      <c r="M3" s="4">
        <v>184.03835517233901</v>
      </c>
      <c r="N3" s="6">
        <f>M3/99310.9</f>
        <v>1.8531536334112271E-3</v>
      </c>
      <c r="O3" s="4">
        <v>167.571466568549</v>
      </c>
      <c r="P3" s="6">
        <f>O3/99310.9</f>
        <v>1.687342140374813E-3</v>
      </c>
      <c r="Q3" s="5">
        <v>155.58209399926301</v>
      </c>
      <c r="R3" s="7">
        <f>Q3/99310.9</f>
        <v>1.5666164942545382E-3</v>
      </c>
      <c r="S3" s="5">
        <v>142.71253423391499</v>
      </c>
      <c r="T3" s="7">
        <f>S3/99310.9</f>
        <v>1.4370279016091387E-3</v>
      </c>
      <c r="U3" s="5">
        <v>121.739503705033</v>
      </c>
      <c r="V3" s="7">
        <f>U3/99310.9</f>
        <v>1.2258423164530077E-3</v>
      </c>
      <c r="W3" s="5">
        <v>99.202655484192803</v>
      </c>
      <c r="X3" s="7">
        <f>W3/99310.9</f>
        <v>9.9891004395482067E-4</v>
      </c>
      <c r="Y3" s="5">
        <v>83.898225507665202</v>
      </c>
      <c r="Z3" s="7">
        <f>Y3/99310.9</f>
        <v>8.4480379804900783E-4</v>
      </c>
      <c r="AA3" s="5">
        <v>62.141717870209398</v>
      </c>
      <c r="AB3" s="7">
        <f>AA3/99310.9</f>
        <v>6.2572907777705574E-4</v>
      </c>
      <c r="AC3" s="4">
        <v>50.336033202321502</v>
      </c>
      <c r="AD3" s="6">
        <f>AC3/99310.9</f>
        <v>5.0685305643510944E-4</v>
      </c>
      <c r="AE3" s="5">
        <v>36.1618163553076</v>
      </c>
      <c r="AF3" s="7">
        <f>AE3/99310.9</f>
        <v>3.641273652268543E-4</v>
      </c>
      <c r="AG3" s="5">
        <v>29.109484345436801</v>
      </c>
      <c r="AH3" s="7">
        <f>AG3/99310.9</f>
        <v>2.9311469683022511E-4</v>
      </c>
    </row>
    <row r="4" spans="1:34" x14ac:dyDescent="0.3">
      <c r="A4" s="6" t="s">
        <v>14</v>
      </c>
      <c r="B4" s="4" t="s">
        <v>13</v>
      </c>
      <c r="C4" s="4">
        <v>376.67764508212298</v>
      </c>
      <c r="D4" s="6">
        <f t="shared" ref="D4:D40" si="0">C4/99310.9</f>
        <v>3.7929134171790107E-3</v>
      </c>
      <c r="E4" s="4">
        <v>401.97208516767398</v>
      </c>
      <c r="F4" s="6">
        <f t="shared" ref="F4:F40" si="1">E4/99310.9</f>
        <v>4.0476129525326421E-3</v>
      </c>
      <c r="G4" s="4">
        <v>439.81982897717199</v>
      </c>
      <c r="H4" s="6">
        <f t="shared" ref="H4:H40" si="2">G4/99310.9</f>
        <v>4.428716575694833E-3</v>
      </c>
      <c r="I4" s="4">
        <v>492.32907163462397</v>
      </c>
      <c r="J4" s="6">
        <f t="shared" ref="J4:J40" si="3">I4/99310.9</f>
        <v>4.9574525216730895E-3</v>
      </c>
      <c r="K4" s="4">
        <v>557.41871069104695</v>
      </c>
      <c r="L4" s="6">
        <f t="shared" ref="L4:L40" si="4">K4/99310.9</f>
        <v>5.6128653621208445E-3</v>
      </c>
      <c r="M4" s="4">
        <v>633.17579500538</v>
      </c>
      <c r="N4" s="6">
        <f t="shared" ref="N4:N40" si="5">M4/99310.9</f>
        <v>6.3756928494795636E-3</v>
      </c>
      <c r="O4" s="4">
        <v>771.60005146430899</v>
      </c>
      <c r="P4" s="6">
        <f t="shared" ref="P4:P40" si="6">O4/99310.9</f>
        <v>7.769540417661194E-3</v>
      </c>
      <c r="Q4" s="5">
        <v>884.28699265588205</v>
      </c>
      <c r="R4" s="7">
        <f t="shared" ref="R4:R40" si="7">Q4/99310.9</f>
        <v>8.9042289683799267E-3</v>
      </c>
      <c r="S4" s="5">
        <v>1015.60916150239</v>
      </c>
      <c r="T4" s="7">
        <f t="shared" ref="T4:T40" si="8">S4/99310.9</f>
        <v>1.0226562859690024E-2</v>
      </c>
      <c r="U4" s="5">
        <v>1249.71504143782</v>
      </c>
      <c r="V4" s="7">
        <f t="shared" ref="V4:V40" si="9">U4/99310.9</f>
        <v>1.2583865833839187E-2</v>
      </c>
      <c r="W4" s="5">
        <v>1525.33980651656</v>
      </c>
      <c r="X4" s="7">
        <f t="shared" ref="X4:X40" si="10">W4/99310.9</f>
        <v>1.5359238578208033E-2</v>
      </c>
      <c r="Y4" s="5">
        <v>1725.6643921254999</v>
      </c>
      <c r="Z4" s="7">
        <f t="shared" ref="Z4:Z40" si="11">Y4/99310.9</f>
        <v>1.73763845874471E-2</v>
      </c>
      <c r="AA4" s="5">
        <v>2030.11598265271</v>
      </c>
      <c r="AB4" s="7">
        <f t="shared" ref="AB4:AB40" si="12">AA4/99310.9</f>
        <v>2.0442025826497495E-2</v>
      </c>
      <c r="AC4" s="4">
        <v>2209.0187541860701</v>
      </c>
      <c r="AD4" s="6">
        <f t="shared" ref="AD4:AD40" si="13">AC4/99310.9</f>
        <v>2.2243467274851703E-2</v>
      </c>
      <c r="AE4" s="5">
        <v>2442.0657653338899</v>
      </c>
      <c r="AF4" s="7">
        <f t="shared" ref="AF4:AF40" si="14">AE4/99310.9</f>
        <v>2.4590108088174512E-2</v>
      </c>
      <c r="AG4" s="5">
        <v>2570.3825218925199</v>
      </c>
      <c r="AH4" s="7">
        <f t="shared" ref="AH4:AH40" si="15">AG4/99310.9</f>
        <v>2.5882179316595862E-2</v>
      </c>
    </row>
    <row r="5" spans="1:34" x14ac:dyDescent="0.3">
      <c r="A5" s="6" t="s">
        <v>15</v>
      </c>
      <c r="B5" s="4" t="s">
        <v>13</v>
      </c>
      <c r="C5" s="4">
        <v>630.82809758447195</v>
      </c>
      <c r="D5" s="6">
        <f t="shared" si="0"/>
        <v>6.3520529728808414E-3</v>
      </c>
      <c r="E5" s="4">
        <v>655.72228512427296</v>
      </c>
      <c r="F5" s="6">
        <f t="shared" si="1"/>
        <v>6.6027222099917836E-3</v>
      </c>
      <c r="G5" s="4">
        <v>693.74099683042505</v>
      </c>
      <c r="H5" s="6">
        <f t="shared" si="2"/>
        <v>6.9855473752672174E-3</v>
      </c>
      <c r="I5" s="4">
        <v>751.04794390888298</v>
      </c>
      <c r="J5" s="6">
        <f t="shared" si="3"/>
        <v>7.5625932693076294E-3</v>
      </c>
      <c r="K5" s="4">
        <v>829.38853127303503</v>
      </c>
      <c r="L5" s="6">
        <f t="shared" si="4"/>
        <v>8.3514350516714179E-3</v>
      </c>
      <c r="M5" s="4">
        <v>926.89856650470495</v>
      </c>
      <c r="N5" s="6">
        <f t="shared" si="5"/>
        <v>9.3333014453066583E-3</v>
      </c>
      <c r="O5" s="4">
        <v>1110.4607172844701</v>
      </c>
      <c r="P5" s="6">
        <f t="shared" si="6"/>
        <v>1.118165999184853E-2</v>
      </c>
      <c r="Q5" s="5">
        <v>1260.92173849807</v>
      </c>
      <c r="R5" s="7">
        <f t="shared" si="7"/>
        <v>1.2696710416460531E-2</v>
      </c>
      <c r="S5" s="5">
        <v>1436.12894934923</v>
      </c>
      <c r="T5" s="7">
        <f t="shared" si="8"/>
        <v>1.4460939829859866E-2</v>
      </c>
      <c r="U5" s="5">
        <v>1746.8479487653599</v>
      </c>
      <c r="V5" s="7">
        <f t="shared" si="9"/>
        <v>1.7589690041731169E-2</v>
      </c>
      <c r="W5" s="5">
        <v>2108.761182237</v>
      </c>
      <c r="X5" s="7">
        <f t="shared" si="10"/>
        <v>2.1233934867542235E-2</v>
      </c>
      <c r="Y5" s="5">
        <v>2368.5084779181602</v>
      </c>
      <c r="Z5" s="7">
        <f t="shared" si="11"/>
        <v>2.3849431209647283E-2</v>
      </c>
      <c r="AA5" s="5">
        <v>2756.7121546497901</v>
      </c>
      <c r="AB5" s="7">
        <f t="shared" si="12"/>
        <v>2.7758404713377788E-2</v>
      </c>
      <c r="AC5" s="4">
        <v>2981.7739270816501</v>
      </c>
      <c r="AD5" s="6">
        <f t="shared" si="13"/>
        <v>3.0024639058569103E-2</v>
      </c>
      <c r="AE5" s="5">
        <v>3268.20792296324</v>
      </c>
      <c r="AF5" s="7">
        <f t="shared" si="14"/>
        <v>3.2908854143535504E-2</v>
      </c>
      <c r="AG5" s="5">
        <v>3421.5764383629898</v>
      </c>
      <c r="AH5" s="7">
        <f t="shared" si="15"/>
        <v>3.4453181255662671E-2</v>
      </c>
    </row>
    <row r="6" spans="1:34" x14ac:dyDescent="0.3">
      <c r="A6" s="6" t="s">
        <v>16</v>
      </c>
      <c r="B6" s="4" t="s">
        <v>13</v>
      </c>
      <c r="C6" s="4">
        <v>19369.1774152916</v>
      </c>
      <c r="D6" s="6">
        <f t="shared" si="0"/>
        <v>0.19503576561376043</v>
      </c>
      <c r="E6" s="4">
        <v>17412.176399656499</v>
      </c>
      <c r="F6" s="6">
        <f t="shared" si="1"/>
        <v>0.17532996277001317</v>
      </c>
      <c r="G6" s="4">
        <v>14727.014776022999</v>
      </c>
      <c r="H6" s="6">
        <f t="shared" si="2"/>
        <v>0.14829202812604658</v>
      </c>
      <c r="I6" s="4">
        <v>11655.156478304199</v>
      </c>
      <c r="J6" s="6">
        <f t="shared" si="3"/>
        <v>0.11736029457294415</v>
      </c>
      <c r="K6" s="4">
        <v>9197.0928838954605</v>
      </c>
      <c r="L6" s="6">
        <f t="shared" si="4"/>
        <v>9.2609098134197362E-2</v>
      </c>
      <c r="M6" s="4">
        <v>7855.4258963310804</v>
      </c>
      <c r="N6" s="6">
        <f t="shared" si="5"/>
        <v>7.9099332463315519E-2</v>
      </c>
      <c r="O6" s="4">
        <v>7214.1535168322698</v>
      </c>
      <c r="P6" s="6">
        <f t="shared" si="6"/>
        <v>7.264211196185183E-2</v>
      </c>
      <c r="Q6" s="5">
        <v>7162.6275165631796</v>
      </c>
      <c r="R6" s="7">
        <f t="shared" si="7"/>
        <v>7.2123276665131214E-2</v>
      </c>
      <c r="S6" s="5">
        <v>7199.7625905717796</v>
      </c>
      <c r="T6" s="7">
        <f t="shared" si="8"/>
        <v>7.2497204139442703E-2</v>
      </c>
      <c r="U6" s="5">
        <v>7299.2452671520005</v>
      </c>
      <c r="V6" s="7">
        <f t="shared" si="9"/>
        <v>7.3498933824504675E-2</v>
      </c>
      <c r="W6" s="5">
        <v>7407.2084239476599</v>
      </c>
      <c r="X6" s="7">
        <f t="shared" si="10"/>
        <v>7.4586056756586236E-2</v>
      </c>
      <c r="Y6" s="5">
        <v>7477.92309465375</v>
      </c>
      <c r="Z6" s="7">
        <f t="shared" si="11"/>
        <v>7.5298110224091719E-2</v>
      </c>
      <c r="AA6" s="5">
        <v>7577.7721148462897</v>
      </c>
      <c r="AB6" s="7">
        <f t="shared" si="12"/>
        <v>7.6303528765183787E-2</v>
      </c>
      <c r="AC6" s="4">
        <v>7632.7498708209196</v>
      </c>
      <c r="AD6" s="6">
        <f t="shared" si="13"/>
        <v>7.6857121129915454E-2</v>
      </c>
      <c r="AE6" s="5">
        <v>7703.5460080491202</v>
      </c>
      <c r="AF6" s="7">
        <f t="shared" si="14"/>
        <v>7.7569994915453591E-2</v>
      </c>
      <c r="AG6" s="5">
        <v>7743.6562922806997</v>
      </c>
      <c r="AH6" s="7">
        <f t="shared" si="15"/>
        <v>7.7973880936339321E-2</v>
      </c>
    </row>
    <row r="7" spans="1:34" x14ac:dyDescent="0.3">
      <c r="A7" s="6" t="s">
        <v>17</v>
      </c>
      <c r="B7" s="4" t="s">
        <v>13</v>
      </c>
      <c r="C7" s="4">
        <v>19888.1125678838</v>
      </c>
      <c r="D7" s="6">
        <f t="shared" si="0"/>
        <v>0.20026112509184593</v>
      </c>
      <c r="E7" s="4">
        <v>21845.113583518902</v>
      </c>
      <c r="F7" s="6">
        <f t="shared" si="1"/>
        <v>0.21996692793559319</v>
      </c>
      <c r="G7" s="4">
        <v>24530.275207152401</v>
      </c>
      <c r="H7" s="6">
        <f t="shared" si="2"/>
        <v>0.24700486257955978</v>
      </c>
      <c r="I7" s="4">
        <v>27602.133504871199</v>
      </c>
      <c r="J7" s="6">
        <f t="shared" si="3"/>
        <v>0.27793659613266219</v>
      </c>
      <c r="K7" s="4">
        <v>30060.1970992799</v>
      </c>
      <c r="L7" s="6">
        <f t="shared" si="4"/>
        <v>0.3026877925714086</v>
      </c>
      <c r="M7" s="4">
        <v>31401.8640868443</v>
      </c>
      <c r="N7" s="6">
        <f t="shared" si="5"/>
        <v>0.31619755824229062</v>
      </c>
      <c r="O7" s="4">
        <v>32043.136466343101</v>
      </c>
      <c r="P7" s="6">
        <f t="shared" si="6"/>
        <v>0.32265477874375426</v>
      </c>
      <c r="Q7" s="5">
        <v>32094.662466612201</v>
      </c>
      <c r="R7" s="7">
        <f t="shared" si="7"/>
        <v>0.32317361404047495</v>
      </c>
      <c r="S7" s="5">
        <v>32057.527392603599</v>
      </c>
      <c r="T7" s="7">
        <f t="shared" si="8"/>
        <v>0.32279968656616342</v>
      </c>
      <c r="U7" s="5">
        <v>31958.0447160234</v>
      </c>
      <c r="V7" s="7">
        <f t="shared" si="9"/>
        <v>0.32179795688110169</v>
      </c>
      <c r="W7" s="5">
        <v>31850.081559227699</v>
      </c>
      <c r="X7" s="7">
        <f t="shared" si="10"/>
        <v>0.32071083394901972</v>
      </c>
      <c r="Y7" s="5">
        <v>31779.366888521599</v>
      </c>
      <c r="Z7" s="7">
        <f t="shared" si="11"/>
        <v>0.31999878048151414</v>
      </c>
      <c r="AA7" s="5">
        <v>31679.517868329101</v>
      </c>
      <c r="AB7" s="7">
        <f t="shared" si="12"/>
        <v>0.31899336194042249</v>
      </c>
      <c r="AC7" s="4">
        <v>31624.5401123544</v>
      </c>
      <c r="AD7" s="6">
        <f t="shared" si="13"/>
        <v>0.31843976957569009</v>
      </c>
      <c r="AE7" s="5">
        <v>31553.743975126301</v>
      </c>
      <c r="AF7" s="7">
        <f t="shared" si="14"/>
        <v>0.31772689579015295</v>
      </c>
      <c r="AG7" s="5">
        <v>31513.633690894701</v>
      </c>
      <c r="AH7" s="7">
        <f t="shared" si="15"/>
        <v>0.31732300976926703</v>
      </c>
    </row>
    <row r="8" spans="1:34" x14ac:dyDescent="0.3">
      <c r="A8" s="6" t="s">
        <v>18</v>
      </c>
      <c r="B8" s="4" t="s">
        <v>13</v>
      </c>
      <c r="C8" s="4">
        <v>15497.4991787736</v>
      </c>
      <c r="D8" s="6">
        <f t="shared" si="0"/>
        <v>0.15605033464376619</v>
      </c>
      <c r="E8" s="4">
        <v>13457.939037280699</v>
      </c>
      <c r="F8" s="6">
        <f t="shared" si="1"/>
        <v>0.13551321191612098</v>
      </c>
      <c r="G8" s="4">
        <v>10968.794350288001</v>
      </c>
      <c r="H8" s="6">
        <f t="shared" si="2"/>
        <v>0.11044904789190312</v>
      </c>
      <c r="I8" s="4">
        <v>8486.0261076860206</v>
      </c>
      <c r="J8" s="6">
        <f t="shared" si="3"/>
        <v>8.5449090761296309E-2</v>
      </c>
      <c r="K8" s="4">
        <v>6709.7515307394597</v>
      </c>
      <c r="L8" s="6">
        <f t="shared" si="4"/>
        <v>6.7563092578352024E-2</v>
      </c>
      <c r="M8" s="4">
        <v>5775.5700076946796</v>
      </c>
      <c r="N8" s="6">
        <f t="shared" si="5"/>
        <v>5.8156456216736332E-2</v>
      </c>
      <c r="O8" s="4">
        <v>5276.64009258037</v>
      </c>
      <c r="P8" s="6">
        <f t="shared" si="6"/>
        <v>5.3132537239924019E-2</v>
      </c>
      <c r="Q8" s="5">
        <v>5191.73145261433</v>
      </c>
      <c r="R8" s="7">
        <f t="shared" si="7"/>
        <v>5.2277559186497458E-2</v>
      </c>
      <c r="S8" s="5">
        <v>5170.37075102379</v>
      </c>
      <c r="T8" s="7">
        <f t="shared" si="8"/>
        <v>5.2062469990945506E-2</v>
      </c>
      <c r="U8" s="5">
        <v>5167.6648209312198</v>
      </c>
      <c r="V8" s="7">
        <f t="shared" si="9"/>
        <v>5.203522293052646E-2</v>
      </c>
      <c r="W8" s="5">
        <v>5159.68978638097</v>
      </c>
      <c r="X8" s="7">
        <f t="shared" si="10"/>
        <v>5.1954919212100284E-2</v>
      </c>
      <c r="Y8" s="5">
        <v>5146.0582257264596</v>
      </c>
      <c r="Z8" s="7">
        <f t="shared" si="11"/>
        <v>5.1817657736728397E-2</v>
      </c>
      <c r="AA8" s="5">
        <v>5115.7585749643504</v>
      </c>
      <c r="AB8" s="7">
        <f t="shared" si="12"/>
        <v>5.1512558792281116E-2</v>
      </c>
      <c r="AC8" s="4">
        <v>5092.40079052282</v>
      </c>
      <c r="AD8" s="6">
        <f t="shared" si="13"/>
        <v>5.1277360194327312E-2</v>
      </c>
      <c r="AE8" s="5">
        <v>5058.1445357654702</v>
      </c>
      <c r="AF8" s="7">
        <f t="shared" si="14"/>
        <v>5.0932420668481207E-2</v>
      </c>
      <c r="AG8" s="5">
        <v>5038.1926298909802</v>
      </c>
      <c r="AH8" s="7">
        <f t="shared" si="15"/>
        <v>5.0731517183823537E-2</v>
      </c>
    </row>
    <row r="9" spans="1:34" x14ac:dyDescent="0.3">
      <c r="A9" s="6" t="s">
        <v>19</v>
      </c>
      <c r="B9" s="4" t="s">
        <v>13</v>
      </c>
      <c r="C9" s="4">
        <v>16148.072250966001</v>
      </c>
      <c r="D9" s="6">
        <f t="shared" si="0"/>
        <v>0.16260120743006057</v>
      </c>
      <c r="E9" s="4">
        <v>16222.507346300499</v>
      </c>
      <c r="F9" s="6">
        <f t="shared" si="1"/>
        <v>0.16335072329724631</v>
      </c>
      <c r="G9" s="4">
        <v>16078.0749475224</v>
      </c>
      <c r="H9" s="6">
        <f t="shared" si="2"/>
        <v>0.16189637741196988</v>
      </c>
      <c r="I9" s="4">
        <v>15578.2502002779</v>
      </c>
      <c r="J9" s="6">
        <f t="shared" si="3"/>
        <v>0.15686344802310623</v>
      </c>
      <c r="K9" s="4">
        <v>14906.550373431701</v>
      </c>
      <c r="L9" s="6">
        <f t="shared" si="4"/>
        <v>0.15009984174377336</v>
      </c>
      <c r="M9" s="4">
        <v>14389.345422300101</v>
      </c>
      <c r="N9" s="6">
        <f t="shared" si="5"/>
        <v>0.14489190433577886</v>
      </c>
      <c r="O9" s="4">
        <v>14010.6699269457</v>
      </c>
      <c r="P9" s="6">
        <f t="shared" si="6"/>
        <v>0.14107887378873518</v>
      </c>
      <c r="Q9" s="5">
        <v>13894.830041724699</v>
      </c>
      <c r="R9" s="7">
        <f t="shared" si="7"/>
        <v>0.13991243702075704</v>
      </c>
      <c r="S9" s="5">
        <v>13804.153828582999</v>
      </c>
      <c r="T9" s="7">
        <f t="shared" si="8"/>
        <v>0.1389993830343195</v>
      </c>
      <c r="U9" s="5">
        <v>13647.2951850228</v>
      </c>
      <c r="V9" s="7">
        <f t="shared" si="9"/>
        <v>0.13741991246703836</v>
      </c>
      <c r="W9" s="5">
        <v>13437.638882701</v>
      </c>
      <c r="X9" s="7">
        <f t="shared" si="10"/>
        <v>0.13530880178007651</v>
      </c>
      <c r="Y9" s="5">
        <v>13270.452336402799</v>
      </c>
      <c r="Z9" s="7">
        <f t="shared" si="11"/>
        <v>0.13362533555131209</v>
      </c>
      <c r="AA9" s="5">
        <v>12999.1404162904</v>
      </c>
      <c r="AB9" s="7">
        <f t="shared" si="12"/>
        <v>0.13089339051695636</v>
      </c>
      <c r="AC9" s="4">
        <v>12828.440614003301</v>
      </c>
      <c r="AD9" s="6">
        <f t="shared" si="13"/>
        <v>0.12917454794995617</v>
      </c>
      <c r="AE9" s="5">
        <v>12597.748440195701</v>
      </c>
      <c r="AF9" s="7">
        <f t="shared" si="14"/>
        <v>0.12685161890785102</v>
      </c>
      <c r="AG9" s="5">
        <v>12466.860709947499</v>
      </c>
      <c r="AH9" s="7">
        <f t="shared" si="15"/>
        <v>0.12553365954741624</v>
      </c>
    </row>
    <row r="10" spans="1:34" x14ac:dyDescent="0.3">
      <c r="A10" s="6" t="s">
        <v>20</v>
      </c>
      <c r="B10" s="4" t="s">
        <v>13</v>
      </c>
      <c r="C10" s="4">
        <v>8653.6360369242302</v>
      </c>
      <c r="D10" s="6">
        <f t="shared" si="0"/>
        <v>8.7136820197221354E-2</v>
      </c>
      <c r="E10" s="4">
        <v>8468.7394042402502</v>
      </c>
      <c r="F10" s="6">
        <f t="shared" si="1"/>
        <v>8.5275024234401767E-2</v>
      </c>
      <c r="G10" s="4">
        <v>8142.3501710973196</v>
      </c>
      <c r="H10" s="6">
        <f t="shared" si="2"/>
        <v>8.1988484356675051E-2</v>
      </c>
      <c r="I10" s="4">
        <v>7618.1256878636596</v>
      </c>
      <c r="J10" s="6">
        <f t="shared" si="3"/>
        <v>7.6709864555287083E-2</v>
      </c>
      <c r="K10" s="4">
        <v>7014.27991126494</v>
      </c>
      <c r="L10" s="6">
        <f t="shared" si="4"/>
        <v>7.0629507045701326E-2</v>
      </c>
      <c r="M10" s="4">
        <v>6541.7466630538502</v>
      </c>
      <c r="N10" s="6">
        <f t="shared" si="5"/>
        <v>6.5871386353903258E-2</v>
      </c>
      <c r="O10" s="4">
        <v>6181.6129037950896</v>
      </c>
      <c r="P10" s="6">
        <f t="shared" si="6"/>
        <v>6.224505974465129E-2</v>
      </c>
      <c r="Q10" s="5">
        <v>6089.4958931700403</v>
      </c>
      <c r="R10" s="7">
        <f t="shared" si="7"/>
        <v>6.1317497809102936E-2</v>
      </c>
      <c r="S10" s="5">
        <v>6045.0297166590499</v>
      </c>
      <c r="T10" s="7">
        <f t="shared" si="8"/>
        <v>6.0869750618099829E-2</v>
      </c>
      <c r="U10" s="5">
        <v>5997.3663345116001</v>
      </c>
      <c r="V10" s="7">
        <f t="shared" si="9"/>
        <v>6.0389809522535802E-2</v>
      </c>
      <c r="W10" s="5">
        <v>5935.52443130142</v>
      </c>
      <c r="X10" s="7">
        <f t="shared" si="10"/>
        <v>5.9767099394944768E-2</v>
      </c>
      <c r="Y10" s="5">
        <v>5882.2055927947304</v>
      </c>
      <c r="Z10" s="7">
        <f t="shared" si="11"/>
        <v>5.9230211314112859E-2</v>
      </c>
      <c r="AA10" s="5">
        <v>5790.5450792900701</v>
      </c>
      <c r="AB10" s="7">
        <f t="shared" si="12"/>
        <v>5.830724602526078E-2</v>
      </c>
      <c r="AC10" s="4">
        <v>5730.2090374551899</v>
      </c>
      <c r="AD10" s="6">
        <f t="shared" si="13"/>
        <v>5.7699699000363404E-2</v>
      </c>
      <c r="AE10" s="5">
        <v>5646.9840107351602</v>
      </c>
      <c r="AF10" s="7">
        <f t="shared" si="14"/>
        <v>5.6861673902211744E-2</v>
      </c>
      <c r="AG10" s="5">
        <v>5599.36063853208</v>
      </c>
      <c r="AH10" s="7">
        <f t="shared" si="15"/>
        <v>5.6382135682307585E-2</v>
      </c>
    </row>
    <row r="11" spans="1:34" x14ac:dyDescent="0.3">
      <c r="A11" s="6" t="s">
        <v>21</v>
      </c>
      <c r="B11" s="4" t="s">
        <v>13</v>
      </c>
      <c r="C11" s="4">
        <v>6138.6703857514603</v>
      </c>
      <c r="D11" s="6">
        <f t="shared" si="0"/>
        <v>6.1812654862169816E-2</v>
      </c>
      <c r="E11" s="4">
        <v>8119.9182538611403</v>
      </c>
      <c r="F11" s="6">
        <f t="shared" si="1"/>
        <v>8.1762608674990772E-2</v>
      </c>
      <c r="G11" s="4">
        <v>10863.7079694287</v>
      </c>
      <c r="H11" s="6">
        <f t="shared" si="2"/>
        <v>0.10939089233335617</v>
      </c>
      <c r="I11" s="4">
        <v>14117.3605536256</v>
      </c>
      <c r="J11" s="6">
        <f t="shared" si="3"/>
        <v>0.14215318312114381</v>
      </c>
      <c r="K11" s="4">
        <v>16905.166745345301</v>
      </c>
      <c r="L11" s="6">
        <f t="shared" si="4"/>
        <v>0.17022468576304617</v>
      </c>
      <c r="M11" s="4">
        <v>18557.662679453199</v>
      </c>
      <c r="N11" s="6">
        <f t="shared" si="5"/>
        <v>0.18686430874610138</v>
      </c>
      <c r="O11" s="4">
        <v>19322.1182121725</v>
      </c>
      <c r="P11" s="6">
        <f t="shared" si="6"/>
        <v>0.19456190823134722</v>
      </c>
      <c r="Q11" s="5">
        <v>19223.937297121101</v>
      </c>
      <c r="R11" s="7">
        <f t="shared" si="7"/>
        <v>0.19357328648840261</v>
      </c>
      <c r="S11" s="5">
        <v>18914.753460518801</v>
      </c>
      <c r="T11" s="7">
        <f t="shared" si="8"/>
        <v>0.19045999442678299</v>
      </c>
      <c r="U11" s="5">
        <v>18274.130367865801</v>
      </c>
      <c r="V11" s="7">
        <f t="shared" si="9"/>
        <v>0.18400931184659289</v>
      </c>
      <c r="W11" s="5">
        <v>17539.7522941649</v>
      </c>
      <c r="X11" s="7">
        <f t="shared" si="10"/>
        <v>0.17661457397088237</v>
      </c>
      <c r="Y11" s="5">
        <v>17030.924354023999</v>
      </c>
      <c r="Z11" s="7">
        <f t="shared" si="11"/>
        <v>0.17149098793812159</v>
      </c>
      <c r="AA11" s="5">
        <v>16286.624181687699</v>
      </c>
      <c r="AB11" s="7">
        <f t="shared" si="12"/>
        <v>0.16399634059995127</v>
      </c>
      <c r="AC11" s="4">
        <v>15858.711961970201</v>
      </c>
      <c r="AD11" s="6">
        <f t="shared" si="13"/>
        <v>0.15968752636387548</v>
      </c>
      <c r="AE11" s="5">
        <v>15306.503023692099</v>
      </c>
      <c r="AF11" s="7">
        <f t="shared" si="14"/>
        <v>0.15412712022237338</v>
      </c>
      <c r="AG11" s="5">
        <v>15000.3613953564</v>
      </c>
      <c r="AH11" s="7">
        <f t="shared" si="15"/>
        <v>0.15104446133663477</v>
      </c>
    </row>
    <row r="12" spans="1:34" x14ac:dyDescent="0.3">
      <c r="A12" s="6" t="s">
        <v>22</v>
      </c>
      <c r="B12" s="4" t="s">
        <v>13</v>
      </c>
      <c r="C12" s="4">
        <v>3150.8169313892099</v>
      </c>
      <c r="D12" s="6">
        <f t="shared" si="0"/>
        <v>3.1726798683620931E-2</v>
      </c>
      <c r="E12" s="4">
        <v>3328.8161824162898</v>
      </c>
      <c r="F12" s="6">
        <f t="shared" si="1"/>
        <v>3.3519142233292519E-2</v>
      </c>
      <c r="G12" s="4">
        <v>3544.0217871095902</v>
      </c>
      <c r="H12" s="6">
        <f t="shared" si="2"/>
        <v>3.5686130999815636E-2</v>
      </c>
      <c r="I12" s="4">
        <v>3780.7881890837898</v>
      </c>
      <c r="J12" s="6">
        <f t="shared" si="3"/>
        <v>3.8070223803064823E-2</v>
      </c>
      <c r="K12" s="4">
        <v>4002.11407923774</v>
      </c>
      <c r="L12" s="6">
        <f t="shared" si="4"/>
        <v>4.0298840099503082E-2</v>
      </c>
      <c r="M12" s="4">
        <v>4187.2115593082099</v>
      </c>
      <c r="N12" s="6">
        <f t="shared" si="5"/>
        <v>4.2162658472616903E-2</v>
      </c>
      <c r="O12" s="4">
        <v>4409.6146705722203</v>
      </c>
      <c r="P12" s="6">
        <f t="shared" si="6"/>
        <v>4.4402121726539789E-2</v>
      </c>
      <c r="Q12" s="5">
        <v>4532.8546866603801</v>
      </c>
      <c r="R12" s="7">
        <f t="shared" si="7"/>
        <v>4.5643073284608038E-2</v>
      </c>
      <c r="S12" s="5">
        <v>4639.7210778583303</v>
      </c>
      <c r="T12" s="7">
        <f t="shared" si="8"/>
        <v>4.6719152458172576E-2</v>
      </c>
      <c r="U12" s="5">
        <v>4768.5299189269499</v>
      </c>
      <c r="V12" s="7">
        <f t="shared" si="9"/>
        <v>4.8016178676529464E-2</v>
      </c>
      <c r="W12" s="5">
        <v>4855.2641664761804</v>
      </c>
      <c r="X12" s="7">
        <f t="shared" si="10"/>
        <v>4.8889539481327633E-2</v>
      </c>
      <c r="Y12" s="5">
        <v>4888.1904130275698</v>
      </c>
      <c r="Z12" s="7">
        <f t="shared" si="11"/>
        <v>4.9221086638300229E-2</v>
      </c>
      <c r="AA12" s="5">
        <v>4901.8485013733498</v>
      </c>
      <c r="AB12" s="7">
        <f t="shared" si="12"/>
        <v>4.9358615231292334E-2</v>
      </c>
      <c r="AC12" s="4">
        <v>4890.9307009276999</v>
      </c>
      <c r="AD12" s="6">
        <f t="shared" si="13"/>
        <v>4.9248679660819708E-2</v>
      </c>
      <c r="AE12" s="5">
        <v>4856.7946650531003</v>
      </c>
      <c r="AF12" s="7">
        <f t="shared" si="14"/>
        <v>4.890495066556743E-2</v>
      </c>
      <c r="AG12" s="5">
        <v>4827.5804133301999</v>
      </c>
      <c r="AH12" s="7">
        <f t="shared" si="15"/>
        <v>4.8610781025347674E-2</v>
      </c>
    </row>
    <row r="13" spans="1:34" x14ac:dyDescent="0.3">
      <c r="A13" s="6" t="s">
        <v>23</v>
      </c>
      <c r="B13" s="4" t="s">
        <v>13</v>
      </c>
      <c r="C13" s="4">
        <v>2623.6152602326201</v>
      </c>
      <c r="D13" s="6">
        <f t="shared" si="0"/>
        <v>2.6418200421430279E-2</v>
      </c>
      <c r="E13" s="4">
        <v>2581.3495591205601</v>
      </c>
      <c r="F13" s="6">
        <f t="shared" si="1"/>
        <v>2.5992610671341818E-2</v>
      </c>
      <c r="G13" s="4">
        <v>2507.5313032745798</v>
      </c>
      <c r="H13" s="6">
        <f t="shared" si="2"/>
        <v>2.5249306000394517E-2</v>
      </c>
      <c r="I13" s="4">
        <v>2380.50292942127</v>
      </c>
      <c r="J13" s="6">
        <f t="shared" si="3"/>
        <v>2.3970207997523637E-2</v>
      </c>
      <c r="K13" s="4">
        <v>2193.7621358727602</v>
      </c>
      <c r="L13" s="6">
        <f t="shared" si="4"/>
        <v>2.2089842463141107E-2</v>
      </c>
      <c r="M13" s="4">
        <v>1970.0383184352299</v>
      </c>
      <c r="N13" s="6">
        <f t="shared" si="5"/>
        <v>1.9837080506119972E-2</v>
      </c>
      <c r="O13" s="4">
        <v>1622.9661605653901</v>
      </c>
      <c r="P13" s="6">
        <f t="shared" si="6"/>
        <v>1.6342276231162845E-2</v>
      </c>
      <c r="Q13" s="5">
        <v>1411.23004025674</v>
      </c>
      <c r="R13" s="7">
        <f t="shared" si="7"/>
        <v>1.421022304960221E-2</v>
      </c>
      <c r="S13" s="5">
        <v>1228.8193290403599</v>
      </c>
      <c r="T13" s="7">
        <f t="shared" si="8"/>
        <v>1.2373458794959666E-2</v>
      </c>
      <c r="U13" s="5">
        <v>1021.5869377115999</v>
      </c>
      <c r="V13" s="7">
        <f t="shared" si="9"/>
        <v>1.0286755408636918E-2</v>
      </c>
      <c r="W13" s="5">
        <v>893.52222725557897</v>
      </c>
      <c r="X13" s="7">
        <f t="shared" si="10"/>
        <v>8.9972221302553803E-3</v>
      </c>
      <c r="Y13" s="5">
        <v>844.42169062683604</v>
      </c>
      <c r="Z13" s="7">
        <f t="shared" si="11"/>
        <v>8.5028097683822832E-3</v>
      </c>
      <c r="AA13" s="5">
        <v>807.90036719322597</v>
      </c>
      <c r="AB13" s="7">
        <f t="shared" si="12"/>
        <v>8.1350623868399752E-3</v>
      </c>
      <c r="AC13" s="4">
        <v>798.63823018500398</v>
      </c>
      <c r="AD13" s="6">
        <f t="shared" si="13"/>
        <v>8.0417983341708119E-3</v>
      </c>
      <c r="AE13" s="5">
        <v>794.80943688592095</v>
      </c>
      <c r="AF13" s="7">
        <f t="shared" si="14"/>
        <v>8.0032447282817991E-3</v>
      </c>
      <c r="AG13" s="5">
        <v>795.319356500259</v>
      </c>
      <c r="AH13" s="7">
        <f t="shared" si="15"/>
        <v>8.0083793068057886E-3</v>
      </c>
    </row>
    <row r="14" spans="1:34" x14ac:dyDescent="0.3">
      <c r="A14" s="6" t="s">
        <v>24</v>
      </c>
      <c r="B14" s="4" t="s">
        <v>13</v>
      </c>
      <c r="C14" s="4">
        <v>82.774890045943195</v>
      </c>
      <c r="D14" s="6">
        <f t="shared" si="0"/>
        <v>8.3349249725803718E-4</v>
      </c>
      <c r="E14" s="4">
        <v>125.040591157999</v>
      </c>
      <c r="F14" s="6">
        <f t="shared" si="1"/>
        <v>1.2590822473464544E-3</v>
      </c>
      <c r="G14" s="4">
        <v>198.85884700397901</v>
      </c>
      <c r="H14" s="6">
        <f t="shared" si="2"/>
        <v>2.0023869182937523E-3</v>
      </c>
      <c r="I14" s="4">
        <v>325.88722085728602</v>
      </c>
      <c r="J14" s="6">
        <f t="shared" si="3"/>
        <v>3.2814849211646058E-3</v>
      </c>
      <c r="K14" s="4">
        <v>512.62801440579995</v>
      </c>
      <c r="L14" s="6">
        <f t="shared" si="4"/>
        <v>5.1618504555471754E-3</v>
      </c>
      <c r="M14" s="4">
        <v>736.35183184333403</v>
      </c>
      <c r="N14" s="6">
        <f t="shared" si="5"/>
        <v>7.4146124125683494E-3</v>
      </c>
      <c r="O14" s="4">
        <v>1083.4239897131599</v>
      </c>
      <c r="P14" s="6">
        <f t="shared" si="6"/>
        <v>1.0909416687525337E-2</v>
      </c>
      <c r="Q14" s="5">
        <v>1295.1601100218199</v>
      </c>
      <c r="R14" s="7">
        <f t="shared" si="7"/>
        <v>1.3041469869086072E-2</v>
      </c>
      <c r="S14" s="5">
        <v>1477.5708212381901</v>
      </c>
      <c r="T14" s="7">
        <f t="shared" si="8"/>
        <v>1.4878234123728514E-2</v>
      </c>
      <c r="U14" s="5">
        <v>1684.8032125669499</v>
      </c>
      <c r="V14" s="7">
        <f t="shared" si="9"/>
        <v>1.6964937510051264E-2</v>
      </c>
      <c r="W14" s="5">
        <v>1812.86792302298</v>
      </c>
      <c r="X14" s="7">
        <f t="shared" si="10"/>
        <v>1.8254470788432894E-2</v>
      </c>
      <c r="Y14" s="5">
        <v>1861.96845965172</v>
      </c>
      <c r="Z14" s="7">
        <f t="shared" si="11"/>
        <v>1.874888315030596E-2</v>
      </c>
      <c r="AA14" s="5">
        <v>1898.4897830853299</v>
      </c>
      <c r="AB14" s="7">
        <f t="shared" si="12"/>
        <v>1.9116630531848266E-2</v>
      </c>
      <c r="AC14" s="4">
        <v>1907.7519200935501</v>
      </c>
      <c r="AD14" s="6">
        <f t="shared" si="13"/>
        <v>1.9209894584517412E-2</v>
      </c>
      <c r="AE14" s="5">
        <v>1911.5807133926401</v>
      </c>
      <c r="AF14" s="7">
        <f t="shared" si="14"/>
        <v>1.9248448190406494E-2</v>
      </c>
      <c r="AG14" s="5">
        <v>1911.0707937783</v>
      </c>
      <c r="AH14" s="7">
        <f t="shared" si="15"/>
        <v>1.9243313611882484E-2</v>
      </c>
    </row>
    <row r="15" spans="1:34" x14ac:dyDescent="0.3">
      <c r="A15" s="6" t="s">
        <v>25</v>
      </c>
      <c r="B15" s="4" t="s">
        <v>13</v>
      </c>
      <c r="C15" s="4">
        <v>933.15089891398395</v>
      </c>
      <c r="D15" s="6">
        <f t="shared" si="0"/>
        <v>9.3962586072020692E-3</v>
      </c>
      <c r="E15" s="4">
        <v>933.15089891398395</v>
      </c>
      <c r="F15" s="6">
        <f t="shared" si="1"/>
        <v>9.3962586072020692E-3</v>
      </c>
      <c r="G15" s="4">
        <v>933.15089891398395</v>
      </c>
      <c r="H15" s="6">
        <f t="shared" si="2"/>
        <v>9.3962586072020692E-3</v>
      </c>
      <c r="I15" s="4">
        <v>933.15089891398395</v>
      </c>
      <c r="J15" s="6">
        <f t="shared" si="3"/>
        <v>9.3962586072020692E-3</v>
      </c>
      <c r="K15" s="4">
        <v>933.15089891398395</v>
      </c>
      <c r="L15" s="6">
        <f t="shared" si="4"/>
        <v>9.3962586072020692E-3</v>
      </c>
      <c r="M15" s="4">
        <v>933.15089891398395</v>
      </c>
      <c r="N15" s="6">
        <f t="shared" si="5"/>
        <v>9.3962586072020692E-3</v>
      </c>
      <c r="O15" s="4">
        <v>933.15089891398395</v>
      </c>
      <c r="P15" s="6">
        <f t="shared" si="6"/>
        <v>9.3962586072020692E-3</v>
      </c>
      <c r="Q15" s="5">
        <v>933.15089891398497</v>
      </c>
      <c r="R15" s="7">
        <f t="shared" si="7"/>
        <v>9.3962586072020796E-3</v>
      </c>
      <c r="S15" s="5">
        <v>933.15089891398395</v>
      </c>
      <c r="T15" s="7">
        <f t="shared" si="8"/>
        <v>9.3962586072020692E-3</v>
      </c>
      <c r="U15" s="5">
        <v>933.15089891398497</v>
      </c>
      <c r="V15" s="7">
        <f t="shared" si="9"/>
        <v>9.3962586072020796E-3</v>
      </c>
      <c r="W15" s="5">
        <v>933.15089891398395</v>
      </c>
      <c r="X15" s="7">
        <f t="shared" si="10"/>
        <v>9.3962586072020692E-3</v>
      </c>
      <c r="Y15" s="5">
        <v>933.15089891398395</v>
      </c>
      <c r="Z15" s="7">
        <f t="shared" si="11"/>
        <v>9.3962586072020692E-3</v>
      </c>
      <c r="AA15" s="5">
        <v>933.15089891398395</v>
      </c>
      <c r="AB15" s="7">
        <f t="shared" si="12"/>
        <v>9.3962586072020692E-3</v>
      </c>
      <c r="AC15" s="4">
        <v>933.15089891398395</v>
      </c>
      <c r="AD15" s="6">
        <f t="shared" si="13"/>
        <v>9.3962586072020692E-3</v>
      </c>
      <c r="AE15" s="5">
        <v>933.15089891398395</v>
      </c>
      <c r="AF15" s="7">
        <f t="shared" si="14"/>
        <v>9.3962586072020692E-3</v>
      </c>
      <c r="AG15" s="5">
        <v>933.15089891398395</v>
      </c>
      <c r="AH15" s="7">
        <f t="shared" si="15"/>
        <v>9.3962586072020692E-3</v>
      </c>
    </row>
    <row r="16" spans="1:34" x14ac:dyDescent="0.3">
      <c r="A16" s="6" t="s">
        <v>26</v>
      </c>
      <c r="B16" s="4" t="s">
        <v>13</v>
      </c>
      <c r="C16" s="4">
        <v>2582.77840858321</v>
      </c>
      <c r="D16" s="6">
        <f t="shared" si="0"/>
        <v>2.6006998311194542E-2</v>
      </c>
      <c r="E16" s="4">
        <v>2580.7731353672698</v>
      </c>
      <c r="F16" s="6">
        <f t="shared" si="1"/>
        <v>2.5986806436828887E-2</v>
      </c>
      <c r="G16" s="4">
        <v>2647.3403599317699</v>
      </c>
      <c r="H16" s="6">
        <f t="shared" si="2"/>
        <v>2.6657097659287851E-2</v>
      </c>
      <c r="I16" s="4">
        <v>2740.5395169548101</v>
      </c>
      <c r="J16" s="6">
        <f t="shared" si="3"/>
        <v>2.759555614695678E-2</v>
      </c>
      <c r="K16" s="4">
        <v>2774.3463181339298</v>
      </c>
      <c r="L16" s="6">
        <f t="shared" si="4"/>
        <v>2.7935969950266586E-2</v>
      </c>
      <c r="M16" s="4">
        <v>2730.30824952789</v>
      </c>
      <c r="N16" s="6">
        <f t="shared" si="5"/>
        <v>2.7492533543930123E-2</v>
      </c>
      <c r="O16" s="4">
        <v>2612.5210294219</v>
      </c>
      <c r="P16" s="6">
        <f t="shared" si="6"/>
        <v>2.630648830512965E-2</v>
      </c>
      <c r="Q16" s="5">
        <v>2532.90460941524</v>
      </c>
      <c r="R16" s="7">
        <f t="shared" si="7"/>
        <v>2.5504799668669201E-2</v>
      </c>
      <c r="S16" s="5">
        <v>2460.52720324132</v>
      </c>
      <c r="T16" s="7">
        <f t="shared" si="8"/>
        <v>2.4776003472341105E-2</v>
      </c>
      <c r="U16" s="5">
        <v>2371.6908503955801</v>
      </c>
      <c r="V16" s="7">
        <f t="shared" si="9"/>
        <v>2.3881475753372291E-2</v>
      </c>
      <c r="W16" s="5">
        <v>2312.9616414172501</v>
      </c>
      <c r="X16" s="7">
        <f t="shared" si="10"/>
        <v>2.3290108552205754E-2</v>
      </c>
      <c r="Y16" s="5">
        <v>2293.6912226753002</v>
      </c>
      <c r="Z16" s="7">
        <f t="shared" si="11"/>
        <v>2.3096067226007419E-2</v>
      </c>
      <c r="AA16" s="5">
        <v>2297.95836748895</v>
      </c>
      <c r="AB16" s="7">
        <f t="shared" si="12"/>
        <v>2.3139034763444397E-2</v>
      </c>
      <c r="AC16" s="4">
        <v>2324.4935610385601</v>
      </c>
      <c r="AD16" s="6">
        <f t="shared" si="13"/>
        <v>2.340622792703077E-2</v>
      </c>
      <c r="AE16" s="5">
        <v>2387.7375927628</v>
      </c>
      <c r="AF16" s="7">
        <f t="shared" si="14"/>
        <v>2.4043056630871334E-2</v>
      </c>
      <c r="AG16" s="5">
        <v>2441.0262512833001</v>
      </c>
      <c r="AH16" s="7">
        <f t="shared" si="15"/>
        <v>2.4579640817707828E-2</v>
      </c>
    </row>
    <row r="17" spans="1:34" x14ac:dyDescent="0.3">
      <c r="A17" s="6" t="s">
        <v>27</v>
      </c>
      <c r="B17" s="4" t="s">
        <v>13</v>
      </c>
      <c r="C17" s="4">
        <v>2081.5993718923</v>
      </c>
      <c r="D17" s="6">
        <f t="shared" si="0"/>
        <v>2.0960432056222431E-2</v>
      </c>
      <c r="E17" s="4">
        <v>2109.0342197166701</v>
      </c>
      <c r="F17" s="6">
        <f t="shared" si="1"/>
        <v>2.1236684187905561E-2</v>
      </c>
      <c r="G17" s="4">
        <v>2054.0158279850298</v>
      </c>
      <c r="H17" s="6">
        <f t="shared" si="2"/>
        <v>2.0682682645963634E-2</v>
      </c>
      <c r="I17" s="4">
        <v>1922.0326572546501</v>
      </c>
      <c r="J17" s="6">
        <f t="shared" si="3"/>
        <v>1.9353692870114462E-2</v>
      </c>
      <c r="K17" s="4">
        <v>1762.8644723427699</v>
      </c>
      <c r="L17" s="6">
        <f t="shared" si="4"/>
        <v>1.775096663450608E-2</v>
      </c>
      <c r="M17" s="4">
        <v>1621.65900726108</v>
      </c>
      <c r="N17" s="6">
        <f t="shared" si="5"/>
        <v>1.6329113997165266E-2</v>
      </c>
      <c r="O17" s="4">
        <v>1459.95587654984</v>
      </c>
      <c r="P17" s="6">
        <f t="shared" si="6"/>
        <v>1.4700862408354371E-2</v>
      </c>
      <c r="Q17" s="5">
        <v>1372.45616862982</v>
      </c>
      <c r="R17" s="7">
        <f t="shared" si="7"/>
        <v>1.3819793885966396E-2</v>
      </c>
      <c r="S17" s="5">
        <v>1295.93522369569</v>
      </c>
      <c r="T17" s="7">
        <f t="shared" si="8"/>
        <v>1.3049274789531563E-2</v>
      </c>
      <c r="U17" s="5">
        <v>1199.4927620676301</v>
      </c>
      <c r="V17" s="7">
        <f t="shared" si="9"/>
        <v>1.207815820889379E-2</v>
      </c>
      <c r="W17" s="5">
        <v>1125.1232177229299</v>
      </c>
      <c r="X17" s="7">
        <f t="shared" si="10"/>
        <v>1.1329302400068169E-2</v>
      </c>
      <c r="Y17" s="5">
        <v>1088.3804544524201</v>
      </c>
      <c r="Z17" s="7">
        <f t="shared" si="11"/>
        <v>1.095932525485541E-2</v>
      </c>
      <c r="AA17" s="5">
        <v>1053.42273348813</v>
      </c>
      <c r="AB17" s="7">
        <f t="shared" si="12"/>
        <v>1.0607322393494874E-2</v>
      </c>
      <c r="AC17" s="4">
        <v>1045.8491285126499</v>
      </c>
      <c r="AD17" s="6">
        <f t="shared" si="13"/>
        <v>1.0531060825273459E-2</v>
      </c>
      <c r="AE17" s="5">
        <v>1049.04387636194</v>
      </c>
      <c r="AF17" s="7">
        <f t="shared" si="14"/>
        <v>1.0563229981421375E-2</v>
      </c>
      <c r="AG17" s="5">
        <v>1058.2297222218799</v>
      </c>
      <c r="AH17" s="7">
        <f t="shared" si="15"/>
        <v>1.0655725828905789E-2</v>
      </c>
    </row>
    <row r="18" spans="1:34" x14ac:dyDescent="0.3">
      <c r="A18" s="6" t="s">
        <v>28</v>
      </c>
      <c r="B18" s="4" t="s">
        <v>13</v>
      </c>
      <c r="C18" s="4">
        <v>421.11798228195198</v>
      </c>
      <c r="D18" s="6">
        <f t="shared" si="0"/>
        <v>4.240400422128407E-3</v>
      </c>
      <c r="E18" s="4">
        <v>313.27785943878598</v>
      </c>
      <c r="F18" s="6">
        <f t="shared" si="1"/>
        <v>3.1545163666705871E-3</v>
      </c>
      <c r="G18" s="4">
        <v>188.743355356579</v>
      </c>
      <c r="H18" s="6">
        <f t="shared" si="2"/>
        <v>1.9005301065298877E-3</v>
      </c>
      <c r="I18" s="4">
        <v>73.580854391541607</v>
      </c>
      <c r="J18" s="6">
        <f t="shared" si="3"/>
        <v>7.409141835542887E-4</v>
      </c>
      <c r="K18" s="4">
        <v>11.7803110531309</v>
      </c>
      <c r="L18" s="6">
        <f t="shared" si="4"/>
        <v>1.1862052456609396E-4</v>
      </c>
      <c r="M18" s="5">
        <v>4.5341645006343602E-7</v>
      </c>
      <c r="N18" s="6">
        <f t="shared" si="5"/>
        <v>4.5656262309921275E-12</v>
      </c>
      <c r="O18" s="5">
        <v>1.2284142011396401E-18</v>
      </c>
      <c r="P18" s="6">
        <f t="shared" si="6"/>
        <v>1.2369379404875398E-23</v>
      </c>
      <c r="Q18" s="5">
        <v>0</v>
      </c>
      <c r="R18" s="7">
        <f t="shared" si="7"/>
        <v>0</v>
      </c>
      <c r="S18" s="5">
        <v>0</v>
      </c>
      <c r="T18" s="7">
        <f t="shared" si="8"/>
        <v>0</v>
      </c>
      <c r="U18" s="5">
        <v>0</v>
      </c>
      <c r="V18" s="7">
        <f t="shared" si="9"/>
        <v>0</v>
      </c>
      <c r="W18" s="5">
        <v>0</v>
      </c>
      <c r="X18" s="7">
        <f t="shared" si="10"/>
        <v>0</v>
      </c>
      <c r="Y18" s="5">
        <v>0</v>
      </c>
      <c r="Z18" s="7">
        <f t="shared" si="11"/>
        <v>0</v>
      </c>
      <c r="AA18" s="5">
        <v>0</v>
      </c>
      <c r="AB18" s="7">
        <f t="shared" si="12"/>
        <v>0</v>
      </c>
      <c r="AC18" s="4">
        <v>0</v>
      </c>
      <c r="AD18" s="6">
        <f t="shared" si="13"/>
        <v>0</v>
      </c>
      <c r="AE18" s="5">
        <v>0</v>
      </c>
      <c r="AF18" s="7">
        <f t="shared" si="14"/>
        <v>0</v>
      </c>
      <c r="AG18" s="5">
        <v>0</v>
      </c>
      <c r="AH18" s="7">
        <f t="shared" si="15"/>
        <v>0</v>
      </c>
    </row>
    <row r="19" spans="1:34" x14ac:dyDescent="0.3">
      <c r="A19" s="6" t="s">
        <v>29</v>
      </c>
      <c r="B19" s="4" t="s">
        <v>13</v>
      </c>
      <c r="C19" s="4">
        <v>183.143050619132</v>
      </c>
      <c r="D19" s="6">
        <f t="shared" si="0"/>
        <v>1.84413846434915E-3</v>
      </c>
      <c r="E19" s="4">
        <v>189.63420321458099</v>
      </c>
      <c r="F19" s="6">
        <f t="shared" si="1"/>
        <v>1.9095003993980621E-3</v>
      </c>
      <c r="G19" s="4">
        <v>199.446400975876</v>
      </c>
      <c r="H19" s="6">
        <f t="shared" si="2"/>
        <v>2.0083032272980713E-3</v>
      </c>
      <c r="I19" s="4">
        <v>213.64949196987101</v>
      </c>
      <c r="J19" s="6">
        <f t="shared" si="3"/>
        <v>2.1513196634998879E-3</v>
      </c>
      <c r="K19" s="4">
        <v>232.200058712714</v>
      </c>
      <c r="L19" s="6">
        <f t="shared" si="4"/>
        <v>2.3381125205059468E-3</v>
      </c>
      <c r="M19" s="4">
        <v>254.609583857389</v>
      </c>
      <c r="N19" s="6">
        <f t="shared" si="5"/>
        <v>2.5637627275292944E-3</v>
      </c>
      <c r="O19" s="4">
        <v>296.25373716336901</v>
      </c>
      <c r="P19" s="6">
        <f t="shared" si="6"/>
        <v>2.983093871502212E-3</v>
      </c>
      <c r="Q19" s="5">
        <v>330.28801265510799</v>
      </c>
      <c r="R19" s="7">
        <f t="shared" si="7"/>
        <v>3.3257982019607919E-3</v>
      </c>
      <c r="S19" s="5">
        <v>369.93302932021498</v>
      </c>
      <c r="T19" s="7">
        <f t="shared" si="8"/>
        <v>3.7249992631243397E-3</v>
      </c>
      <c r="U19" s="5">
        <v>440.39802501740297</v>
      </c>
      <c r="V19" s="7">
        <f t="shared" si="9"/>
        <v>4.4345386560528909E-3</v>
      </c>
      <c r="W19" s="5">
        <v>522.85408388555595</v>
      </c>
      <c r="X19" s="7">
        <f t="shared" si="10"/>
        <v>5.2648207184262351E-3</v>
      </c>
      <c r="Y19" s="5">
        <v>582.35753970073301</v>
      </c>
      <c r="Z19" s="7">
        <f t="shared" si="11"/>
        <v>5.8639841115198134E-3</v>
      </c>
      <c r="AA19" s="5">
        <v>671.94219759139105</v>
      </c>
      <c r="AB19" s="7">
        <f t="shared" si="12"/>
        <v>6.76604680444333E-3</v>
      </c>
      <c r="AC19" s="4">
        <v>724.18900373248505</v>
      </c>
      <c r="AD19" s="6">
        <f t="shared" si="13"/>
        <v>7.2921401752726548E-3</v>
      </c>
      <c r="AE19" s="5">
        <v>791.37614645009603</v>
      </c>
      <c r="AF19" s="7">
        <f t="shared" si="14"/>
        <v>7.9686735942388603E-3</v>
      </c>
      <c r="AG19" s="5">
        <v>827.80794725209296</v>
      </c>
      <c r="AH19" s="7">
        <f t="shared" si="15"/>
        <v>8.3355195376549097E-3</v>
      </c>
    </row>
    <row r="20" spans="1:34" x14ac:dyDescent="0.3">
      <c r="A20" s="6" t="s">
        <v>30</v>
      </c>
      <c r="B20" s="4" t="s">
        <v>13</v>
      </c>
      <c r="C20" s="4">
        <v>182.76229396293101</v>
      </c>
      <c r="D20" s="6">
        <f t="shared" si="0"/>
        <v>1.8403044777857316E-3</v>
      </c>
      <c r="E20" s="4">
        <v>211.319790595928</v>
      </c>
      <c r="F20" s="6">
        <f t="shared" si="1"/>
        <v>2.1278609960832902E-3</v>
      </c>
      <c r="G20" s="4">
        <v>254.48805700318201</v>
      </c>
      <c r="H20" s="6">
        <f t="shared" si="2"/>
        <v>2.562539026463178E-3</v>
      </c>
      <c r="I20" s="4">
        <v>316.97383549551398</v>
      </c>
      <c r="J20" s="6">
        <f t="shared" si="3"/>
        <v>3.1917325841928127E-3</v>
      </c>
      <c r="K20" s="4">
        <v>398.58611305471601</v>
      </c>
      <c r="L20" s="6">
        <f t="shared" si="4"/>
        <v>4.0135182850494361E-3</v>
      </c>
      <c r="M20" s="4">
        <v>497.17568238864101</v>
      </c>
      <c r="N20" s="6">
        <f t="shared" si="5"/>
        <v>5.0062549265855114E-3</v>
      </c>
      <c r="O20" s="4">
        <v>680.387022798864</v>
      </c>
      <c r="P20" s="6">
        <f t="shared" si="6"/>
        <v>6.8510810273480962E-3</v>
      </c>
      <c r="Q20" s="5">
        <v>830.119091714212</v>
      </c>
      <c r="R20" s="7">
        <f t="shared" si="7"/>
        <v>8.3587913483234178E-3</v>
      </c>
      <c r="S20" s="5">
        <v>1004.53533186279</v>
      </c>
      <c r="T20" s="7">
        <f t="shared" si="8"/>
        <v>1.0115056170700196E-2</v>
      </c>
      <c r="U20" s="5">
        <v>1314.5425066713699</v>
      </c>
      <c r="V20" s="7">
        <f t="shared" si="9"/>
        <v>1.3236638744300675E-2</v>
      </c>
      <c r="W20" s="5">
        <v>1677.3037557519101</v>
      </c>
      <c r="X20" s="7">
        <f t="shared" si="10"/>
        <v>1.6889422568438211E-2</v>
      </c>
      <c r="Y20" s="5">
        <v>1939.0861917841401</v>
      </c>
      <c r="Z20" s="7">
        <f t="shared" si="11"/>
        <v>1.9525411528685574E-2</v>
      </c>
      <c r="AA20" s="5">
        <v>2333.2093507242398</v>
      </c>
      <c r="AB20" s="7">
        <f t="shared" si="12"/>
        <v>2.3493990596442485E-2</v>
      </c>
      <c r="AC20" s="4">
        <v>2563.0665245496102</v>
      </c>
      <c r="AD20" s="6">
        <f t="shared" si="13"/>
        <v>2.5808511699618172E-2</v>
      </c>
      <c r="AE20" s="5">
        <v>2858.6529514168601</v>
      </c>
      <c r="AF20" s="7">
        <f t="shared" si="14"/>
        <v>2.8784886164729757E-2</v>
      </c>
      <c r="AG20" s="5">
        <v>3018.9328113398101</v>
      </c>
      <c r="AH20" s="7">
        <f t="shared" si="15"/>
        <v>3.0398806287525441E-2</v>
      </c>
    </row>
    <row r="21" spans="1:34" x14ac:dyDescent="0.3">
      <c r="A21" s="6" t="s">
        <v>31</v>
      </c>
      <c r="B21" s="4" t="s">
        <v>13</v>
      </c>
      <c r="C21" s="4">
        <v>114.672741517446</v>
      </c>
      <c r="D21" s="6">
        <f t="shared" si="0"/>
        <v>1.1546843449958264E-3</v>
      </c>
      <c r="E21" s="4">
        <v>114.672741517446</v>
      </c>
      <c r="F21" s="6">
        <f t="shared" si="1"/>
        <v>1.1546843449958264E-3</v>
      </c>
      <c r="G21" s="4">
        <v>114.672741517446</v>
      </c>
      <c r="H21" s="6">
        <f t="shared" si="2"/>
        <v>1.1546843449958264E-3</v>
      </c>
      <c r="I21" s="4">
        <v>114.672741517446</v>
      </c>
      <c r="J21" s="6">
        <f t="shared" si="3"/>
        <v>1.1546843449958264E-3</v>
      </c>
      <c r="K21" s="4">
        <v>114.672741517446</v>
      </c>
      <c r="L21" s="6">
        <f t="shared" si="4"/>
        <v>1.1546843449958264E-3</v>
      </c>
      <c r="M21" s="4">
        <v>114.672741517446</v>
      </c>
      <c r="N21" s="6">
        <f t="shared" si="5"/>
        <v>1.1546843449958264E-3</v>
      </c>
      <c r="O21" s="4">
        <v>114.672741517446</v>
      </c>
      <c r="P21" s="6">
        <f t="shared" si="6"/>
        <v>1.1546843449958264E-3</v>
      </c>
      <c r="Q21" s="5">
        <v>114.672741517446</v>
      </c>
      <c r="R21" s="7">
        <f t="shared" si="7"/>
        <v>1.1546843449958264E-3</v>
      </c>
      <c r="S21" s="5">
        <v>114.672741517446</v>
      </c>
      <c r="T21" s="7">
        <f t="shared" si="8"/>
        <v>1.1546843449958264E-3</v>
      </c>
      <c r="U21" s="5">
        <v>114.672741517446</v>
      </c>
      <c r="V21" s="7">
        <f t="shared" si="9"/>
        <v>1.1546843449958264E-3</v>
      </c>
      <c r="W21" s="5">
        <v>114.672741517446</v>
      </c>
      <c r="X21" s="7">
        <f t="shared" si="10"/>
        <v>1.1546843449958264E-3</v>
      </c>
      <c r="Y21" s="5">
        <v>114.672741517446</v>
      </c>
      <c r="Z21" s="7">
        <f t="shared" si="11"/>
        <v>1.1546843449958264E-3</v>
      </c>
      <c r="AA21" s="5">
        <v>114.672741517446</v>
      </c>
      <c r="AB21" s="7">
        <f t="shared" si="12"/>
        <v>1.1546843449958264E-3</v>
      </c>
      <c r="AC21" s="4">
        <v>114.672741517446</v>
      </c>
      <c r="AD21" s="6">
        <f t="shared" si="13"/>
        <v>1.1546843449958264E-3</v>
      </c>
      <c r="AE21" s="5">
        <v>114.672741517446</v>
      </c>
      <c r="AF21" s="7">
        <f t="shared" si="14"/>
        <v>1.1546843449958264E-3</v>
      </c>
      <c r="AG21" s="5">
        <v>114.672741517446</v>
      </c>
      <c r="AH21" s="7">
        <f t="shared" si="15"/>
        <v>1.1546843449958264E-3</v>
      </c>
    </row>
    <row r="22" spans="1:34" x14ac:dyDescent="0.3">
      <c r="A22" s="8" t="s">
        <v>52</v>
      </c>
      <c r="B22" s="4" t="s">
        <v>13</v>
      </c>
      <c r="C22" s="4">
        <v>185.79739116432401</v>
      </c>
      <c r="D22" s="8">
        <f t="shared" si="0"/>
        <v>1.8708660495909716E-3</v>
      </c>
      <c r="E22" s="4">
        <v>186.28683178901599</v>
      </c>
      <c r="F22" s="8">
        <f t="shared" si="1"/>
        <v>1.8757944172192176E-3</v>
      </c>
      <c r="G22" s="4">
        <v>185.31689426315799</v>
      </c>
      <c r="H22" s="8">
        <f t="shared" si="2"/>
        <v>1.8660277397864484E-3</v>
      </c>
      <c r="I22" s="4">
        <v>181.81534503201601</v>
      </c>
      <c r="J22" s="8">
        <f t="shared" si="3"/>
        <v>1.8307692814385533E-3</v>
      </c>
      <c r="K22" s="4">
        <v>175.43710462460999</v>
      </c>
      <c r="L22" s="8">
        <f t="shared" si="4"/>
        <v>1.7665443030383371E-3</v>
      </c>
      <c r="M22" s="4">
        <v>166.96389088951801</v>
      </c>
      <c r="N22" s="8">
        <f t="shared" si="5"/>
        <v>1.6812242250298609E-3</v>
      </c>
      <c r="O22" s="4">
        <v>151.96774713073501</v>
      </c>
      <c r="P22" s="8">
        <f t="shared" si="6"/>
        <v>1.5302222327129753E-3</v>
      </c>
      <c r="Q22" s="5">
        <v>140.757072734031</v>
      </c>
      <c r="R22" s="9">
        <f t="shared" si="7"/>
        <v>1.4173376007470581E-3</v>
      </c>
      <c r="S22" s="5">
        <v>128.60819906545299</v>
      </c>
      <c r="T22" s="9">
        <f t="shared" si="8"/>
        <v>1.2950058761470593E-3</v>
      </c>
      <c r="U22" s="5">
        <v>108.696932738125</v>
      </c>
      <c r="V22" s="9">
        <f t="shared" si="9"/>
        <v>1.094511606864151E-3</v>
      </c>
      <c r="W22" s="5">
        <v>87.983600894816604</v>
      </c>
      <c r="X22" s="9">
        <f t="shared" si="10"/>
        <v>8.8594102857608389E-4</v>
      </c>
      <c r="Y22" s="5">
        <v>74.377418826917605</v>
      </c>
      <c r="Z22" s="9">
        <f t="shared" si="11"/>
        <v>7.4893510004357634E-4</v>
      </c>
      <c r="AA22" s="5">
        <v>54.956184416523001</v>
      </c>
      <c r="AB22" s="9">
        <f t="shared" si="12"/>
        <v>5.5337515234000502E-4</v>
      </c>
      <c r="AC22" s="4">
        <v>44.395230775539503</v>
      </c>
      <c r="AD22" s="8">
        <f t="shared" si="13"/>
        <v>4.4703281085499685E-4</v>
      </c>
      <c r="AE22" s="5">
        <v>31.7282728622211</v>
      </c>
      <c r="AF22" s="9">
        <f t="shared" si="14"/>
        <v>3.1948429489835561E-4</v>
      </c>
      <c r="AG22" s="5">
        <v>25.439582299369</v>
      </c>
      <c r="AH22" s="9">
        <f t="shared" si="15"/>
        <v>2.5616102864206249E-4</v>
      </c>
    </row>
    <row r="23" spans="1:34" x14ac:dyDescent="0.3">
      <c r="A23" s="8" t="s">
        <v>53</v>
      </c>
      <c r="B23" s="4" t="s">
        <v>13</v>
      </c>
      <c r="C23" s="4">
        <v>523.207832564829</v>
      </c>
      <c r="D23" s="8">
        <f t="shared" si="0"/>
        <v>5.2683827511867181E-3</v>
      </c>
      <c r="E23" s="4">
        <v>505.93500830800502</v>
      </c>
      <c r="F23" s="8">
        <f t="shared" si="1"/>
        <v>5.0944559792329451E-3</v>
      </c>
      <c r="G23" s="4">
        <v>497.72466880531101</v>
      </c>
      <c r="H23" s="8">
        <f t="shared" si="2"/>
        <v>5.0117828839061074E-3</v>
      </c>
      <c r="I23" s="4">
        <v>507.82556263574298</v>
      </c>
      <c r="J23" s="8">
        <f t="shared" si="3"/>
        <v>5.1134927045847238E-3</v>
      </c>
      <c r="K23" s="4">
        <v>541.72450171384503</v>
      </c>
      <c r="L23" s="8">
        <f t="shared" si="4"/>
        <v>5.4548342801630546E-3</v>
      </c>
      <c r="M23" s="4">
        <v>596.13903481655802</v>
      </c>
      <c r="N23" s="8">
        <f t="shared" si="5"/>
        <v>6.0027553351803082E-3</v>
      </c>
      <c r="O23" s="4">
        <v>707.83377726589504</v>
      </c>
      <c r="P23" s="8">
        <f t="shared" si="6"/>
        <v>7.1274530516377867E-3</v>
      </c>
      <c r="Q23" s="5">
        <v>801.67036620285</v>
      </c>
      <c r="R23" s="9">
        <f t="shared" si="7"/>
        <v>8.0723300886695222E-3</v>
      </c>
      <c r="S23" s="5">
        <v>911.67650717961806</v>
      </c>
      <c r="T23" s="9">
        <f t="shared" si="8"/>
        <v>9.1800246214626801E-3</v>
      </c>
      <c r="U23" s="5">
        <v>1107.63602739218</v>
      </c>
      <c r="V23" s="9">
        <f t="shared" si="9"/>
        <v>1.1153217092909036E-2</v>
      </c>
      <c r="W23" s="5">
        <v>1334.69872538309</v>
      </c>
      <c r="X23" s="9">
        <f t="shared" si="10"/>
        <v>1.3439599534221219E-2</v>
      </c>
      <c r="Y23" s="5">
        <v>1497.08039128016</v>
      </c>
      <c r="Z23" s="9">
        <f t="shared" si="11"/>
        <v>1.5074683557194227E-2</v>
      </c>
      <c r="AA23" s="5">
        <v>1741.6370478701499</v>
      </c>
      <c r="AB23" s="9">
        <f t="shared" si="12"/>
        <v>1.7537219457986485E-2</v>
      </c>
      <c r="AC23" s="4">
        <v>1884.3389376913301</v>
      </c>
      <c r="AD23" s="8">
        <f t="shared" si="13"/>
        <v>1.8974140176872129E-2</v>
      </c>
      <c r="AE23" s="5">
        <v>2067.9408811849398</v>
      </c>
      <c r="AF23" s="9">
        <f t="shared" si="14"/>
        <v>2.0822899411695392E-2</v>
      </c>
      <c r="AG23" s="5">
        <v>2167.5981724008402</v>
      </c>
      <c r="AH23" s="9">
        <f t="shared" si="15"/>
        <v>2.1826387359301348E-2</v>
      </c>
    </row>
    <row r="24" spans="1:34" x14ac:dyDescent="0.3">
      <c r="A24" s="8" t="s">
        <v>54</v>
      </c>
      <c r="B24" s="4" t="s">
        <v>13</v>
      </c>
      <c r="C24" s="4">
        <v>820.714216242058</v>
      </c>
      <c r="D24" s="8">
        <f t="shared" si="0"/>
        <v>8.2640900066564497E-3</v>
      </c>
      <c r="E24" s="4">
        <v>812.43127281035095</v>
      </c>
      <c r="F24" s="8">
        <f t="shared" si="1"/>
        <v>8.1806858341868915E-3</v>
      </c>
      <c r="G24" s="4">
        <v>822.45022596918204</v>
      </c>
      <c r="H24" s="8">
        <f t="shared" si="2"/>
        <v>8.2815705624375777E-3</v>
      </c>
      <c r="I24" s="4">
        <v>863.18026032397904</v>
      </c>
      <c r="J24" s="8">
        <f t="shared" si="3"/>
        <v>8.6916970878723188E-3</v>
      </c>
      <c r="K24" s="4">
        <v>938.63882740741599</v>
      </c>
      <c r="L24" s="8">
        <f t="shared" si="4"/>
        <v>9.4515186893625574E-3</v>
      </c>
      <c r="M24" s="4">
        <v>1042.6659466281999</v>
      </c>
      <c r="N24" s="8">
        <f t="shared" si="5"/>
        <v>1.049900813131489E-2</v>
      </c>
      <c r="O24" s="4">
        <v>1245.40015263176</v>
      </c>
      <c r="P24" s="8">
        <f t="shared" si="6"/>
        <v>1.2540417543610622E-2</v>
      </c>
      <c r="Q24" s="5">
        <v>1413.0539749156501</v>
      </c>
      <c r="R24" s="9">
        <f t="shared" si="7"/>
        <v>1.4228588955649884E-2</v>
      </c>
      <c r="S24" s="5">
        <v>1608.65387435302</v>
      </c>
      <c r="T24" s="9">
        <f t="shared" si="8"/>
        <v>1.6198160265922672E-2</v>
      </c>
      <c r="U24" s="5">
        <v>1956.0691884258899</v>
      </c>
      <c r="V24" s="9">
        <f t="shared" si="9"/>
        <v>1.9696419913885484E-2</v>
      </c>
      <c r="W24" s="5">
        <v>2360.1632720940802</v>
      </c>
      <c r="X24" s="9">
        <f t="shared" si="10"/>
        <v>2.3765400092981538E-2</v>
      </c>
      <c r="Y24" s="5">
        <v>2650.3280844384399</v>
      </c>
      <c r="Z24" s="9">
        <f t="shared" si="11"/>
        <v>2.6687182217042037E-2</v>
      </c>
      <c r="AA24" s="5">
        <v>3087.3201652697699</v>
      </c>
      <c r="AB24" s="9">
        <f t="shared" si="12"/>
        <v>3.108742509905529E-2</v>
      </c>
      <c r="AC24" s="4">
        <v>3342.26443952916</v>
      </c>
      <c r="AD24" s="8">
        <f t="shared" si="13"/>
        <v>3.3654557954153674E-2</v>
      </c>
      <c r="AE24" s="5">
        <v>3670.1698175186798</v>
      </c>
      <c r="AF24" s="9">
        <f t="shared" si="14"/>
        <v>3.6956364482838039E-2</v>
      </c>
      <c r="AG24" s="5">
        <v>3848.0028513143898</v>
      </c>
      <c r="AH24" s="9">
        <f t="shared" si="15"/>
        <v>3.8747034326689113E-2</v>
      </c>
    </row>
    <row r="25" spans="1:34" x14ac:dyDescent="0.3">
      <c r="A25" s="8" t="s">
        <v>55</v>
      </c>
      <c r="B25" s="4" t="s">
        <v>13</v>
      </c>
      <c r="C25" s="4">
        <v>8748.6357113099693</v>
      </c>
      <c r="D25" s="8">
        <f t="shared" si="0"/>
        <v>8.8093408793092895E-2</v>
      </c>
      <c r="E25" s="4">
        <v>8979.2161102638893</v>
      </c>
      <c r="F25" s="8">
        <f t="shared" si="1"/>
        <v>9.0415212330810513E-2</v>
      </c>
      <c r="G25" s="4">
        <v>8904.4122783642306</v>
      </c>
      <c r="H25" s="8">
        <f t="shared" si="2"/>
        <v>8.966198351202366E-2</v>
      </c>
      <c r="I25" s="4">
        <v>8303.5611607886094</v>
      </c>
      <c r="J25" s="8">
        <f t="shared" si="3"/>
        <v>8.361178038652968E-2</v>
      </c>
      <c r="K25" s="4">
        <v>7474.9494576687803</v>
      </c>
      <c r="L25" s="8">
        <f t="shared" si="4"/>
        <v>7.5268167519061666E-2</v>
      </c>
      <c r="M25" s="4">
        <v>6910.7189257884402</v>
      </c>
      <c r="N25" s="8">
        <f t="shared" si="5"/>
        <v>6.9586711285351766E-2</v>
      </c>
      <c r="O25" s="4">
        <v>6615.1646380403799</v>
      </c>
      <c r="P25" s="8">
        <f t="shared" si="6"/>
        <v>6.6610660441506223E-2</v>
      </c>
      <c r="Q25" s="5">
        <v>6582.3136713485401</v>
      </c>
      <c r="R25" s="9">
        <f t="shared" si="7"/>
        <v>6.6279871306659591E-2</v>
      </c>
      <c r="S25" s="5">
        <v>6585.8337822876802</v>
      </c>
      <c r="T25" s="9">
        <f t="shared" si="8"/>
        <v>6.6315316670050126E-2</v>
      </c>
      <c r="U25" s="5">
        <v>6602.7674089153397</v>
      </c>
      <c r="V25" s="9">
        <f t="shared" si="9"/>
        <v>6.6485827929415001E-2</v>
      </c>
      <c r="W25" s="5">
        <v>6629.6354555538901</v>
      </c>
      <c r="X25" s="9">
        <f t="shared" si="10"/>
        <v>6.6756372719952092E-2</v>
      </c>
      <c r="Y25" s="5">
        <v>6657.8824675645101</v>
      </c>
      <c r="Z25" s="9">
        <f t="shared" si="11"/>
        <v>6.7040802848071165E-2</v>
      </c>
      <c r="AA25" s="5">
        <v>6698.13257056976</v>
      </c>
      <c r="AB25" s="9">
        <f t="shared" si="12"/>
        <v>6.7446096758460153E-2</v>
      </c>
      <c r="AC25" s="4">
        <v>6720.4769086917404</v>
      </c>
      <c r="AD25" s="8">
        <f t="shared" si="13"/>
        <v>6.7671090572049397E-2</v>
      </c>
      <c r="AE25" s="5">
        <v>6749.3267008042703</v>
      </c>
      <c r="AF25" s="9">
        <f t="shared" si="14"/>
        <v>6.7961590326985968E-2</v>
      </c>
      <c r="AG25" s="5">
        <v>6765.6126418191998</v>
      </c>
      <c r="AH25" s="9">
        <f t="shared" si="15"/>
        <v>6.8125579788514662E-2</v>
      </c>
    </row>
    <row r="26" spans="1:34" x14ac:dyDescent="0.3">
      <c r="A26" s="8" t="s">
        <v>56</v>
      </c>
      <c r="B26" s="4" t="s">
        <v>13</v>
      </c>
      <c r="C26" s="4">
        <v>30508.654271865398</v>
      </c>
      <c r="D26" s="8">
        <f t="shared" si="0"/>
        <v>0.30720348191251312</v>
      </c>
      <c r="E26" s="4">
        <v>30278.0738729115</v>
      </c>
      <c r="F26" s="8">
        <f t="shared" si="1"/>
        <v>0.30488167837479574</v>
      </c>
      <c r="G26" s="4">
        <v>30352.877704811101</v>
      </c>
      <c r="H26" s="8">
        <f t="shared" si="2"/>
        <v>0.30563490719358199</v>
      </c>
      <c r="I26" s="4">
        <v>30953.7288223867</v>
      </c>
      <c r="J26" s="8">
        <f t="shared" si="3"/>
        <v>0.31168511031907575</v>
      </c>
      <c r="K26" s="4">
        <v>31782.340525506599</v>
      </c>
      <c r="L26" s="8">
        <f t="shared" si="4"/>
        <v>0.32002872318654446</v>
      </c>
      <c r="M26" s="4">
        <v>32346.5710573869</v>
      </c>
      <c r="N26" s="8">
        <f t="shared" si="5"/>
        <v>0.32571017942025399</v>
      </c>
      <c r="O26" s="4">
        <v>32642.125345134998</v>
      </c>
      <c r="P26" s="8">
        <f t="shared" si="6"/>
        <v>0.32868623026409993</v>
      </c>
      <c r="Q26" s="5">
        <v>32674.976311826798</v>
      </c>
      <c r="R26" s="9">
        <f t="shared" si="7"/>
        <v>0.32901701939894612</v>
      </c>
      <c r="S26" s="5">
        <v>32671.4562008877</v>
      </c>
      <c r="T26" s="9">
        <f t="shared" si="8"/>
        <v>0.32898157403555606</v>
      </c>
      <c r="U26" s="5">
        <v>32654.522574260001</v>
      </c>
      <c r="V26" s="9">
        <f t="shared" si="9"/>
        <v>0.32881106277619077</v>
      </c>
      <c r="W26" s="5">
        <v>32627.6545276215</v>
      </c>
      <c r="X26" s="9">
        <f t="shared" si="10"/>
        <v>0.32854051798565415</v>
      </c>
      <c r="Y26" s="5">
        <v>32599.407515610899</v>
      </c>
      <c r="Z26" s="9">
        <f t="shared" si="11"/>
        <v>0.32825608785753529</v>
      </c>
      <c r="AA26" s="5">
        <v>32559.1574126056</v>
      </c>
      <c r="AB26" s="9">
        <f t="shared" si="12"/>
        <v>0.32785079394714578</v>
      </c>
      <c r="AC26" s="4">
        <v>32536.813074483602</v>
      </c>
      <c r="AD26" s="8">
        <f t="shared" si="13"/>
        <v>0.32762580013355636</v>
      </c>
      <c r="AE26" s="5">
        <v>32507.9632823711</v>
      </c>
      <c r="AF26" s="9">
        <f t="shared" si="14"/>
        <v>0.32733530037862008</v>
      </c>
      <c r="AG26" s="5">
        <v>32491.6773413562</v>
      </c>
      <c r="AH26" s="9">
        <f t="shared" si="15"/>
        <v>0.32717131091709173</v>
      </c>
    </row>
    <row r="27" spans="1:34" x14ac:dyDescent="0.3">
      <c r="A27" s="8" t="s">
        <v>57</v>
      </c>
      <c r="B27" s="4" t="s">
        <v>13</v>
      </c>
      <c r="C27" s="4">
        <v>6208.27421851285</v>
      </c>
      <c r="D27" s="8">
        <f t="shared" si="0"/>
        <v>6.2513522871234184E-2</v>
      </c>
      <c r="E27" s="4">
        <v>6323.5942229746197</v>
      </c>
      <c r="F27" s="8">
        <f t="shared" si="1"/>
        <v>6.3674724758053955E-2</v>
      </c>
      <c r="G27" s="4">
        <v>6268.2400954450804</v>
      </c>
      <c r="H27" s="8">
        <f t="shared" si="2"/>
        <v>6.3117342562045861E-2</v>
      </c>
      <c r="I27" s="4">
        <v>5926.1393088920504</v>
      </c>
      <c r="J27" s="8">
        <f t="shared" si="3"/>
        <v>5.9672596954534203E-2</v>
      </c>
      <c r="K27" s="4">
        <v>5449.16336786386</v>
      </c>
      <c r="L27" s="8">
        <f t="shared" si="4"/>
        <v>5.4869741064312784E-2</v>
      </c>
      <c r="M27" s="4">
        <v>5091.89661812738</v>
      </c>
      <c r="N27" s="8">
        <f t="shared" si="5"/>
        <v>5.1272283486781214E-2</v>
      </c>
      <c r="O27" s="4">
        <v>4835.7138183956204</v>
      </c>
      <c r="P27" s="8">
        <f t="shared" si="6"/>
        <v>4.869267943796321E-2</v>
      </c>
      <c r="Q27" s="5">
        <v>4754.1749749718301</v>
      </c>
      <c r="R27" s="9">
        <f t="shared" si="7"/>
        <v>4.7871633173919785E-2</v>
      </c>
      <c r="S27" s="5">
        <v>4691.8259328092499</v>
      </c>
      <c r="T27" s="9">
        <f t="shared" si="8"/>
        <v>4.7243816467369144E-2</v>
      </c>
      <c r="U27" s="5">
        <v>4595.1773193298704</v>
      </c>
      <c r="V27" s="9">
        <f t="shared" si="9"/>
        <v>4.6270624063721816E-2</v>
      </c>
      <c r="W27" s="5">
        <v>4489.9009448036004</v>
      </c>
      <c r="X27" s="9">
        <f t="shared" si="10"/>
        <v>4.5210555385195389E-2</v>
      </c>
      <c r="Y27" s="5">
        <v>4421.7021239607902</v>
      </c>
      <c r="Z27" s="9">
        <f t="shared" si="11"/>
        <v>4.4523834986499873E-2</v>
      </c>
      <c r="AA27" s="5">
        <v>4316.8357513471001</v>
      </c>
      <c r="AB27" s="9">
        <f t="shared" si="12"/>
        <v>4.3467894776375006E-2</v>
      </c>
      <c r="AC27" s="4">
        <v>4253.8336908096599</v>
      </c>
      <c r="AD27" s="8">
        <f t="shared" si="13"/>
        <v>4.2833502574336352E-2</v>
      </c>
      <c r="AE27" s="5">
        <v>4170.8194742911901</v>
      </c>
      <c r="AF27" s="9">
        <f t="shared" si="14"/>
        <v>4.1997600205930977E-2</v>
      </c>
      <c r="AG27" s="5">
        <v>4124.8470139292504</v>
      </c>
      <c r="AH27" s="9">
        <f t="shared" si="15"/>
        <v>4.1534685658162908E-2</v>
      </c>
    </row>
    <row r="28" spans="1:34" x14ac:dyDescent="0.3">
      <c r="A28" s="8" t="s">
        <v>58</v>
      </c>
      <c r="B28" s="4" t="s">
        <v>13</v>
      </c>
      <c r="C28" s="4">
        <v>14462.4109219805</v>
      </c>
      <c r="D28" s="8">
        <f t="shared" si="0"/>
        <v>0.14562762921270977</v>
      </c>
      <c r="E28" s="4">
        <v>14428.7817794109</v>
      </c>
      <c r="F28" s="8">
        <f t="shared" si="1"/>
        <v>0.1452890043228981</v>
      </c>
      <c r="G28" s="4">
        <v>14271.6397326488</v>
      </c>
      <c r="H28" s="8">
        <f t="shared" si="2"/>
        <v>0.14370668005877302</v>
      </c>
      <c r="I28" s="4">
        <v>13959.368480180799</v>
      </c>
      <c r="J28" s="8">
        <f t="shared" si="3"/>
        <v>0.14056229960840955</v>
      </c>
      <c r="K28" s="4">
        <v>13599.446533751099</v>
      </c>
      <c r="L28" s="8">
        <f t="shared" si="4"/>
        <v>0.13693810582474936</v>
      </c>
      <c r="M28" s="4">
        <v>13328.2111367087</v>
      </c>
      <c r="N28" s="8">
        <f t="shared" si="5"/>
        <v>0.13420693133088815</v>
      </c>
      <c r="O28" s="4">
        <v>13093.4310992091</v>
      </c>
      <c r="P28" s="8">
        <f t="shared" si="6"/>
        <v>0.13184284000254856</v>
      </c>
      <c r="Q28" s="5">
        <v>12979.465518871501</v>
      </c>
      <c r="R28" s="9">
        <f t="shared" si="7"/>
        <v>0.13069527633795988</v>
      </c>
      <c r="S28" s="5">
        <v>12860.006727931501</v>
      </c>
      <c r="T28" s="9">
        <f t="shared" si="8"/>
        <v>0.12949239940360527</v>
      </c>
      <c r="U28" s="5">
        <v>12640.928354579601</v>
      </c>
      <c r="V28" s="9">
        <f t="shared" si="9"/>
        <v>0.12728641422622897</v>
      </c>
      <c r="W28" s="5">
        <v>12375.702144086001</v>
      </c>
      <c r="X28" s="9">
        <f t="shared" si="10"/>
        <v>0.12461574856421603</v>
      </c>
      <c r="Y28" s="5">
        <v>12183.914816652499</v>
      </c>
      <c r="Z28" s="9">
        <f t="shared" si="11"/>
        <v>0.12268456752131437</v>
      </c>
      <c r="AA28" s="5">
        <v>11884.2416868117</v>
      </c>
      <c r="AB28" s="9">
        <f t="shared" si="12"/>
        <v>0.11966704245769297</v>
      </c>
      <c r="AC28" s="4">
        <v>11701.426463162599</v>
      </c>
      <c r="AD28" s="8">
        <f t="shared" si="13"/>
        <v>0.11782620501035233</v>
      </c>
      <c r="AE28" s="5">
        <v>11457.3529796234</v>
      </c>
      <c r="AF28" s="9">
        <f t="shared" si="14"/>
        <v>0.11536853436655392</v>
      </c>
      <c r="AG28" s="5">
        <v>11319.4752314743</v>
      </c>
      <c r="AH28" s="9">
        <f t="shared" si="15"/>
        <v>0.11398018980267323</v>
      </c>
    </row>
    <row r="29" spans="1:34" x14ac:dyDescent="0.3">
      <c r="A29" s="8" t="s">
        <v>59</v>
      </c>
      <c r="B29" s="4" t="s">
        <v>13</v>
      </c>
      <c r="C29" s="4">
        <v>6675.8318238223801</v>
      </c>
      <c r="D29" s="8">
        <f t="shared" si="0"/>
        <v>6.7221541883341909E-2</v>
      </c>
      <c r="E29" s="4">
        <v>6683.8098095832202</v>
      </c>
      <c r="F29" s="8">
        <f t="shared" si="1"/>
        <v>6.7301875318653046E-2</v>
      </c>
      <c r="G29" s="4">
        <v>6604.2184731734797</v>
      </c>
      <c r="H29" s="8">
        <f t="shared" si="2"/>
        <v>6.6500439258666263E-2</v>
      </c>
      <c r="I29" s="4">
        <v>6392.8284704156404</v>
      </c>
      <c r="J29" s="8">
        <f t="shared" si="3"/>
        <v>6.4371871269071582E-2</v>
      </c>
      <c r="K29" s="4">
        <v>6103.1548817638504</v>
      </c>
      <c r="L29" s="8">
        <f t="shared" si="4"/>
        <v>6.1455035467041896E-2</v>
      </c>
      <c r="M29" s="4">
        <v>5858.2399127971203</v>
      </c>
      <c r="N29" s="8">
        <f t="shared" si="5"/>
        <v>5.8988891579847935E-2</v>
      </c>
      <c r="O29" s="4">
        <v>5656.0598464548702</v>
      </c>
      <c r="P29" s="8">
        <f t="shared" si="6"/>
        <v>5.6953062014893335E-2</v>
      </c>
      <c r="Q29" s="5">
        <v>5587.2196465222996</v>
      </c>
      <c r="R29" s="9">
        <f t="shared" si="7"/>
        <v>5.6259883321189315E-2</v>
      </c>
      <c r="S29" s="5">
        <v>5533.9938681122703</v>
      </c>
      <c r="T29" s="9">
        <f t="shared" si="8"/>
        <v>5.5723932298592307E-2</v>
      </c>
      <c r="U29" s="5">
        <v>5448.10898632505</v>
      </c>
      <c r="V29" s="9">
        <f t="shared" si="9"/>
        <v>5.4859124087336335E-2</v>
      </c>
      <c r="W29" s="5">
        <v>5348.8575558986304</v>
      </c>
      <c r="X29" s="9">
        <f t="shared" si="10"/>
        <v>5.3859722909556061E-2</v>
      </c>
      <c r="Y29" s="5">
        <v>5279.7903184268398</v>
      </c>
      <c r="Z29" s="9">
        <f t="shared" si="11"/>
        <v>5.3164258086744152E-2</v>
      </c>
      <c r="AA29" s="5">
        <v>5169.0086532855903</v>
      </c>
      <c r="AB29" s="9">
        <f t="shared" si="12"/>
        <v>5.2048754500116208E-2</v>
      </c>
      <c r="AC29" s="4">
        <v>5099.8985316251801</v>
      </c>
      <c r="AD29" s="8">
        <f t="shared" si="13"/>
        <v>5.1352857859763436E-2</v>
      </c>
      <c r="AE29" s="5">
        <v>5006.5592500182502</v>
      </c>
      <c r="AF29" s="9">
        <f t="shared" si="14"/>
        <v>5.0412988403269438E-2</v>
      </c>
      <c r="AG29" s="5">
        <v>4953.4910489329204</v>
      </c>
      <c r="AH29" s="9">
        <f t="shared" si="15"/>
        <v>4.9878624087919057E-2</v>
      </c>
    </row>
    <row r="30" spans="1:34" x14ac:dyDescent="0.3">
      <c r="A30" s="8" t="s">
        <v>60</v>
      </c>
      <c r="B30" s="4" t="s">
        <v>13</v>
      </c>
      <c r="C30" s="4">
        <v>18068.6381487486</v>
      </c>
      <c r="D30" s="8">
        <f t="shared" si="0"/>
        <v>0.18194013092972272</v>
      </c>
      <c r="E30" s="4">
        <v>18002.231137671301</v>
      </c>
      <c r="F30" s="8">
        <f t="shared" si="1"/>
        <v>0.18127145295905386</v>
      </c>
      <c r="G30" s="4">
        <v>18296.971054040299</v>
      </c>
      <c r="H30" s="8">
        <f t="shared" si="2"/>
        <v>0.1842393035813823</v>
      </c>
      <c r="I30" s="4">
        <v>19126.861037678402</v>
      </c>
      <c r="J30" s="8">
        <f t="shared" si="3"/>
        <v>0.19259578795155821</v>
      </c>
      <c r="K30" s="4">
        <v>20155.411508337798</v>
      </c>
      <c r="L30" s="8">
        <f t="shared" si="4"/>
        <v>0.20295266187636804</v>
      </c>
      <c r="M30" s="4">
        <v>20855.184611525201</v>
      </c>
      <c r="N30" s="8">
        <f t="shared" si="5"/>
        <v>0.20999894887192849</v>
      </c>
      <c r="O30" s="4">
        <v>21138.145750669701</v>
      </c>
      <c r="P30" s="8">
        <f t="shared" si="6"/>
        <v>0.21284819441440669</v>
      </c>
      <c r="Q30" s="5">
        <v>21027.5479900963</v>
      </c>
      <c r="R30" s="9">
        <f t="shared" si="7"/>
        <v>0.21173454263425567</v>
      </c>
      <c r="S30" s="5">
        <v>20805.814334284099</v>
      </c>
      <c r="T30" s="9">
        <f t="shared" si="8"/>
        <v>0.20950182038712872</v>
      </c>
      <c r="U30" s="5">
        <v>20369.127127920601</v>
      </c>
      <c r="V30" s="9">
        <f t="shared" si="9"/>
        <v>0.20510464740447024</v>
      </c>
      <c r="W30" s="5">
        <v>19821.0450051279</v>
      </c>
      <c r="X30" s="9">
        <f t="shared" si="10"/>
        <v>0.1995857957699296</v>
      </c>
      <c r="Y30" s="5">
        <v>19394.814130008701</v>
      </c>
      <c r="Z30" s="9">
        <f t="shared" si="11"/>
        <v>0.19529391164523432</v>
      </c>
      <c r="AA30" s="5">
        <v>18752.943875314599</v>
      </c>
      <c r="AB30" s="9">
        <f t="shared" si="12"/>
        <v>0.18883067090636174</v>
      </c>
      <c r="AC30" s="4">
        <v>18373.843210773801</v>
      </c>
      <c r="AD30" s="8">
        <f t="shared" si="13"/>
        <v>0.18501335916574921</v>
      </c>
      <c r="AE30" s="5">
        <v>17877.120153832799</v>
      </c>
      <c r="AF30" s="9">
        <f t="shared" si="14"/>
        <v>0.18001166190048423</v>
      </c>
      <c r="AG30" s="5">
        <v>17599.519174167999</v>
      </c>
      <c r="AH30" s="9">
        <f t="shared" si="15"/>
        <v>0.17721638988437322</v>
      </c>
    </row>
    <row r="31" spans="1:34" x14ac:dyDescent="0.3">
      <c r="A31" s="8" t="s">
        <v>61</v>
      </c>
      <c r="B31" s="4" t="s">
        <v>13</v>
      </c>
      <c r="C31" s="4">
        <v>4602.42655947403</v>
      </c>
      <c r="D31" s="8">
        <f t="shared" si="0"/>
        <v>4.634361947655323E-2</v>
      </c>
      <c r="E31" s="4">
        <v>4633.8562734942097</v>
      </c>
      <c r="F31" s="8">
        <f t="shared" si="1"/>
        <v>4.6660097466584331E-2</v>
      </c>
      <c r="G31" s="4">
        <v>4667.1910531918002</v>
      </c>
      <c r="H31" s="8">
        <f t="shared" si="2"/>
        <v>4.6995758302379703E-2</v>
      </c>
      <c r="I31" s="4">
        <v>4702.0132137362998</v>
      </c>
      <c r="J31" s="8">
        <f t="shared" si="3"/>
        <v>4.7346396153255081E-2</v>
      </c>
      <c r="K31" s="4">
        <v>4748.4055620585896</v>
      </c>
      <c r="L31" s="8">
        <f t="shared" si="4"/>
        <v>4.7813538715877006E-2</v>
      </c>
      <c r="M31" s="4">
        <v>4814.4248761808203</v>
      </c>
      <c r="N31" s="8">
        <f t="shared" si="5"/>
        <v>4.8478312815419262E-2</v>
      </c>
      <c r="O31" s="4">
        <v>4933.2664483306899</v>
      </c>
      <c r="P31" s="8">
        <f t="shared" si="6"/>
        <v>4.9674974734200274E-2</v>
      </c>
      <c r="Q31" s="5">
        <v>5012.0305636939001</v>
      </c>
      <c r="R31" s="9">
        <f t="shared" si="7"/>
        <v>5.0468081184380571E-2</v>
      </c>
      <c r="S31" s="5">
        <v>5081.9081335234296</v>
      </c>
      <c r="T31" s="9">
        <f t="shared" si="8"/>
        <v>5.1171705558236101E-2</v>
      </c>
      <c r="U31" s="5">
        <v>5160.0776303513003</v>
      </c>
      <c r="V31" s="9">
        <f t="shared" si="9"/>
        <v>5.1958824563580641E-2</v>
      </c>
      <c r="W31" s="5">
        <v>5191.7691944067701</v>
      </c>
      <c r="X31" s="9">
        <f t="shared" si="10"/>
        <v>5.2277939223255153E-2</v>
      </c>
      <c r="Y31" s="5">
        <v>5186.73502533182</v>
      </c>
      <c r="Z31" s="9">
        <f t="shared" si="11"/>
        <v>5.2227248220807793E-2</v>
      </c>
      <c r="AA31" s="5">
        <v>5153.1207420706696</v>
      </c>
      <c r="AB31" s="9">
        <f t="shared" si="12"/>
        <v>5.188877295514057E-2</v>
      </c>
      <c r="AC31" s="4">
        <v>5119.4526469006296</v>
      </c>
      <c r="AD31" s="8">
        <f t="shared" si="13"/>
        <v>5.1549755836475454E-2</v>
      </c>
      <c r="AE31" s="5">
        <v>5061.29796347096</v>
      </c>
      <c r="AF31" s="9">
        <f t="shared" si="14"/>
        <v>5.0964173756062631E-2</v>
      </c>
      <c r="AG31" s="5">
        <v>5021.7944300130903</v>
      </c>
      <c r="AH31" s="9">
        <f t="shared" si="15"/>
        <v>5.0566397344229998E-2</v>
      </c>
    </row>
    <row r="32" spans="1:34" x14ac:dyDescent="0.3">
      <c r="A32" s="8" t="s">
        <v>62</v>
      </c>
      <c r="B32" s="4" t="s">
        <v>13</v>
      </c>
      <c r="C32" s="4">
        <v>2196.3603750348602</v>
      </c>
      <c r="D32" s="8">
        <f t="shared" si="0"/>
        <v>2.2116005141780613E-2</v>
      </c>
      <c r="E32" s="4">
        <v>2233.3127527874099</v>
      </c>
      <c r="F32" s="8">
        <f t="shared" si="1"/>
        <v>2.2488092976575683E-2</v>
      </c>
      <c r="G32" s="4">
        <v>2236.58441195153</v>
      </c>
      <c r="H32" s="8">
        <f t="shared" si="2"/>
        <v>2.2521036582606041E-2</v>
      </c>
      <c r="I32" s="4">
        <v>2174.3697031555198</v>
      </c>
      <c r="J32" s="8">
        <f t="shared" si="3"/>
        <v>2.1894572530865394E-2</v>
      </c>
      <c r="K32" s="4">
        <v>2032.4492983668899</v>
      </c>
      <c r="L32" s="8">
        <f t="shared" si="4"/>
        <v>2.0465520888108858E-2</v>
      </c>
      <c r="M32" s="4">
        <v>1838.1637142750501</v>
      </c>
      <c r="N32" s="8">
        <f t="shared" si="5"/>
        <v>1.8509183929206665E-2</v>
      </c>
      <c r="O32" s="4">
        <v>1525.3458630918799</v>
      </c>
      <c r="P32" s="8">
        <f t="shared" si="6"/>
        <v>1.5359299564215811E-2</v>
      </c>
      <c r="Q32" s="5">
        <v>1333.20028424617</v>
      </c>
      <c r="R32" s="9">
        <f t="shared" si="7"/>
        <v>1.3424511148787999E-2</v>
      </c>
      <c r="S32" s="5">
        <v>1167.7677529574801</v>
      </c>
      <c r="T32" s="9">
        <f t="shared" si="8"/>
        <v>1.1758706777981874E-2</v>
      </c>
      <c r="U32" s="5">
        <v>980.35471374069903</v>
      </c>
      <c r="V32" s="9">
        <f t="shared" si="9"/>
        <v>9.8715721410308349E-3</v>
      </c>
      <c r="W32" s="5">
        <v>866.00240622260606</v>
      </c>
      <c r="X32" s="9">
        <f t="shared" si="10"/>
        <v>8.720114370352158E-3</v>
      </c>
      <c r="Y32" s="5">
        <v>822.780143786081</v>
      </c>
      <c r="Z32" s="9">
        <f t="shared" si="11"/>
        <v>8.2848926329947767E-3</v>
      </c>
      <c r="AA32" s="5">
        <v>790.63409417923799</v>
      </c>
      <c r="AB32" s="9">
        <f t="shared" si="12"/>
        <v>7.9612015818932066E-3</v>
      </c>
      <c r="AC32" s="4">
        <v>782.49331809796604</v>
      </c>
      <c r="AD32" s="8">
        <f t="shared" si="13"/>
        <v>7.8792289476579715E-3</v>
      </c>
      <c r="AE32" s="5">
        <v>779.15260236216898</v>
      </c>
      <c r="AF32" s="9">
        <f t="shared" si="14"/>
        <v>7.8455899842028321E-3</v>
      </c>
      <c r="AG32" s="5">
        <v>779.62126543626005</v>
      </c>
      <c r="AH32" s="9">
        <f t="shared" si="15"/>
        <v>7.8503091346091933E-3</v>
      </c>
    </row>
    <row r="33" spans="1:34" x14ac:dyDescent="0.3">
      <c r="A33" s="8" t="s">
        <v>63</v>
      </c>
      <c r="B33" s="4" t="s">
        <v>13</v>
      </c>
      <c r="C33" s="4">
        <v>510.02977524369697</v>
      </c>
      <c r="D33" s="8">
        <f t="shared" si="0"/>
        <v>5.1356877769076405E-3</v>
      </c>
      <c r="E33" s="4">
        <v>473.07739749115302</v>
      </c>
      <c r="F33" s="8">
        <f t="shared" si="1"/>
        <v>4.7635999421126287E-3</v>
      </c>
      <c r="G33" s="4">
        <v>469.80573832702402</v>
      </c>
      <c r="H33" s="8">
        <f t="shared" si="2"/>
        <v>4.7306563360821827E-3</v>
      </c>
      <c r="I33" s="4">
        <v>532.02044712303802</v>
      </c>
      <c r="J33" s="8">
        <f t="shared" si="3"/>
        <v>5.3571203878228684E-3</v>
      </c>
      <c r="K33" s="4">
        <v>673.94085191167096</v>
      </c>
      <c r="L33" s="8">
        <f t="shared" si="4"/>
        <v>6.7861720305794331E-3</v>
      </c>
      <c r="M33" s="4">
        <v>868.226436003505</v>
      </c>
      <c r="N33" s="8">
        <f t="shared" si="5"/>
        <v>8.7425089894815674E-3</v>
      </c>
      <c r="O33" s="4">
        <v>1181.0442871866701</v>
      </c>
      <c r="P33" s="8">
        <f t="shared" si="6"/>
        <v>1.1892393354472371E-2</v>
      </c>
      <c r="Q33" s="5">
        <v>1373.18986603238</v>
      </c>
      <c r="R33" s="9">
        <f t="shared" si="7"/>
        <v>1.3827181769900183E-2</v>
      </c>
      <c r="S33" s="5">
        <v>1538.6223973210799</v>
      </c>
      <c r="T33" s="9">
        <f t="shared" si="8"/>
        <v>1.5492986140706409E-2</v>
      </c>
      <c r="U33" s="5">
        <v>1726.0354365378601</v>
      </c>
      <c r="V33" s="9">
        <f t="shared" si="9"/>
        <v>1.7380120777657437E-2</v>
      </c>
      <c r="W33" s="5">
        <v>1840.38774405595</v>
      </c>
      <c r="X33" s="9">
        <f t="shared" si="10"/>
        <v>1.8531578548336085E-2</v>
      </c>
      <c r="Y33" s="5">
        <v>1883.6100064924799</v>
      </c>
      <c r="Z33" s="9">
        <f t="shared" si="11"/>
        <v>1.8966800285693513E-2</v>
      </c>
      <c r="AA33" s="5">
        <v>1915.7560560993199</v>
      </c>
      <c r="AB33" s="9">
        <f t="shared" si="12"/>
        <v>1.9290491336795057E-2</v>
      </c>
      <c r="AC33" s="4">
        <v>1923.8968321805901</v>
      </c>
      <c r="AD33" s="8">
        <f t="shared" si="13"/>
        <v>1.9372463971030273E-2</v>
      </c>
      <c r="AE33" s="5">
        <v>1927.23754791639</v>
      </c>
      <c r="AF33" s="9">
        <f t="shared" si="14"/>
        <v>1.9406102934485442E-2</v>
      </c>
      <c r="AG33" s="5">
        <v>1926.7688848422999</v>
      </c>
      <c r="AH33" s="9">
        <f t="shared" si="15"/>
        <v>1.9401383784079091E-2</v>
      </c>
    </row>
    <row r="34" spans="1:34" x14ac:dyDescent="0.3">
      <c r="A34" s="8" t="s">
        <v>64</v>
      </c>
      <c r="B34" s="4" t="s">
        <v>13</v>
      </c>
      <c r="C34" s="4">
        <v>933.15089891398395</v>
      </c>
      <c r="D34" s="8">
        <f t="shared" si="0"/>
        <v>9.3962586072020692E-3</v>
      </c>
      <c r="E34" s="4">
        <v>933.15089891398497</v>
      </c>
      <c r="F34" s="8">
        <f t="shared" si="1"/>
        <v>9.3962586072020796E-3</v>
      </c>
      <c r="G34" s="4">
        <v>933.15089891398395</v>
      </c>
      <c r="H34" s="8">
        <f t="shared" si="2"/>
        <v>9.3962586072020692E-3</v>
      </c>
      <c r="I34" s="4">
        <v>933.15089891398395</v>
      </c>
      <c r="J34" s="8">
        <f t="shared" si="3"/>
        <v>9.3962586072020692E-3</v>
      </c>
      <c r="K34" s="4">
        <v>933.15089891398395</v>
      </c>
      <c r="L34" s="8">
        <f t="shared" si="4"/>
        <v>9.3962586072020692E-3</v>
      </c>
      <c r="M34" s="4">
        <v>933.15089891398395</v>
      </c>
      <c r="N34" s="8">
        <f t="shared" si="5"/>
        <v>9.3962586072020692E-3</v>
      </c>
      <c r="O34" s="4">
        <v>933.15089891398395</v>
      </c>
      <c r="P34" s="8">
        <f t="shared" si="6"/>
        <v>9.3962586072020692E-3</v>
      </c>
      <c r="Q34" s="5">
        <v>933.15089891398395</v>
      </c>
      <c r="R34" s="9">
        <f t="shared" si="7"/>
        <v>9.3962586072020692E-3</v>
      </c>
      <c r="S34" s="5">
        <v>933.15089891398497</v>
      </c>
      <c r="T34" s="9">
        <f t="shared" si="8"/>
        <v>9.3962586072020796E-3</v>
      </c>
      <c r="U34" s="5">
        <v>933.15089891398395</v>
      </c>
      <c r="V34" s="9">
        <f t="shared" si="9"/>
        <v>9.3962586072020692E-3</v>
      </c>
      <c r="W34" s="5">
        <v>933.15089891398395</v>
      </c>
      <c r="X34" s="9">
        <f t="shared" si="10"/>
        <v>9.3962586072020692E-3</v>
      </c>
      <c r="Y34" s="5">
        <v>933.15089891398395</v>
      </c>
      <c r="Z34" s="9">
        <f t="shared" si="11"/>
        <v>9.3962586072020692E-3</v>
      </c>
      <c r="AA34" s="5">
        <v>933.15089891398395</v>
      </c>
      <c r="AB34" s="9">
        <f t="shared" si="12"/>
        <v>9.3962586072020692E-3</v>
      </c>
      <c r="AC34" s="4">
        <v>933.15089891398395</v>
      </c>
      <c r="AD34" s="8">
        <f t="shared" si="13"/>
        <v>9.3962586072020692E-3</v>
      </c>
      <c r="AE34" s="5">
        <v>933.15089891398395</v>
      </c>
      <c r="AF34" s="9">
        <f t="shared" si="14"/>
        <v>9.3962586072020692E-3</v>
      </c>
      <c r="AG34" s="5">
        <v>933.15089891398395</v>
      </c>
      <c r="AH34" s="9">
        <f t="shared" si="15"/>
        <v>9.3962586072020692E-3</v>
      </c>
    </row>
    <row r="35" spans="1:34" x14ac:dyDescent="0.3">
      <c r="A35" s="8" t="s">
        <v>65</v>
      </c>
      <c r="B35" s="4" t="s">
        <v>13</v>
      </c>
      <c r="C35" s="4">
        <v>2477.5514868374598</v>
      </c>
      <c r="D35" s="8">
        <f t="shared" si="0"/>
        <v>2.4947427591910456E-2</v>
      </c>
      <c r="E35" s="4">
        <v>2425.22302855208</v>
      </c>
      <c r="F35" s="8">
        <f t="shared" si="1"/>
        <v>2.4420512033946729E-2</v>
      </c>
      <c r="G35" s="4">
        <v>2351.4784170889002</v>
      </c>
      <c r="H35" s="8">
        <f t="shared" si="2"/>
        <v>2.3677948916875191E-2</v>
      </c>
      <c r="I35" s="4">
        <v>2259.6595339057399</v>
      </c>
      <c r="J35" s="8">
        <f t="shared" si="3"/>
        <v>2.2753388942258503E-2</v>
      </c>
      <c r="K35" s="4">
        <v>2163.0883111012299</v>
      </c>
      <c r="L35" s="8">
        <f t="shared" si="4"/>
        <v>2.1780975815355919E-2</v>
      </c>
      <c r="M35" s="4">
        <v>2069.9128559819701</v>
      </c>
      <c r="N35" s="8">
        <f t="shared" si="5"/>
        <v>2.0842755991356137E-2</v>
      </c>
      <c r="O35" s="4">
        <v>1942.5749543808799</v>
      </c>
      <c r="P35" s="8">
        <f t="shared" si="6"/>
        <v>1.9560541233448494E-2</v>
      </c>
      <c r="Q35" s="5">
        <v>1868.5682343813501</v>
      </c>
      <c r="R35" s="9">
        <f t="shared" si="7"/>
        <v>1.8815338843786032E-2</v>
      </c>
      <c r="S35" s="5">
        <v>1804.57184570905</v>
      </c>
      <c r="T35" s="9">
        <f t="shared" si="8"/>
        <v>1.8170934365805264E-2</v>
      </c>
      <c r="U35" s="5">
        <v>1729.8364992777199</v>
      </c>
      <c r="V35" s="9">
        <f t="shared" si="9"/>
        <v>1.7418395153781911E-2</v>
      </c>
      <c r="W35" s="5">
        <v>1699.2596832362301</v>
      </c>
      <c r="X35" s="9">
        <f t="shared" si="10"/>
        <v>1.7110505324553802E-2</v>
      </c>
      <c r="Y35" s="5">
        <v>1706.3772202232799</v>
      </c>
      <c r="Z35" s="9">
        <f t="shared" si="11"/>
        <v>1.7182174567175204E-2</v>
      </c>
      <c r="AA35" s="5">
        <v>1741.9928267754501</v>
      </c>
      <c r="AB35" s="9">
        <f t="shared" si="12"/>
        <v>1.7540801933880874E-2</v>
      </c>
      <c r="AC35" s="4">
        <v>1780.77103959136</v>
      </c>
      <c r="AD35" s="8">
        <f t="shared" si="13"/>
        <v>1.7931274810633679E-2</v>
      </c>
      <c r="AE35" s="5">
        <v>1852.2422081160501</v>
      </c>
      <c r="AF35" s="9">
        <f t="shared" si="14"/>
        <v>1.8650945748312119E-2</v>
      </c>
      <c r="AG35" s="5">
        <v>1904.75657024619</v>
      </c>
      <c r="AH35" s="9">
        <f t="shared" si="15"/>
        <v>1.9179733244248015E-2</v>
      </c>
    </row>
    <row r="36" spans="1:34" x14ac:dyDescent="0.3">
      <c r="A36" s="8" t="s">
        <v>66</v>
      </c>
      <c r="B36" s="4" t="s">
        <v>13</v>
      </c>
      <c r="C36" s="4">
        <v>1673.62516047644</v>
      </c>
      <c r="D36" s="8">
        <f t="shared" si="0"/>
        <v>1.6852381364748887E-2</v>
      </c>
      <c r="E36" s="4">
        <v>1714.22452505046</v>
      </c>
      <c r="F36" s="8">
        <f t="shared" si="1"/>
        <v>1.7261192125441013E-2</v>
      </c>
      <c r="G36" s="4">
        <v>1749.91316813608</v>
      </c>
      <c r="H36" s="8">
        <f t="shared" si="2"/>
        <v>1.7620554925351396E-2</v>
      </c>
      <c r="I36" s="4">
        <v>1759.95551930904</v>
      </c>
      <c r="J36" s="8">
        <f t="shared" si="3"/>
        <v>1.7721675257288374E-2</v>
      </c>
      <c r="K36" s="4">
        <v>1728.80844818944</v>
      </c>
      <c r="L36" s="8">
        <f t="shared" si="4"/>
        <v>1.7408043308332118E-2</v>
      </c>
      <c r="M36" s="4">
        <v>1668.99585156642</v>
      </c>
      <c r="N36" s="8">
        <f t="shared" si="5"/>
        <v>1.6805767056450198E-2</v>
      </c>
      <c r="O36" s="4">
        <v>1568.6660496043501</v>
      </c>
      <c r="P36" s="8">
        <f t="shared" si="6"/>
        <v>1.5795507337103481E-2</v>
      </c>
      <c r="Q36" s="5">
        <v>1505.9642982342</v>
      </c>
      <c r="R36" s="9">
        <f t="shared" si="7"/>
        <v>1.5164139064636411E-2</v>
      </c>
      <c r="S36" s="5">
        <v>1449.9784881795599</v>
      </c>
      <c r="T36" s="9">
        <f t="shared" si="8"/>
        <v>1.4600396212093135E-2</v>
      </c>
      <c r="U36" s="5">
        <v>1381.9226509776199</v>
      </c>
      <c r="V36" s="9">
        <f t="shared" si="9"/>
        <v>1.3915115571177182E-2</v>
      </c>
      <c r="W36" s="5">
        <v>1347.4412612517499</v>
      </c>
      <c r="X36" s="9">
        <f t="shared" si="10"/>
        <v>1.3567909073946062E-2</v>
      </c>
      <c r="Y36" s="5">
        <v>1345.67196581555</v>
      </c>
      <c r="Z36" s="9">
        <f t="shared" si="11"/>
        <v>1.3550093351440275E-2</v>
      </c>
      <c r="AA36" s="5">
        <v>1362.7835016766001</v>
      </c>
      <c r="AB36" s="9">
        <f t="shared" si="12"/>
        <v>1.3722396047932304E-2</v>
      </c>
      <c r="AC36" s="4">
        <v>1386.92468533381</v>
      </c>
      <c r="AD36" s="8">
        <f t="shared" si="13"/>
        <v>1.396548299666814E-2</v>
      </c>
      <c r="AE36" s="5">
        <v>1434.7123281911099</v>
      </c>
      <c r="AF36" s="9">
        <f t="shared" si="14"/>
        <v>1.4446675321551914E-2</v>
      </c>
      <c r="AG36" s="5">
        <v>1471.23667958127</v>
      </c>
      <c r="AH36" s="9">
        <f t="shared" si="15"/>
        <v>1.4814453192764037E-2</v>
      </c>
    </row>
    <row r="37" spans="1:34" x14ac:dyDescent="0.3">
      <c r="A37" s="8" t="s">
        <v>67</v>
      </c>
      <c r="B37" s="4" t="s">
        <v>13</v>
      </c>
      <c r="C37" s="5">
        <v>8.4517588763065699E-2</v>
      </c>
      <c r="D37" s="8">
        <f t="shared" si="0"/>
        <v>8.5104040707581646E-7</v>
      </c>
      <c r="E37" s="5">
        <v>3.4010851206209398E-2</v>
      </c>
      <c r="F37" s="8">
        <f t="shared" si="1"/>
        <v>3.4246846223535785E-7</v>
      </c>
      <c r="G37" s="5">
        <v>2.9194467741380098E-4</v>
      </c>
      <c r="H37" s="8">
        <f t="shared" si="2"/>
        <v>2.9397042763060349E-9</v>
      </c>
      <c r="I37" s="5">
        <v>9.26985592799841E-20</v>
      </c>
      <c r="J37" s="8">
        <f t="shared" si="3"/>
        <v>9.3341777468519679E-25</v>
      </c>
      <c r="K37" s="4">
        <v>0</v>
      </c>
      <c r="L37" s="8">
        <f t="shared" si="4"/>
        <v>0</v>
      </c>
      <c r="M37" s="4">
        <v>0</v>
      </c>
      <c r="N37" s="8">
        <f t="shared" si="5"/>
        <v>0</v>
      </c>
      <c r="O37" s="4">
        <v>0</v>
      </c>
      <c r="P37" s="8">
        <f t="shared" si="6"/>
        <v>0</v>
      </c>
      <c r="Q37" s="5">
        <v>0</v>
      </c>
      <c r="R37" s="9">
        <f t="shared" si="7"/>
        <v>0</v>
      </c>
      <c r="S37" s="5">
        <v>0</v>
      </c>
      <c r="T37" s="9">
        <f t="shared" si="8"/>
        <v>0</v>
      </c>
      <c r="U37" s="5">
        <v>0</v>
      </c>
      <c r="V37" s="9">
        <f t="shared" si="9"/>
        <v>0</v>
      </c>
      <c r="W37" s="5">
        <v>0</v>
      </c>
      <c r="X37" s="9">
        <f t="shared" si="10"/>
        <v>0</v>
      </c>
      <c r="Y37" s="5">
        <v>0</v>
      </c>
      <c r="Z37" s="9">
        <f t="shared" si="11"/>
        <v>0</v>
      </c>
      <c r="AA37" s="5">
        <v>0</v>
      </c>
      <c r="AB37" s="9">
        <f t="shared" si="12"/>
        <v>0</v>
      </c>
      <c r="AC37" s="4">
        <v>0</v>
      </c>
      <c r="AD37" s="8">
        <f t="shared" si="13"/>
        <v>0</v>
      </c>
      <c r="AE37" s="5">
        <v>0</v>
      </c>
      <c r="AF37" s="9">
        <f t="shared" si="14"/>
        <v>0</v>
      </c>
      <c r="AG37" s="5">
        <v>0</v>
      </c>
      <c r="AH37" s="9">
        <f t="shared" si="15"/>
        <v>0</v>
      </c>
    </row>
    <row r="38" spans="1:34" x14ac:dyDescent="0.3">
      <c r="A38" s="8" t="s">
        <v>68</v>
      </c>
      <c r="B38" s="4" t="s">
        <v>13</v>
      </c>
      <c r="C38" s="4">
        <v>226.65349675157299</v>
      </c>
      <c r="D38" s="8">
        <f t="shared" si="0"/>
        <v>2.2822620352002951E-3</v>
      </c>
      <c r="E38" s="4">
        <v>223.34823825758801</v>
      </c>
      <c r="F38" s="8">
        <f t="shared" si="1"/>
        <v>2.2489801044758232E-3</v>
      </c>
      <c r="G38" s="4">
        <v>223.58215553693401</v>
      </c>
      <c r="H38" s="8">
        <f t="shared" si="2"/>
        <v>2.2513355083574314E-3</v>
      </c>
      <c r="I38" s="4">
        <v>230.156380157732</v>
      </c>
      <c r="J38" s="8">
        <f t="shared" si="3"/>
        <v>2.3175339278743018E-3</v>
      </c>
      <c r="K38" s="4">
        <v>244.30014725276499</v>
      </c>
      <c r="L38" s="8">
        <f t="shared" si="4"/>
        <v>2.4599530087106754E-3</v>
      </c>
      <c r="M38" s="4">
        <v>264.79221869142498</v>
      </c>
      <c r="N38" s="8">
        <f t="shared" si="5"/>
        <v>2.666295630101278E-3</v>
      </c>
      <c r="O38" s="4">
        <v>305.45892709536997</v>
      </c>
      <c r="P38" s="8">
        <f t="shared" si="6"/>
        <v>3.0757845019566835E-3</v>
      </c>
      <c r="Q38" s="5">
        <v>339.278822991943</v>
      </c>
      <c r="R38" s="9">
        <f t="shared" si="7"/>
        <v>3.4163301610592896E-3</v>
      </c>
      <c r="S38" s="5">
        <v>378.80441945230803</v>
      </c>
      <c r="T38" s="9">
        <f t="shared" si="8"/>
        <v>3.8143287338278883E-3</v>
      </c>
      <c r="U38" s="5">
        <v>449.08187338476102</v>
      </c>
      <c r="V38" s="9">
        <f t="shared" si="9"/>
        <v>4.5219796959322794E-3</v>
      </c>
      <c r="W38" s="5">
        <v>530.71261674727498</v>
      </c>
      <c r="X38" s="9">
        <f t="shared" si="10"/>
        <v>5.3439513361300218E-3</v>
      </c>
      <c r="Y38" s="5">
        <v>589.24277359329403</v>
      </c>
      <c r="Z38" s="9">
        <f t="shared" si="11"/>
        <v>5.9333142041134868E-3</v>
      </c>
      <c r="AA38" s="5">
        <v>677.39096702193501</v>
      </c>
      <c r="AB38" s="9">
        <f t="shared" si="12"/>
        <v>6.8209125787998606E-3</v>
      </c>
      <c r="AC38" s="4">
        <v>728.82058468970695</v>
      </c>
      <c r="AD38" s="8">
        <f t="shared" si="13"/>
        <v>7.3387773616965203E-3</v>
      </c>
      <c r="AE38" s="5">
        <v>794.97644976379695</v>
      </c>
      <c r="AF38" s="9">
        <f t="shared" si="14"/>
        <v>8.0049264457758111E-3</v>
      </c>
      <c r="AG38" s="5">
        <v>830.86569656402901</v>
      </c>
      <c r="AH38" s="9">
        <f t="shared" si="15"/>
        <v>8.3663092023537108E-3</v>
      </c>
    </row>
    <row r="39" spans="1:34" x14ac:dyDescent="0.3">
      <c r="A39" s="8" t="s">
        <v>69</v>
      </c>
      <c r="B39" s="4" t="s">
        <v>13</v>
      </c>
      <c r="C39" s="4">
        <v>374.18429501071398</v>
      </c>
      <c r="D39" s="8">
        <f t="shared" si="0"/>
        <v>3.7678069075067692E-3</v>
      </c>
      <c r="E39" s="4">
        <v>359.64297789866202</v>
      </c>
      <c r="F39" s="8">
        <f t="shared" si="1"/>
        <v>3.6213847412384951E-3</v>
      </c>
      <c r="G39" s="4">
        <v>360.67208510559999</v>
      </c>
      <c r="H39" s="8">
        <f t="shared" si="2"/>
        <v>3.6317472211569932E-3</v>
      </c>
      <c r="I39" s="4">
        <v>389.59505290096899</v>
      </c>
      <c r="J39" s="8">
        <f t="shared" si="3"/>
        <v>3.922983810447484E-3</v>
      </c>
      <c r="K39" s="4">
        <v>451.819838908539</v>
      </c>
      <c r="L39" s="8">
        <f t="shared" si="4"/>
        <v>4.5495493335428339E-3</v>
      </c>
      <c r="M39" s="4">
        <v>541.97366791002196</v>
      </c>
      <c r="N39" s="8">
        <f t="shared" si="5"/>
        <v>5.4573432313071574E-3</v>
      </c>
      <c r="O39" s="4">
        <v>720.88478904665203</v>
      </c>
      <c r="P39" s="8">
        <f t="shared" si="6"/>
        <v>7.2588687550576231E-3</v>
      </c>
      <c r="Q39" s="5">
        <v>869.67370580572106</v>
      </c>
      <c r="R39" s="9">
        <f t="shared" si="7"/>
        <v>8.7570821108833071E-3</v>
      </c>
      <c r="S39" s="5">
        <v>1043.5645628201401</v>
      </c>
      <c r="T39" s="9">
        <f t="shared" si="8"/>
        <v>1.0508056646552796E-2</v>
      </c>
      <c r="U39" s="5">
        <v>1352.7466571463001</v>
      </c>
      <c r="V39" s="9">
        <f t="shared" si="9"/>
        <v>1.3621331164517693E-2</v>
      </c>
      <c r="W39" s="5">
        <v>1711.8769725171701</v>
      </c>
      <c r="X39" s="9">
        <f t="shared" si="10"/>
        <v>1.7237553707771958E-2</v>
      </c>
      <c r="Y39" s="5">
        <v>1969.3774290972201</v>
      </c>
      <c r="Z39" s="9">
        <f t="shared" si="11"/>
        <v>1.9830425754848866E-2</v>
      </c>
      <c r="AA39" s="5">
        <v>2357.18093548961</v>
      </c>
      <c r="AB39" s="9">
        <f t="shared" si="12"/>
        <v>2.3735369788105937E-2</v>
      </c>
      <c r="AC39" s="4">
        <v>2583.4429300718102</v>
      </c>
      <c r="AD39" s="8">
        <f t="shared" si="13"/>
        <v>2.6013689635999777E-2</v>
      </c>
      <c r="AE39" s="5">
        <v>2874.4923032495199</v>
      </c>
      <c r="AF39" s="9">
        <f t="shared" si="14"/>
        <v>2.8944378746436898E-2</v>
      </c>
      <c r="AG39" s="5">
        <v>3032.3852243583101</v>
      </c>
      <c r="AH39" s="9">
        <f t="shared" si="15"/>
        <v>3.0534263855813513E-2</v>
      </c>
    </row>
    <row r="40" spans="1:34" x14ac:dyDescent="0.3">
      <c r="A40" s="8" t="s">
        <v>70</v>
      </c>
      <c r="B40" s="4" t="s">
        <v>13</v>
      </c>
      <c r="C40" s="4">
        <v>114.672741517446</v>
      </c>
      <c r="D40" s="8">
        <f t="shared" si="0"/>
        <v>1.1546843449958264E-3</v>
      </c>
      <c r="E40" s="4">
        <v>114.672741517446</v>
      </c>
      <c r="F40" s="8">
        <f t="shared" si="1"/>
        <v>1.1546843449958264E-3</v>
      </c>
      <c r="G40" s="4">
        <v>114.672741517446</v>
      </c>
      <c r="H40" s="8">
        <f t="shared" si="2"/>
        <v>1.1546843449958264E-3</v>
      </c>
      <c r="I40" s="4">
        <v>114.672741517446</v>
      </c>
      <c r="J40" s="8">
        <f t="shared" si="3"/>
        <v>1.1546843449958264E-3</v>
      </c>
      <c r="K40" s="4">
        <v>114.672741517446</v>
      </c>
      <c r="L40" s="8">
        <f t="shared" si="4"/>
        <v>1.1546843449958264E-3</v>
      </c>
      <c r="M40" s="4">
        <v>114.672741517446</v>
      </c>
      <c r="N40" s="8">
        <f t="shared" si="5"/>
        <v>1.1546843449958264E-3</v>
      </c>
      <c r="O40" s="4">
        <v>114.672741517446</v>
      </c>
      <c r="P40" s="8">
        <f t="shared" si="6"/>
        <v>1.1546843449958264E-3</v>
      </c>
      <c r="Q40" s="5">
        <v>114.672741517446</v>
      </c>
      <c r="R40" s="9">
        <f t="shared" si="7"/>
        <v>1.1546843449958264E-3</v>
      </c>
      <c r="S40" s="5">
        <v>114.672741517446</v>
      </c>
      <c r="T40" s="9">
        <f t="shared" si="8"/>
        <v>1.1546843449958264E-3</v>
      </c>
      <c r="U40" s="5">
        <v>114.672741517446</v>
      </c>
      <c r="V40" s="9">
        <f t="shared" si="9"/>
        <v>1.1546843449958264E-3</v>
      </c>
      <c r="W40" s="5">
        <v>114.672741517446</v>
      </c>
      <c r="X40" s="9">
        <f t="shared" si="10"/>
        <v>1.1546843449958264E-3</v>
      </c>
      <c r="Y40" s="5">
        <v>114.672741517446</v>
      </c>
      <c r="Z40" s="9">
        <f t="shared" si="11"/>
        <v>1.1546843449958264E-3</v>
      </c>
      <c r="AA40" s="5">
        <v>114.672741517446</v>
      </c>
      <c r="AB40" s="9">
        <f t="shared" si="12"/>
        <v>1.1546843449958264E-3</v>
      </c>
      <c r="AC40" s="4">
        <v>114.672741517446</v>
      </c>
      <c r="AD40" s="8">
        <f t="shared" si="13"/>
        <v>1.1546843449958264E-3</v>
      </c>
      <c r="AE40" s="5">
        <v>114.672741517446</v>
      </c>
      <c r="AF40" s="9">
        <f t="shared" si="14"/>
        <v>1.1546843449958264E-3</v>
      </c>
      <c r="AG40" s="5">
        <v>114.672741517446</v>
      </c>
      <c r="AH40" s="9">
        <f t="shared" si="15"/>
        <v>1.1546843449958264E-3</v>
      </c>
    </row>
    <row r="41" spans="1:34" x14ac:dyDescent="0.3">
      <c r="A41" s="4"/>
      <c r="B41" s="4"/>
      <c r="C41" s="5"/>
      <c r="D41" s="5"/>
      <c r="E41" s="5"/>
      <c r="F41" s="5"/>
      <c r="G41" s="5"/>
      <c r="H41" s="5"/>
      <c r="I41" s="4"/>
      <c r="J41" s="4"/>
      <c r="K41" s="4"/>
      <c r="L41" s="4"/>
      <c r="M41" s="4"/>
      <c r="N41" s="4"/>
      <c r="O41" s="4"/>
      <c r="P41" s="4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4"/>
      <c r="AD41" s="4"/>
      <c r="AE41" s="5"/>
      <c r="AF41" s="5"/>
      <c r="AG41" s="5"/>
      <c r="AH41" s="4"/>
    </row>
    <row r="42" spans="1:34" x14ac:dyDescent="0.3">
      <c r="A42" s="4"/>
      <c r="B42" s="4"/>
      <c r="C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4"/>
    </row>
    <row r="43" spans="1:34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4"/>
    </row>
    <row r="44" spans="1:34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4"/>
      <c r="AD44" s="4"/>
      <c r="AE44" s="5"/>
      <c r="AF44" s="5"/>
      <c r="AG44" s="5"/>
      <c r="AH44" s="4"/>
    </row>
    <row r="45" spans="1:34" x14ac:dyDescent="0.3">
      <c r="A45" s="4"/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4"/>
    </row>
    <row r="46" spans="1:34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4"/>
      <c r="AD46" s="4"/>
      <c r="AE46" s="5"/>
      <c r="AF46" s="5"/>
      <c r="AG46" s="5"/>
      <c r="AH46" s="4"/>
    </row>
    <row r="47" spans="1:34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4"/>
      <c r="AD47" s="4"/>
      <c r="AE47" s="5"/>
      <c r="AF47" s="5"/>
      <c r="AG47" s="5"/>
      <c r="AH47" s="4"/>
    </row>
    <row r="48" spans="1:34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4"/>
      <c r="AD48" s="4"/>
      <c r="AE48" s="5"/>
      <c r="AF48" s="5"/>
      <c r="AG48" s="5"/>
      <c r="AH48" s="4"/>
    </row>
    <row r="49" spans="1:34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4"/>
      <c r="AD49" s="4"/>
      <c r="AE49" s="5"/>
      <c r="AF49" s="5"/>
      <c r="AG49" s="5"/>
      <c r="AH49" s="4"/>
    </row>
    <row r="50" spans="1:34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4"/>
      <c r="AD50" s="4"/>
      <c r="AE50" s="5"/>
      <c r="AF50" s="5"/>
      <c r="AG50" s="5"/>
      <c r="AH50" s="4"/>
    </row>
    <row r="51" spans="1:34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4"/>
      <c r="AD51" s="4"/>
      <c r="AE51" s="5"/>
      <c r="AF51" s="5"/>
      <c r="AG51" s="5"/>
      <c r="AH51" s="4"/>
    </row>
    <row r="52" spans="1:34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4"/>
      <c r="AD52" s="4"/>
      <c r="AE52" s="5"/>
      <c r="AF52" s="5"/>
      <c r="AG52" s="5"/>
      <c r="AH52" s="4"/>
    </row>
    <row r="53" spans="1:34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4"/>
      <c r="AD53" s="4"/>
      <c r="AE53" s="5"/>
      <c r="AF53" s="5"/>
      <c r="AG53" s="5"/>
      <c r="AH53" s="4"/>
    </row>
    <row r="54" spans="1:34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4"/>
      <c r="AD54" s="4"/>
      <c r="AE54" s="5"/>
      <c r="AF54" s="5"/>
      <c r="AG54" s="5"/>
      <c r="AH54" s="4"/>
    </row>
    <row r="55" spans="1:34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4"/>
      <c r="AD55" s="4"/>
      <c r="AE55" s="5"/>
      <c r="AF55" s="5"/>
      <c r="AG55" s="5"/>
      <c r="AH55" s="4"/>
    </row>
    <row r="56" spans="1:34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4"/>
      <c r="AD56" s="4"/>
      <c r="AE56" s="5"/>
      <c r="AF56" s="5"/>
      <c r="AG56" s="5"/>
      <c r="AH56" s="4"/>
    </row>
    <row r="57" spans="1:34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4"/>
      <c r="AD57" s="4"/>
      <c r="AE57" s="5"/>
      <c r="AF57" s="5"/>
      <c r="AG57" s="5"/>
      <c r="AH57" s="4"/>
    </row>
    <row r="58" spans="1:34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4"/>
      <c r="AD58" s="4"/>
      <c r="AE58" s="5"/>
      <c r="AF58" s="5"/>
      <c r="AG58" s="5"/>
      <c r="AH58" s="4"/>
    </row>
    <row r="59" spans="1:34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4"/>
      <c r="AD59" s="4"/>
      <c r="AE59" s="5"/>
      <c r="AF59" s="5"/>
      <c r="AG59" s="5"/>
      <c r="AH59" s="4"/>
    </row>
    <row r="60" spans="1:34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:34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4"/>
    </row>
    <row r="64" spans="1:3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:34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1:3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E21" sqref="E21"/>
    </sheetView>
  </sheetViews>
  <sheetFormatPr defaultRowHeight="14.4" x14ac:dyDescent="0.3"/>
  <cols>
    <col min="1" max="1" width="12.109375" customWidth="1"/>
    <col min="4" max="5" width="14.77734375" customWidth="1"/>
  </cols>
  <sheetData>
    <row r="1" spans="1:24" x14ac:dyDescent="0.3">
      <c r="A1" t="s">
        <v>114</v>
      </c>
      <c r="B1" t="s">
        <v>114</v>
      </c>
      <c r="C1" t="s">
        <v>118</v>
      </c>
      <c r="D1" s="4" t="s">
        <v>119</v>
      </c>
      <c r="E1" s="6" t="s">
        <v>122</v>
      </c>
      <c r="F1" t="s">
        <v>97</v>
      </c>
      <c r="G1" t="s">
        <v>118</v>
      </c>
      <c r="H1" s="4" t="s">
        <v>120</v>
      </c>
      <c r="I1" s="6" t="s">
        <v>123</v>
      </c>
    </row>
    <row r="2" spans="1:24" x14ac:dyDescent="0.3">
      <c r="A2" t="s">
        <v>97</v>
      </c>
      <c r="B2">
        <v>0</v>
      </c>
      <c r="C2">
        <f>B2*$B$22</f>
        <v>0</v>
      </c>
      <c r="D2" s="4">
        <f>C2*2</f>
        <v>0</v>
      </c>
      <c r="E2" s="6">
        <f>D2/$D$21</f>
        <v>0</v>
      </c>
      <c r="F2">
        <v>0.90080196830798398</v>
      </c>
      <c r="G2">
        <f>F2*$F$22</f>
        <v>151.86210234778022</v>
      </c>
      <c r="H2" s="4">
        <f>G2*2</f>
        <v>303.72420469556045</v>
      </c>
      <c r="I2" s="6">
        <f>H2/$H$21</f>
        <v>0.38734771067465351</v>
      </c>
      <c r="K2" s="3"/>
      <c r="O2" s="3"/>
      <c r="R2" s="3"/>
      <c r="T2" s="3"/>
      <c r="X2" s="3"/>
    </row>
    <row r="3" spans="1:24" x14ac:dyDescent="0.3">
      <c r="A3" t="s">
        <v>102</v>
      </c>
      <c r="B3" s="3">
        <v>1.14483770421918E-2</v>
      </c>
      <c r="C3">
        <f t="shared" ref="C3:C20" si="0">B3*$B$22</f>
        <v>14.160658527245003</v>
      </c>
      <c r="D3" s="4">
        <f>58.12*C3</f>
        <v>823.01747360347952</v>
      </c>
      <c r="E3" s="6">
        <f t="shared" ref="E3:E21" si="1">D3/$D$21</f>
        <v>8.353396064157791E-3</v>
      </c>
      <c r="F3" s="3">
        <v>2.9999404752233299E-3</v>
      </c>
      <c r="G3">
        <f t="shared" ref="G3:G20" si="2">F3*$F$22</f>
        <v>0.5057463055296656</v>
      </c>
      <c r="H3" s="4">
        <f>58.12*G3</f>
        <v>29.393975277384165</v>
      </c>
      <c r="I3" s="6">
        <f t="shared" ref="I3:I22" si="3">H3/$H$21</f>
        <v>3.7486933393190133E-2</v>
      </c>
      <c r="K3" s="3"/>
      <c r="O3" s="3"/>
      <c r="R3" s="3"/>
      <c r="T3" s="3"/>
      <c r="X3" s="3"/>
    </row>
    <row r="4" spans="1:24" x14ac:dyDescent="0.3">
      <c r="A4" t="s">
        <v>101</v>
      </c>
      <c r="B4" s="3">
        <v>1.1027333403162E-4</v>
      </c>
      <c r="C4">
        <f t="shared" si="0"/>
        <v>0.13639863730271046</v>
      </c>
      <c r="D4" s="4">
        <f>58.12*C4</f>
        <v>7.9274888000335313</v>
      </c>
      <c r="E4" s="6">
        <f t="shared" si="1"/>
        <v>8.0461783455110223E-5</v>
      </c>
      <c r="F4" s="3">
        <v>3.2999345227456701E-3</v>
      </c>
      <c r="G4">
        <f t="shared" si="2"/>
        <v>0.55632093608263333</v>
      </c>
      <c r="H4" s="4">
        <f>58.12*G4</f>
        <v>32.33337280512265</v>
      </c>
      <c r="I4" s="6">
        <f t="shared" si="3"/>
        <v>4.1235626732509231E-2</v>
      </c>
      <c r="K4" s="3"/>
      <c r="O4" s="3"/>
      <c r="R4" s="3"/>
      <c r="T4" s="3"/>
      <c r="X4" s="3"/>
    </row>
    <row r="5" spans="1:24" x14ac:dyDescent="0.3">
      <c r="A5" t="s">
        <v>104</v>
      </c>
      <c r="B5">
        <v>0.27282625435705798</v>
      </c>
      <c r="C5">
        <f t="shared" si="0"/>
        <v>337.46262994129489</v>
      </c>
      <c r="D5" s="4">
        <f>72.15*C5</f>
        <v>24347.928750264429</v>
      </c>
      <c r="E5" s="6">
        <f t="shared" si="1"/>
        <v>0.24712463430739159</v>
      </c>
      <c r="F5">
        <v>0</v>
      </c>
      <c r="G5">
        <f t="shared" si="2"/>
        <v>0</v>
      </c>
      <c r="H5" s="4">
        <f>72.15*G5</f>
        <v>0</v>
      </c>
      <c r="I5" s="6">
        <f t="shared" si="3"/>
        <v>0</v>
      </c>
      <c r="T5" s="3"/>
      <c r="X5" s="3"/>
    </row>
    <row r="6" spans="1:24" x14ac:dyDescent="0.3">
      <c r="A6" t="s">
        <v>103</v>
      </c>
      <c r="B6">
        <v>0.166853579919856</v>
      </c>
      <c r="C6">
        <f t="shared" si="0"/>
        <v>206.38353895803499</v>
      </c>
      <c r="D6" s="4">
        <f>72.15*C6</f>
        <v>14890.572335822226</v>
      </c>
      <c r="E6" s="6">
        <f t="shared" si="1"/>
        <v>0.15113512450531813</v>
      </c>
      <c r="F6" s="3">
        <v>1.49997024373786E-3</v>
      </c>
      <c r="G6">
        <f t="shared" si="2"/>
        <v>0.2528731537976201</v>
      </c>
      <c r="H6" s="4">
        <f>72.15*G6</f>
        <v>18.244798046498293</v>
      </c>
      <c r="I6" s="6">
        <f t="shared" si="3"/>
        <v>2.3268085472859266E-2</v>
      </c>
    </row>
    <row r="7" spans="1:24" x14ac:dyDescent="0.3">
      <c r="A7" t="s">
        <v>110</v>
      </c>
      <c r="B7">
        <v>0.201750080329579</v>
      </c>
      <c r="C7">
        <f t="shared" si="0"/>
        <v>249.547510958327</v>
      </c>
      <c r="D7" s="4">
        <f>86.18*C7</f>
        <v>21506.004494388621</v>
      </c>
      <c r="E7" s="6">
        <f t="shared" si="1"/>
        <v>0.2182799017773201</v>
      </c>
      <c r="F7" s="3">
        <v>0</v>
      </c>
      <c r="G7">
        <f t="shared" si="2"/>
        <v>0</v>
      </c>
      <c r="H7" s="4">
        <f>86.18*G7</f>
        <v>0</v>
      </c>
      <c r="I7" s="6">
        <f t="shared" si="3"/>
        <v>0</v>
      </c>
      <c r="K7" s="3"/>
      <c r="O7" s="3"/>
      <c r="R7" s="3"/>
      <c r="T7" s="3"/>
      <c r="X7" s="3"/>
    </row>
    <row r="8" spans="1:24" x14ac:dyDescent="0.3">
      <c r="A8" t="s">
        <v>108</v>
      </c>
      <c r="B8">
        <v>0.14719485363871801</v>
      </c>
      <c r="C8">
        <f t="shared" si="0"/>
        <v>182.06738401993067</v>
      </c>
      <c r="D8" s="4">
        <f>86.18*C8</f>
        <v>15690.567154837627</v>
      </c>
      <c r="E8" s="6">
        <f t="shared" si="1"/>
        <v>0.15925484709547241</v>
      </c>
      <c r="F8">
        <v>0</v>
      </c>
      <c r="G8">
        <f t="shared" si="2"/>
        <v>0</v>
      </c>
      <c r="H8" s="4">
        <f>86.18*G8</f>
        <v>0</v>
      </c>
      <c r="I8" s="6">
        <f t="shared" si="3"/>
        <v>0</v>
      </c>
    </row>
    <row r="9" spans="1:24" x14ac:dyDescent="0.3">
      <c r="A9" t="s">
        <v>109</v>
      </c>
      <c r="B9" s="3">
        <v>8.7376581374042903E-2</v>
      </c>
      <c r="C9">
        <f t="shared" si="0"/>
        <v>108.07732201305747</v>
      </c>
      <c r="D9" s="4">
        <f>86.18*C9</f>
        <v>9314.1036110852929</v>
      </c>
      <c r="E9" s="6">
        <f t="shared" si="1"/>
        <v>9.4535534106391317E-2</v>
      </c>
      <c r="F9">
        <v>0</v>
      </c>
      <c r="G9">
        <f t="shared" si="2"/>
        <v>0</v>
      </c>
      <c r="H9" s="4">
        <f t="shared" ref="H9:H11" si="4">86.18*G9</f>
        <v>0</v>
      </c>
      <c r="I9" s="6">
        <f t="shared" si="3"/>
        <v>0</v>
      </c>
      <c r="K9" s="3"/>
      <c r="O9" s="3"/>
      <c r="R9" s="3"/>
      <c r="T9" s="3"/>
      <c r="X9" s="3"/>
    </row>
    <row r="10" spans="1:24" x14ac:dyDescent="0.3">
      <c r="A10" t="s">
        <v>106</v>
      </c>
      <c r="B10" s="3">
        <v>5.5036419429038003E-3</v>
      </c>
      <c r="C10">
        <f t="shared" si="0"/>
        <v>6.8075321001799578</v>
      </c>
      <c r="D10" s="4">
        <f t="shared" ref="D10:D11" si="5">86.18*C10</f>
        <v>586.67311639350885</v>
      </c>
      <c r="E10" s="6">
        <f t="shared" si="1"/>
        <v>5.9545672584223044E-3</v>
      </c>
      <c r="F10">
        <v>0</v>
      </c>
      <c r="G10">
        <f t="shared" si="2"/>
        <v>0</v>
      </c>
      <c r="H10" s="4">
        <f t="shared" si="4"/>
        <v>0</v>
      </c>
      <c r="I10" s="6">
        <f t="shared" si="3"/>
        <v>0</v>
      </c>
    </row>
    <row r="11" spans="1:24" x14ac:dyDescent="0.3">
      <c r="A11" t="s">
        <v>107</v>
      </c>
      <c r="B11" s="3">
        <v>1.9388057409063599E-2</v>
      </c>
      <c r="C11">
        <f t="shared" si="0"/>
        <v>23.981360804641159</v>
      </c>
      <c r="D11" s="4">
        <f t="shared" si="5"/>
        <v>2066.7136741439754</v>
      </c>
      <c r="E11" s="6">
        <f t="shared" si="1"/>
        <v>2.0976562983221675E-2</v>
      </c>
      <c r="F11">
        <v>0</v>
      </c>
      <c r="G11">
        <f t="shared" si="2"/>
        <v>0</v>
      </c>
      <c r="H11" s="4">
        <f t="shared" si="4"/>
        <v>0</v>
      </c>
      <c r="I11" s="6">
        <f t="shared" si="3"/>
        <v>0</v>
      </c>
      <c r="K11" s="3"/>
      <c r="O11" s="3"/>
      <c r="R11" s="3"/>
      <c r="T11" s="3"/>
      <c r="X11" s="3"/>
    </row>
    <row r="12" spans="1:24" x14ac:dyDescent="0.3">
      <c r="A12" t="s">
        <v>115</v>
      </c>
      <c r="B12" s="3">
        <v>2.1835416770083601E-2</v>
      </c>
      <c r="C12">
        <f t="shared" si="0"/>
        <v>27.008534008068938</v>
      </c>
      <c r="D12" s="4">
        <f>100.21*C12</f>
        <v>2706.525192948588</v>
      </c>
      <c r="E12" s="6">
        <f t="shared" si="1"/>
        <v>2.7470470092610992E-2</v>
      </c>
      <c r="F12">
        <v>0</v>
      </c>
      <c r="G12">
        <f t="shared" si="2"/>
        <v>0</v>
      </c>
      <c r="H12" s="4">
        <f>100.21*G12</f>
        <v>0</v>
      </c>
      <c r="I12" s="6">
        <f t="shared" si="3"/>
        <v>0</v>
      </c>
      <c r="K12" s="3"/>
      <c r="O12" s="3"/>
      <c r="R12" s="3"/>
      <c r="T12" s="3"/>
      <c r="X12" s="3"/>
    </row>
    <row r="13" spans="1:24" x14ac:dyDescent="0.3">
      <c r="A13" t="s">
        <v>116</v>
      </c>
      <c r="B13">
        <v>0</v>
      </c>
      <c r="C13">
        <f t="shared" si="0"/>
        <v>0</v>
      </c>
      <c r="D13" s="4">
        <f>100.21*C13</f>
        <v>0</v>
      </c>
      <c r="E13" s="6">
        <f t="shared" si="1"/>
        <v>0</v>
      </c>
      <c r="F13">
        <v>0</v>
      </c>
      <c r="G13">
        <f t="shared" si="2"/>
        <v>0</v>
      </c>
      <c r="H13" s="4">
        <f>100.21*G13</f>
        <v>0</v>
      </c>
      <c r="I13" s="6">
        <f t="shared" si="3"/>
        <v>0</v>
      </c>
      <c r="K13" s="3"/>
      <c r="O13" s="3"/>
      <c r="R13" s="3"/>
      <c r="T13" s="3"/>
      <c r="X13" s="3"/>
    </row>
    <row r="14" spans="1:24" x14ac:dyDescent="0.3">
      <c r="A14" t="s">
        <v>105</v>
      </c>
      <c r="B14" s="3">
        <v>1.0756662718333801E-2</v>
      </c>
      <c r="C14">
        <f t="shared" si="0"/>
        <v>13.305067354587225</v>
      </c>
      <c r="D14" s="4">
        <f>70.13*C14</f>
        <v>933.08437357720197</v>
      </c>
      <c r="E14" s="6">
        <f t="shared" si="1"/>
        <v>9.4705441667477901E-3</v>
      </c>
      <c r="F14">
        <v>0</v>
      </c>
      <c r="G14">
        <f t="shared" si="2"/>
        <v>0</v>
      </c>
      <c r="H14" s="4">
        <f>70.13*G14</f>
        <v>0</v>
      </c>
      <c r="I14" s="6">
        <f t="shared" si="3"/>
        <v>0</v>
      </c>
      <c r="K14" s="3"/>
      <c r="O14" s="3"/>
      <c r="R14" s="3"/>
      <c r="T14" s="3"/>
      <c r="X14" s="3"/>
    </row>
    <row r="15" spans="1:24" x14ac:dyDescent="0.3">
      <c r="A15" t="s">
        <v>111</v>
      </c>
      <c r="B15" s="3">
        <v>3.60092570920163E-2</v>
      </c>
      <c r="C15">
        <f t="shared" si="0"/>
        <v>44.540356385938416</v>
      </c>
      <c r="D15" s="4">
        <f>84.16*C15</f>
        <v>3748.5163934405768</v>
      </c>
      <c r="E15" s="6">
        <f t="shared" si="1"/>
        <v>3.8046387946416363E-2</v>
      </c>
      <c r="F15">
        <v>0</v>
      </c>
      <c r="G15">
        <f t="shared" si="2"/>
        <v>0</v>
      </c>
      <c r="H15" s="4">
        <f>84.16*G15</f>
        <v>0</v>
      </c>
      <c r="I15" s="6">
        <f t="shared" si="3"/>
        <v>0</v>
      </c>
      <c r="K15" s="3"/>
      <c r="O15" s="3"/>
      <c r="R15" s="3"/>
      <c r="T15" s="3"/>
      <c r="X15" s="3"/>
    </row>
    <row r="16" spans="1:24" x14ac:dyDescent="0.3">
      <c r="A16" t="s">
        <v>113</v>
      </c>
      <c r="B16" s="3">
        <v>9.7140785742205107E-3</v>
      </c>
      <c r="C16">
        <f t="shared" si="0"/>
        <v>12.015480368038974</v>
      </c>
      <c r="D16" s="4">
        <f>84.16*C16</f>
        <v>1011.22282777416</v>
      </c>
      <c r="E16" s="6">
        <f t="shared" si="1"/>
        <v>1.0263627517567042E-2</v>
      </c>
      <c r="F16">
        <v>0</v>
      </c>
      <c r="G16">
        <f t="shared" si="2"/>
        <v>0</v>
      </c>
      <c r="H16" s="4">
        <f>84.16*G16</f>
        <v>0</v>
      </c>
      <c r="I16" s="6">
        <f t="shared" si="3"/>
        <v>0</v>
      </c>
      <c r="K16" s="3"/>
      <c r="O16" s="3"/>
      <c r="R16" s="3"/>
      <c r="T16" s="3"/>
      <c r="X16" s="3"/>
    </row>
    <row r="17" spans="1:24" x14ac:dyDescent="0.3">
      <c r="A17" t="s">
        <v>112</v>
      </c>
      <c r="B17" s="3">
        <v>9.2328854978990498E-3</v>
      </c>
      <c r="C17">
        <f t="shared" si="0"/>
        <v>11.420285886380096</v>
      </c>
      <c r="D17" s="4">
        <f>78.11*C17</f>
        <v>892.03853058514926</v>
      </c>
      <c r="E17" s="6">
        <f t="shared" si="1"/>
        <v>9.0539403955075173E-3</v>
      </c>
      <c r="F17">
        <v>0</v>
      </c>
      <c r="G17">
        <f t="shared" si="2"/>
        <v>0</v>
      </c>
      <c r="H17" s="4">
        <f>78.11*G17</f>
        <v>0</v>
      </c>
      <c r="I17" s="6">
        <f t="shared" si="3"/>
        <v>0</v>
      </c>
      <c r="K17" s="3"/>
      <c r="O17" s="3"/>
      <c r="R17" s="3"/>
      <c r="T17" s="3"/>
      <c r="W17" s="3"/>
      <c r="X17" s="3"/>
    </row>
    <row r="18" spans="1:24" x14ac:dyDescent="0.3">
      <c r="A18" t="s">
        <v>99</v>
      </c>
      <c r="B18">
        <v>0</v>
      </c>
      <c r="C18">
        <f t="shared" si="0"/>
        <v>0</v>
      </c>
      <c r="D18" s="4">
        <f>30.07*C18</f>
        <v>0</v>
      </c>
      <c r="E18" s="6">
        <f t="shared" si="1"/>
        <v>0</v>
      </c>
      <c r="F18" s="3">
        <v>3.3199341511431599E-2</v>
      </c>
      <c r="G18">
        <f t="shared" si="2"/>
        <v>5.5969258237279638</v>
      </c>
      <c r="H18" s="4">
        <f>30.07*G18</f>
        <v>168.29955951949987</v>
      </c>
      <c r="I18" s="6">
        <f t="shared" si="3"/>
        <v>0.21463699000471448</v>
      </c>
      <c r="K18" s="3"/>
      <c r="O18" s="3"/>
      <c r="R18" s="3"/>
      <c r="T18" s="3"/>
      <c r="X18" s="3"/>
    </row>
    <row r="19" spans="1:24" x14ac:dyDescent="0.3">
      <c r="A19" t="s">
        <v>100</v>
      </c>
      <c r="B19">
        <v>0</v>
      </c>
      <c r="C19">
        <f t="shared" si="0"/>
        <v>0</v>
      </c>
      <c r="D19" s="4">
        <f>44.1*C19</f>
        <v>0</v>
      </c>
      <c r="E19" s="6">
        <f t="shared" si="1"/>
        <v>0</v>
      </c>
      <c r="F19" s="3">
        <v>1.57996863972607E-2</v>
      </c>
      <c r="G19">
        <f t="shared" si="2"/>
        <v>2.6635971913232881</v>
      </c>
      <c r="H19" s="4">
        <f>44.1*G19</f>
        <v>117.464636137357</v>
      </c>
      <c r="I19" s="6">
        <f t="shared" si="3"/>
        <v>0.14980583433790939</v>
      </c>
      <c r="K19" s="3"/>
      <c r="O19" s="3"/>
      <c r="R19" s="3"/>
      <c r="T19" s="3"/>
      <c r="X19" s="3"/>
    </row>
    <row r="20" spans="1:24" x14ac:dyDescent="0.3">
      <c r="A20" t="s">
        <v>98</v>
      </c>
      <c r="B20">
        <v>0</v>
      </c>
      <c r="C20">
        <f t="shared" si="0"/>
        <v>0</v>
      </c>
      <c r="D20" s="4">
        <f>16.04*C20</f>
        <v>0</v>
      </c>
      <c r="E20" s="6">
        <f t="shared" si="1"/>
        <v>0</v>
      </c>
      <c r="F20" s="3">
        <v>4.2399158541615599E-2</v>
      </c>
      <c r="G20">
        <f t="shared" si="2"/>
        <v>7.1478810886713733</v>
      </c>
      <c r="H20" s="4">
        <f>16.04*G20</f>
        <v>114.65201266228883</v>
      </c>
      <c r="I20" s="6">
        <f t="shared" si="3"/>
        <v>0.14621881938416387</v>
      </c>
      <c r="K20" s="3"/>
      <c r="O20" s="3"/>
      <c r="R20" s="3"/>
      <c r="T20" s="3"/>
      <c r="X20" s="3"/>
    </row>
    <row r="21" spans="1:24" x14ac:dyDescent="0.3">
      <c r="A21" t="s">
        <v>121</v>
      </c>
      <c r="B21">
        <f t="shared" ref="B21:H21" si="6">SUM(B2:B20)</f>
        <v>0.99999999999999778</v>
      </c>
      <c r="C21">
        <f t="shared" si="6"/>
        <v>1236.9140599630271</v>
      </c>
      <c r="D21" s="4">
        <f t="shared" si="6"/>
        <v>98524.895417664855</v>
      </c>
      <c r="E21" s="6"/>
      <c r="F21">
        <f t="shared" si="6"/>
        <v>0.99999999999999867</v>
      </c>
      <c r="G21">
        <f t="shared" si="6"/>
        <v>168.58544684691276</v>
      </c>
      <c r="H21" s="4">
        <f t="shared" si="6"/>
        <v>784.11255914371134</v>
      </c>
      <c r="I21" s="6"/>
    </row>
    <row r="22" spans="1:24" x14ac:dyDescent="0.3">
      <c r="A22" t="s">
        <v>117</v>
      </c>
      <c r="B22">
        <v>1236.91405996303</v>
      </c>
      <c r="D22" s="4"/>
      <c r="F22">
        <v>168.58544684691299</v>
      </c>
      <c r="H22" s="4"/>
      <c r="I22" s="6"/>
    </row>
    <row r="23" spans="1:24" x14ac:dyDescent="0.3">
      <c r="D23" s="4"/>
      <c r="H23" s="4"/>
    </row>
    <row r="24" spans="1:24" x14ac:dyDescent="0.3">
      <c r="H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Previous worksheet</vt:lpstr>
      <vt:lpstr>Cleaned Data</vt:lpstr>
      <vt:lpstr>Feed</vt:lpstr>
    </vt:vector>
  </TitlesOfParts>
  <Company>Kuwait Institute for Scientific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dchehada</dc:creator>
  <cp:lastModifiedBy>dchehada</cp:lastModifiedBy>
  <dcterms:created xsi:type="dcterms:W3CDTF">2020-11-08T08:42:09Z</dcterms:created>
  <dcterms:modified xsi:type="dcterms:W3CDTF">2020-11-14T09:59:12Z</dcterms:modified>
</cp:coreProperties>
</file>