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arsky\Documents\DIPL\evaluation-of-comprehensibility\clustering_analysis\"/>
    </mc:Choice>
  </mc:AlternateContent>
  <bookViews>
    <workbookView xWindow="0" yWindow="0" windowWidth="28800" windowHeight="12000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6" i="2"/>
  <c r="M7" i="2"/>
  <c r="M8" i="2"/>
  <c r="M9" i="2"/>
  <c r="M10" i="2"/>
  <c r="M11" i="2"/>
  <c r="M6" i="2"/>
  <c r="O5" i="1" l="1"/>
  <c r="P4" i="1"/>
  <c r="P5" i="1"/>
  <c r="P6" i="1"/>
  <c r="P7" i="1"/>
  <c r="P8" i="1"/>
  <c r="P19" i="1"/>
  <c r="P17" i="1"/>
  <c r="P13" i="1"/>
  <c r="P16" i="1"/>
  <c r="P20" i="1"/>
  <c r="P18" i="1"/>
  <c r="P11" i="1"/>
  <c r="P12" i="1"/>
  <c r="P14" i="1"/>
  <c r="P21" i="1"/>
  <c r="P15" i="1"/>
  <c r="P22" i="1"/>
  <c r="P9" i="1"/>
  <c r="P10" i="1"/>
  <c r="P3" i="1"/>
  <c r="Q3" i="1"/>
  <c r="O4" i="1"/>
  <c r="Q4" i="1"/>
  <c r="R4" i="1"/>
  <c r="S4" i="1"/>
  <c r="T4" i="1"/>
  <c r="Q5" i="1"/>
  <c r="R5" i="1"/>
  <c r="S5" i="1"/>
  <c r="T5" i="1"/>
  <c r="O6" i="1"/>
  <c r="Q6" i="1"/>
  <c r="R6" i="1"/>
  <c r="S6" i="1"/>
  <c r="T6" i="1"/>
  <c r="O7" i="1"/>
  <c r="Q7" i="1"/>
  <c r="R7" i="1"/>
  <c r="S7" i="1"/>
  <c r="T7" i="1"/>
  <c r="O8" i="1"/>
  <c r="Q8" i="1"/>
  <c r="R8" i="1"/>
  <c r="S8" i="1"/>
  <c r="T8" i="1"/>
  <c r="O19" i="1"/>
  <c r="Q19" i="1"/>
  <c r="R19" i="1"/>
  <c r="S19" i="1"/>
  <c r="T19" i="1"/>
  <c r="O17" i="1"/>
  <c r="Q17" i="1"/>
  <c r="R17" i="1"/>
  <c r="S17" i="1"/>
  <c r="T17" i="1"/>
  <c r="O13" i="1"/>
  <c r="Q13" i="1"/>
  <c r="R13" i="1"/>
  <c r="S13" i="1"/>
  <c r="T13" i="1"/>
  <c r="O16" i="1"/>
  <c r="Q16" i="1"/>
  <c r="R16" i="1"/>
  <c r="S16" i="1"/>
  <c r="T16" i="1"/>
  <c r="O20" i="1"/>
  <c r="Q20" i="1"/>
  <c r="R20" i="1"/>
  <c r="S20" i="1"/>
  <c r="T20" i="1"/>
  <c r="O18" i="1"/>
  <c r="Q18" i="1"/>
  <c r="R18" i="1"/>
  <c r="S18" i="1"/>
  <c r="T18" i="1"/>
  <c r="O11" i="1"/>
  <c r="Q11" i="1"/>
  <c r="R11" i="1"/>
  <c r="S11" i="1"/>
  <c r="T11" i="1"/>
  <c r="O12" i="1"/>
  <c r="Q12" i="1"/>
  <c r="R12" i="1"/>
  <c r="S12" i="1"/>
  <c r="T12" i="1"/>
  <c r="O14" i="1"/>
  <c r="Q14" i="1"/>
  <c r="R14" i="1"/>
  <c r="S14" i="1"/>
  <c r="T14" i="1"/>
  <c r="O21" i="1"/>
  <c r="Q21" i="1"/>
  <c r="R21" i="1"/>
  <c r="S21" i="1"/>
  <c r="T21" i="1"/>
  <c r="O15" i="1"/>
  <c r="Q15" i="1"/>
  <c r="R15" i="1"/>
  <c r="S15" i="1"/>
  <c r="T15" i="1"/>
  <c r="O22" i="1"/>
  <c r="Q22" i="1"/>
  <c r="R22" i="1"/>
  <c r="S22" i="1"/>
  <c r="T22" i="1"/>
  <c r="O9" i="1"/>
  <c r="Q9" i="1"/>
  <c r="R9" i="1"/>
  <c r="S9" i="1"/>
  <c r="T9" i="1"/>
  <c r="O10" i="1"/>
  <c r="Q10" i="1"/>
  <c r="R10" i="1"/>
  <c r="S10" i="1"/>
  <c r="T10" i="1"/>
  <c r="R3" i="1"/>
  <c r="S3" i="1"/>
  <c r="T3" i="1"/>
  <c r="A10" i="1"/>
  <c r="O3" i="1"/>
  <c r="A22" i="1" l="1"/>
  <c r="A21" i="1"/>
  <c r="A12" i="1"/>
  <c r="A18" i="1"/>
  <c r="A16" i="1"/>
  <c r="A14" i="1"/>
  <c r="A6" i="1"/>
  <c r="A3" i="1"/>
  <c r="A20" i="1"/>
  <c r="A8" i="1"/>
  <c r="A13" i="1"/>
  <c r="A15" i="1"/>
  <c r="A17" i="1"/>
  <c r="A5" i="1"/>
  <c r="A9" i="1"/>
  <c r="A7" i="1"/>
  <c r="A4" i="1"/>
  <c r="A11" i="1"/>
  <c r="A19" i="1"/>
</calcChain>
</file>

<file path=xl/sharedStrings.xml><?xml version="1.0" encoding="utf-8"?>
<sst xmlns="http://schemas.openxmlformats.org/spreadsheetml/2006/main" count="152" uniqueCount="45">
  <si>
    <t>Category</t>
  </si>
  <si>
    <t>Algorithm</t>
  </si>
  <si>
    <t>Library</t>
  </si>
  <si>
    <t>Initialization</t>
  </si>
  <si>
    <t>Distance</t>
  </si>
  <si>
    <t>Silhouette</t>
  </si>
  <si>
    <t>DB index</t>
  </si>
  <si>
    <t>VRC</t>
  </si>
  <si>
    <t>V-measure</t>
  </si>
  <si>
    <t>Adj. Rand</t>
  </si>
  <si>
    <t>FM score</t>
  </si>
  <si>
    <t>k-means</t>
  </si>
  <si>
    <t>Euclidean</t>
  </si>
  <si>
    <t>K-means++</t>
  </si>
  <si>
    <t>Partition-based</t>
  </si>
  <si>
    <t>Random</t>
  </si>
  <si>
    <t>Hierarchy-based</t>
  </si>
  <si>
    <t>agglomerative</t>
  </si>
  <si>
    <t>-</t>
  </si>
  <si>
    <t>Linkage</t>
  </si>
  <si>
    <t>Single</t>
  </si>
  <si>
    <t>Average</t>
  </si>
  <si>
    <t>Complete</t>
  </si>
  <si>
    <t>Ward</t>
  </si>
  <si>
    <t>Cosine</t>
  </si>
  <si>
    <t>k</t>
  </si>
  <si>
    <t>nltk</t>
  </si>
  <si>
    <t>Internal metrics</t>
  </si>
  <si>
    <t>External metrics</t>
  </si>
  <si>
    <t>Commercial</t>
  </si>
  <si>
    <t>Fear mongers</t>
  </si>
  <si>
    <t>Hashtag gamers</t>
  </si>
  <si>
    <t>Left trolls</t>
  </si>
  <si>
    <t>News feeds</t>
  </si>
  <si>
    <t>Non-English</t>
  </si>
  <si>
    <t>Right trolls</t>
  </si>
  <si>
    <t>Unknown</t>
  </si>
  <si>
    <t>Ranks</t>
  </si>
  <si>
    <t>Average rank</t>
  </si>
  <si>
    <t>scikit</t>
  </si>
  <si>
    <t>Model and parameters</t>
  </si>
  <si>
    <t>Cluster</t>
  </si>
  <si>
    <t>Average Silhouette score</t>
  </si>
  <si>
    <t>Purity</t>
  </si>
  <si>
    <t xml:space="preserve">Dominant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</si>
</sst>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1" fillId="2" borderId="5" xfId="0" applyFont="1" applyFill="1" applyBorder="1"/>
    <xf numFmtId="0" fontId="1" fillId="2" borderId="11" xfId="0" applyFont="1" applyFill="1" applyBorder="1"/>
    <xf numFmtId="0" fontId="1" fillId="2" borderId="13" xfId="0" applyFont="1" applyFill="1" applyBorder="1"/>
    <xf numFmtId="0" fontId="0" fillId="0" borderId="12" xfId="0" applyBorder="1"/>
    <xf numFmtId="0" fontId="0" fillId="0" borderId="4" xfId="0" applyBorder="1"/>
    <xf numFmtId="0" fontId="0" fillId="0" borderId="14" xfId="0" applyBorder="1"/>
    <xf numFmtId="0" fontId="0" fillId="0" borderId="3" xfId="0" applyBorder="1"/>
    <xf numFmtId="0" fontId="0" fillId="0" borderId="16" xfId="0" applyBorder="1"/>
    <xf numFmtId="0" fontId="1" fillId="2" borderId="17" xfId="0" applyFont="1" applyFill="1" applyBorder="1"/>
    <xf numFmtId="0" fontId="1" fillId="2" borderId="9" xfId="0" applyFont="1" applyFill="1" applyBorder="1"/>
    <xf numFmtId="0" fontId="1" fillId="2" borderId="1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/>
    <xf numFmtId="9" fontId="0" fillId="0" borderId="0" xfId="1" applyFont="1"/>
    <xf numFmtId="9" fontId="0" fillId="0" borderId="2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2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Contingency matrix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Sheet2!$C$6:$C$11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49D7-BA73-719393F0F182}"/>
            </c:ext>
          </c:extLst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Fear mongers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Sheet2!$D$6:$D$11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13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1-49D7-BA73-719393F0F182}"/>
            </c:ext>
          </c:extLst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Hashtag gamers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Sheet2!$E$6:$E$11</c:f>
              <c:numCache>
                <c:formatCode>General</c:formatCode>
                <c:ptCount val="6"/>
                <c:pt idx="0">
                  <c:v>39</c:v>
                </c:pt>
                <c:pt idx="1">
                  <c:v>23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1-49D7-BA73-719393F0F182}"/>
            </c:ext>
          </c:extLst>
        </c:ser>
        <c:ser>
          <c:idx val="3"/>
          <c:order val="3"/>
          <c:tx>
            <c:strRef>
              <c:f>Sheet2!$F$5</c:f>
              <c:strCache>
                <c:ptCount val="1"/>
                <c:pt idx="0">
                  <c:v>Left trolls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Sheet2!$F$6:$F$11</c:f>
              <c:numCache>
                <c:formatCode>General</c:formatCode>
                <c:ptCount val="6"/>
                <c:pt idx="0">
                  <c:v>24</c:v>
                </c:pt>
                <c:pt idx="1">
                  <c:v>8</c:v>
                </c:pt>
                <c:pt idx="2">
                  <c:v>5</c:v>
                </c:pt>
                <c:pt idx="3">
                  <c:v>83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1-49D7-BA73-719393F0F182}"/>
            </c:ext>
          </c:extLst>
        </c:ser>
        <c:ser>
          <c:idx val="4"/>
          <c:order val="4"/>
          <c:tx>
            <c:strRef>
              <c:f>Sheet2!$G$5</c:f>
              <c:strCache>
                <c:ptCount val="1"/>
                <c:pt idx="0">
                  <c:v>News feeds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Sheet2!$G$6:$G$11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1-49D7-BA73-719393F0F182}"/>
            </c:ext>
          </c:extLst>
        </c:ser>
        <c:ser>
          <c:idx val="5"/>
          <c:order val="5"/>
          <c:tx>
            <c:strRef>
              <c:f>Sheet2!$H$5</c:f>
              <c:strCache>
                <c:ptCount val="1"/>
                <c:pt idx="0">
                  <c:v>Non-English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Sheet2!$H$6:$H$11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1-49D7-BA73-719393F0F182}"/>
            </c:ext>
          </c:extLst>
        </c:ser>
        <c:ser>
          <c:idx val="6"/>
          <c:order val="6"/>
          <c:tx>
            <c:strRef>
              <c:f>Sheet2!$I$5</c:f>
              <c:strCache>
                <c:ptCount val="1"/>
                <c:pt idx="0">
                  <c:v>Right trolls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Sheet2!$I$6:$I$11</c:f>
              <c:numCache>
                <c:formatCode>General</c:formatCode>
                <c:ptCount val="6"/>
                <c:pt idx="0">
                  <c:v>69</c:v>
                </c:pt>
                <c:pt idx="1">
                  <c:v>77</c:v>
                </c:pt>
                <c:pt idx="2">
                  <c:v>2</c:v>
                </c:pt>
                <c:pt idx="3">
                  <c:v>2</c:v>
                </c:pt>
                <c:pt idx="4">
                  <c:v>133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31-49D7-BA73-719393F0F182}"/>
            </c:ext>
          </c:extLst>
        </c:ser>
        <c:ser>
          <c:idx val="7"/>
          <c:order val="7"/>
          <c:tx>
            <c:strRef>
              <c:f>Sheet2!$J$5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Sheet2!$B$6:$B$11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Sheet2!$J$6:$J$11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31-49D7-BA73-719393F0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826480"/>
        <c:axId val="594820904"/>
      </c:barChart>
      <c:catAx>
        <c:axId val="5948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 ID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820904"/>
        <c:crosses val="autoZero"/>
        <c:auto val="1"/>
        <c:lblAlgn val="ctr"/>
        <c:lblOffset val="100"/>
        <c:noMultiLvlLbl val="0"/>
      </c:catAx>
      <c:valAx>
        <c:axId val="5948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Handle</a:t>
                </a:r>
                <a:r>
                  <a:rPr lang="en-US" baseline="0"/>
                  <a:t> count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48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13</xdr:row>
      <xdr:rowOff>171450</xdr:rowOff>
    </xdr:from>
    <xdr:to>
      <xdr:col>14</xdr:col>
      <xdr:colOff>200025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N7" sqref="N7"/>
    </sheetView>
  </sheetViews>
  <sheetFormatPr defaultRowHeight="15" x14ac:dyDescent="0.25"/>
  <cols>
    <col min="1" max="1" width="16.140625" customWidth="1"/>
    <col min="2" max="2" width="16.5703125" hidden="1" customWidth="1"/>
    <col min="3" max="3" width="14.85546875" customWidth="1"/>
    <col min="5" max="5" width="5.5703125" customWidth="1"/>
    <col min="6" max="6" width="10.140625" customWidth="1"/>
    <col min="7" max="8" width="12.140625" customWidth="1"/>
    <col min="9" max="14" width="12.7109375" customWidth="1"/>
  </cols>
  <sheetData>
    <row r="1" spans="1:20" x14ac:dyDescent="0.25">
      <c r="A1" s="5"/>
      <c r="B1" s="5"/>
      <c r="C1" s="18" t="s">
        <v>40</v>
      </c>
      <c r="D1" s="19"/>
      <c r="E1" s="19"/>
      <c r="F1" s="19"/>
      <c r="G1" s="19"/>
      <c r="H1" s="20"/>
      <c r="I1" s="18" t="s">
        <v>27</v>
      </c>
      <c r="J1" s="19"/>
      <c r="K1" s="20"/>
      <c r="L1" s="21" t="s">
        <v>28</v>
      </c>
      <c r="M1" s="22"/>
      <c r="N1" s="23"/>
      <c r="O1" s="24" t="s">
        <v>37</v>
      </c>
      <c r="P1" s="24"/>
      <c r="Q1" s="24"/>
      <c r="R1" s="24" t="s">
        <v>37</v>
      </c>
      <c r="S1" s="24"/>
      <c r="T1" s="24"/>
    </row>
    <row r="2" spans="1:20" x14ac:dyDescent="0.25">
      <c r="A2" s="5" t="s">
        <v>38</v>
      </c>
      <c r="B2" s="7" t="s">
        <v>0</v>
      </c>
      <c r="C2" s="5" t="s">
        <v>1</v>
      </c>
      <c r="D2" s="7" t="s">
        <v>2</v>
      </c>
      <c r="E2" s="5" t="s">
        <v>25</v>
      </c>
      <c r="F2" s="5" t="s">
        <v>4</v>
      </c>
      <c r="G2" s="5" t="s">
        <v>3</v>
      </c>
      <c r="H2" s="6" t="s">
        <v>19</v>
      </c>
      <c r="I2" s="6" t="s">
        <v>5</v>
      </c>
      <c r="J2" s="7" t="s">
        <v>6</v>
      </c>
      <c r="K2" s="5" t="s">
        <v>7</v>
      </c>
      <c r="L2" s="6" t="s">
        <v>9</v>
      </c>
      <c r="M2" s="5" t="s">
        <v>8</v>
      </c>
      <c r="N2" s="7" t="s">
        <v>10</v>
      </c>
      <c r="O2" s="8" t="s">
        <v>5</v>
      </c>
      <c r="P2" t="s">
        <v>6</v>
      </c>
      <c r="Q2" t="s">
        <v>7</v>
      </c>
      <c r="R2" t="s">
        <v>9</v>
      </c>
      <c r="S2" t="s">
        <v>8</v>
      </c>
      <c r="T2" t="s">
        <v>10</v>
      </c>
    </row>
    <row r="3" spans="1:20" x14ac:dyDescent="0.25">
      <c r="A3" s="4">
        <f t="shared" ref="A3:A22" si="0">AVERAGE(O3:T3)</f>
        <v>4.666666666666667</v>
      </c>
      <c r="B3" s="3" t="s">
        <v>14</v>
      </c>
      <c r="C3" s="3" t="s">
        <v>11</v>
      </c>
      <c r="D3" s="10" t="s">
        <v>26</v>
      </c>
      <c r="E3" s="11">
        <v>6</v>
      </c>
      <c r="F3" s="3" t="s">
        <v>24</v>
      </c>
      <c r="G3" s="3" t="s">
        <v>15</v>
      </c>
      <c r="H3" s="3" t="s">
        <v>18</v>
      </c>
      <c r="I3" s="3">
        <v>0.24</v>
      </c>
      <c r="J3" s="3">
        <v>1.85</v>
      </c>
      <c r="K3" s="3">
        <v>88</v>
      </c>
      <c r="L3" s="3">
        <v>0.28000000000000003</v>
      </c>
      <c r="M3" s="3">
        <v>0.39</v>
      </c>
      <c r="N3" s="3">
        <v>0.47</v>
      </c>
      <c r="O3">
        <f t="shared" ref="O3:O22" si="1">RANK(I3,I$3:I$22)</f>
        <v>1</v>
      </c>
      <c r="P3">
        <f t="shared" ref="P3:P22" si="2">RANK(J3,J$3:J$22,1)</f>
        <v>9</v>
      </c>
      <c r="Q3">
        <f t="shared" ref="Q3:Q22" si="3">RANK(K3,K$3:K$22)</f>
        <v>7</v>
      </c>
      <c r="R3">
        <f t="shared" ref="R3:R22" si="4">RANK(L3,L$3:L$22)</f>
        <v>1</v>
      </c>
      <c r="S3">
        <f t="shared" ref="S3:S22" si="5">RANK(M3,M$3:M$22)</f>
        <v>1</v>
      </c>
      <c r="T3">
        <f t="shared" ref="T3:T22" si="6">RANK(N3,N$3:N$22)</f>
        <v>9</v>
      </c>
    </row>
    <row r="4" spans="1:20" x14ac:dyDescent="0.25">
      <c r="A4" s="2">
        <f t="shared" si="0"/>
        <v>5.333333333333333</v>
      </c>
      <c r="B4" s="1" t="s">
        <v>14</v>
      </c>
      <c r="C4" s="1" t="s">
        <v>11</v>
      </c>
      <c r="D4" s="1" t="s">
        <v>39</v>
      </c>
      <c r="E4" s="1">
        <v>6</v>
      </c>
      <c r="F4" s="1" t="s">
        <v>12</v>
      </c>
      <c r="G4" s="1" t="s">
        <v>13</v>
      </c>
      <c r="H4" s="1" t="s">
        <v>18</v>
      </c>
      <c r="I4" s="1">
        <v>0.24</v>
      </c>
      <c r="J4" s="1">
        <v>1.89</v>
      </c>
      <c r="K4" s="1">
        <v>88.4</v>
      </c>
      <c r="L4" s="1">
        <v>0.26</v>
      </c>
      <c r="M4" s="1">
        <v>0.38</v>
      </c>
      <c r="N4" s="1">
        <v>0.46</v>
      </c>
      <c r="O4">
        <f t="shared" si="1"/>
        <v>1</v>
      </c>
      <c r="P4">
        <f t="shared" si="2"/>
        <v>10</v>
      </c>
      <c r="Q4">
        <f t="shared" si="3"/>
        <v>5</v>
      </c>
      <c r="R4">
        <f t="shared" si="4"/>
        <v>3</v>
      </c>
      <c r="S4">
        <f t="shared" si="5"/>
        <v>2</v>
      </c>
      <c r="T4">
        <f t="shared" si="6"/>
        <v>11</v>
      </c>
    </row>
    <row r="5" spans="1:20" x14ac:dyDescent="0.25">
      <c r="A5" s="2">
        <f t="shared" si="0"/>
        <v>6.333333333333333</v>
      </c>
      <c r="B5" s="1" t="s">
        <v>14</v>
      </c>
      <c r="C5" s="1" t="s">
        <v>11</v>
      </c>
      <c r="D5" s="1" t="s">
        <v>39</v>
      </c>
      <c r="E5" s="1">
        <v>6</v>
      </c>
      <c r="F5" s="1" t="s">
        <v>12</v>
      </c>
      <c r="G5" s="1" t="s">
        <v>15</v>
      </c>
      <c r="H5" s="1" t="s">
        <v>18</v>
      </c>
      <c r="I5" s="1">
        <v>0.24</v>
      </c>
      <c r="J5" s="1">
        <v>1.92</v>
      </c>
      <c r="K5" s="1">
        <v>88.3</v>
      </c>
      <c r="L5" s="1">
        <v>0.26</v>
      </c>
      <c r="M5" s="1">
        <v>0.38</v>
      </c>
      <c r="N5" s="1">
        <v>0.45</v>
      </c>
      <c r="O5">
        <f t="shared" si="1"/>
        <v>1</v>
      </c>
      <c r="P5">
        <f t="shared" si="2"/>
        <v>14</v>
      </c>
      <c r="Q5">
        <f t="shared" si="3"/>
        <v>6</v>
      </c>
      <c r="R5">
        <f t="shared" si="4"/>
        <v>3</v>
      </c>
      <c r="S5">
        <f t="shared" si="5"/>
        <v>2</v>
      </c>
      <c r="T5">
        <f t="shared" si="6"/>
        <v>12</v>
      </c>
    </row>
    <row r="6" spans="1:20" x14ac:dyDescent="0.25">
      <c r="A6" s="2">
        <f t="shared" si="0"/>
        <v>6.666666666666667</v>
      </c>
      <c r="B6" s="1" t="s">
        <v>14</v>
      </c>
      <c r="C6" s="1" t="s">
        <v>11</v>
      </c>
      <c r="D6" s="1" t="s">
        <v>39</v>
      </c>
      <c r="E6" s="1">
        <v>5</v>
      </c>
      <c r="F6" s="1" t="s">
        <v>12</v>
      </c>
      <c r="G6" s="1" t="s">
        <v>13</v>
      </c>
      <c r="H6" s="1" t="s">
        <v>18</v>
      </c>
      <c r="I6" s="1">
        <v>0.24</v>
      </c>
      <c r="J6" s="1">
        <v>1.91</v>
      </c>
      <c r="K6" s="1">
        <v>97.1</v>
      </c>
      <c r="L6" s="1">
        <v>0.23</v>
      </c>
      <c r="M6" s="1">
        <v>0.33</v>
      </c>
      <c r="N6" s="1">
        <v>0.44</v>
      </c>
      <c r="O6">
        <f t="shared" si="1"/>
        <v>1</v>
      </c>
      <c r="P6">
        <f t="shared" si="2"/>
        <v>12</v>
      </c>
      <c r="Q6">
        <f t="shared" si="3"/>
        <v>1</v>
      </c>
      <c r="R6">
        <f t="shared" si="4"/>
        <v>5</v>
      </c>
      <c r="S6">
        <f t="shared" si="5"/>
        <v>6</v>
      </c>
      <c r="T6">
        <f t="shared" si="6"/>
        <v>15</v>
      </c>
    </row>
    <row r="7" spans="1:20" x14ac:dyDescent="0.25">
      <c r="A7" s="2">
        <f t="shared" si="0"/>
        <v>6.666666666666667</v>
      </c>
      <c r="B7" s="1" t="s">
        <v>14</v>
      </c>
      <c r="C7" s="1" t="s">
        <v>11</v>
      </c>
      <c r="D7" s="1" t="s">
        <v>39</v>
      </c>
      <c r="E7" s="1">
        <v>5</v>
      </c>
      <c r="F7" s="1" t="s">
        <v>12</v>
      </c>
      <c r="G7" s="1" t="s">
        <v>15</v>
      </c>
      <c r="H7" s="1" t="s">
        <v>18</v>
      </c>
      <c r="I7" s="1">
        <v>0.24</v>
      </c>
      <c r="J7" s="1">
        <v>1.91</v>
      </c>
      <c r="K7" s="1">
        <v>97.1</v>
      </c>
      <c r="L7" s="1">
        <v>0.23</v>
      </c>
      <c r="M7" s="1">
        <v>0.33</v>
      </c>
      <c r="N7" s="1">
        <v>0.44</v>
      </c>
      <c r="O7">
        <f t="shared" si="1"/>
        <v>1</v>
      </c>
      <c r="P7">
        <f t="shared" si="2"/>
        <v>12</v>
      </c>
      <c r="Q7">
        <f t="shared" si="3"/>
        <v>1</v>
      </c>
      <c r="R7">
        <f t="shared" si="4"/>
        <v>5</v>
      </c>
      <c r="S7">
        <f t="shared" si="5"/>
        <v>6</v>
      </c>
      <c r="T7">
        <f t="shared" si="6"/>
        <v>15</v>
      </c>
    </row>
    <row r="8" spans="1:20" x14ac:dyDescent="0.25">
      <c r="A8" s="2">
        <f t="shared" si="0"/>
        <v>7</v>
      </c>
      <c r="B8" s="1" t="s">
        <v>14</v>
      </c>
      <c r="C8" s="1" t="s">
        <v>11</v>
      </c>
      <c r="D8" s="1" t="s">
        <v>26</v>
      </c>
      <c r="E8" s="1">
        <v>5</v>
      </c>
      <c r="F8" s="1" t="s">
        <v>24</v>
      </c>
      <c r="G8" s="1" t="s">
        <v>15</v>
      </c>
      <c r="H8" s="1" t="s">
        <v>18</v>
      </c>
      <c r="I8" s="1">
        <v>0.23</v>
      </c>
      <c r="J8" s="1">
        <v>2</v>
      </c>
      <c r="K8" s="1">
        <v>94.1</v>
      </c>
      <c r="L8" s="1">
        <v>0.27</v>
      </c>
      <c r="M8" s="1">
        <v>0.36</v>
      </c>
      <c r="N8" s="1">
        <v>0.47</v>
      </c>
      <c r="O8">
        <f t="shared" si="1"/>
        <v>6</v>
      </c>
      <c r="P8">
        <f t="shared" si="2"/>
        <v>18</v>
      </c>
      <c r="Q8">
        <f t="shared" si="3"/>
        <v>3</v>
      </c>
      <c r="R8">
        <f t="shared" si="4"/>
        <v>2</v>
      </c>
      <c r="S8">
        <f t="shared" si="5"/>
        <v>4</v>
      </c>
      <c r="T8">
        <f t="shared" si="6"/>
        <v>9</v>
      </c>
    </row>
    <row r="9" spans="1:20" x14ac:dyDescent="0.25">
      <c r="A9" s="2">
        <f t="shared" si="0"/>
        <v>9.3333333333333339</v>
      </c>
      <c r="B9" s="1" t="s">
        <v>16</v>
      </c>
      <c r="C9" s="1" t="s">
        <v>17</v>
      </c>
      <c r="D9" s="1" t="s">
        <v>39</v>
      </c>
      <c r="E9" s="1">
        <v>6</v>
      </c>
      <c r="F9" s="1" t="s">
        <v>12</v>
      </c>
      <c r="G9" s="1" t="s">
        <v>18</v>
      </c>
      <c r="H9" s="1" t="s">
        <v>23</v>
      </c>
      <c r="I9" s="1">
        <v>0.22</v>
      </c>
      <c r="J9" s="1">
        <v>1.96</v>
      </c>
      <c r="K9" s="1">
        <v>82.4</v>
      </c>
      <c r="L9" s="1">
        <v>0.23</v>
      </c>
      <c r="M9" s="1">
        <v>0.36</v>
      </c>
      <c r="N9" s="1">
        <v>0.43</v>
      </c>
      <c r="O9">
        <f t="shared" si="1"/>
        <v>7</v>
      </c>
      <c r="P9">
        <f t="shared" si="2"/>
        <v>15</v>
      </c>
      <c r="Q9">
        <f t="shared" si="3"/>
        <v>8</v>
      </c>
      <c r="R9">
        <f t="shared" si="4"/>
        <v>5</v>
      </c>
      <c r="S9">
        <f t="shared" si="5"/>
        <v>4</v>
      </c>
      <c r="T9">
        <f t="shared" si="6"/>
        <v>17</v>
      </c>
    </row>
    <row r="10" spans="1:20" x14ac:dyDescent="0.25">
      <c r="A10" s="2">
        <f t="shared" si="0"/>
        <v>9.3333333333333339</v>
      </c>
      <c r="B10" s="1"/>
      <c r="C10" s="1" t="s">
        <v>17</v>
      </c>
      <c r="D10" s="1" t="s">
        <v>39</v>
      </c>
      <c r="E10" s="1">
        <v>5</v>
      </c>
      <c r="F10" s="1" t="s">
        <v>12</v>
      </c>
      <c r="G10" s="1" t="s">
        <v>18</v>
      </c>
      <c r="H10" s="1" t="s">
        <v>23</v>
      </c>
      <c r="I10" s="1">
        <v>0.22</v>
      </c>
      <c r="J10" s="1">
        <v>1.9</v>
      </c>
      <c r="K10" s="1">
        <v>90.2</v>
      </c>
      <c r="L10" s="1">
        <v>0.18</v>
      </c>
      <c r="M10" s="1">
        <v>0.33</v>
      </c>
      <c r="N10" s="1">
        <v>0.41</v>
      </c>
      <c r="O10">
        <f t="shared" si="1"/>
        <v>7</v>
      </c>
      <c r="P10">
        <f t="shared" si="2"/>
        <v>11</v>
      </c>
      <c r="Q10">
        <f t="shared" si="3"/>
        <v>4</v>
      </c>
      <c r="R10">
        <f t="shared" si="4"/>
        <v>8</v>
      </c>
      <c r="S10">
        <f t="shared" si="5"/>
        <v>6</v>
      </c>
      <c r="T10">
        <f t="shared" si="6"/>
        <v>20</v>
      </c>
    </row>
    <row r="11" spans="1:20" x14ac:dyDescent="0.25">
      <c r="A11" s="2">
        <f t="shared" si="0"/>
        <v>9.6666666666666661</v>
      </c>
      <c r="B11" s="1" t="s">
        <v>16</v>
      </c>
      <c r="C11" s="1" t="s">
        <v>17</v>
      </c>
      <c r="D11" s="1" t="s">
        <v>39</v>
      </c>
      <c r="E11" s="1">
        <v>6</v>
      </c>
      <c r="F11" s="1" t="s">
        <v>24</v>
      </c>
      <c r="G11" s="1" t="s">
        <v>18</v>
      </c>
      <c r="H11" s="1" t="s">
        <v>21</v>
      </c>
      <c r="I11" s="1">
        <v>0.13</v>
      </c>
      <c r="J11" s="1">
        <v>1.3</v>
      </c>
      <c r="K11" s="1">
        <v>9.6999999999999993</v>
      </c>
      <c r="L11" s="1">
        <v>0.08</v>
      </c>
      <c r="M11" s="1">
        <v>0.17</v>
      </c>
      <c r="N11" s="1">
        <v>0.56999999999999995</v>
      </c>
      <c r="O11">
        <f t="shared" si="1"/>
        <v>12</v>
      </c>
      <c r="P11">
        <f t="shared" si="2"/>
        <v>6</v>
      </c>
      <c r="Q11">
        <f t="shared" si="3"/>
        <v>15</v>
      </c>
      <c r="R11">
        <f t="shared" si="4"/>
        <v>11</v>
      </c>
      <c r="S11">
        <f t="shared" si="5"/>
        <v>13</v>
      </c>
      <c r="T11">
        <f t="shared" si="6"/>
        <v>1</v>
      </c>
    </row>
    <row r="12" spans="1:20" x14ac:dyDescent="0.25">
      <c r="A12" s="2">
        <f t="shared" si="0"/>
        <v>9.6666666666666661</v>
      </c>
      <c r="B12" s="1"/>
      <c r="C12" s="1" t="s">
        <v>17</v>
      </c>
      <c r="D12" s="1" t="s">
        <v>39</v>
      </c>
      <c r="E12" s="1">
        <v>5</v>
      </c>
      <c r="F12" s="1" t="s">
        <v>24</v>
      </c>
      <c r="G12" s="1" t="s">
        <v>18</v>
      </c>
      <c r="H12" s="1" t="s">
        <v>21</v>
      </c>
      <c r="I12" s="1">
        <v>0.14000000000000001</v>
      </c>
      <c r="J12" s="1">
        <v>1.23</v>
      </c>
      <c r="K12" s="1">
        <v>11.2</v>
      </c>
      <c r="L12" s="1">
        <v>7.0000000000000007E-2</v>
      </c>
      <c r="M12" s="1">
        <v>0.16</v>
      </c>
      <c r="N12" s="1">
        <v>0.56999999999999995</v>
      </c>
      <c r="O12">
        <f t="shared" si="1"/>
        <v>11</v>
      </c>
      <c r="P12">
        <f t="shared" si="2"/>
        <v>5</v>
      </c>
      <c r="Q12">
        <f t="shared" si="3"/>
        <v>13</v>
      </c>
      <c r="R12">
        <f t="shared" si="4"/>
        <v>13</v>
      </c>
      <c r="S12">
        <f t="shared" si="5"/>
        <v>15</v>
      </c>
      <c r="T12">
        <f t="shared" si="6"/>
        <v>1</v>
      </c>
    </row>
    <row r="13" spans="1:20" x14ac:dyDescent="0.25">
      <c r="A13" s="2">
        <f t="shared" si="0"/>
        <v>10</v>
      </c>
      <c r="B13" s="1" t="s">
        <v>16</v>
      </c>
      <c r="C13" s="1" t="s">
        <v>17</v>
      </c>
      <c r="D13" s="1" t="s">
        <v>39</v>
      </c>
      <c r="E13" s="1">
        <v>6</v>
      </c>
      <c r="F13" s="1" t="s">
        <v>12</v>
      </c>
      <c r="G13" s="1" t="s">
        <v>18</v>
      </c>
      <c r="H13" s="1" t="s">
        <v>21</v>
      </c>
      <c r="I13" s="1">
        <v>0.13</v>
      </c>
      <c r="J13" s="1">
        <v>1.38</v>
      </c>
      <c r="K13" s="1">
        <v>9.6999999999999993</v>
      </c>
      <c r="L13" s="1">
        <v>0.08</v>
      </c>
      <c r="M13" s="1">
        <v>0.17</v>
      </c>
      <c r="N13" s="1">
        <v>0.56999999999999995</v>
      </c>
      <c r="O13">
        <f t="shared" si="1"/>
        <v>12</v>
      </c>
      <c r="P13">
        <f t="shared" si="2"/>
        <v>8</v>
      </c>
      <c r="Q13">
        <f t="shared" si="3"/>
        <v>15</v>
      </c>
      <c r="R13">
        <f t="shared" si="4"/>
        <v>11</v>
      </c>
      <c r="S13">
        <f t="shared" si="5"/>
        <v>13</v>
      </c>
      <c r="T13">
        <f t="shared" si="6"/>
        <v>1</v>
      </c>
    </row>
    <row r="14" spans="1:20" x14ac:dyDescent="0.25">
      <c r="A14" s="2">
        <f t="shared" si="0"/>
        <v>10.666666666666666</v>
      </c>
      <c r="B14" s="1" t="s">
        <v>16</v>
      </c>
      <c r="C14" s="1" t="s">
        <v>17</v>
      </c>
      <c r="D14" s="1" t="s">
        <v>39</v>
      </c>
      <c r="E14" s="1">
        <v>6</v>
      </c>
      <c r="F14" s="1" t="s">
        <v>24</v>
      </c>
      <c r="G14" s="1" t="s">
        <v>18</v>
      </c>
      <c r="H14" s="1" t="s">
        <v>22</v>
      </c>
      <c r="I14" s="1">
        <v>0.16</v>
      </c>
      <c r="J14" s="1">
        <v>1.99</v>
      </c>
      <c r="K14" s="1">
        <v>40.6</v>
      </c>
      <c r="L14" s="1">
        <v>0.1</v>
      </c>
      <c r="M14" s="1">
        <v>0.28999999999999998</v>
      </c>
      <c r="N14" s="1">
        <v>0.45</v>
      </c>
      <c r="O14">
        <f t="shared" si="1"/>
        <v>9</v>
      </c>
      <c r="P14">
        <f t="shared" si="2"/>
        <v>16</v>
      </c>
      <c r="Q14">
        <f t="shared" si="3"/>
        <v>9</v>
      </c>
      <c r="R14">
        <f t="shared" si="4"/>
        <v>9</v>
      </c>
      <c r="S14">
        <f t="shared" si="5"/>
        <v>9</v>
      </c>
      <c r="T14">
        <f t="shared" si="6"/>
        <v>12</v>
      </c>
    </row>
    <row r="15" spans="1:20" x14ac:dyDescent="0.25">
      <c r="A15" s="2">
        <f t="shared" si="0"/>
        <v>10.666666666666666</v>
      </c>
      <c r="B15" s="1" t="s">
        <v>16</v>
      </c>
      <c r="C15" s="1" t="s">
        <v>17</v>
      </c>
      <c r="D15" s="1" t="s">
        <v>39</v>
      </c>
      <c r="E15" s="1">
        <v>6</v>
      </c>
      <c r="F15" s="1" t="s">
        <v>12</v>
      </c>
      <c r="G15" s="1" t="s">
        <v>18</v>
      </c>
      <c r="H15" s="1" t="s">
        <v>22</v>
      </c>
      <c r="I15" s="1">
        <v>0.16</v>
      </c>
      <c r="J15" s="1">
        <v>1.99</v>
      </c>
      <c r="K15" s="1">
        <v>40.6</v>
      </c>
      <c r="L15" s="1">
        <v>0.1</v>
      </c>
      <c r="M15" s="1">
        <v>0.28999999999999998</v>
      </c>
      <c r="N15" s="1">
        <v>0.45</v>
      </c>
      <c r="O15">
        <f t="shared" si="1"/>
        <v>9</v>
      </c>
      <c r="P15">
        <f t="shared" si="2"/>
        <v>16</v>
      </c>
      <c r="Q15">
        <f t="shared" si="3"/>
        <v>9</v>
      </c>
      <c r="R15">
        <f t="shared" si="4"/>
        <v>9</v>
      </c>
      <c r="S15">
        <f t="shared" si="5"/>
        <v>9</v>
      </c>
      <c r="T15">
        <f t="shared" si="6"/>
        <v>12</v>
      </c>
    </row>
    <row r="16" spans="1:20" x14ac:dyDescent="0.25">
      <c r="A16" s="2">
        <f t="shared" si="0"/>
        <v>11</v>
      </c>
      <c r="B16" s="1"/>
      <c r="C16" s="1" t="s">
        <v>17</v>
      </c>
      <c r="D16" s="1" t="s">
        <v>39</v>
      </c>
      <c r="E16" s="1">
        <v>5</v>
      </c>
      <c r="F16" s="1" t="s">
        <v>12</v>
      </c>
      <c r="G16" s="1" t="s">
        <v>18</v>
      </c>
      <c r="H16" s="1" t="s">
        <v>21</v>
      </c>
      <c r="I16" s="1">
        <v>0.12</v>
      </c>
      <c r="J16" s="1">
        <v>1.34</v>
      </c>
      <c r="K16" s="1">
        <v>11.2</v>
      </c>
      <c r="L16" s="1">
        <v>7.0000000000000007E-2</v>
      </c>
      <c r="M16" s="1">
        <v>0.15</v>
      </c>
      <c r="N16" s="1">
        <v>0.56999999999999995</v>
      </c>
      <c r="O16">
        <f t="shared" si="1"/>
        <v>16</v>
      </c>
      <c r="P16">
        <f t="shared" si="2"/>
        <v>7</v>
      </c>
      <c r="Q16">
        <f t="shared" si="3"/>
        <v>13</v>
      </c>
      <c r="R16">
        <f t="shared" si="4"/>
        <v>13</v>
      </c>
      <c r="S16">
        <f t="shared" si="5"/>
        <v>16</v>
      </c>
      <c r="T16">
        <f t="shared" si="6"/>
        <v>1</v>
      </c>
    </row>
    <row r="17" spans="1:20" x14ac:dyDescent="0.25">
      <c r="A17" s="2">
        <f t="shared" si="0"/>
        <v>12.666666666666666</v>
      </c>
      <c r="B17" s="1" t="s">
        <v>16</v>
      </c>
      <c r="C17" s="1" t="s">
        <v>17</v>
      </c>
      <c r="D17" s="1" t="s">
        <v>39</v>
      </c>
      <c r="E17" s="1">
        <v>5</v>
      </c>
      <c r="F17" s="1" t="s">
        <v>12</v>
      </c>
      <c r="G17" s="1" t="s">
        <v>18</v>
      </c>
      <c r="H17" s="1" t="s">
        <v>20</v>
      </c>
      <c r="I17" s="1">
        <v>0.11</v>
      </c>
      <c r="J17" s="1">
        <v>1.03</v>
      </c>
      <c r="K17" s="1">
        <v>2.2999999999999998</v>
      </c>
      <c r="L17" s="1">
        <v>0</v>
      </c>
      <c r="M17" s="1">
        <v>0.03</v>
      </c>
      <c r="N17" s="1">
        <v>0.55000000000000004</v>
      </c>
      <c r="O17">
        <f t="shared" si="1"/>
        <v>17</v>
      </c>
      <c r="P17">
        <f t="shared" si="2"/>
        <v>3</v>
      </c>
      <c r="Q17">
        <f t="shared" si="3"/>
        <v>17</v>
      </c>
      <c r="R17">
        <f t="shared" si="4"/>
        <v>17</v>
      </c>
      <c r="S17">
        <f t="shared" si="5"/>
        <v>17</v>
      </c>
      <c r="T17">
        <f t="shared" si="6"/>
        <v>5</v>
      </c>
    </row>
    <row r="18" spans="1:20" x14ac:dyDescent="0.25">
      <c r="A18" s="2">
        <f t="shared" si="0"/>
        <v>12.666666666666666</v>
      </c>
      <c r="B18" s="1"/>
      <c r="C18" s="1" t="s">
        <v>17</v>
      </c>
      <c r="D18" s="1" t="s">
        <v>39</v>
      </c>
      <c r="E18" s="1">
        <v>5</v>
      </c>
      <c r="F18" s="1" t="s">
        <v>24</v>
      </c>
      <c r="G18" s="1" t="s">
        <v>18</v>
      </c>
      <c r="H18" s="1" t="s">
        <v>20</v>
      </c>
      <c r="I18" s="1">
        <v>0.11</v>
      </c>
      <c r="J18" s="1">
        <v>1.03</v>
      </c>
      <c r="K18" s="1">
        <v>2.2999999999999998</v>
      </c>
      <c r="L18" s="1">
        <v>0</v>
      </c>
      <c r="M18" s="1">
        <v>0.03</v>
      </c>
      <c r="N18" s="1">
        <v>0.55000000000000004</v>
      </c>
      <c r="O18">
        <f t="shared" si="1"/>
        <v>17</v>
      </c>
      <c r="P18">
        <f t="shared" si="2"/>
        <v>3</v>
      </c>
      <c r="Q18">
        <f t="shared" si="3"/>
        <v>17</v>
      </c>
      <c r="R18">
        <f t="shared" si="4"/>
        <v>17</v>
      </c>
      <c r="S18">
        <f t="shared" si="5"/>
        <v>17</v>
      </c>
      <c r="T18">
        <f t="shared" si="6"/>
        <v>5</v>
      </c>
    </row>
    <row r="19" spans="1:20" x14ac:dyDescent="0.25">
      <c r="A19" s="2">
        <f t="shared" si="0"/>
        <v>13</v>
      </c>
      <c r="B19" s="1" t="s">
        <v>16</v>
      </c>
      <c r="C19" s="1" t="s">
        <v>17</v>
      </c>
      <c r="D19" s="1" t="s">
        <v>39</v>
      </c>
      <c r="E19" s="1">
        <v>6</v>
      </c>
      <c r="F19" s="1" t="s">
        <v>12</v>
      </c>
      <c r="G19" s="1" t="s">
        <v>18</v>
      </c>
      <c r="H19" s="1" t="s">
        <v>20</v>
      </c>
      <c r="I19" s="1">
        <v>0.09</v>
      </c>
      <c r="J19" s="1">
        <v>0.99</v>
      </c>
      <c r="K19" s="1">
        <v>2.2000000000000002</v>
      </c>
      <c r="L19" s="1">
        <v>0</v>
      </c>
      <c r="M19" s="1">
        <v>0.03</v>
      </c>
      <c r="N19" s="1">
        <v>0.55000000000000004</v>
      </c>
      <c r="O19">
        <f t="shared" si="1"/>
        <v>19</v>
      </c>
      <c r="P19">
        <f t="shared" si="2"/>
        <v>1</v>
      </c>
      <c r="Q19">
        <f t="shared" si="3"/>
        <v>19</v>
      </c>
      <c r="R19">
        <f t="shared" si="4"/>
        <v>17</v>
      </c>
      <c r="S19">
        <f t="shared" si="5"/>
        <v>17</v>
      </c>
      <c r="T19">
        <f t="shared" si="6"/>
        <v>5</v>
      </c>
    </row>
    <row r="20" spans="1:20" x14ac:dyDescent="0.25">
      <c r="A20" s="2">
        <f t="shared" si="0"/>
        <v>13</v>
      </c>
      <c r="B20" s="1" t="s">
        <v>16</v>
      </c>
      <c r="C20" s="1" t="s">
        <v>17</v>
      </c>
      <c r="D20" s="1" t="s">
        <v>39</v>
      </c>
      <c r="E20" s="1">
        <v>6</v>
      </c>
      <c r="F20" s="1" t="s">
        <v>24</v>
      </c>
      <c r="G20" s="1" t="s">
        <v>18</v>
      </c>
      <c r="H20" s="9" t="s">
        <v>20</v>
      </c>
      <c r="I20" s="1">
        <v>0.09</v>
      </c>
      <c r="J20" s="1">
        <v>0.99</v>
      </c>
      <c r="K20" s="1">
        <v>2.2000000000000002</v>
      </c>
      <c r="L20" s="1">
        <v>0</v>
      </c>
      <c r="M20" s="1">
        <v>0.03</v>
      </c>
      <c r="N20" s="1">
        <v>0.55000000000000004</v>
      </c>
      <c r="O20">
        <f t="shared" si="1"/>
        <v>19</v>
      </c>
      <c r="P20">
        <f t="shared" si="2"/>
        <v>1</v>
      </c>
      <c r="Q20">
        <f t="shared" si="3"/>
        <v>19</v>
      </c>
      <c r="R20">
        <f t="shared" si="4"/>
        <v>17</v>
      </c>
      <c r="S20">
        <f t="shared" si="5"/>
        <v>17</v>
      </c>
      <c r="T20">
        <f t="shared" si="6"/>
        <v>5</v>
      </c>
    </row>
    <row r="21" spans="1:20" x14ac:dyDescent="0.25">
      <c r="A21" s="2">
        <f t="shared" si="0"/>
        <v>14.166666666666666</v>
      </c>
      <c r="B21" s="1"/>
      <c r="C21" s="1" t="s">
        <v>17</v>
      </c>
      <c r="D21" s="1" t="s">
        <v>39</v>
      </c>
      <c r="E21" s="1">
        <v>5</v>
      </c>
      <c r="F21" s="1" t="s">
        <v>24</v>
      </c>
      <c r="G21" s="1" t="s">
        <v>18</v>
      </c>
      <c r="H21" s="1" t="s">
        <v>22</v>
      </c>
      <c r="I21" s="1">
        <v>0.13</v>
      </c>
      <c r="J21" s="1">
        <v>2.2400000000000002</v>
      </c>
      <c r="K21" s="1">
        <v>35.6</v>
      </c>
      <c r="L21" s="1">
        <v>0.04</v>
      </c>
      <c r="M21" s="1">
        <v>0.22</v>
      </c>
      <c r="N21" s="1">
        <v>0.43</v>
      </c>
      <c r="O21">
        <f t="shared" si="1"/>
        <v>12</v>
      </c>
      <c r="P21">
        <f t="shared" si="2"/>
        <v>19</v>
      </c>
      <c r="Q21">
        <f t="shared" si="3"/>
        <v>11</v>
      </c>
      <c r="R21">
        <f t="shared" si="4"/>
        <v>15</v>
      </c>
      <c r="S21">
        <f t="shared" si="5"/>
        <v>11</v>
      </c>
      <c r="T21">
        <f t="shared" si="6"/>
        <v>17</v>
      </c>
    </row>
    <row r="22" spans="1:20" x14ac:dyDescent="0.25">
      <c r="A22" s="2">
        <f t="shared" si="0"/>
        <v>14.166666666666666</v>
      </c>
      <c r="B22" s="1"/>
      <c r="C22" s="1" t="s">
        <v>17</v>
      </c>
      <c r="D22" s="1" t="s">
        <v>39</v>
      </c>
      <c r="E22" s="1">
        <v>5</v>
      </c>
      <c r="F22" s="1" t="s">
        <v>12</v>
      </c>
      <c r="G22" s="1" t="s">
        <v>18</v>
      </c>
      <c r="H22" s="1" t="s">
        <v>22</v>
      </c>
      <c r="I22" s="1">
        <v>0.13</v>
      </c>
      <c r="J22" s="1">
        <v>2.2400000000000002</v>
      </c>
      <c r="K22" s="1">
        <v>35.6</v>
      </c>
      <c r="L22" s="1">
        <v>0.04</v>
      </c>
      <c r="M22" s="1">
        <v>0.22</v>
      </c>
      <c r="N22" s="1">
        <v>0.43</v>
      </c>
      <c r="O22">
        <f t="shared" si="1"/>
        <v>12</v>
      </c>
      <c r="P22">
        <f t="shared" si="2"/>
        <v>19</v>
      </c>
      <c r="Q22">
        <f t="shared" si="3"/>
        <v>11</v>
      </c>
      <c r="R22">
        <f t="shared" si="4"/>
        <v>15</v>
      </c>
      <c r="S22">
        <f t="shared" si="5"/>
        <v>11</v>
      </c>
      <c r="T22">
        <f t="shared" si="6"/>
        <v>17</v>
      </c>
    </row>
  </sheetData>
  <sortState ref="A3:T22">
    <sortCondition ref="A3"/>
  </sortState>
  <mergeCells count="5">
    <mergeCell ref="I1:K1"/>
    <mergeCell ref="L1:N1"/>
    <mergeCell ref="O1:Q1"/>
    <mergeCell ref="R1:T1"/>
    <mergeCell ref="C1:H1"/>
  </mergeCells>
  <conditionalFormatting sqref="A3:A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abSelected="1" workbookViewId="0">
      <selection activeCell="E21" sqref="E21"/>
    </sheetView>
  </sheetViews>
  <sheetFormatPr defaultRowHeight="15" x14ac:dyDescent="0.25"/>
  <cols>
    <col min="3" max="4" width="12.7109375" customWidth="1"/>
    <col min="5" max="5" width="16.42578125" customWidth="1"/>
    <col min="6" max="10" width="12.7109375" customWidth="1"/>
    <col min="13" max="13" width="12.85546875" customWidth="1"/>
  </cols>
  <sheetData>
    <row r="5" spans="2:14" x14ac:dyDescent="0.25">
      <c r="C5" t="s">
        <v>29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M5" t="s">
        <v>44</v>
      </c>
      <c r="N5" t="s">
        <v>43</v>
      </c>
    </row>
    <row r="6" spans="2:14" x14ac:dyDescent="0.25">
      <c r="B6">
        <v>0</v>
      </c>
      <c r="C6">
        <v>4</v>
      </c>
      <c r="D6">
        <v>12</v>
      </c>
      <c r="E6">
        <v>39</v>
      </c>
      <c r="F6">
        <v>24</v>
      </c>
      <c r="G6">
        <v>1</v>
      </c>
      <c r="H6">
        <v>2</v>
      </c>
      <c r="I6">
        <v>69</v>
      </c>
      <c r="J6">
        <v>5</v>
      </c>
      <c r="M6">
        <f>MAX(C6:J6)</f>
        <v>69</v>
      </c>
      <c r="N6" s="26">
        <f>M6/SUM(C6:J6)</f>
        <v>0.44230769230769229</v>
      </c>
    </row>
    <row r="7" spans="2:14" x14ac:dyDescent="0.25">
      <c r="B7">
        <v>1</v>
      </c>
      <c r="C7">
        <v>0</v>
      </c>
      <c r="D7">
        <v>10</v>
      </c>
      <c r="E7">
        <v>23</v>
      </c>
      <c r="F7">
        <v>8</v>
      </c>
      <c r="G7">
        <v>4</v>
      </c>
      <c r="H7">
        <v>4</v>
      </c>
      <c r="I7">
        <v>77</v>
      </c>
      <c r="J7">
        <v>0</v>
      </c>
      <c r="M7">
        <f t="shared" ref="M7:M11" si="0">MAX(C7:J7)</f>
        <v>77</v>
      </c>
      <c r="N7" s="26">
        <f t="shared" ref="N7:N11" si="1">M7/SUM(C7:J7)</f>
        <v>0.61111111111111116</v>
      </c>
    </row>
    <row r="8" spans="2:14" x14ac:dyDescent="0.25">
      <c r="B8">
        <v>2</v>
      </c>
      <c r="C8">
        <v>0</v>
      </c>
      <c r="D8">
        <v>13</v>
      </c>
      <c r="E8">
        <v>0</v>
      </c>
      <c r="F8">
        <v>5</v>
      </c>
      <c r="G8">
        <v>18</v>
      </c>
      <c r="H8">
        <v>3</v>
      </c>
      <c r="I8">
        <v>2</v>
      </c>
      <c r="J8">
        <v>1</v>
      </c>
      <c r="M8">
        <f t="shared" si="0"/>
        <v>18</v>
      </c>
      <c r="N8" s="26">
        <f t="shared" si="1"/>
        <v>0.42857142857142855</v>
      </c>
    </row>
    <row r="9" spans="2:14" x14ac:dyDescent="0.25">
      <c r="B9">
        <v>3</v>
      </c>
      <c r="C9">
        <v>0</v>
      </c>
      <c r="D9">
        <v>0</v>
      </c>
      <c r="E9">
        <v>1</v>
      </c>
      <c r="F9">
        <v>83</v>
      </c>
      <c r="G9">
        <v>0</v>
      </c>
      <c r="H9">
        <v>0</v>
      </c>
      <c r="I9">
        <v>2</v>
      </c>
      <c r="J9">
        <v>0</v>
      </c>
      <c r="M9">
        <f t="shared" si="0"/>
        <v>83</v>
      </c>
      <c r="N9" s="26">
        <f t="shared" si="1"/>
        <v>0.96511627906976749</v>
      </c>
    </row>
    <row r="10" spans="2:14" x14ac:dyDescent="0.25">
      <c r="B10">
        <v>4</v>
      </c>
      <c r="C10">
        <v>0</v>
      </c>
      <c r="D10">
        <v>2</v>
      </c>
      <c r="E10">
        <v>0</v>
      </c>
      <c r="F10">
        <v>5</v>
      </c>
      <c r="G10">
        <v>0</v>
      </c>
      <c r="H10">
        <v>3</v>
      </c>
      <c r="I10">
        <v>133</v>
      </c>
      <c r="J10">
        <v>1</v>
      </c>
      <c r="M10">
        <f t="shared" si="0"/>
        <v>133</v>
      </c>
      <c r="N10" s="26">
        <f t="shared" si="1"/>
        <v>0.92361111111111116</v>
      </c>
    </row>
    <row r="11" spans="2:14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24</v>
      </c>
      <c r="H11">
        <v>0</v>
      </c>
      <c r="I11">
        <v>0</v>
      </c>
      <c r="J11">
        <v>0</v>
      </c>
      <c r="M11">
        <f t="shared" si="0"/>
        <v>24</v>
      </c>
      <c r="N11" s="26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15"/>
  <sheetViews>
    <sheetView workbookViewId="0">
      <selection activeCell="D9" sqref="D9:J11"/>
    </sheetView>
  </sheetViews>
  <sheetFormatPr defaultRowHeight="15" x14ac:dyDescent="0.25"/>
  <cols>
    <col min="4" max="4" width="25.5703125" customWidth="1"/>
  </cols>
  <sheetData>
    <row r="8" spans="4:10" x14ac:dyDescent="0.25">
      <c r="D8" s="30"/>
      <c r="E8" s="30"/>
      <c r="F8" s="30"/>
      <c r="G8" s="30"/>
      <c r="H8" s="30"/>
      <c r="I8" s="30"/>
      <c r="J8" s="30"/>
    </row>
    <row r="9" spans="4:10" x14ac:dyDescent="0.25">
      <c r="D9" s="13" t="s">
        <v>41</v>
      </c>
      <c r="E9" s="15">
        <v>0</v>
      </c>
      <c r="F9" s="15">
        <v>1</v>
      </c>
      <c r="G9" s="15">
        <v>2</v>
      </c>
      <c r="H9" s="15">
        <v>3</v>
      </c>
      <c r="I9" s="15">
        <v>4</v>
      </c>
      <c r="J9" s="29">
        <v>5</v>
      </c>
    </row>
    <row r="10" spans="4:10" x14ac:dyDescent="0.25">
      <c r="D10" s="25" t="s">
        <v>42</v>
      </c>
      <c r="E10" s="16">
        <v>0.21</v>
      </c>
      <c r="F10" s="17">
        <v>0.03</v>
      </c>
      <c r="G10" s="17">
        <v>0.06</v>
      </c>
      <c r="H10" s="17">
        <v>0.38</v>
      </c>
      <c r="I10" s="17">
        <v>0.39</v>
      </c>
      <c r="J10" s="17">
        <v>0.62</v>
      </c>
    </row>
    <row r="11" spans="4:10" x14ac:dyDescent="0.25">
      <c r="D11" s="14" t="s">
        <v>43</v>
      </c>
      <c r="E11" s="28">
        <v>0.44230769230769229</v>
      </c>
      <c r="F11" s="27">
        <v>0.61111111111111116</v>
      </c>
      <c r="G11" s="27">
        <v>0.42857142857142855</v>
      </c>
      <c r="H11" s="27">
        <v>0.96511627906976749</v>
      </c>
      <c r="I11" s="27">
        <v>0.92361111111111116</v>
      </c>
      <c r="J11" s="27">
        <v>1</v>
      </c>
    </row>
    <row r="15" spans="4:10" x14ac:dyDescent="0.25">
      <c r="E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Zarsky</dc:creator>
  <cp:lastModifiedBy>Jiri Zarsky</cp:lastModifiedBy>
  <dcterms:created xsi:type="dcterms:W3CDTF">2019-09-14T13:17:47Z</dcterms:created>
  <dcterms:modified xsi:type="dcterms:W3CDTF">2019-11-11T21:40:18Z</dcterms:modified>
</cp:coreProperties>
</file>