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Sc CompSci for GamesDev\RealTime Graphics\DXTK Example\DXTK-Sample-Practice\"/>
    </mc:Choice>
  </mc:AlternateContent>
  <bookViews>
    <workbookView xWindow="0" yWindow="0" windowWidth="21570" windowHeight="8085"/>
  </bookViews>
  <sheets>
    <sheet name="Marks" sheetId="2" r:id="rId1"/>
  </sheets>
  <definedNames>
    <definedName name="_08960_1" localSheetId="0">Marks!$D$1:$D$43</definedName>
    <definedName name="_08960_42" localSheetId="0">Marks!#REF!</definedName>
    <definedName name="_08960_43" localSheetId="0">Marks!#REF!</definedName>
    <definedName name="_08960_44" localSheetId="0">Marks!#REF!</definedName>
    <definedName name="_08960_45" localSheetId="0">Marks!#REF!</definedName>
    <definedName name="_08960_46" localSheetId="0">Marks!#REF!</definedName>
    <definedName name="_08960_47" localSheetId="0">Marks!#REF!</definedName>
    <definedName name="_08960_48" localSheetId="0">Marks!#REF!</definedName>
    <definedName name="_08960_49" localSheetId="0">Marks!#REF!</definedName>
    <definedName name="_08960_50" localSheetId="0">Marks!#REF!</definedName>
    <definedName name="_08960_51" localSheetId="0">Marks!#REF!</definedName>
    <definedName name="_08960_52" localSheetId="0">Marks!#REF!</definedName>
    <definedName name="_08960_53" localSheetId="0">Marks!#REF!</definedName>
    <definedName name="_08960_54" localSheetId="0">Marks!#REF!</definedName>
    <definedName name="_08960_55" localSheetId="0">Marks!#REF!</definedName>
    <definedName name="_08960_56" localSheetId="0">Marks!#REF!</definedName>
    <definedName name="_08960_57" localSheetId="0">Marks!#REF!</definedName>
    <definedName name="_08960_58" localSheetId="0">Marks!#REF!</definedName>
    <definedName name="_08960_59" localSheetId="0">Marks!#REF!</definedName>
    <definedName name="_08960_60" localSheetId="0">Marks!#REF!</definedName>
    <definedName name="_08960_61" localSheetId="0">Marks!#REF!</definedName>
    <definedName name="_08960_62" localSheetId="0">Marks!#REF!</definedName>
    <definedName name="_08960_63" localSheetId="0">Marks!#REF!</definedName>
    <definedName name="_08960_64" localSheetId="0">Marks!#REF!</definedName>
  </definedNames>
  <calcPr calcId="162913"/>
</workbook>
</file>

<file path=xl/calcChain.xml><?xml version="1.0" encoding="utf-8"?>
<calcChain xmlns="http://schemas.openxmlformats.org/spreadsheetml/2006/main">
  <c r="D52" i="2" l="1"/>
  <c r="D3" i="2"/>
  <c r="D18" i="2"/>
  <c r="D29" i="2"/>
  <c r="C61" i="2"/>
  <c r="C62" i="2" s="1"/>
  <c r="C60" i="2"/>
  <c r="C59" i="2"/>
  <c r="C39" i="2"/>
  <c r="C38" i="2"/>
  <c r="C40" i="2"/>
  <c r="D38" i="2" l="1"/>
  <c r="D43" i="2" s="1"/>
  <c r="D60" i="2" s="1"/>
  <c r="D31" i="2"/>
  <c r="D57" i="2" s="1"/>
  <c r="D61" i="2" s="1"/>
  <c r="D45" i="2"/>
  <c r="D59" i="2" l="1"/>
  <c r="D62" i="2" s="1"/>
  <c r="D39" i="2"/>
  <c r="D40" i="2" s="1"/>
</calcChain>
</file>

<file path=xl/comments1.xml><?xml version="1.0" encoding="utf-8"?>
<comments xmlns="http://schemas.openxmlformats.org/spreadsheetml/2006/main">
  <authors>
    <author>Warren Viant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sharedStrings.xml><?xml version="1.0" encoding="utf-8"?>
<sst xmlns="http://schemas.openxmlformats.org/spreadsheetml/2006/main" count="56" uniqueCount="54">
  <si>
    <t>All marks out of 10</t>
  </si>
  <si>
    <t>Weighting</t>
  </si>
  <si>
    <t>Core Features</t>
  </si>
  <si>
    <t>Pathing</t>
  </si>
  <si>
    <t>Shadows - simple</t>
  </si>
  <si>
    <t>Collision detection</t>
  </si>
  <si>
    <t>Lighting - ambient, 3 spotlights, search light</t>
  </si>
  <si>
    <t>Config file</t>
  </si>
  <si>
    <t>Controls</t>
  </si>
  <si>
    <t>Advanced Features</t>
  </si>
  <si>
    <t>Artistic shading</t>
  </si>
  <si>
    <t>Normal mapping</t>
  </si>
  <si>
    <t>Environment mapping</t>
  </si>
  <si>
    <t>Advanced shadow mapping</t>
  </si>
  <si>
    <t>Volume shadows</t>
  </si>
  <si>
    <t>HUD</t>
  </si>
  <si>
    <t>AntTweakBar</t>
  </si>
  <si>
    <t>Deferred Rendering</t>
  </si>
  <si>
    <t xml:space="preserve">HDR </t>
  </si>
  <si>
    <t>Advanced features attempted</t>
  </si>
  <si>
    <t xml:space="preserve"> </t>
  </si>
  <si>
    <t>Portfolio</t>
  </si>
  <si>
    <t>Design: class diagrams, class roles, interaction diagrams, design critique</t>
  </si>
  <si>
    <t>Graphics: critique of algorithms, lighting and shading, geometry representation and processing, animation of scene elements, particle system</t>
  </si>
  <si>
    <t>Project Management</t>
  </si>
  <si>
    <t>Demonstration: professionalism</t>
  </si>
  <si>
    <t>Features</t>
  </si>
  <si>
    <r>
      <t>Visualization/Animation</t>
    </r>
    <r>
      <rPr>
        <sz val="10"/>
        <rFont val="Arial"/>
        <family val="2"/>
      </rPr>
      <t xml:space="preserve"> (see above)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</si>
  <si>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</si>
  <si>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Cohesion</t>
  </si>
  <si>
    <t>Coupling</t>
  </si>
  <si>
    <t>Abstraction</t>
  </si>
  <si>
    <t>Reusability</t>
  </si>
  <si>
    <t>Clarity</t>
  </si>
  <si>
    <r>
      <t>C++ Implementation</t>
    </r>
    <r>
      <rPr>
        <sz val="10"/>
        <rFont val="Arial"/>
        <family val="2"/>
      </rPr>
      <t xml:space="preserve"> (using Parasoft C++ test)</t>
    </r>
  </si>
  <si>
    <t>Severity 1                         Marks lost per rule broken:</t>
  </si>
  <si>
    <t>Severity 2                         Marks lost per rule broken:</t>
  </si>
  <si>
    <t>Severity 3                         Marks lost per rule broken:</t>
  </si>
  <si>
    <r>
      <t>Portfolio</t>
    </r>
    <r>
      <rPr>
        <sz val="10"/>
        <rFont val="Arial"/>
        <family val="2"/>
      </rPr>
      <t xml:space="preserve"> (see above)</t>
    </r>
  </si>
  <si>
    <t>Analysis and Design</t>
  </si>
  <si>
    <t>C++ Implementation</t>
  </si>
  <si>
    <t>DirectX framework</t>
  </si>
  <si>
    <t>Hemisphere</t>
  </si>
  <si>
    <t>Dragonfly</t>
  </si>
  <si>
    <t>Stick, desert</t>
  </si>
  <si>
    <t>Animation (wings, legs)</t>
  </si>
  <si>
    <t>Particle system - dust</t>
  </si>
  <si>
    <t>Cameras - outside, inside, following, close-up (F1-F4)</t>
  </si>
  <si>
    <t>Mutiple render surfaces (dragon-fly eye)</t>
  </si>
  <si>
    <t>Video</t>
  </si>
  <si>
    <t>08025</t>
  </si>
  <si>
    <t>08025 Total</t>
  </si>
  <si>
    <t>08975</t>
  </si>
  <si>
    <t>08975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</si>
</sst>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0" fillId="0" borderId="1" xfId="0" applyBorder="1"/>
    <xf numFmtId="0" fontId="4" fillId="0" borderId="0" xfId="0" applyFont="1"/>
    <xf numFmtId="49" fontId="5" fillId="0" borderId="0" xfId="0" applyNumberFormat="1" applyFont="1" applyAlignment="1">
      <alignment wrapText="1"/>
    </xf>
    <xf numFmtId="9" fontId="4" fillId="0" borderId="1" xfId="0" applyNumberFormat="1" applyFont="1" applyBorder="1"/>
    <xf numFmtId="0" fontId="4" fillId="0" borderId="0" xfId="0" applyFont="1" applyAlignment="1">
      <alignment horizontal="center"/>
    </xf>
    <xf numFmtId="49" fontId="4" fillId="2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4" fillId="0" borderId="1" xfId="0" applyNumberFormat="1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49" fontId="4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5" fillId="0" borderId="0" xfId="0" applyNumberFormat="1" applyFont="1" applyFill="1" applyAlignment="1">
      <alignment wrapText="1"/>
    </xf>
    <xf numFmtId="0" fontId="5" fillId="0" borderId="0" xfId="0" applyFont="1" applyFill="1" applyBorder="1"/>
    <xf numFmtId="49" fontId="4" fillId="3" borderId="2" xfId="0" applyNumberFormat="1" applyFont="1" applyFill="1" applyBorder="1" applyAlignment="1">
      <alignment horizontal="right" wrapText="1"/>
    </xf>
    <xf numFmtId="9" fontId="4" fillId="3" borderId="3" xfId="0" applyNumberFormat="1" applyFont="1" applyFill="1" applyBorder="1"/>
    <xf numFmtId="0" fontId="4" fillId="3" borderId="2" xfId="0" applyFont="1" applyFill="1" applyBorder="1"/>
    <xf numFmtId="0" fontId="4" fillId="3" borderId="5" xfId="0" applyFont="1" applyFill="1" applyBorder="1"/>
    <xf numFmtId="49" fontId="4" fillId="3" borderId="7" xfId="0" applyNumberFormat="1" applyFont="1" applyFill="1" applyBorder="1" applyAlignment="1">
      <alignment horizontal="right" wrapText="1"/>
    </xf>
    <xf numFmtId="49" fontId="4" fillId="3" borderId="0" xfId="0" applyNumberFormat="1" applyFont="1" applyFill="1" applyBorder="1" applyAlignment="1">
      <alignment horizontal="right" wrapText="1"/>
    </xf>
    <xf numFmtId="0" fontId="4" fillId="3" borderId="7" xfId="0" applyFont="1" applyFill="1" applyBorder="1"/>
    <xf numFmtId="0" fontId="4" fillId="3" borderId="8" xfId="0" applyFont="1" applyFill="1" applyBorder="1"/>
    <xf numFmtId="0" fontId="4" fillId="3" borderId="0" xfId="0" applyFont="1" applyFill="1" applyBorder="1"/>
    <xf numFmtId="0" fontId="4" fillId="3" borderId="4" xfId="0" applyFont="1" applyFill="1" applyBorder="1"/>
    <xf numFmtId="9" fontId="4" fillId="3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4" fillId="0" borderId="1" xfId="0" applyNumberFormat="1" applyFont="1" applyFill="1" applyBorder="1" applyProtection="1">
      <protection locked="0"/>
    </xf>
    <xf numFmtId="9" fontId="4" fillId="3" borderId="9" xfId="0" applyNumberFormat="1" applyFont="1" applyFill="1" applyBorder="1" applyProtection="1">
      <protection locked="0"/>
    </xf>
    <xf numFmtId="0" fontId="0" fillId="0" borderId="6" xfId="0" applyBorder="1"/>
    <xf numFmtId="49" fontId="4" fillId="0" borderId="0" xfId="0" applyNumberFormat="1" applyFont="1" applyFill="1" applyAlignment="1">
      <alignment wrapText="1"/>
    </xf>
    <xf numFmtId="0" fontId="4" fillId="0" borderId="0" xfId="0" applyFont="1" applyFill="1"/>
    <xf numFmtId="0" fontId="0" fillId="0" borderId="10" xfId="0" applyBorder="1"/>
    <xf numFmtId="0" fontId="4" fillId="0" borderId="1" xfId="0" applyFont="1" applyBorder="1"/>
    <xf numFmtId="0" fontId="0" fillId="4" borderId="1" xfId="0" applyFill="1" applyBorder="1" applyProtection="1">
      <protection locked="0"/>
    </xf>
    <xf numFmtId="9" fontId="0" fillId="0" borderId="0" xfId="0" applyNumberFormat="1"/>
  </cellXfs>
  <cellStyles count="4">
    <cellStyle name="Normal" xfId="0" builtinId="0"/>
    <cellStyle name="Normal 3" xfId="1"/>
    <cellStyle name="Normal 4" xfId="2"/>
    <cellStyle name="Normal 5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4"/>
  <sheetViews>
    <sheetView tabSelected="1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D11" sqref="D11"/>
    </sheetView>
  </sheetViews>
  <sheetFormatPr defaultColWidth="28.85546875" defaultRowHeight="12.75" x14ac:dyDescent="0.2"/>
  <cols>
    <col min="1" max="1" width="6" bestFit="1" customWidth="1"/>
    <col min="2" max="2" width="47.28515625" style="9" customWidth="1"/>
    <col min="3" max="3" width="10.28515625" style="13" bestFit="1" customWidth="1"/>
    <col min="4" max="4" width="20.7109375" style="16" customWidth="1"/>
    <col min="5" max="5" width="7.85546875" customWidth="1"/>
  </cols>
  <sheetData>
    <row r="1" spans="1:4" s="2" customFormat="1" x14ac:dyDescent="0.2">
      <c r="B1" s="6" t="s">
        <v>0</v>
      </c>
      <c r="C1" s="13"/>
      <c r="D1" s="36"/>
    </row>
    <row r="2" spans="1:4" s="5" customFormat="1" x14ac:dyDescent="0.2">
      <c r="A2" s="14" t="s">
        <v>50</v>
      </c>
      <c r="B2" s="7"/>
      <c r="C2" s="12" t="s">
        <v>1</v>
      </c>
      <c r="D2" s="33"/>
    </row>
    <row r="3" spans="1:4" s="2" customFormat="1" x14ac:dyDescent="0.2">
      <c r="B3" s="10" t="s">
        <v>2</v>
      </c>
      <c r="C3" s="11">
        <v>0.6</v>
      </c>
      <c r="D3" s="4">
        <f t="shared" ref="D3" si="0">SUMPRODUCT($C4:$C16,D4:D16)/SUM($C4:$C16)/10</f>
        <v>0.578125</v>
      </c>
    </row>
    <row r="4" spans="1:4" x14ac:dyDescent="0.2">
      <c r="A4" s="15"/>
      <c r="B4" s="17" t="s">
        <v>41</v>
      </c>
      <c r="C4" s="13">
        <v>5</v>
      </c>
      <c r="D4" s="38">
        <v>10</v>
      </c>
    </row>
    <row r="5" spans="1:4" x14ac:dyDescent="0.2">
      <c r="A5" s="15"/>
      <c r="B5" s="17" t="s">
        <v>42</v>
      </c>
      <c r="C5" s="13">
        <v>1</v>
      </c>
      <c r="D5" s="38">
        <v>10</v>
      </c>
    </row>
    <row r="6" spans="1:4" x14ac:dyDescent="0.2">
      <c r="A6" s="15"/>
      <c r="B6" s="17" t="s">
        <v>43</v>
      </c>
      <c r="C6" s="13">
        <v>3</v>
      </c>
      <c r="D6" s="38">
        <v>5</v>
      </c>
    </row>
    <row r="7" spans="1:4" x14ac:dyDescent="0.2">
      <c r="A7" s="15"/>
      <c r="B7" s="17" t="s">
        <v>44</v>
      </c>
      <c r="C7" s="13">
        <v>2</v>
      </c>
      <c r="D7" s="38">
        <v>5</v>
      </c>
    </row>
    <row r="8" spans="1:4" x14ac:dyDescent="0.2">
      <c r="A8" s="15"/>
      <c r="B8" s="17" t="s">
        <v>3</v>
      </c>
      <c r="C8" s="13">
        <v>2</v>
      </c>
      <c r="D8" s="38">
        <v>5</v>
      </c>
    </row>
    <row r="9" spans="1:4" x14ac:dyDescent="0.2">
      <c r="A9" s="15"/>
      <c r="B9" s="17" t="s">
        <v>45</v>
      </c>
      <c r="C9" s="13">
        <v>4</v>
      </c>
      <c r="D9" s="38">
        <v>5</v>
      </c>
    </row>
    <row r="10" spans="1:4" x14ac:dyDescent="0.2">
      <c r="A10" s="15"/>
      <c r="B10" s="17" t="s">
        <v>46</v>
      </c>
      <c r="C10" s="13">
        <v>4</v>
      </c>
      <c r="D10" s="38">
        <v>5</v>
      </c>
    </row>
    <row r="11" spans="1:4" x14ac:dyDescent="0.2">
      <c r="A11" s="15"/>
      <c r="B11" s="17" t="s">
        <v>4</v>
      </c>
      <c r="C11" s="13">
        <v>4</v>
      </c>
      <c r="D11" s="38">
        <v>0</v>
      </c>
    </row>
    <row r="12" spans="1:4" x14ac:dyDescent="0.2">
      <c r="A12" s="15"/>
      <c r="B12" s="17" t="s">
        <v>5</v>
      </c>
      <c r="C12" s="13">
        <v>1</v>
      </c>
      <c r="D12" s="38">
        <v>10</v>
      </c>
    </row>
    <row r="13" spans="1:4" x14ac:dyDescent="0.2">
      <c r="A13" s="15"/>
      <c r="B13" s="17" t="s">
        <v>6</v>
      </c>
      <c r="C13" s="13">
        <v>2</v>
      </c>
      <c r="D13" s="38">
        <v>5</v>
      </c>
    </row>
    <row r="14" spans="1:4" x14ac:dyDescent="0.2">
      <c r="A14" s="15"/>
      <c r="B14" s="17" t="s">
        <v>7</v>
      </c>
      <c r="C14" s="13">
        <v>1</v>
      </c>
      <c r="D14" s="38">
        <v>0</v>
      </c>
    </row>
    <row r="15" spans="1:4" x14ac:dyDescent="0.2">
      <c r="A15" s="15"/>
      <c r="B15" s="17" t="s">
        <v>47</v>
      </c>
      <c r="C15" s="13">
        <v>2</v>
      </c>
      <c r="D15" s="38">
        <v>10</v>
      </c>
    </row>
    <row r="16" spans="1:4" x14ac:dyDescent="0.2">
      <c r="A16" s="15"/>
      <c r="B16" s="17" t="s">
        <v>8</v>
      </c>
      <c r="C16" s="13">
        <v>1</v>
      </c>
      <c r="D16" s="38">
        <v>10</v>
      </c>
    </row>
    <row r="17" spans="1:4" x14ac:dyDescent="0.2">
      <c r="A17" s="15"/>
      <c r="B17" s="17"/>
      <c r="D17" s="30"/>
    </row>
    <row r="18" spans="1:4" s="2" customFormat="1" x14ac:dyDescent="0.2">
      <c r="A18" s="35"/>
      <c r="B18" s="34" t="s">
        <v>9</v>
      </c>
      <c r="C18" s="11">
        <v>0.2</v>
      </c>
      <c r="D18" s="4">
        <f>MIN(1,SUMPRODUCT($C19:$C28,D19:D28)/20/10)</f>
        <v>0.2</v>
      </c>
    </row>
    <row r="19" spans="1:4" x14ac:dyDescent="0.2">
      <c r="A19" s="15"/>
      <c r="B19" s="3" t="s">
        <v>10</v>
      </c>
      <c r="C19" s="13">
        <v>4</v>
      </c>
      <c r="D19" s="38">
        <v>0</v>
      </c>
    </row>
    <row r="20" spans="1:4" x14ac:dyDescent="0.2">
      <c r="A20" s="15"/>
      <c r="B20" s="3" t="s">
        <v>48</v>
      </c>
      <c r="C20" s="13">
        <v>6</v>
      </c>
      <c r="D20" s="38">
        <v>0</v>
      </c>
    </row>
    <row r="21" spans="1:4" x14ac:dyDescent="0.2">
      <c r="A21" s="15"/>
      <c r="B21" s="3" t="s">
        <v>11</v>
      </c>
      <c r="C21" s="13">
        <v>4</v>
      </c>
      <c r="D21" s="38">
        <v>0</v>
      </c>
    </row>
    <row r="22" spans="1:4" x14ac:dyDescent="0.2">
      <c r="A22" s="15"/>
      <c r="B22" s="3" t="s">
        <v>12</v>
      </c>
      <c r="C22" s="13">
        <v>4</v>
      </c>
      <c r="D22" s="38">
        <v>0</v>
      </c>
    </row>
    <row r="23" spans="1:4" x14ac:dyDescent="0.2">
      <c r="A23" s="15"/>
      <c r="B23" s="3" t="s">
        <v>13</v>
      </c>
      <c r="C23" s="13">
        <v>4</v>
      </c>
      <c r="D23" s="38">
        <v>0</v>
      </c>
    </row>
    <row r="24" spans="1:4" x14ac:dyDescent="0.2">
      <c r="A24" s="15"/>
      <c r="B24" s="3" t="s">
        <v>14</v>
      </c>
      <c r="C24" s="13">
        <v>6</v>
      </c>
      <c r="D24" s="38">
        <v>0</v>
      </c>
    </row>
    <row r="25" spans="1:4" x14ac:dyDescent="0.2">
      <c r="A25" s="15"/>
      <c r="B25" s="3" t="s">
        <v>15</v>
      </c>
      <c r="C25" s="13">
        <v>2</v>
      </c>
      <c r="D25" s="38">
        <v>0</v>
      </c>
    </row>
    <row r="26" spans="1:4" x14ac:dyDescent="0.2">
      <c r="A26" s="15"/>
      <c r="B26" s="3" t="s">
        <v>16</v>
      </c>
      <c r="C26" s="13">
        <v>4</v>
      </c>
      <c r="D26" s="38">
        <v>10</v>
      </c>
    </row>
    <row r="27" spans="1:4" x14ac:dyDescent="0.2">
      <c r="A27" s="15"/>
      <c r="B27" s="3" t="s">
        <v>17</v>
      </c>
      <c r="C27" s="13">
        <v>8</v>
      </c>
      <c r="D27" s="38">
        <v>0</v>
      </c>
    </row>
    <row r="28" spans="1:4" x14ac:dyDescent="0.2">
      <c r="A28" s="15"/>
      <c r="B28" s="3" t="s">
        <v>18</v>
      </c>
      <c r="C28" s="13">
        <v>4</v>
      </c>
      <c r="D28" s="38">
        <v>0</v>
      </c>
    </row>
    <row r="29" spans="1:4" s="2" customFormat="1" x14ac:dyDescent="0.2">
      <c r="B29" s="8" t="s">
        <v>19</v>
      </c>
      <c r="C29" s="11" t="s">
        <v>20</v>
      </c>
      <c r="D29" s="37">
        <f>SUMIF(D19:D28,"&gt;0",$C19:$C28)</f>
        <v>4</v>
      </c>
    </row>
    <row r="30" spans="1:4" x14ac:dyDescent="0.2">
      <c r="B30" s="3"/>
      <c r="D30" s="1"/>
    </row>
    <row r="31" spans="1:4" s="2" customFormat="1" x14ac:dyDescent="0.2">
      <c r="B31" s="8" t="s">
        <v>21</v>
      </c>
      <c r="C31" s="11">
        <v>0.2</v>
      </c>
      <c r="D31" s="4">
        <f t="shared" ref="D31" si="1">SUMPRODUCT($C32:$C36,D32:D36)/SUM($C32:$C36)/10</f>
        <v>0.7</v>
      </c>
    </row>
    <row r="32" spans="1:4" ht="25.5" x14ac:dyDescent="0.2">
      <c r="B32" s="17" t="s">
        <v>22</v>
      </c>
      <c r="C32" s="13">
        <v>1</v>
      </c>
      <c r="D32" s="38">
        <v>7</v>
      </c>
    </row>
    <row r="33" spans="1:4" ht="38.25" x14ac:dyDescent="0.2">
      <c r="B33" s="17" t="s">
        <v>23</v>
      </c>
      <c r="C33" s="13">
        <v>1</v>
      </c>
      <c r="D33" s="38">
        <v>7</v>
      </c>
    </row>
    <row r="34" spans="1:4" x14ac:dyDescent="0.2">
      <c r="B34" s="17" t="s">
        <v>24</v>
      </c>
      <c r="C34" s="13">
        <v>1</v>
      </c>
      <c r="D34" s="38">
        <v>7</v>
      </c>
    </row>
    <row r="35" spans="1:4" x14ac:dyDescent="0.2">
      <c r="B35" s="17" t="s">
        <v>49</v>
      </c>
      <c r="C35" s="13">
        <v>1</v>
      </c>
      <c r="D35" s="38">
        <v>7</v>
      </c>
    </row>
    <row r="36" spans="1:4" x14ac:dyDescent="0.2">
      <c r="B36" s="17" t="s">
        <v>25</v>
      </c>
      <c r="C36" s="13">
        <v>1</v>
      </c>
      <c r="D36" s="38">
        <v>7</v>
      </c>
    </row>
    <row r="37" spans="1:4" x14ac:dyDescent="0.2">
      <c r="B37" s="3"/>
      <c r="D37" s="1"/>
    </row>
    <row r="38" spans="1:4" s="25" customFormat="1" x14ac:dyDescent="0.2">
      <c r="B38" s="23" t="s">
        <v>26</v>
      </c>
      <c r="C38" s="26">
        <f>C3+C18</f>
        <v>0.8</v>
      </c>
      <c r="D38" s="32">
        <f>(D3*$C3+D18*$C18)/($C3+$C18)</f>
        <v>0.48359374999999993</v>
      </c>
    </row>
    <row r="39" spans="1:4" s="27" customFormat="1" x14ac:dyDescent="0.2">
      <c r="B39" s="24" t="s">
        <v>21</v>
      </c>
      <c r="C39" s="28">
        <f t="shared" ref="C39:D39" si="2">C31</f>
        <v>0.2</v>
      </c>
      <c r="D39" s="29">
        <f t="shared" si="2"/>
        <v>0.7</v>
      </c>
    </row>
    <row r="40" spans="1:4" s="21" customFormat="1" x14ac:dyDescent="0.2">
      <c r="B40" s="19" t="s">
        <v>51</v>
      </c>
      <c r="C40" s="22">
        <f>SUM(C38:C39)</f>
        <v>1</v>
      </c>
      <c r="D40" s="20">
        <f>SUMPRODUCT($C38:$C39,D38:D39)</f>
        <v>0.52687499999999998</v>
      </c>
    </row>
    <row r="41" spans="1:4" x14ac:dyDescent="0.2">
      <c r="B41" s="3"/>
      <c r="D41" s="1"/>
    </row>
    <row r="42" spans="1:4" x14ac:dyDescent="0.2">
      <c r="A42" s="14" t="s">
        <v>52</v>
      </c>
      <c r="B42" s="3"/>
      <c r="D42" s="1"/>
    </row>
    <row r="43" spans="1:4" x14ac:dyDescent="0.2">
      <c r="B43" s="8" t="s">
        <v>27</v>
      </c>
      <c r="C43" s="11">
        <v>0.7</v>
      </c>
      <c r="D43" s="4">
        <f t="shared" ref="D43" si="3">D38</f>
        <v>0.48359374999999993</v>
      </c>
    </row>
    <row r="44" spans="1:4" x14ac:dyDescent="0.2">
      <c r="B44" s="3"/>
      <c r="D44" s="1"/>
    </row>
    <row r="45" spans="1:4" x14ac:dyDescent="0.2">
      <c r="B45" s="8" t="s">
        <v>28</v>
      </c>
      <c r="C45" s="11">
        <v>0.4</v>
      </c>
      <c r="D45" s="4">
        <f t="shared" ref="D45" si="4">SUMPRODUCT($C46:$C50,D46:D50)/SUM($C46:$C50)/10</f>
        <v>1</v>
      </c>
    </row>
    <row r="46" spans="1:4" x14ac:dyDescent="0.2">
      <c r="B46" s="9" t="s">
        <v>29</v>
      </c>
      <c r="C46" s="13">
        <v>3</v>
      </c>
      <c r="D46" s="38">
        <v>10</v>
      </c>
    </row>
    <row r="47" spans="1:4" x14ac:dyDescent="0.2">
      <c r="B47" s="9" t="s">
        <v>30</v>
      </c>
      <c r="C47" s="13">
        <v>3</v>
      </c>
      <c r="D47" s="38">
        <v>10</v>
      </c>
    </row>
    <row r="48" spans="1:4" x14ac:dyDescent="0.2">
      <c r="B48" s="9" t="s">
        <v>31</v>
      </c>
      <c r="C48" s="13">
        <v>3</v>
      </c>
      <c r="D48" s="38">
        <v>10</v>
      </c>
    </row>
    <row r="49" spans="2:6" x14ac:dyDescent="0.2">
      <c r="B49" s="9" t="s">
        <v>32</v>
      </c>
      <c r="C49" s="13">
        <v>1</v>
      </c>
      <c r="D49" s="38">
        <v>10</v>
      </c>
    </row>
    <row r="50" spans="2:6" x14ac:dyDescent="0.2">
      <c r="B50" s="9" t="s">
        <v>33</v>
      </c>
      <c r="C50" s="13">
        <v>4</v>
      </c>
      <c r="D50" s="38">
        <v>10</v>
      </c>
    </row>
    <row r="51" spans="2:6" x14ac:dyDescent="0.2">
      <c r="D51" s="1"/>
    </row>
    <row r="52" spans="2:6" s="2" customFormat="1" x14ac:dyDescent="0.2">
      <c r="B52" s="8" t="s">
        <v>34</v>
      </c>
      <c r="C52" s="11">
        <v>0.4</v>
      </c>
      <c r="D52" s="4">
        <f t="shared" ref="D52" si="5">MAX(0,100-(D53*$C53+D54*$C54+D55*$C55))/100</f>
        <v>1</v>
      </c>
    </row>
    <row r="53" spans="2:6" x14ac:dyDescent="0.2">
      <c r="B53" t="s">
        <v>35</v>
      </c>
      <c r="C53" s="13">
        <v>6</v>
      </c>
      <c r="D53" s="38">
        <v>0</v>
      </c>
    </row>
    <row r="54" spans="2:6" x14ac:dyDescent="0.2">
      <c r="B54" t="s">
        <v>36</v>
      </c>
      <c r="C54" s="13">
        <v>4</v>
      </c>
      <c r="D54" s="38">
        <v>0</v>
      </c>
    </row>
    <row r="55" spans="2:6" x14ac:dyDescent="0.2">
      <c r="B55" t="s">
        <v>37</v>
      </c>
      <c r="C55" s="13">
        <v>2</v>
      </c>
      <c r="D55" s="38">
        <v>0</v>
      </c>
    </row>
    <row r="56" spans="2:6" x14ac:dyDescent="0.2">
      <c r="D56" s="30"/>
    </row>
    <row r="57" spans="2:6" x14ac:dyDescent="0.2">
      <c r="B57" s="8" t="s">
        <v>38</v>
      </c>
      <c r="C57" s="11">
        <v>0.2</v>
      </c>
      <c r="D57" s="31">
        <f t="shared" ref="D57" si="6">D31</f>
        <v>0.7</v>
      </c>
    </row>
    <row r="58" spans="2:6" x14ac:dyDescent="0.2">
      <c r="B58" s="8"/>
      <c r="C58" s="11"/>
      <c r="D58" s="30"/>
    </row>
    <row r="59" spans="2:6" s="25" customFormat="1" x14ac:dyDescent="0.2">
      <c r="B59" s="23" t="s">
        <v>39</v>
      </c>
      <c r="C59" s="26">
        <f>C45</f>
        <v>0.4</v>
      </c>
      <c r="D59" s="32">
        <f t="shared" ref="D59" si="7">D45*(D43*$C43 + (1-$C43 ))</f>
        <v>0.63851562499999992</v>
      </c>
    </row>
    <row r="60" spans="2:6" s="27" customFormat="1" x14ac:dyDescent="0.2">
      <c r="B60" s="24" t="s">
        <v>40</v>
      </c>
      <c r="C60" s="28">
        <f>C52</f>
        <v>0.4</v>
      </c>
      <c r="D60" s="29">
        <f t="shared" ref="D60" si="8">D52*(D43*$C43 + (1-$C43 ))</f>
        <v>0.63851562499999992</v>
      </c>
    </row>
    <row r="61" spans="2:6" s="27" customFormat="1" x14ac:dyDescent="0.2">
      <c r="B61" s="24" t="s">
        <v>21</v>
      </c>
      <c r="C61" s="28">
        <f t="shared" ref="C61:D61" si="9">C57</f>
        <v>0.2</v>
      </c>
      <c r="D61" s="29">
        <f t="shared" si="9"/>
        <v>0.7</v>
      </c>
    </row>
    <row r="62" spans="2:6" s="21" customFormat="1" x14ac:dyDescent="0.2">
      <c r="B62" s="19" t="s">
        <v>53</v>
      </c>
      <c r="C62" s="22">
        <f>SUM(C59:C61)</f>
        <v>1</v>
      </c>
      <c r="D62" s="20">
        <f t="shared" ref="D62" si="10">SUMPRODUCT($C59:$C61,D59:D61)</f>
        <v>0.65081250000000002</v>
      </c>
    </row>
    <row r="63" spans="2:6" x14ac:dyDescent="0.2">
      <c r="D63" s="18"/>
    </row>
    <row r="64" spans="2:6" x14ac:dyDescent="0.2">
      <c r="F64" s="39"/>
    </row>
  </sheetData>
  <conditionalFormatting sqref="D40">
    <cfRule type="cellIs" dxfId="5" priority="2" operator="lessThan">
      <formula>0.48</formula>
    </cfRule>
    <cfRule type="cellIs" dxfId="4" priority="97" operator="lessThan">
      <formula>0.35</formula>
    </cfRule>
    <cfRule type="cellIs" dxfId="3" priority="98" operator="between">
      <formula>0.35</formula>
      <formula>0.39</formula>
    </cfRule>
  </conditionalFormatting>
  <conditionalFormatting sqref="D62">
    <cfRule type="cellIs" dxfId="2" priority="96" operator="lessThan">
      <formula>0.35</formula>
    </cfRule>
  </conditionalFormatting>
  <conditionalFormatting sqref="D40 D62">
    <cfRule type="cellIs" dxfId="1" priority="95" operator="lessThan">
      <formula>0.4</formula>
    </cfRule>
  </conditionalFormatting>
  <conditionalFormatting sqref="D62">
    <cfRule type="cellIs" dxfId="0" priority="1" operator="lessThan">
      <formula>0.48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7AF07B-7B40-4961-8E2B-876B91C145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Marks</vt:lpstr>
      <vt:lpstr>Marks!_08960_1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1996-10-14T23:33:28Z</dcterms:created>
  <dcterms:modified xsi:type="dcterms:W3CDTF">2018-08-13T22:09:34Z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