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utomationassociates-my.sharepoint.com/personal/kyle_aa_net_nz/Documents/Replit/"/>
    </mc:Choice>
  </mc:AlternateContent>
  <xr:revisionPtr revIDLastSave="14095" documentId="8_{F75F80CA-9DD8-4014-8957-AD75795C574E}" xr6:coauthVersionLast="47" xr6:coauthVersionMax="47" xr10:uidLastSave="{5F0FDECB-B995-48D3-AF59-FA3A73A64D26}"/>
  <bookViews>
    <workbookView xWindow="8" yWindow="8" windowWidth="28784" windowHeight="15465" tabRatio="768" activeTab="1" xr2:uid="{E233EF84-AFC2-498E-A822-EE9022296B5C}"/>
  </bookViews>
  <sheets>
    <sheet name="DATABASE" sheetId="41" r:id="rId1"/>
    <sheet name="Master" sheetId="160" r:id="rId2"/>
  </sheets>
  <definedNames>
    <definedName name="_xlnm.Database">#REF!</definedName>
    <definedName name="food" localSheetId="1">Master!#REF!</definedName>
    <definedName name="food">DATABASE!$B$4:$B$594</definedName>
    <definedName name="FOOD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" i="160" l="1" a="1"/>
  <c r="G48" i="160" s="1"/>
  <c r="G50" i="160" s="1"/>
  <c r="F48" i="160" a="1"/>
  <c r="F48" i="160" s="1"/>
  <c r="E48" i="160" a="1"/>
  <c r="E48" i="160" s="1"/>
  <c r="E50" i="160" s="1"/>
  <c r="G44" i="160" a="1"/>
  <c r="G44" i="160" s="1"/>
  <c r="G46" i="160" s="1"/>
  <c r="F44" i="160" a="1"/>
  <c r="F44" i="160" s="1"/>
  <c r="E44" i="160" a="1"/>
  <c r="E44" i="160" s="1"/>
  <c r="E46" i="160" s="1"/>
  <c r="G40" i="160" a="1"/>
  <c r="G40" i="160" s="1"/>
  <c r="G42" i="160" s="1"/>
  <c r="F40" i="160" a="1"/>
  <c r="F40" i="160" s="1"/>
  <c r="E40" i="160" a="1"/>
  <c r="E40" i="160" s="1"/>
  <c r="E42" i="160" s="1"/>
  <c r="G36" i="160" a="1"/>
  <c r="G36" i="160" s="1"/>
  <c r="G38" i="160" s="1"/>
  <c r="F36" i="160" a="1"/>
  <c r="F36" i="160" s="1"/>
  <c r="E36" i="160" a="1"/>
  <c r="E36" i="160" s="1"/>
  <c r="E38" i="160" s="1"/>
  <c r="G32" i="160" a="1"/>
  <c r="G32" i="160" s="1"/>
  <c r="G34" i="160" s="1"/>
  <c r="F32" i="160" a="1"/>
  <c r="F32" i="160" s="1"/>
  <c r="E32" i="160" a="1"/>
  <c r="E32" i="160" s="1"/>
  <c r="E34" i="160" s="1"/>
  <c r="G28" i="160" a="1"/>
  <c r="G28" i="160" s="1"/>
  <c r="G30" i="160" s="1"/>
  <c r="F28" i="160" a="1"/>
  <c r="F28" i="160" s="1"/>
  <c r="E28" i="160" a="1"/>
  <c r="E28" i="160" s="1"/>
  <c r="E30" i="160" s="1"/>
  <c r="G24" i="160" a="1"/>
  <c r="G24" i="160" s="1"/>
  <c r="G26" i="160" s="1"/>
  <c r="F24" i="160" a="1"/>
  <c r="F24" i="160" s="1"/>
  <c r="E24" i="160" a="1"/>
  <c r="E24" i="160" s="1"/>
  <c r="E26" i="160" s="1"/>
  <c r="G20" i="160" a="1"/>
  <c r="G20" i="160" s="1"/>
  <c r="G22" i="160" s="1"/>
  <c r="F20" i="160" a="1"/>
  <c r="F20" i="160" s="1"/>
  <c r="E20" i="160" a="1"/>
  <c r="E20" i="160" s="1"/>
  <c r="E22" i="160" s="1"/>
  <c r="G16" i="160" a="1"/>
  <c r="G16" i="160" s="1"/>
  <c r="G18" i="160" s="1"/>
  <c r="F16" i="160" a="1"/>
  <c r="F16" i="160" s="1"/>
  <c r="E16" i="160" a="1"/>
  <c r="E16" i="160" s="1"/>
  <c r="E18" i="160" s="1"/>
  <c r="H12" i="160"/>
  <c r="E5" i="160"/>
  <c r="G5" i="160"/>
  <c r="I5" i="160" s="1"/>
  <c r="E6" i="160"/>
  <c r="H7" i="160"/>
  <c r="F42" i="160" l="1"/>
  <c r="C40" i="160" s="1"/>
  <c r="I7" i="160"/>
  <c r="I12" i="160" s="1"/>
  <c r="J7" i="160"/>
  <c r="J12" i="160" s="1"/>
  <c r="F38" i="160"/>
  <c r="C36" i="160" s="1"/>
  <c r="F26" i="160"/>
  <c r="C24" i="160" s="1"/>
  <c r="I24" i="160" s="1"/>
  <c r="F18" i="160"/>
  <c r="C16" i="160" s="1"/>
  <c r="F50" i="160"/>
  <c r="C48" i="160" s="1"/>
  <c r="F22" i="160"/>
  <c r="C20" i="160" s="1"/>
  <c r="F34" i="160"/>
  <c r="C32" i="160" s="1"/>
  <c r="F46" i="160"/>
  <c r="C44" i="160" s="1"/>
  <c r="F30" i="160"/>
  <c r="C28" i="160" s="1"/>
  <c r="C34" i="160" l="1"/>
  <c r="H32" i="160"/>
  <c r="J32" i="160"/>
  <c r="I32" i="160"/>
  <c r="H20" i="160"/>
  <c r="J20" i="160"/>
  <c r="C22" i="160"/>
  <c r="I20" i="160"/>
  <c r="J28" i="160"/>
  <c r="C30" i="160"/>
  <c r="H28" i="160"/>
  <c r="I28" i="160"/>
  <c r="J48" i="160"/>
  <c r="C50" i="160"/>
  <c r="H48" i="160"/>
  <c r="I48" i="160"/>
  <c r="J16" i="160"/>
  <c r="J17" i="160" s="1"/>
  <c r="C18" i="160"/>
  <c r="H16" i="160"/>
  <c r="I16" i="160"/>
  <c r="C26" i="160"/>
  <c r="H24" i="160"/>
  <c r="J24" i="160"/>
  <c r="C42" i="160"/>
  <c r="H40" i="160"/>
  <c r="J40" i="160"/>
  <c r="C46" i="160"/>
  <c r="H44" i="160"/>
  <c r="J44" i="160"/>
  <c r="H36" i="160"/>
  <c r="J36" i="160"/>
  <c r="C38" i="160"/>
  <c r="I36" i="160"/>
  <c r="I44" i="160"/>
  <c r="I40" i="160"/>
  <c r="J33" i="160" l="1"/>
  <c r="J45" i="160" s="1"/>
  <c r="J41" i="160"/>
  <c r="J25" i="160"/>
  <c r="I29" i="160"/>
  <c r="I41" i="160"/>
  <c r="J49" i="160"/>
  <c r="H38" i="160"/>
  <c r="I38" i="160"/>
  <c r="J38" i="160"/>
  <c r="H42" i="160"/>
  <c r="I42" i="160"/>
  <c r="J42" i="160"/>
  <c r="I49" i="160"/>
  <c r="H22" i="160"/>
  <c r="I22" i="160"/>
  <c r="J22" i="160"/>
  <c r="I33" i="160"/>
  <c r="I45" i="160" s="1"/>
  <c r="H50" i="160"/>
  <c r="I50" i="160"/>
  <c r="J50" i="160"/>
  <c r="I25" i="160"/>
  <c r="J21" i="160"/>
  <c r="H26" i="160"/>
  <c r="I26" i="160"/>
  <c r="J26" i="160"/>
  <c r="J37" i="160"/>
  <c r="I51" i="160"/>
  <c r="I21" i="160"/>
  <c r="I46" i="160"/>
  <c r="J46" i="160"/>
  <c r="H46" i="160"/>
  <c r="H49" i="160"/>
  <c r="H29" i="160"/>
  <c r="H17" i="160"/>
  <c r="H45" i="160" s="1"/>
  <c r="H51" i="160"/>
  <c r="H21" i="160"/>
  <c r="H37" i="160"/>
  <c r="H25" i="160"/>
  <c r="H33" i="160"/>
  <c r="H41" i="160"/>
  <c r="I37" i="160"/>
  <c r="J29" i="160"/>
  <c r="H18" i="160"/>
  <c r="I18" i="160"/>
  <c r="J18" i="160"/>
  <c r="H30" i="160"/>
  <c r="I30" i="160"/>
  <c r="J30" i="160"/>
  <c r="I17" i="160"/>
  <c r="J51" i="160"/>
  <c r="I34" i="160"/>
  <c r="J34" i="160"/>
  <c r="H34" i="160"/>
  <c r="J52" i="160" l="1"/>
  <c r="I52" i="160"/>
  <c r="H52" i="160"/>
  <c r="E52" i="160" l="1"/>
  <c r="E51" i="1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<sst xmlns="http://schemas.openxmlformats.org/spreadsheetml/2006/main" count="1185" uniqueCount="597">
  <si>
    <t>Item</t>
  </si>
  <si>
    <t>% PRT</t>
  </si>
  <si>
    <t>%FAT</t>
  </si>
  <si>
    <t>% CHO</t>
  </si>
  <si>
    <t>Blank</t>
  </si>
  <si>
    <t>fruit &amp; vegetables</t>
  </si>
  <si>
    <t>Apricots</t>
  </si>
  <si>
    <t>Blueberries</t>
  </si>
  <si>
    <t>Blueberries, Frozen</t>
  </si>
  <si>
    <t>Raspberries</t>
  </si>
  <si>
    <t>Apple Braeburn</t>
  </si>
  <si>
    <t>Kiwifruit Gold</t>
  </si>
  <si>
    <t>Carrots</t>
  </si>
  <si>
    <t>Zucchini</t>
  </si>
  <si>
    <t>Tomato, Red, Ripe, All Year</t>
  </si>
  <si>
    <t>Frozen Baby Peas (Mccain)</t>
  </si>
  <si>
    <t>White/Brown Button Mushrooms</t>
  </si>
  <si>
    <t>Portobello Mushrooms</t>
  </si>
  <si>
    <t>Avocado Hass</t>
  </si>
  <si>
    <t>Cucumber Telegraph</t>
  </si>
  <si>
    <t>Black Beans (Select)</t>
  </si>
  <si>
    <t>Frozen Baby Beans (Mccain)</t>
  </si>
  <si>
    <t>Black Olives (Select)</t>
  </si>
  <si>
    <t>Strawberries</t>
  </si>
  <si>
    <t>Frozen Raspberries (Oobi)</t>
  </si>
  <si>
    <t>Red Beans (Macro Organics)</t>
  </si>
  <si>
    <t>Frozen Srit-Fry Mix (Watties)</t>
  </si>
  <si>
    <t>Rock Melon</t>
  </si>
  <si>
    <t>Honey Dew Melon</t>
  </si>
  <si>
    <t>Mango, Fresh</t>
  </si>
  <si>
    <t>Frozen Pumpkin (Prep Set Go)</t>
  </si>
  <si>
    <t>Potatoes (Sunlite)</t>
  </si>
  <si>
    <t>Lotatoes</t>
  </si>
  <si>
    <t>Frozen Spinach Chopped Leaf (Pams)</t>
  </si>
  <si>
    <t>Frozen Spinach (Select)</t>
  </si>
  <si>
    <t>Garlic</t>
  </si>
  <si>
    <t>Feijoa</t>
  </si>
  <si>
    <t>Frozen Boysenberries (Select)</t>
  </si>
  <si>
    <t>Borlotti (Ceresorganics)</t>
  </si>
  <si>
    <t>Mandarin</t>
  </si>
  <si>
    <t>Brown Onion</t>
  </si>
  <si>
    <t>Tricolor Capsicum (Set Prep Go)</t>
  </si>
  <si>
    <t>Cannellini Beans (Ceresorganics)</t>
  </si>
  <si>
    <t>Cannellini Beans (Select)</t>
  </si>
  <si>
    <t>Watermelon</t>
  </si>
  <si>
    <t>Black Olives Sliced (Always Fresh)</t>
  </si>
  <si>
    <t>Spanish Black Olives Pitted (Pams)</t>
  </si>
  <si>
    <t>Spanish Black Olives Pitted (Delmaine)</t>
  </si>
  <si>
    <t>Orange, Usa</t>
  </si>
  <si>
    <t>Apple Royal Gala</t>
  </si>
  <si>
    <t>Frozen Strawberries (Select)</t>
  </si>
  <si>
    <t>Shoestring Fries (Watties)</t>
  </si>
  <si>
    <t>Frozen Avocado (Falcon)</t>
  </si>
  <si>
    <t>Orange, Nz</t>
  </si>
  <si>
    <t>Tomato, Red, Roma Variety</t>
  </si>
  <si>
    <t>Colossal Green Olives (Delmaine)</t>
  </si>
  <si>
    <t>Pear, Beurre Bosc</t>
  </si>
  <si>
    <t>Nectarine, Yellow</t>
  </si>
  <si>
    <t>Pear, Nashi</t>
  </si>
  <si>
    <t>Pineapple</t>
  </si>
  <si>
    <t>Blackberry</t>
  </si>
  <si>
    <t>Frozen Mango (Oob)</t>
  </si>
  <si>
    <t>Fig</t>
  </si>
  <si>
    <t>Black Hojiblanca Olives (Fragata)</t>
  </si>
  <si>
    <t>Cross Cut Green Beans (Pams)</t>
  </si>
  <si>
    <t>Pitted Kalamata Olives (Delmaine)</t>
  </si>
  <si>
    <t>Agria Crinkle Cut Fries (Pams)</t>
  </si>
  <si>
    <t>Frozen Organic Raspberries (Serious Organic)</t>
  </si>
  <si>
    <t>Frozen Edamame Beans (Mama San)</t>
  </si>
  <si>
    <t>Frozen Blackberries (Select)</t>
  </si>
  <si>
    <t>Banana, Ripe</t>
  </si>
  <si>
    <t>Pineapple Slices In Juice (Golden Circle)</t>
  </si>
  <si>
    <t>Kumara, Orange</t>
  </si>
  <si>
    <t>Pub Style Chips (Mccain)</t>
  </si>
  <si>
    <t>Baby Carrot Snap Frozen (Select)</t>
  </si>
  <si>
    <t>Greek Kalamata Olives (Sandhurst)</t>
  </si>
  <si>
    <t>Sliced Zucchini, Frozen (Prep Set Go)</t>
  </si>
  <si>
    <t>Grape, White</t>
  </si>
  <si>
    <t>Broccoli</t>
  </si>
  <si>
    <t>Kumara Wedges (Sunny Hill)</t>
  </si>
  <si>
    <t>Cherry Tomato</t>
  </si>
  <si>
    <t>Vine Sweet Mini Peppers (Whakatane Growers)</t>
  </si>
  <si>
    <t>Tangy Passionfruit Frozen (Goodness Kitchen)</t>
  </si>
  <si>
    <t>Cherries</t>
  </si>
  <si>
    <t>Apricot Halves In Juice (Select)</t>
  </si>
  <si>
    <t>Eggplant</t>
  </si>
  <si>
    <t>Dragon Fruit</t>
  </si>
  <si>
    <t>Plums</t>
  </si>
  <si>
    <t>Frozen Broccoli Florets (Oob)</t>
  </si>
  <si>
    <t>Pitted Kalamata Olives (Efforos)</t>
  </si>
  <si>
    <t>Red Kumara</t>
  </si>
  <si>
    <t>Sugar Snap Peas</t>
  </si>
  <si>
    <t>Shoestring Fries (Longacre)</t>
  </si>
  <si>
    <t>Sliced Apple (Pams)</t>
  </si>
  <si>
    <t>Apple puree (select)</t>
  </si>
  <si>
    <t>Apricots halved in juice (Pams)</t>
  </si>
  <si>
    <t>Spring onion</t>
  </si>
  <si>
    <t>Cauliflower</t>
  </si>
  <si>
    <t xml:space="preserve">Spinach Baby </t>
  </si>
  <si>
    <t>Garlic minced</t>
  </si>
  <si>
    <t>Frozen Pumpkin (Fruzio)</t>
  </si>
  <si>
    <t>Capsicum (red)</t>
  </si>
  <si>
    <t>Pear, flesh &amp; skin, raw, combined varieties</t>
  </si>
  <si>
    <t>Avocado, flesh, raw, combined varieties</t>
  </si>
  <si>
    <t>Melon, rock, flesh, raw, combined cultivars</t>
  </si>
  <si>
    <t>Watermelon, flesh, raw, combined varieties</t>
  </si>
  <si>
    <t>Apple, flesh &amp; skin, raw, combined varieties</t>
  </si>
  <si>
    <t>Apple, flesh, raw, combined varieties</t>
  </si>
  <si>
    <t>Plum, flesh &amp; skin, raw</t>
  </si>
  <si>
    <t>Feijoa, flesh, raw</t>
  </si>
  <si>
    <t>Coriander, leaves &amp; stem, fresh, raw</t>
  </si>
  <si>
    <t>Potatos, flesh, raw</t>
  </si>
  <si>
    <t>Eggplant, flesh, skin &amp; seed, baked with oil</t>
  </si>
  <si>
    <t>Kumara, flesh, boiled, drained</t>
  </si>
  <si>
    <t>Taro, corm, flesh, raw</t>
  </si>
  <si>
    <t>Eggplant, flesh, skin &amp; seed, raw</t>
  </si>
  <si>
    <t>Eggplant, flesh, skin &amp; seed, steamed</t>
  </si>
  <si>
    <t>Eggplant, flesh, skin &amp; seed, fried with oil</t>
  </si>
  <si>
    <t>Brussels sprout, inner leaves, raw</t>
  </si>
  <si>
    <t>Brussels sprout, inner leaves, steamed</t>
  </si>
  <si>
    <t>Asparagus, stalk, fresh, raw</t>
  </si>
  <si>
    <t>Asparagus, stalk, fresh, boiled, drained</t>
  </si>
  <si>
    <t>Asparagus, stalk, fresh, steamed</t>
  </si>
  <si>
    <t>Pumpkin, flesh, raw</t>
  </si>
  <si>
    <t>Carrot, flesh, fresh, raw</t>
  </si>
  <si>
    <t>Carrot, flesh, fresh, boiled, drained</t>
  </si>
  <si>
    <t>Carrot, flesh, fresh, steamed</t>
  </si>
  <si>
    <t>Carrot, flesh, fresh, baked with oil</t>
  </si>
  <si>
    <t>Carrot, flesh, fresh, stir fried</t>
  </si>
  <si>
    <t>Onion, bulb vegetable, flesh, fresh, raw, Brown</t>
  </si>
  <si>
    <t>Onion, bulb vegetable, flesh, fresh, sautéed with oil, Brown</t>
  </si>
  <si>
    <t>Sweet corn, kernel, cob &amp; husk removed, fresh, raw</t>
  </si>
  <si>
    <t>Sweet corn, fresh, boiled, drained</t>
  </si>
  <si>
    <t>Leek, fresh, raw</t>
  </si>
  <si>
    <t>Kale, fresh, raw</t>
  </si>
  <si>
    <t>Kale,fresh, sautéed with oil</t>
  </si>
  <si>
    <t>Squash, flesh, raw</t>
  </si>
  <si>
    <t>Red Onion, raw</t>
  </si>
  <si>
    <t>Pumpkin flesh, boiled, drained</t>
  </si>
  <si>
    <t>Pumpkin flesh, baked</t>
  </si>
  <si>
    <t>Pumpkin flesh &amp; skin, roasted</t>
  </si>
  <si>
    <t>Pear Quarters (Pams)</t>
  </si>
  <si>
    <t>Peaches no added sugar (Watties)</t>
  </si>
  <si>
    <t>Celery</t>
  </si>
  <si>
    <t>Celeriac</t>
  </si>
  <si>
    <t/>
  </si>
  <si>
    <t>meat, fish, &amp; dairy</t>
  </si>
  <si>
    <t>Raw Egg</t>
  </si>
  <si>
    <t>Egg Yolk, Raw</t>
  </si>
  <si>
    <t>Egg White, Boiled</t>
  </si>
  <si>
    <t>Egg White, Raw</t>
  </si>
  <si>
    <t>Champagne Ham (Beehive)</t>
  </si>
  <si>
    <t>Mortadella</t>
  </si>
  <si>
    <t>Havarti Cheese (Castello)</t>
  </si>
  <si>
    <t>Pecorino Toscano</t>
  </si>
  <si>
    <t>Cheese Kransky (Verkerks)</t>
  </si>
  <si>
    <t>Cream Fresh (Anchor)</t>
  </si>
  <si>
    <t>Scrambled Eggs (No Added Fat)</t>
  </si>
  <si>
    <t>Bacon (Pan Fried No Add Fat)</t>
  </si>
  <si>
    <t>Double Cream Brie (Woolworths)</t>
  </si>
  <si>
    <t>Double Cream (Lewis Rd Creamery)</t>
  </si>
  <si>
    <t>Protein Plus Yoghurt (Anchor)</t>
  </si>
  <si>
    <t>Philadelphia Original Portions</t>
  </si>
  <si>
    <t>Buffalo Mozzarella (Massimo'S)</t>
  </si>
  <si>
    <t>Shaved Leg Ham (Pams)</t>
  </si>
  <si>
    <t>Salmon Fresh Cuts (Regal)</t>
  </si>
  <si>
    <t>Frozen Basa Fillet (Select)</t>
  </si>
  <si>
    <t>Reduced Salt Feta (Bouton D'Or)</t>
  </si>
  <si>
    <t>Epicure Aged Cheddar (Mainland)</t>
  </si>
  <si>
    <t>Manuka Smoked Salmon (Studholme)</t>
  </si>
  <si>
    <t>Standard Milk Blue (Anchor)</t>
  </si>
  <si>
    <t>Sliced Ham Off The Bone (Hellers)</t>
  </si>
  <si>
    <t>Rookworst (Verkers)</t>
  </si>
  <si>
    <t>Large Cooked Prawns (Kingfisher)</t>
  </si>
  <si>
    <t>Tempura Chicken Nuggets (Pams)</t>
  </si>
  <si>
    <t>Moeraki Blue (Whitestone)</t>
  </si>
  <si>
    <t>Windsor Blue (Whitestone)</t>
  </si>
  <si>
    <t>Cream Cheese Original (Anchor)</t>
  </si>
  <si>
    <t>Natural Unsweetened Yogurt (De Winkel)</t>
  </si>
  <si>
    <t>Lardo Di Patanegra</t>
  </si>
  <si>
    <t>Chicken Breast, Raw</t>
  </si>
  <si>
    <t>Manchego Spread (Quescrem)</t>
  </si>
  <si>
    <t>Shaved Smoked Chicken (Hellers)</t>
  </si>
  <si>
    <t>Sour Cream (Anchor)</t>
  </si>
  <si>
    <t>Shredded Roast Chicken (Hellers)</t>
  </si>
  <si>
    <t>Smoked Speck (Kaczanowski)</t>
  </si>
  <si>
    <t>Lightly Herbed Shredded Chicken (Select)</t>
  </si>
  <si>
    <t>Sliced Pizza Salami (Hellers)</t>
  </si>
  <si>
    <t>Pepperoni Salami (Hellers)</t>
  </si>
  <si>
    <t>Double Cream Camembert (Mainland)</t>
  </si>
  <si>
    <t>Fresh Cream (Pams)</t>
  </si>
  <si>
    <t>Parmigiano Reggiano</t>
  </si>
  <si>
    <t>Taleggio Dop (Carozzi)</t>
  </si>
  <si>
    <t>Wagyu Salami (Verkerks)</t>
  </si>
  <si>
    <t>Cooked &amp; Peeled Prawns (Pams)</t>
  </si>
  <si>
    <t>Fish Finger Hoki (Sealord)</t>
  </si>
  <si>
    <t>Provolone Dolce (Valpadana)</t>
  </si>
  <si>
    <t>Lamb Medallions (Silver Fern Farm)</t>
  </si>
  <si>
    <t>Italian Salami (Verkerks)</t>
  </si>
  <si>
    <t>Prosciutto Cotto Girasole (Villani)</t>
  </si>
  <si>
    <t>Shredded Roast Chicken (Meal Maker)</t>
  </si>
  <si>
    <t>Petites Sardines (Arnold Sorensen)</t>
  </si>
  <si>
    <t>Stracciatella (Massimo'S)</t>
  </si>
  <si>
    <t>Thickened Cream (Anchor)</t>
  </si>
  <si>
    <t>Egg White (Zeagold)</t>
  </si>
  <si>
    <t>Streaky Bacon (Beehive)</t>
  </si>
  <si>
    <t>Shaved Chicken Breast (Select)</t>
  </si>
  <si>
    <t>Fresh Cream (Select)</t>
  </si>
  <si>
    <t>Champagne Ham (Farmland)</t>
  </si>
  <si>
    <t>Colby Cheese (Dairyworks)</t>
  </si>
  <si>
    <t>Whole Egg, Boiled</t>
  </si>
  <si>
    <t>Shredded Flame Grilled Chicken (Tegel)</t>
  </si>
  <si>
    <t>Tex Mex 3 Cheese Blend (Pams)</t>
  </si>
  <si>
    <t>Champagne Leg Ham (Hellers)</t>
  </si>
  <si>
    <t>Soppressa Veneta (Ghiotti)</t>
  </si>
  <si>
    <t>Provolone Dolce Dop (Fior Di Mano)</t>
  </si>
  <si>
    <t>Plant Based Golden Nuggets (Let'S Eat)</t>
  </si>
  <si>
    <t>Haloumi (Mainland)</t>
  </si>
  <si>
    <t>King Salmon / Tamana</t>
  </si>
  <si>
    <t>Cottage Cheese (Mainland)</t>
  </si>
  <si>
    <t>Lardo Di Conca</t>
  </si>
  <si>
    <t>Snapper, Raw</t>
  </si>
  <si>
    <t>Roast Beef Shaved (Woolworths)</t>
  </si>
  <si>
    <t>Greek Yogurt No Sugar Mixed Berry (Chobani)</t>
  </si>
  <si>
    <t>Greek Yogurt No Sugar Vanilla (Chobani)</t>
  </si>
  <si>
    <t>Tarakihi, Raw</t>
  </si>
  <si>
    <t>Thin Sliced Streaky Bacon (Farmland)</t>
  </si>
  <si>
    <t>Cheddar cheese (mild)</t>
  </si>
  <si>
    <t>Tasty cheese (Pams)</t>
  </si>
  <si>
    <t>Beef chuck steak</t>
  </si>
  <si>
    <t>Philadelphia Cream Cheese</t>
  </si>
  <si>
    <t>Sour cream (The Collective)</t>
  </si>
  <si>
    <t>Chicken thigh skinless cooked</t>
  </si>
  <si>
    <t xml:space="preserve">Woolworths pork sausage classic </t>
  </si>
  <si>
    <t>Chicken, breast, flesh, lean, fresh, raw, composite</t>
  </si>
  <si>
    <t>Chicken, breast, flesh, fresh, baked or roasted (skin removed before eaten), no fat or salt added</t>
  </si>
  <si>
    <t>Chicken, drumstick, flesh, lean, fresh, raw, composite</t>
  </si>
  <si>
    <t>Chicken, drumstick, flesh, fresh, baked or roasted (skin removed before eaten), no salt or fat added, composite</t>
  </si>
  <si>
    <t>Chicken, thigh, flesh, lean, fresh, raw, composite</t>
  </si>
  <si>
    <t>Chicken, thigh, flesh, baked or roasted (skin removed before eaten), no salt or fat added, composite</t>
  </si>
  <si>
    <t>Chicken, mince, raw, premium, Tegel®</t>
  </si>
  <si>
    <t>Gourmet beef patties Angel Bay</t>
  </si>
  <si>
    <t>Frozen strawberries (Fruzio)</t>
  </si>
  <si>
    <t xml:space="preserve">Gourmet Meatballs Angel Bay </t>
  </si>
  <si>
    <t>Beef mince 18% (Countdown)</t>
  </si>
  <si>
    <t>Easiyo unsweetened natural</t>
  </si>
  <si>
    <t>oils, fats, &amp; condiments</t>
  </si>
  <si>
    <t>Extra Virgin Olive Oil</t>
  </si>
  <si>
    <t>Keto Butter Raspberry&amp;Macadamia</t>
  </si>
  <si>
    <t>Lightly Salted Butter (Lewis Rd)</t>
  </si>
  <si>
    <t>Butter unsalted (Lewis Rd)</t>
  </si>
  <si>
    <t>Mayonnaise (Best Foods)</t>
  </si>
  <si>
    <t>Butter (Craigs)</t>
  </si>
  <si>
    <t>Mascarpone (Tatua)</t>
  </si>
  <si>
    <t>Macadamia Oil (Olivado)</t>
  </si>
  <si>
    <t>Rice Bran Oil (Select)</t>
  </si>
  <si>
    <t>Smoked Salmon Pate (Constantia)</t>
  </si>
  <si>
    <t>Aioli With Olive Oil (Heinz)</t>
  </si>
  <si>
    <t>Unsalted Butter (Mainland)</t>
  </si>
  <si>
    <t>Omega 3 Super Boost (Waihi Bush)</t>
  </si>
  <si>
    <t>Mayonnaise (Kewpie)</t>
  </si>
  <si>
    <t>Yoghurt Dip (The Good Taste Co)</t>
  </si>
  <si>
    <t>Pesto (Select)</t>
  </si>
  <si>
    <t>Ketchup Less Sugar And Salt (Heinz)</t>
  </si>
  <si>
    <t>Blue Cheese Dressing (362 Grillhouse)</t>
  </si>
  <si>
    <t>Lemon Curd (Barkers)</t>
  </si>
  <si>
    <t>Wildberry Spread (Barkers)</t>
  </si>
  <si>
    <t>Teriyaki Sauce (Kikkoman)</t>
  </si>
  <si>
    <t>Panaeng Paste (Valcom)</t>
  </si>
  <si>
    <t>Green Curry Paste (Valcom)</t>
  </si>
  <si>
    <t>Evoo Spray (Harvest)</t>
  </si>
  <si>
    <t>Spanish Evoo Spray (Select)</t>
  </si>
  <si>
    <t>Cold Pressed Avocado With Lemon (Avofresh)</t>
  </si>
  <si>
    <t>Whole Egg Mayonnaise (Pams)</t>
  </si>
  <si>
    <t>Italian Evoo Spray (Bertolli)</t>
  </si>
  <si>
    <t>Cashew Cream (Little Island)</t>
  </si>
  <si>
    <t>Pure Sesame Oil (Lee Kum Kee)</t>
  </si>
  <si>
    <t>Premium Dark Soy Sauce (High Mark)</t>
  </si>
  <si>
    <t>Walnut Halves (Pams)</t>
  </si>
  <si>
    <t>Perinaise Mild (Nandos)</t>
  </si>
  <si>
    <t>Avocado Spread (Avo Fresh)</t>
  </si>
  <si>
    <t>Salted Butter (Petit Normande)</t>
  </si>
  <si>
    <t>Dijon French Mustard (Delmaine)</t>
  </si>
  <si>
    <t>Ev Avocado Oil (Olivado)</t>
  </si>
  <si>
    <t>Asian Herbs Stir Fry Sauce (Kikkoman)</t>
  </si>
  <si>
    <t>Tapenade (Farro)</t>
  </si>
  <si>
    <t>Pickle-Naise (Culley'S Kitchen)</t>
  </si>
  <si>
    <t>Coconut Oil (Blue Coconut)</t>
  </si>
  <si>
    <t>Hollandaise Sauce (Maille)</t>
  </si>
  <si>
    <t>Roasted Unsalted Cashews (Graze)</t>
  </si>
  <si>
    <t>Real Squeeze Mayonnaise (Best Foods)</t>
  </si>
  <si>
    <t>Caramel Nut Butter (Forty Thieves)</t>
  </si>
  <si>
    <t>Avocado Dressing (The Original Sauce Co.)</t>
  </si>
  <si>
    <t>Salted Macadamia Maple &amp; Vanilla (Forty Thieves)</t>
  </si>
  <si>
    <t>Beef stock reduced salt (Oxo)</t>
  </si>
  <si>
    <t>Tomato puree (Pams)</t>
  </si>
  <si>
    <t>Pams Pasta Sauce</t>
  </si>
  <si>
    <t>Pams peanut butter smooth</t>
  </si>
  <si>
    <t>Flaky puff pastry</t>
  </si>
  <si>
    <t>Pesto Pams shelf</t>
  </si>
  <si>
    <t>misc</t>
  </si>
  <si>
    <t>Coconut Yoghurt (Zenzo)</t>
  </si>
  <si>
    <t>Sugar Free Drinking Chocolate (Avalanche)</t>
  </si>
  <si>
    <t>Sea Salt Crackers (Keto Naturals)</t>
  </si>
  <si>
    <t>Almond Meal (Cinderella)</t>
  </si>
  <si>
    <t>Salted Caramel Topping (Natvia)</t>
  </si>
  <si>
    <t>Macadamia Nuts</t>
  </si>
  <si>
    <t>Cornflour (Edmonds)</t>
  </si>
  <si>
    <t>Coconut Raspberry Yoghurt Drops (Kiwigarden)</t>
  </si>
  <si>
    <t>Guacamole Classic (Obela)</t>
  </si>
  <si>
    <t>Desiccated Coconut</t>
  </si>
  <si>
    <t>Milk Choc Honeycomb (Well Naturally)</t>
  </si>
  <si>
    <t>Milk Choc Salted Caramel (Well Naturally)</t>
  </si>
  <si>
    <t>Milk Choc Coconut Delight (Well Naturally)</t>
  </si>
  <si>
    <t>Dark Choc Orange (Well Naturally)</t>
  </si>
  <si>
    <t>Cocoa Powder (Sun Valley)</t>
  </si>
  <si>
    <t>Cocoa Powder (Avalanche)</t>
  </si>
  <si>
    <t>Xanthan Gum (Lotus)</t>
  </si>
  <si>
    <t>Black Chia Seeds (Pams)</t>
  </si>
  <si>
    <t>Agar Agar (Mrs Rogers)</t>
  </si>
  <si>
    <t>Sugarfree Maple Syrup (Queen)</t>
  </si>
  <si>
    <t>Gelatin Raspberry (Ww)</t>
  </si>
  <si>
    <t>Lowcarb Keto Bread (Home St)</t>
  </si>
  <si>
    <t>Almond Crackers (Little Bird Organics)</t>
  </si>
  <si>
    <t>Cinnamon Ground (Masterfoods)</t>
  </si>
  <si>
    <t>Guar Gum (Ceresorganics)</t>
  </si>
  <si>
    <t>Clear Unsweetened Gelatine (Gelita)</t>
  </si>
  <si>
    <t>Coconut Cream (Trident)</t>
  </si>
  <si>
    <t>Manzanilla Olives With Anchovies (Fragata)</t>
  </si>
  <si>
    <t>Manzanilla Olives With Salmon (Fragata)</t>
  </si>
  <si>
    <t>Lowcarb Nutrient Crackers (Health Discovery)</t>
  </si>
  <si>
    <t>Marmalade (Natvia)</t>
  </si>
  <si>
    <t>Strawberry Fruit Spread (Natvia)</t>
  </si>
  <si>
    <t>Ketocal 3:1 Unflavoured (Nutricia)</t>
  </si>
  <si>
    <t>Baking Powder (Edmonds)</t>
  </si>
  <si>
    <t>Ketocal 4:1 Vanilla (Nutricia)</t>
  </si>
  <si>
    <t>Wholemeal Flour (Edmonds)</t>
  </si>
  <si>
    <t>Afghan Crunch Keto Cookie (Justins'S)</t>
  </si>
  <si>
    <t>Dark Choc Drizzlde Pop Corn (Serious Pop Corn)</t>
  </si>
  <si>
    <t>Seaweed Teriyaki Bbq (Ceresorganics)</t>
  </si>
  <si>
    <t>Smooth Peanut Butter (Macro)</t>
  </si>
  <si>
    <t>Cheese Bites (Ghiotti)</t>
  </si>
  <si>
    <t>Sourdough Crisps Onion &amp; Rosemary (Arnotts)</t>
  </si>
  <si>
    <t>Sourdough Crisps Cheddar &amp; Garlic (Arnotts)</t>
  </si>
  <si>
    <t>Chickpea Flour (Fresh Life)</t>
  </si>
  <si>
    <t>Pecans (Select)</t>
  </si>
  <si>
    <t>Lemon Juice</t>
  </si>
  <si>
    <t>Coconut Sugar (Pams)</t>
  </si>
  <si>
    <t>Choc Topping (Natvia)</t>
  </si>
  <si>
    <t>Golden Syrup (Pams)</t>
  </si>
  <si>
    <t>Fruit Compote (Barkers)</t>
  </si>
  <si>
    <t>Tamari Almonds (Mother Earth)</t>
  </si>
  <si>
    <t>Freeze Dried Feijoa Slices (Fresh As)</t>
  </si>
  <si>
    <t>Spanish Pitten Green Olives (Delmaine)</t>
  </si>
  <si>
    <t>Coconut Yoghurt Drops (Kiwigarden)</t>
  </si>
  <si>
    <t>Natural Hazelnuts (Pams)</t>
  </si>
  <si>
    <t>Vanilla Bean Coconut Yoghurt (Zenzo)</t>
  </si>
  <si>
    <t>Manuka Honey (Mother Earth)</t>
  </si>
  <si>
    <t>Keto Pancake Mix (The Monday Food Co)</t>
  </si>
  <si>
    <t>Olive Verdi (Masiello)</t>
  </si>
  <si>
    <t>Keto Crackers Garlic Bread (Keep Keto)</t>
  </si>
  <si>
    <t>Keto Passion Butter Curd (Kapiti'S Glam Food)</t>
  </si>
  <si>
    <t>Salted Caramel Snack (Lowcarb Zone)</t>
  </si>
  <si>
    <t>Peach, Mango, Passionfruit Compote (Barkers)</t>
  </si>
  <si>
    <t>Keto Banana Bread Mix (Snaxx)</t>
  </si>
  <si>
    <t>Sea Salt Pop Corn (Sweet As Popcorn)</t>
  </si>
  <si>
    <t>Hazelnut Spread Sugar Free (Natvia)</t>
  </si>
  <si>
    <t>Ground Lsa + Chia (Freshlife)</t>
  </si>
  <si>
    <t>Choc &amp; Macadamia Shortbread Cookies (The Monday Food Co.)</t>
  </si>
  <si>
    <t>Gf Coconut Flour (Fresh Life)</t>
  </si>
  <si>
    <t>Keto Pizza Base Mix (Mad Creations)</t>
  </si>
  <si>
    <t>Peanut Butter Cups (Atkins)</t>
  </si>
  <si>
    <t>Classic Guacamole (Pams)</t>
  </si>
  <si>
    <t>Passata (Mutti)</t>
  </si>
  <si>
    <t>Pecan Nuts Halves (Spice Easy)</t>
  </si>
  <si>
    <t>Reduced Carb Fusilli (Feeling Ok)</t>
  </si>
  <si>
    <t>Almond Flour (Fresh Life)</t>
  </si>
  <si>
    <t>Pumpkin Seeds (Pams)</t>
  </si>
  <si>
    <t>Original Nut Flour Bread Baking Mix (Flour &amp; Dough)</t>
  </si>
  <si>
    <t>Victoria Sponge Cake Mix (Justine'S)</t>
  </si>
  <si>
    <t xml:space="preserve">Organic Blue Agave </t>
  </si>
  <si>
    <t>Keto Pizza Thin Crispy Base (Farrah'S)</t>
  </si>
  <si>
    <t>Keto Lemon Butter Curd (Kapiti'S Glam Food)</t>
  </si>
  <si>
    <t>Caramel Dulche De Leche Topping (Queen)</t>
  </si>
  <si>
    <t>Keto Porridge (Snaxx)</t>
  </si>
  <si>
    <t>Natural Walnuts (Mother Earth)</t>
  </si>
  <si>
    <t>High Protein Salted Caramel (Musashi)</t>
  </si>
  <si>
    <t>Baking powder (Pams)</t>
  </si>
  <si>
    <t>Almond Milk (vitasoy)</t>
  </si>
  <si>
    <t xml:space="preserve">Gerry's Super Bread </t>
  </si>
  <si>
    <t>Pick up Sticks banana</t>
  </si>
  <si>
    <t>Olives Spanish green (Delmaine)</t>
  </si>
  <si>
    <t>Ground Linseed (Pams)</t>
  </si>
  <si>
    <t>Passata classic (Leggos)</t>
  </si>
  <si>
    <t>Natures fresh wheatmeal</t>
  </si>
  <si>
    <t>Pasta maria penne</t>
  </si>
  <si>
    <t>Psyllium Husk (Ceres Organics)</t>
  </si>
  <si>
    <t>Flour white plain (Pams)</t>
  </si>
  <si>
    <t>Almond milk unsweetened (Pams)</t>
  </si>
  <si>
    <t>Stevia</t>
  </si>
  <si>
    <t>Coconut yoghurt (Cathedral Cove)</t>
  </si>
  <si>
    <t>Mum Mum cracker (Apple/Pumpkin)</t>
  </si>
  <si>
    <t>Chia seeds (Tasti)</t>
  </si>
  <si>
    <t>Weetbix (Select)</t>
  </si>
  <si>
    <t>Rice bubbles (select)</t>
  </si>
  <si>
    <t>Coconut Milk (Trident)</t>
  </si>
  <si>
    <t>Tomato soup (Pitano)</t>
  </si>
  <si>
    <t>Keto Muffin Mix (Ikuna) with butter and egg</t>
  </si>
  <si>
    <t>Brocolli and cheese bites (leader)</t>
  </si>
  <si>
    <t>Artisano creamy mushroom soup</t>
  </si>
  <si>
    <t>Keto instant pudding (vanilla)</t>
  </si>
  <si>
    <t>recipes</t>
  </si>
  <si>
    <t>Choco Fudge (Recipe)</t>
  </si>
  <si>
    <t>Cinnamon Toast (Recipe)</t>
  </si>
  <si>
    <t>Zucchini &amp; Cheese Muffins (Recipe)</t>
  </si>
  <si>
    <t>drinks</t>
  </si>
  <si>
    <t>Pineapple Juice (Mccoy)</t>
  </si>
  <si>
    <t>Coconut Milk (Aroy-D)</t>
  </si>
  <si>
    <t>Coconut Milk (Tcc)</t>
  </si>
  <si>
    <t>Coconut Milk Unsweetened (Sanitarium)</t>
  </si>
  <si>
    <t>Pink Lady Apple (Mccoy)</t>
  </si>
  <si>
    <t>Watermelon Juice (H2Coco)</t>
  </si>
  <si>
    <t>Gut Health Kiwifruit &amp; Aloe Vera (Nekta)</t>
  </si>
  <si>
    <t>Blackcurrant Fruit Drink (Ribena)</t>
  </si>
  <si>
    <t>Boring Oat Milk Barista Grade</t>
  </si>
  <si>
    <t>Almond Coconut Milk Unsweetened (Sanitarium)</t>
  </si>
  <si>
    <t>Pure Coconut Water (Select)</t>
  </si>
  <si>
    <t>High Protein Almond Milk (So Good)</t>
  </si>
  <si>
    <t>Coconut Water (Ufc)</t>
  </si>
  <si>
    <t>Coconut Milk (Little Island)</t>
  </si>
  <si>
    <t>Blue Milk (Value)</t>
  </si>
  <si>
    <t>Barista Coconut Milk (Alpro)</t>
  </si>
  <si>
    <t>NAME</t>
  </si>
  <si>
    <t>Oliver Foley</t>
  </si>
  <si>
    <t>CALORIES</t>
  </si>
  <si>
    <t>Protein need</t>
  </si>
  <si>
    <t>per meal</t>
  </si>
  <si>
    <t>RATIO</t>
  </si>
  <si>
    <t>to 1</t>
  </si>
  <si>
    <t>MEALS</t>
  </si>
  <si>
    <t>meals per day</t>
  </si>
  <si>
    <t>DIETARY UNIT</t>
  </si>
  <si>
    <t>Kcal/unit</t>
  </si>
  <si>
    <t>units/day</t>
  </si>
  <si>
    <t>units/meal</t>
  </si>
  <si>
    <t>CALORIES PER MEAL</t>
  </si>
  <si>
    <t>Prot (g)</t>
  </si>
  <si>
    <t>Fat (g)</t>
  </si>
  <si>
    <t>CHO (g)</t>
  </si>
  <si>
    <t>CALCULATED GOAL PER MEAL</t>
  </si>
  <si>
    <t>MEAL:</t>
  </si>
  <si>
    <t>GOAL</t>
  </si>
  <si>
    <t>AMOUNT</t>
  </si>
  <si>
    <t>FOOD</t>
  </si>
  <si>
    <t>GRAMS</t>
  </si>
  <si>
    <t>Exact Ratio</t>
  </si>
  <si>
    <t>TO 1</t>
  </si>
  <si>
    <t>NOTES:</t>
  </si>
  <si>
    <t>Calories</t>
  </si>
  <si>
    <t>Exact Value</t>
  </si>
  <si>
    <t>Caloless noodles chicken flavour</t>
  </si>
  <si>
    <t>Leggos pesto</t>
  </si>
  <si>
    <t>Frozen Mango (Fruzio)</t>
  </si>
  <si>
    <t xml:space="preserve">Peaches Pams </t>
  </si>
  <si>
    <t>Pams Extra Virgin Olive Oil</t>
  </si>
  <si>
    <t>Tegel meal maker shredded roast chicken</t>
  </si>
  <si>
    <t>Salmon John West</t>
  </si>
  <si>
    <t>Natureland banana kiwifruit pear puch</t>
  </si>
  <si>
    <t>Weight watchers choc mousse</t>
  </si>
  <si>
    <t>Green Kiwifruit</t>
  </si>
  <si>
    <t>White quinoa</t>
  </si>
  <si>
    <t>Sesame seeds</t>
  </si>
  <si>
    <t>So good oat milk</t>
  </si>
  <si>
    <t>Cerebos sweet fruit chutney</t>
  </si>
  <si>
    <t>Natureland banana berries apple pouch</t>
  </si>
  <si>
    <t>Pineapple chunks in juice (Pams)</t>
  </si>
  <si>
    <t>Vogels café style ultra low carb</t>
  </si>
  <si>
    <t xml:space="preserve">brown sugar </t>
  </si>
  <si>
    <t>Cauliflower rice Birds Eye</t>
  </si>
  <si>
    <t>Easiyo Greek unsweetened</t>
  </si>
  <si>
    <t>Cheesy Cauliflour soup Pitango</t>
  </si>
  <si>
    <t>Sundried tomato pesto Pams</t>
  </si>
  <si>
    <t>Egg scrambled</t>
  </si>
  <si>
    <t>Cheese Supreme Pasta Low Carb Life (prepared per mix)</t>
  </si>
  <si>
    <t>Capsicum (yellow)</t>
  </si>
  <si>
    <t>Natvia apricot fruit spread</t>
  </si>
  <si>
    <t>Tuna smoked Sealord</t>
  </si>
  <si>
    <t>Freyas low carb bread</t>
  </si>
  <si>
    <t>Corned Beef</t>
  </si>
  <si>
    <t>Ground almonds Freshlife</t>
  </si>
  <si>
    <t>Salmon Regal Classic hot smoked</t>
  </si>
  <si>
    <t>Salmon regal king cold smoked</t>
  </si>
  <si>
    <t>Spanish Olives (Countdown)</t>
  </si>
  <si>
    <t>Woolworths mince prime 13%fat</t>
  </si>
  <si>
    <t>Pics Peanut butter crunchy</t>
  </si>
  <si>
    <t>Cream Cheese Philadelphia (Tub)</t>
  </si>
  <si>
    <t>Basmati rice</t>
  </si>
  <si>
    <t>Bok choy</t>
  </si>
  <si>
    <t>Dried cranberries Cinderella</t>
  </si>
  <si>
    <t>Natural almonds Select</t>
  </si>
  <si>
    <t xml:space="preserve">Cream cheese Meadow Fresh </t>
  </si>
  <si>
    <t>Ground almonds Pams</t>
  </si>
  <si>
    <t>Olives pitted green Crespo herbs a garlic</t>
  </si>
  <si>
    <t>Whole baby green beans Pams</t>
  </si>
  <si>
    <t>Streaky Bacon (Medallion)</t>
  </si>
  <si>
    <t>Melrose greens powder superblend</t>
  </si>
  <si>
    <t>White rice</t>
  </si>
  <si>
    <t>Woolworths tomato and basil soup</t>
  </si>
  <si>
    <t>Mozzarella shredded (Pam's)</t>
  </si>
  <si>
    <t>Watties Custard Mango</t>
  </si>
  <si>
    <t>Verkers Frankfurters</t>
  </si>
  <si>
    <t>Noshu chocolate brownie (made per directions)</t>
  </si>
  <si>
    <t>Watties Custard Banana</t>
  </si>
  <si>
    <t>Hutton's shredded chicken</t>
  </si>
  <si>
    <t>Watties custard strawberry &amp; vanilla</t>
  </si>
  <si>
    <t>Farrah's keto wrap</t>
  </si>
  <si>
    <t>Linseeds (Tasti)</t>
  </si>
  <si>
    <t>Apple slices Select</t>
  </si>
  <si>
    <t>Frozen raspberries (Fruzio)</t>
  </si>
  <si>
    <t>Chicken Pate (Podravka)</t>
  </si>
  <si>
    <t>Mayonnaise (Heinz)</t>
  </si>
  <si>
    <t>Frozen Peas (Pams)</t>
  </si>
  <si>
    <t>Cornichons (Golden Sun)</t>
  </si>
  <si>
    <t>Almond Meal (Select)</t>
  </si>
  <si>
    <t>Olina's simply seed crackers</t>
  </si>
  <si>
    <t>Keto instant pudding Butterscotch (Simply Delish)</t>
  </si>
  <si>
    <t xml:space="preserve">Basil Pesto (Coles) </t>
  </si>
  <si>
    <t>Tuna in springwater (Sealord)</t>
  </si>
  <si>
    <t>Macro blueberry and apple pouch</t>
  </si>
  <si>
    <t>Pumpkin Potato and Beef Pouch Only Organic</t>
  </si>
  <si>
    <t>Chia seeds (Pam's)</t>
  </si>
  <si>
    <t>King Salmon Dip (Regal)</t>
  </si>
  <si>
    <t>Corn thins sour cream (Real Foods)</t>
  </si>
  <si>
    <t>Basil Pesto (Mediterranean)</t>
  </si>
  <si>
    <t>Olives Manzanilla Pimento Stuffed (Delmaine)</t>
  </si>
  <si>
    <t>Pesto (Genoese)</t>
  </si>
  <si>
    <t>Greek unsweetened yoghurt (Hansells)</t>
  </si>
  <si>
    <t>Cauliflower Puffs (Health Guru)</t>
  </si>
  <si>
    <t>Cheezels</t>
  </si>
  <si>
    <t>Raspberry nut butter (Forty Thieves)</t>
  </si>
  <si>
    <t>Asparagus tinned (Value)</t>
  </si>
  <si>
    <t>Vogels Delightful Granola Apple Crumble and Cinnamon</t>
  </si>
  <si>
    <t>Triple Cream Blue Cheese (Kapiti)</t>
  </si>
  <si>
    <t>Shaved Manuka Smoked Ham (Hellers)</t>
  </si>
  <si>
    <t>Coconut Cream (Select)</t>
  </si>
  <si>
    <t>Polycal</t>
  </si>
  <si>
    <t>Freeze Dried Strawberries</t>
  </si>
  <si>
    <t>Home St Keto Bread Sprouted Sunflower</t>
  </si>
  <si>
    <t xml:space="preserve">Organic mayo (Ceres Organics) </t>
  </si>
  <si>
    <t>Kalamata Olive Tapenade (Top Shelf)</t>
  </si>
  <si>
    <t>Pesto (Sabato)</t>
  </si>
  <si>
    <t>Barbecue sauce (Nothing Naughty)</t>
  </si>
  <si>
    <t>Brown Rice (Pams pouch)</t>
  </si>
  <si>
    <t>Sugar Free choc chip cookies (Gullon)</t>
  </si>
  <si>
    <t>Little Rollies (Bub's Organic)</t>
  </si>
  <si>
    <t>Strawberry yoghurt rice cakes (Only Organic)</t>
  </si>
  <si>
    <t>Hot smoked salmon Pohutakawa (Aoraki)</t>
  </si>
  <si>
    <t xml:space="preserve">Noshu chocolate sugar free </t>
  </si>
  <si>
    <t>Snapper Fish, Baked</t>
  </si>
  <si>
    <t>Black chia seeds (Macro)</t>
  </si>
  <si>
    <t>Lowcarb Keto Wraps (Farrah's) purple packet</t>
  </si>
  <si>
    <t>Mixed vegetables (Mc Cain)</t>
  </si>
  <si>
    <t>Diced tomatoes (Pams)</t>
  </si>
  <si>
    <t>Xanthan Gum (Bin Inn)</t>
  </si>
  <si>
    <t>Rice cakes sour cream (Select)</t>
  </si>
  <si>
    <t>Pesto sweet pepper (Sabato)</t>
  </si>
  <si>
    <t>Tomato soup (Naked Kitchen)</t>
  </si>
  <si>
    <t>Whipped Cream (Tatua)</t>
  </si>
  <si>
    <t>Chicken bone broth (Nutra Organics)</t>
  </si>
  <si>
    <t>Tomato paste (Pams)</t>
  </si>
  <si>
    <t>Battered fish (Birds Eye)</t>
  </si>
  <si>
    <t>Natural Yoghurt (Gopala)</t>
  </si>
  <si>
    <t>Frozen blueberries (Fruzio/ Th Berry Fix))</t>
  </si>
  <si>
    <t>Tartare sauce (Pams)</t>
  </si>
  <si>
    <t>Beef sausage Homekill</t>
  </si>
  <si>
    <t>Sugar free marshmallow (Double D's)</t>
  </si>
  <si>
    <t>Hollandaise sauce (Culleys)</t>
  </si>
  <si>
    <t>Coconut milk (Home Brand)</t>
  </si>
  <si>
    <t>Coconut cream (Solo's choice)</t>
  </si>
  <si>
    <t>Homemade Mayo</t>
  </si>
  <si>
    <t>Sunflower seeds (Pams)</t>
  </si>
  <si>
    <t>Dripping (Pams)</t>
  </si>
  <si>
    <t>Basil (fresh)</t>
  </si>
  <si>
    <t>Chicken nuggets (Select)</t>
  </si>
  <si>
    <t>Chicken &amp; Vege Soup (Woolworths)</t>
  </si>
  <si>
    <t xml:space="preserve">Peach </t>
  </si>
  <si>
    <t>Marie biscuits</t>
  </si>
  <si>
    <t>Bacon/Corn Chowder (hellers)</t>
  </si>
  <si>
    <t>Coconut Yoghurt (Planet Culture)</t>
  </si>
  <si>
    <t>Whipped cream unsweetened (Tatua)</t>
  </si>
  <si>
    <t>Mozzarella Sticks (Rodeo Joe's)</t>
  </si>
  <si>
    <t>Type</t>
  </si>
  <si>
    <t>Noshu chocolate brownie (dry. Mix)</t>
  </si>
  <si>
    <t>Silverbeet</t>
  </si>
  <si>
    <t>Coconut Milk Unsweetened (Australian)</t>
  </si>
  <si>
    <t>Keto Bread (Saree)</t>
  </si>
  <si>
    <t>Yoghurt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</si>
</sst>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\g"/>
    <numFmt numFmtId="166" formatCode="0\g"/>
    <numFmt numFmtId="167" formatCode="0.\ "/>
    <numFmt numFmtId="168" formatCode="\(0.0\)"/>
    <numFmt numFmtId="169" formatCode="0.00\g"/>
  </numFmts>
  <fonts count="6">
    <font>
      <sz val="10"/>
      <name val="Geneva"/>
    </font>
    <font>
      <sz val="10"/>
      <name val="Geneva"/>
      <family val="2"/>
    </font>
    <font>
      <sz val="10"/>
      <color rgb="FF000000"/>
      <name val="Calibri"/>
      <family val="2"/>
      <scheme val="minor"/>
    </font>
    <font>
      <b/>
      <sz val="10"/>
      <color theme="1"/>
      <name val="Proxima Nova"/>
    </font>
    <font>
      <sz val="10"/>
      <color theme="1"/>
      <name val="Proxima Nova"/>
    </font>
    <font>
      <u/>
      <sz val="10"/>
      <color theme="1"/>
      <name val="Proxima Nov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82">
    <xf numFmtId="0" fontId="0" fillId="0" borderId="0" xfId="0"/>
    <xf numFmtId="0" fontId="2" fillId="0" borderId="0" xfId="2"/>
    <xf numFmtId="0" fontId="4" fillId="0" borderId="2" xfId="2" applyFont="1" applyBorder="1" applyAlignment="1">
      <alignment horizontal="left"/>
    </xf>
    <xf numFmtId="2" fontId="4" fillId="0" borderId="3" xfId="2" applyNumberFormat="1" applyFont="1" applyBorder="1" applyAlignment="1">
      <alignment horizontal="center"/>
    </xf>
    <xf numFmtId="0" fontId="2" fillId="0" borderId="0" xfId="4"/>
    <xf numFmtId="2" fontId="4" fillId="0" borderId="3" xfId="4" applyNumberFormat="1" applyFont="1" applyBorder="1" applyAlignment="1">
      <alignment horizontal="center"/>
    </xf>
    <xf numFmtId="0" fontId="2" fillId="0" borderId="0" xfId="4" applyProtection="1">
      <protection locked="0"/>
    </xf>
    <xf numFmtId="0" fontId="4" fillId="0" borderId="3" xfId="4" applyFont="1" applyBorder="1" applyAlignment="1" applyProtection="1">
      <alignment horizontal="left"/>
      <protection locked="0"/>
    </xf>
    <xf numFmtId="164" fontId="4" fillId="0" borderId="3" xfId="4" applyNumberFormat="1" applyFont="1" applyBorder="1" applyAlignment="1" applyProtection="1">
      <alignment horizontal="center"/>
      <protection locked="0"/>
    </xf>
    <xf numFmtId="165" fontId="4" fillId="0" borderId="3" xfId="4" applyNumberFormat="1" applyFont="1" applyBorder="1" applyAlignment="1" applyProtection="1">
      <alignment horizontal="center"/>
      <protection locked="0"/>
    </xf>
    <xf numFmtId="1" fontId="4" fillId="0" borderId="3" xfId="4" applyNumberFormat="1" applyFont="1" applyBorder="1" applyAlignment="1" applyProtection="1">
      <alignment horizontal="center"/>
      <protection locked="0"/>
    </xf>
    <xf numFmtId="164" fontId="4" fillId="0" borderId="5" xfId="4" applyNumberFormat="1" applyFont="1" applyBorder="1" applyAlignment="1" applyProtection="1">
      <alignment horizontal="center"/>
      <protection locked="0"/>
    </xf>
    <xf numFmtId="164" fontId="5" fillId="0" borderId="0" xfId="4" applyNumberFormat="1" applyFont="1" applyAlignment="1" applyProtection="1">
      <alignment horizontal="center"/>
      <protection locked="0"/>
    </xf>
    <xf numFmtId="164" fontId="4" fillId="0" borderId="7" xfId="4" applyNumberFormat="1" applyFont="1" applyBorder="1" applyAlignment="1" applyProtection="1">
      <alignment horizontal="center"/>
      <protection locked="0"/>
    </xf>
    <xf numFmtId="165" fontId="4" fillId="0" borderId="14" xfId="4" applyNumberFormat="1" applyFont="1" applyBorder="1" applyAlignment="1" applyProtection="1">
      <alignment horizontal="center"/>
      <protection locked="0"/>
    </xf>
    <xf numFmtId="0" fontId="3" fillId="0" borderId="3" xfId="4" applyFont="1" applyBorder="1" applyAlignment="1" applyProtection="1">
      <alignment horizontal="center" vertical="center"/>
      <protection locked="0"/>
    </xf>
    <xf numFmtId="0" fontId="4" fillId="0" borderId="6" xfId="4" applyFont="1" applyBorder="1" applyAlignment="1" applyProtection="1">
      <alignment horizontal="center"/>
      <protection locked="0"/>
    </xf>
    <xf numFmtId="164" fontId="3" fillId="0" borderId="7" xfId="4" applyNumberFormat="1" applyFont="1" applyBorder="1" applyAlignment="1" applyProtection="1">
      <alignment horizontal="right"/>
      <protection locked="0"/>
    </xf>
    <xf numFmtId="165" fontId="3" fillId="0" borderId="7" xfId="4" applyNumberFormat="1" applyFont="1" applyBorder="1" applyAlignment="1" applyProtection="1">
      <alignment horizontal="center"/>
      <protection locked="0"/>
    </xf>
    <xf numFmtId="165" fontId="3" fillId="0" borderId="4" xfId="4" applyNumberFormat="1" applyFont="1" applyBorder="1" applyAlignment="1" applyProtection="1">
      <alignment horizontal="center"/>
      <protection locked="0"/>
    </xf>
    <xf numFmtId="0" fontId="4" fillId="0" borderId="6" xfId="4" applyFont="1" applyBorder="1" applyAlignment="1" applyProtection="1">
      <alignment horizontal="left"/>
      <protection locked="0"/>
    </xf>
    <xf numFmtId="164" fontId="4" fillId="0" borderId="7" xfId="4" applyNumberFormat="1" applyFont="1" applyBorder="1" applyAlignment="1" applyProtection="1">
      <alignment horizontal="left"/>
      <protection locked="0"/>
    </xf>
    <xf numFmtId="0" fontId="4" fillId="0" borderId="0" xfId="4" applyFont="1" applyAlignment="1" applyProtection="1">
      <alignment horizontal="left"/>
      <protection locked="0"/>
    </xf>
    <xf numFmtId="165" fontId="3" fillId="0" borderId="8" xfId="4" applyNumberFormat="1" applyFont="1" applyBorder="1" applyAlignment="1">
      <alignment horizontal="center"/>
    </xf>
    <xf numFmtId="165" fontId="3" fillId="0" borderId="3" xfId="4" applyNumberFormat="1" applyFont="1" applyBorder="1" applyAlignment="1">
      <alignment horizontal="center"/>
    </xf>
    <xf numFmtId="165" fontId="3" fillId="0" borderId="9" xfId="4" applyNumberFormat="1" applyFont="1" applyBorder="1" applyAlignment="1">
      <alignment horizontal="center"/>
    </xf>
    <xf numFmtId="0" fontId="4" fillId="0" borderId="0" xfId="4" applyFont="1"/>
    <xf numFmtId="164" fontId="4" fillId="0" borderId="5" xfId="4" applyNumberFormat="1" applyFont="1" applyBorder="1" applyAlignment="1">
      <alignment horizontal="center"/>
    </xf>
    <xf numFmtId="0" fontId="4" fillId="0" borderId="10" xfId="4" applyFont="1" applyBorder="1"/>
    <xf numFmtId="165" fontId="3" fillId="0" borderId="11" xfId="4" applyNumberFormat="1" applyFont="1" applyBorder="1" applyAlignment="1">
      <alignment horizontal="center"/>
    </xf>
    <xf numFmtId="165" fontId="3" fillId="0" borderId="12" xfId="4" applyNumberFormat="1" applyFont="1" applyBorder="1" applyAlignment="1">
      <alignment horizontal="center"/>
    </xf>
    <xf numFmtId="168" fontId="4" fillId="0" borderId="15" xfId="4" applyNumberFormat="1" applyFont="1" applyBorder="1" applyAlignment="1">
      <alignment horizontal="center"/>
    </xf>
    <xf numFmtId="168" fontId="4" fillId="0" borderId="13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64" fontId="4" fillId="0" borderId="16" xfId="4" applyNumberFormat="1" applyFont="1" applyBorder="1" applyAlignment="1">
      <alignment horizontal="center"/>
    </xf>
    <xf numFmtId="164" fontId="4" fillId="0" borderId="12" xfId="4" applyNumberFormat="1" applyFont="1" applyBorder="1" applyAlignment="1">
      <alignment horizontal="center"/>
    </xf>
    <xf numFmtId="164" fontId="4" fillId="0" borderId="10" xfId="4" applyNumberFormat="1" applyFont="1" applyBorder="1" applyAlignment="1">
      <alignment horizontal="center"/>
    </xf>
    <xf numFmtId="0" fontId="4" fillId="0" borderId="11" xfId="4" applyFont="1" applyBorder="1"/>
    <xf numFmtId="0" fontId="4" fillId="0" borderId="12" xfId="4" applyFont="1" applyBorder="1"/>
    <xf numFmtId="165" fontId="3" fillId="0" borderId="6" xfId="4" applyNumberFormat="1" applyFont="1" applyBorder="1" applyAlignment="1">
      <alignment horizontal="center"/>
    </xf>
    <xf numFmtId="169" fontId="3" fillId="0" borderId="3" xfId="4" applyNumberFormat="1" applyFont="1" applyBorder="1" applyAlignment="1">
      <alignment horizontal="center"/>
    </xf>
    <xf numFmtId="164" fontId="4" fillId="2" borderId="3" xfId="4" applyNumberFormat="1" applyFont="1" applyFill="1" applyBorder="1" applyAlignment="1">
      <alignment horizontal="center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horizontal="center"/>
    </xf>
    <xf numFmtId="164" fontId="3" fillId="0" borderId="0" xfId="4" applyNumberFormat="1" applyFont="1" applyAlignment="1">
      <alignment horizontal="right"/>
    </xf>
    <xf numFmtId="164" fontId="4" fillId="0" borderId="4" xfId="4" applyNumberFormat="1" applyFont="1" applyBorder="1" applyAlignment="1">
      <alignment horizontal="center"/>
    </xf>
    <xf numFmtId="0" fontId="3" fillId="0" borderId="6" xfId="4" applyFont="1" applyBorder="1" applyAlignment="1">
      <alignment horizontal="left"/>
    </xf>
    <xf numFmtId="164" fontId="4" fillId="0" borderId="7" xfId="4" applyNumberFormat="1" applyFont="1" applyBorder="1" applyAlignment="1">
      <alignment horizontal="center"/>
    </xf>
    <xf numFmtId="0" fontId="4" fillId="0" borderId="0" xfId="4" applyFont="1" applyAlignment="1">
      <alignment horizontal="center" vertical="center"/>
    </xf>
    <xf numFmtId="164" fontId="4" fillId="0" borderId="0" xfId="4" applyNumberFormat="1" applyFont="1" applyAlignment="1">
      <alignment horizontal="center"/>
    </xf>
    <xf numFmtId="164" fontId="4" fillId="0" borderId="0" xfId="4" applyNumberFormat="1" applyFont="1" applyAlignment="1">
      <alignment horizontal="left"/>
    </xf>
    <xf numFmtId="0" fontId="3" fillId="0" borderId="0" xfId="4" applyFont="1" applyAlignment="1">
      <alignment horizontal="right"/>
    </xf>
    <xf numFmtId="166" fontId="3" fillId="0" borderId="6" xfId="4" applyNumberFormat="1" applyFont="1" applyBorder="1" applyAlignment="1">
      <alignment horizontal="center" vertical="center"/>
    </xf>
    <xf numFmtId="166" fontId="4" fillId="0" borderId="0" xfId="4" applyNumberFormat="1" applyFont="1" applyAlignment="1">
      <alignment horizontal="center" vertical="center"/>
    </xf>
    <xf numFmtId="0" fontId="3" fillId="0" borderId="0" xfId="4" applyFont="1"/>
    <xf numFmtId="1" fontId="4" fillId="0" borderId="0" xfId="4" applyNumberFormat="1" applyFont="1" applyAlignment="1">
      <alignment horizontal="center"/>
    </xf>
    <xf numFmtId="165" fontId="3" fillId="0" borderId="0" xfId="4" applyNumberFormat="1" applyFont="1" applyAlignment="1">
      <alignment horizontal="center"/>
    </xf>
    <xf numFmtId="0" fontId="3" fillId="0" borderId="13" xfId="4" applyFont="1" applyBorder="1" applyAlignment="1">
      <alignment horizontal="right"/>
    </xf>
    <xf numFmtId="167" fontId="4" fillId="0" borderId="0" xfId="4" applyNumberFormat="1" applyFont="1"/>
    <xf numFmtId="0" fontId="3" fillId="0" borderId="5" xfId="4" applyFont="1" applyBorder="1"/>
    <xf numFmtId="164" fontId="3" fillId="0" borderId="0" xfId="4" applyNumberFormat="1" applyFont="1" applyAlignment="1">
      <alignment horizontal="center"/>
    </xf>
    <xf numFmtId="164" fontId="4" fillId="0" borderId="0" xfId="4" applyNumberFormat="1" applyFont="1" applyAlignment="1">
      <alignment horizontal="right"/>
    </xf>
    <xf numFmtId="1" fontId="4" fillId="0" borderId="0" xfId="4" applyNumberFormat="1" applyFont="1" applyAlignment="1">
      <alignment horizontal="right"/>
    </xf>
    <xf numFmtId="0" fontId="4" fillId="0" borderId="0" xfId="4" applyFont="1" applyAlignment="1">
      <alignment horizontal="right"/>
    </xf>
    <xf numFmtId="1" fontId="4" fillId="0" borderId="0" xfId="4" applyNumberFormat="1" applyFont="1" applyAlignment="1">
      <alignment horizontal="left"/>
    </xf>
    <xf numFmtId="2" fontId="4" fillId="0" borderId="3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2" fillId="0" borderId="1" xfId="4" applyBorder="1"/>
    <xf numFmtId="0" fontId="4" fillId="3" borderId="2" xfId="2" applyFont="1" applyFill="1" applyBorder="1" applyAlignment="1">
      <alignment horizontal="left"/>
    </xf>
    <xf numFmtId="2" fontId="4" fillId="3" borderId="3" xfId="2" applyNumberFormat="1" applyFont="1" applyFill="1" applyBorder="1" applyAlignment="1">
      <alignment horizontal="center"/>
    </xf>
    <xf numFmtId="0" fontId="4" fillId="0" borderId="10" xfId="2" applyFont="1" applyBorder="1" applyAlignment="1">
      <alignment horizontal="left"/>
    </xf>
    <xf numFmtId="2" fontId="4" fillId="0" borderId="10" xfId="2" applyNumberFormat="1" applyFont="1" applyBorder="1" applyAlignment="1">
      <alignment horizontal="center"/>
    </xf>
    <xf numFmtId="0" fontId="4" fillId="3" borderId="17" xfId="2" applyFont="1" applyFill="1" applyBorder="1" applyAlignment="1">
      <alignment horizontal="left"/>
    </xf>
    <xf numFmtId="2" fontId="4" fillId="3" borderId="13" xfId="2" applyNumberFormat="1" applyFont="1" applyFill="1" applyBorder="1" applyAlignment="1">
      <alignment horizontal="center"/>
    </xf>
    <xf numFmtId="0" fontId="4" fillId="0" borderId="1" xfId="2" applyFont="1" applyBorder="1" applyAlignment="1">
      <alignment horizontal="left"/>
    </xf>
    <xf numFmtId="2" fontId="4" fillId="0" borderId="1" xfId="2" applyNumberFormat="1" applyFont="1" applyBorder="1" applyAlignment="1">
      <alignment horizontal="center"/>
    </xf>
    <xf numFmtId="0" fontId="2" fillId="0" borderId="1" xfId="2" applyBorder="1"/>
    <xf numFmtId="0" fontId="2" fillId="0" borderId="1" xfId="2" applyBorder="1" applyAlignment="1">
      <alignment horizontal="center"/>
    </xf>
    <xf numFmtId="0" fontId="3" fillId="3" borderId="17" xfId="2" applyFont="1" applyFill="1" applyBorder="1" applyAlignment="1">
      <alignment horizontal="left"/>
    </xf>
    <xf numFmtId="164" fontId="3" fillId="3" borderId="13" xfId="2" applyNumberFormat="1" applyFont="1" applyFill="1" applyBorder="1" applyAlignment="1">
      <alignment horizontal="center"/>
    </xf>
    <xf numFmtId="0" fontId="4" fillId="0" borderId="17" xfId="2" applyFont="1" applyBorder="1" applyAlignment="1">
      <alignment horizontal="left"/>
    </xf>
    <xf numFmtId="2" fontId="4" fillId="0" borderId="13" xfId="2" applyNumberFormat="1" applyFont="1" applyBorder="1" applyAlignment="1">
      <alignment horizontal="center"/>
    </xf>
  </cellXfs>
  <cellStyles count="5">
    <cellStyle name="Normal" xfId="0" builtinId="0"/>
    <cellStyle name="Normal 2" xfId="1" xr:uid="{CDC8F4B3-0DD1-0541-A1C1-D4607B4A1561}"/>
    <cellStyle name="Normal 3" xfId="2" xr:uid="{CFA99E95-7AA0-4F25-8AD5-DCD6042FDBF1}"/>
    <cellStyle name="Normal 4" xfId="3" xr:uid="{C56FBADD-6A67-4EB4-B151-FD50C73D1571}"/>
    <cellStyle name="Normal 5" xfId="4" xr:uid="{A3507E2B-0BA7-45ED-B66A-D91D8C2D6F6E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roxima Nova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roxima Nova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roxima Nova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roxima Nova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roxima Nova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hair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roxima Nova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roxima Nova"/>
        <scheme val="none"/>
      </font>
      <numFmt numFmtId="164" formatCode="0.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4D662-305A-744D-B024-01958CADA724}" name="Table1" displayName="Table1" ref="A1:E580" totalsRowShown="0" headerRowDxfId="7" dataDxfId="6" tableBorderDxfId="5" headerRowCellStyle="Normal 3" dataCellStyle="Normal 3">
  <autoFilter ref="A1:E580" xr:uid="{B754D662-305A-744D-B024-01958CADA724}"/>
  <tableColumns count="5">
    <tableColumn id="1" xr3:uid="{DC0B4E6B-D585-9F44-BD40-20C341EF9BB6}" name="Type" dataDxfId="4" dataCellStyle="Normal 3"/>
    <tableColumn id="2" xr3:uid="{089761BE-E1F9-014F-B852-9CEE0803DD3E}" name="Item" dataDxfId="3" dataCellStyle="Normal 3"/>
    <tableColumn id="3" xr3:uid="{85A37AAF-2518-0F4A-AB3A-37823ABF7FEE}" name="% PRT" dataDxfId="2" dataCellStyle="Normal 3"/>
    <tableColumn id="4" xr3:uid="{E5A912A3-060C-8C44-8CA5-5C1BD824995A}" name="%FAT" dataDxfId="1" dataCellStyle="Normal 3"/>
    <tableColumn id="5" xr3:uid="{26F33979-129F-9947-B863-C93F64D62B47}" name="% CHO" dataDxfId="0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1C20-AEC8-410E-9F7B-4B4F9B5276B6}">
  <sheetPr codeName="Sheet1">
    <tabColor theme="3"/>
  </sheetPr>
  <dimension ref="A1:F593"/>
  <sheetViews>
    <sheetView topLeftCell="A503" zoomScale="125" zoomScaleNormal="115" workbookViewId="0">
      <selection activeCell="B551" sqref="B551"/>
    </sheetView>
  </sheetViews>
  <sheetFormatPr defaultColWidth="14.3984375" defaultRowHeight="15" customHeight="1"/>
  <cols>
    <col min="1" max="1" width="21.59765625" style="1" customWidth="1"/>
    <col min="2" max="2" width="78.3984375" style="2" customWidth="1"/>
    <col min="3" max="5" width="7.59765625" style="3" customWidth="1"/>
    <col min="6" max="6" width="7.59765625" style="1" customWidth="1"/>
    <col min="7" max="16384" width="14.3984375" style="1"/>
  </cols>
  <sheetData>
    <row r="1" spans="1:5" ht="12.75" customHeight="1">
      <c r="A1" s="78" t="s">
        <v>591</v>
      </c>
      <c r="B1" s="78" t="s">
        <v>0</v>
      </c>
      <c r="C1" s="79" t="s">
        <v>1</v>
      </c>
      <c r="D1" s="79" t="s">
        <v>2</v>
      </c>
      <c r="E1" s="79" t="s">
        <v>3</v>
      </c>
    </row>
    <row r="2" spans="1:5" ht="12.75" customHeight="1">
      <c r="A2" s="2" t="s">
        <v>4</v>
      </c>
      <c r="B2" s="2" t="s">
        <v>4</v>
      </c>
      <c r="C2" s="3">
        <v>0</v>
      </c>
      <c r="D2" s="3">
        <v>0</v>
      </c>
      <c r="E2" s="3">
        <v>0</v>
      </c>
    </row>
    <row r="3" spans="1:5" ht="12.75" customHeight="1">
      <c r="A3" s="68"/>
      <c r="B3" s="68"/>
      <c r="C3" s="69"/>
      <c r="D3" s="69"/>
      <c r="E3" s="69"/>
    </row>
    <row r="4" spans="1:5" ht="12.75" customHeight="1">
      <c r="A4" s="2" t="s">
        <v>5</v>
      </c>
      <c r="B4" s="2" t="s">
        <v>66</v>
      </c>
      <c r="C4" s="3">
        <v>2.6</v>
      </c>
      <c r="D4" s="3">
        <v>4.7</v>
      </c>
      <c r="E4" s="3">
        <v>19.7</v>
      </c>
    </row>
    <row r="5" spans="1:5" ht="12.75" customHeight="1">
      <c r="A5" s="2" t="s">
        <v>5</v>
      </c>
      <c r="B5" s="2" t="s">
        <v>10</v>
      </c>
      <c r="C5" s="3">
        <v>0.2</v>
      </c>
      <c r="D5" s="3">
        <v>0.3</v>
      </c>
      <c r="E5" s="3">
        <v>9.3000000000000007</v>
      </c>
    </row>
    <row r="6" spans="1:5" ht="12.75" customHeight="1">
      <c r="A6" s="2" t="s">
        <v>5</v>
      </c>
      <c r="B6" s="2" t="s">
        <v>94</v>
      </c>
      <c r="C6" s="3">
        <v>0.3</v>
      </c>
      <c r="D6" s="3">
        <v>0.1</v>
      </c>
      <c r="E6" s="3">
        <v>17.2</v>
      </c>
    </row>
    <row r="7" spans="1:5" ht="12.75" customHeight="1">
      <c r="A7" s="2" t="s">
        <v>5</v>
      </c>
      <c r="B7" s="2" t="s">
        <v>49</v>
      </c>
      <c r="C7" s="3">
        <v>0.2</v>
      </c>
      <c r="D7" s="3">
        <v>0.3</v>
      </c>
      <c r="E7" s="3">
        <v>10.8</v>
      </c>
    </row>
    <row r="8" spans="1:5" ht="12.75" customHeight="1">
      <c r="A8" s="2" t="s">
        <v>5</v>
      </c>
      <c r="B8" s="2" t="s">
        <v>106</v>
      </c>
      <c r="C8" s="3">
        <v>0.21</v>
      </c>
      <c r="D8" s="3">
        <v>0.3</v>
      </c>
      <c r="E8" s="3">
        <v>10.7</v>
      </c>
    </row>
    <row r="9" spans="1:5" ht="12.75" customHeight="1">
      <c r="A9" s="2" t="s">
        <v>5</v>
      </c>
      <c r="B9" s="2" t="s">
        <v>107</v>
      </c>
      <c r="C9" s="3">
        <v>0.22</v>
      </c>
      <c r="D9" s="3">
        <v>0.2</v>
      </c>
      <c r="E9" s="3">
        <v>10.4</v>
      </c>
    </row>
    <row r="10" spans="1:5" ht="12.75" customHeight="1">
      <c r="A10" s="2" t="s">
        <v>5</v>
      </c>
      <c r="B10" s="2" t="s">
        <v>84</v>
      </c>
      <c r="C10" s="3">
        <v>0.7</v>
      </c>
      <c r="D10" s="3">
        <v>0.1</v>
      </c>
      <c r="E10" s="3">
        <v>10.3</v>
      </c>
    </row>
    <row r="11" spans="1:5" ht="12.75" customHeight="1">
      <c r="A11" s="2" t="s">
        <v>5</v>
      </c>
      <c r="B11" s="2" t="s">
        <v>6</v>
      </c>
      <c r="C11" s="3">
        <v>1.4</v>
      </c>
      <c r="D11" s="3">
        <v>0.4</v>
      </c>
      <c r="E11" s="3">
        <v>11</v>
      </c>
    </row>
    <row r="12" spans="1:5" ht="12.75" customHeight="1">
      <c r="A12" s="2" t="s">
        <v>5</v>
      </c>
      <c r="B12" s="2" t="s">
        <v>95</v>
      </c>
      <c r="C12" s="3">
        <v>0.3</v>
      </c>
      <c r="D12" s="3">
        <v>0.1</v>
      </c>
      <c r="E12" s="3">
        <v>9.8000000000000007</v>
      </c>
    </row>
    <row r="13" spans="1:5" ht="12.75" customHeight="1">
      <c r="A13" s="2" t="s">
        <v>5</v>
      </c>
      <c r="B13" s="2" t="s">
        <v>121</v>
      </c>
      <c r="C13" s="3">
        <v>2.13</v>
      </c>
      <c r="D13" s="3">
        <v>0.21</v>
      </c>
      <c r="E13" s="3">
        <v>1.68</v>
      </c>
    </row>
    <row r="14" spans="1:5" ht="12.75" customHeight="1">
      <c r="A14" s="2" t="s">
        <v>5</v>
      </c>
      <c r="B14" s="2" t="s">
        <v>120</v>
      </c>
      <c r="C14" s="3">
        <v>2.69</v>
      </c>
      <c r="D14" s="3">
        <v>0.2</v>
      </c>
      <c r="E14" s="3">
        <v>1.6</v>
      </c>
    </row>
    <row r="15" spans="1:5" ht="12.75" customHeight="1">
      <c r="A15" s="2" t="s">
        <v>5</v>
      </c>
      <c r="B15" s="2" t="s">
        <v>122</v>
      </c>
      <c r="C15" s="3">
        <v>2.19</v>
      </c>
      <c r="D15" s="3">
        <v>0.21</v>
      </c>
      <c r="E15" s="3">
        <v>1.7</v>
      </c>
    </row>
    <row r="16" spans="1:5" ht="12.75" customHeight="1">
      <c r="A16" s="2" t="s">
        <v>5</v>
      </c>
      <c r="B16" s="2" t="s">
        <v>18</v>
      </c>
      <c r="C16" s="3">
        <v>2</v>
      </c>
      <c r="D16" s="3">
        <v>26.6</v>
      </c>
      <c r="E16" s="3">
        <v>0.6</v>
      </c>
    </row>
    <row r="17" spans="1:6" ht="12.75" customHeight="1">
      <c r="A17" s="2" t="s">
        <v>5</v>
      </c>
      <c r="B17" s="2" t="s">
        <v>103</v>
      </c>
      <c r="C17" s="3">
        <v>2</v>
      </c>
      <c r="D17" s="3">
        <v>26.6</v>
      </c>
      <c r="E17" s="3">
        <v>0.63</v>
      </c>
      <c r="F17" s="1">
        <v>6.1</v>
      </c>
    </row>
    <row r="18" spans="1:6" ht="12.75" customHeight="1">
      <c r="A18" s="2" t="s">
        <v>5</v>
      </c>
      <c r="B18" s="2" t="s">
        <v>74</v>
      </c>
      <c r="C18" s="3">
        <v>0.6</v>
      </c>
      <c r="D18" s="3">
        <v>0.2</v>
      </c>
      <c r="E18" s="3">
        <v>5.7</v>
      </c>
    </row>
    <row r="19" spans="1:6" ht="12.75" customHeight="1">
      <c r="A19" s="2" t="s">
        <v>5</v>
      </c>
      <c r="B19" s="2" t="s">
        <v>70</v>
      </c>
      <c r="C19" s="3">
        <v>1</v>
      </c>
      <c r="D19" s="3">
        <v>0.3</v>
      </c>
      <c r="E19" s="3">
        <v>20.8</v>
      </c>
    </row>
    <row r="20" spans="1:6" ht="12.75" customHeight="1">
      <c r="A20" s="2" t="s">
        <v>5</v>
      </c>
      <c r="B20" s="2" t="s">
        <v>20</v>
      </c>
      <c r="C20" s="3">
        <v>5.4</v>
      </c>
      <c r="D20" s="3">
        <v>0.4</v>
      </c>
      <c r="E20" s="3">
        <v>14.6</v>
      </c>
    </row>
    <row r="21" spans="1:6" ht="12.75" customHeight="1">
      <c r="A21" s="2" t="s">
        <v>5</v>
      </c>
      <c r="B21" s="2" t="s">
        <v>63</v>
      </c>
      <c r="C21" s="3">
        <v>0.9</v>
      </c>
      <c r="D21" s="3">
        <v>13</v>
      </c>
      <c r="E21" s="3">
        <v>0</v>
      </c>
      <c r="F21" s="1">
        <v>10</v>
      </c>
    </row>
    <row r="22" spans="1:6" ht="12.75" customHeight="1">
      <c r="A22" s="2" t="s">
        <v>5</v>
      </c>
      <c r="B22" s="2" t="s">
        <v>22</v>
      </c>
      <c r="C22" s="3">
        <v>0.5</v>
      </c>
      <c r="D22" s="3">
        <v>13.2</v>
      </c>
      <c r="E22" s="3">
        <v>0.1</v>
      </c>
    </row>
    <row r="23" spans="1:6" ht="12.75" customHeight="1">
      <c r="A23" s="2" t="s">
        <v>5</v>
      </c>
      <c r="B23" s="2" t="s">
        <v>45</v>
      </c>
      <c r="C23" s="3">
        <v>1.2</v>
      </c>
      <c r="D23" s="3">
        <v>14.4</v>
      </c>
      <c r="E23" s="3">
        <v>0.9</v>
      </c>
    </row>
    <row r="24" spans="1:6" ht="12.75" customHeight="1">
      <c r="A24" s="2" t="s">
        <v>5</v>
      </c>
      <c r="B24" s="2" t="s">
        <v>60</v>
      </c>
      <c r="C24" s="3">
        <v>1.2</v>
      </c>
      <c r="D24" s="3">
        <v>0.5</v>
      </c>
      <c r="E24" s="3">
        <v>10.1</v>
      </c>
    </row>
    <row r="25" spans="1:6" ht="12.75" customHeight="1">
      <c r="A25" s="2" t="s">
        <v>5</v>
      </c>
      <c r="B25" s="2" t="s">
        <v>7</v>
      </c>
      <c r="C25" s="3">
        <v>0.6</v>
      </c>
      <c r="D25" s="3">
        <v>0.3</v>
      </c>
      <c r="E25" s="3">
        <v>9.3000000000000007</v>
      </c>
    </row>
    <row r="26" spans="1:6" ht="12.75" customHeight="1">
      <c r="A26" s="2" t="s">
        <v>5</v>
      </c>
      <c r="B26" s="2" t="s">
        <v>8</v>
      </c>
      <c r="C26" s="3">
        <v>0.3</v>
      </c>
      <c r="D26" s="3">
        <v>0.5</v>
      </c>
      <c r="E26" s="3">
        <v>10.1</v>
      </c>
    </row>
    <row r="27" spans="1:6" ht="12.75" customHeight="1">
      <c r="A27" s="2" t="s">
        <v>5</v>
      </c>
      <c r="B27" s="2" t="s">
        <v>38</v>
      </c>
      <c r="C27" s="3">
        <v>7.6</v>
      </c>
      <c r="D27" s="3">
        <v>0.8</v>
      </c>
      <c r="E27" s="3">
        <v>12.8</v>
      </c>
    </row>
    <row r="28" spans="1:6" ht="12.75" customHeight="1">
      <c r="A28" s="2" t="s">
        <v>5</v>
      </c>
      <c r="B28" s="2" t="s">
        <v>78</v>
      </c>
      <c r="C28" s="3">
        <v>3.8</v>
      </c>
      <c r="D28" s="3">
        <v>0.5</v>
      </c>
      <c r="E28" s="3">
        <v>1.8</v>
      </c>
    </row>
    <row r="29" spans="1:6" ht="12.75" customHeight="1">
      <c r="A29" s="2" t="s">
        <v>5</v>
      </c>
      <c r="B29" s="2" t="s">
        <v>40</v>
      </c>
      <c r="C29" s="3">
        <v>1.4</v>
      </c>
      <c r="D29" s="3">
        <v>0.1</v>
      </c>
      <c r="E29" s="3">
        <v>5.0999999999999996</v>
      </c>
    </row>
    <row r="30" spans="1:6" ht="12.75" customHeight="1">
      <c r="A30" s="2" t="s">
        <v>5</v>
      </c>
      <c r="B30" s="2" t="s">
        <v>118</v>
      </c>
      <c r="C30" s="3">
        <v>3.78</v>
      </c>
      <c r="D30" s="3">
        <v>0.5</v>
      </c>
      <c r="E30" s="3">
        <v>6.6</v>
      </c>
    </row>
    <row r="31" spans="1:6" ht="12.75" customHeight="1">
      <c r="A31" s="2" t="s">
        <v>5</v>
      </c>
      <c r="B31" s="2" t="s">
        <v>119</v>
      </c>
      <c r="C31" s="3">
        <v>3.57</v>
      </c>
      <c r="D31" s="3">
        <v>0.46</v>
      </c>
      <c r="E31" s="3">
        <v>6.25</v>
      </c>
    </row>
    <row r="32" spans="1:6" ht="12.75" customHeight="1">
      <c r="A32" s="2" t="s">
        <v>5</v>
      </c>
      <c r="B32" s="2" t="s">
        <v>42</v>
      </c>
      <c r="C32" s="3">
        <v>7</v>
      </c>
      <c r="D32" s="3">
        <v>0.5</v>
      </c>
      <c r="E32" s="3">
        <v>10.8</v>
      </c>
    </row>
    <row r="33" spans="1:5" ht="12.75" customHeight="1">
      <c r="A33" s="2" t="s">
        <v>5</v>
      </c>
      <c r="B33" s="2" t="s">
        <v>43</v>
      </c>
      <c r="C33" s="3">
        <v>4.2</v>
      </c>
      <c r="D33" s="3">
        <v>0.2</v>
      </c>
      <c r="E33" s="3">
        <v>7.7</v>
      </c>
    </row>
    <row r="34" spans="1:5" ht="12.75" customHeight="1">
      <c r="A34" s="2" t="s">
        <v>5</v>
      </c>
      <c r="B34" s="2" t="s">
        <v>101</v>
      </c>
      <c r="C34" s="3">
        <v>0.9</v>
      </c>
      <c r="D34" s="3">
        <v>0.2</v>
      </c>
      <c r="E34" s="3">
        <v>5</v>
      </c>
    </row>
    <row r="35" spans="1:5" ht="12.75" customHeight="1">
      <c r="A35" s="2" t="s">
        <v>5</v>
      </c>
      <c r="B35" s="2" t="s">
        <v>127</v>
      </c>
      <c r="C35" s="3">
        <v>1</v>
      </c>
      <c r="D35" s="3">
        <v>0.8</v>
      </c>
      <c r="E35" s="3">
        <v>10.6</v>
      </c>
    </row>
    <row r="36" spans="1:5" ht="12.75" customHeight="1">
      <c r="A36" s="2" t="s">
        <v>5</v>
      </c>
      <c r="B36" s="2" t="s">
        <v>125</v>
      </c>
      <c r="C36" s="3">
        <v>0.63</v>
      </c>
      <c r="D36" s="3">
        <v>0.22</v>
      </c>
      <c r="E36" s="3">
        <v>7.39</v>
      </c>
    </row>
    <row r="37" spans="1:5" ht="12.75" customHeight="1">
      <c r="A37" s="2" t="s">
        <v>5</v>
      </c>
      <c r="B37" s="2" t="s">
        <v>124</v>
      </c>
      <c r="C37" s="3">
        <v>0.63</v>
      </c>
      <c r="D37" s="3">
        <v>0.2</v>
      </c>
      <c r="E37" s="3">
        <v>6.8</v>
      </c>
    </row>
    <row r="38" spans="1:5" ht="12.75" customHeight="1">
      <c r="A38" s="2" t="s">
        <v>5</v>
      </c>
      <c r="B38" s="2" t="s">
        <v>126</v>
      </c>
      <c r="C38" s="3">
        <v>0.75</v>
      </c>
      <c r="D38" s="3">
        <v>0.23</v>
      </c>
      <c r="E38" s="3">
        <v>7.64</v>
      </c>
    </row>
    <row r="39" spans="1:5" ht="12.75" customHeight="1">
      <c r="A39" s="2" t="s">
        <v>5</v>
      </c>
      <c r="B39" s="2" t="s">
        <v>128</v>
      </c>
      <c r="C39" s="3">
        <v>0.75</v>
      </c>
      <c r="D39" s="3">
        <v>2.76</v>
      </c>
      <c r="E39" s="3">
        <v>8.5500000000000007</v>
      </c>
    </row>
    <row r="40" spans="1:5" ht="12.75" customHeight="1">
      <c r="A40" s="2" t="s">
        <v>5</v>
      </c>
      <c r="B40" s="2" t="s">
        <v>12</v>
      </c>
      <c r="C40" s="3">
        <v>0.6</v>
      </c>
      <c r="D40" s="3">
        <v>0.2</v>
      </c>
      <c r="E40" s="3">
        <v>6.8</v>
      </c>
    </row>
    <row r="41" spans="1:5" ht="12.75" customHeight="1">
      <c r="A41" s="2" t="s">
        <v>5</v>
      </c>
      <c r="B41" s="2" t="s">
        <v>97</v>
      </c>
      <c r="C41" s="3">
        <v>0.8</v>
      </c>
      <c r="D41" s="3">
        <v>0.4</v>
      </c>
      <c r="E41" s="3">
        <v>1.9</v>
      </c>
    </row>
    <row r="42" spans="1:5" ht="12.75" customHeight="1">
      <c r="A42" s="2" t="s">
        <v>5</v>
      </c>
      <c r="B42" s="2" t="s">
        <v>144</v>
      </c>
      <c r="C42" s="3">
        <v>1.6</v>
      </c>
      <c r="D42" s="3">
        <v>0.2</v>
      </c>
      <c r="E42" s="3">
        <v>1.9</v>
      </c>
    </row>
    <row r="43" spans="1:5" ht="12.75" customHeight="1">
      <c r="A43" s="2" t="s">
        <v>5</v>
      </c>
      <c r="B43" s="2" t="s">
        <v>143</v>
      </c>
      <c r="C43" s="3">
        <v>0.5</v>
      </c>
      <c r="D43" s="3">
        <v>0.2</v>
      </c>
      <c r="E43" s="3">
        <v>1.3</v>
      </c>
    </row>
    <row r="44" spans="1:5" ht="12.75" customHeight="1">
      <c r="A44" s="2" t="s">
        <v>5</v>
      </c>
      <c r="B44" s="2" t="s">
        <v>83</v>
      </c>
      <c r="C44" s="3">
        <v>0.9</v>
      </c>
      <c r="D44" s="3">
        <v>0.2</v>
      </c>
      <c r="E44" s="3">
        <v>14</v>
      </c>
    </row>
    <row r="45" spans="1:5" ht="12.75" customHeight="1">
      <c r="A45" s="2" t="s">
        <v>5</v>
      </c>
      <c r="B45" s="2" t="s">
        <v>80</v>
      </c>
      <c r="C45" s="3">
        <v>1</v>
      </c>
      <c r="D45" s="3">
        <v>0.5</v>
      </c>
      <c r="E45" s="3">
        <v>4.4000000000000004</v>
      </c>
    </row>
    <row r="46" spans="1:5" ht="12.75" customHeight="1">
      <c r="A46" s="2" t="s">
        <v>5</v>
      </c>
      <c r="B46" s="2" t="s">
        <v>55</v>
      </c>
      <c r="C46" s="3">
        <v>0.6</v>
      </c>
      <c r="D46" s="3">
        <v>13.8</v>
      </c>
      <c r="E46" s="3">
        <v>2.4</v>
      </c>
    </row>
    <row r="47" spans="1:5" ht="12.75" customHeight="1">
      <c r="A47" s="2" t="s">
        <v>5</v>
      </c>
      <c r="B47" s="2" t="s">
        <v>110</v>
      </c>
      <c r="C47" s="3">
        <v>3</v>
      </c>
      <c r="D47" s="3">
        <v>0.4</v>
      </c>
      <c r="E47" s="3">
        <v>0.7</v>
      </c>
    </row>
    <row r="48" spans="1:5" ht="12.75" customHeight="1">
      <c r="A48" s="2" t="s">
        <v>5</v>
      </c>
      <c r="B48" s="2" t="s">
        <v>64</v>
      </c>
      <c r="C48" s="3">
        <v>2</v>
      </c>
      <c r="D48" s="3">
        <v>0.3</v>
      </c>
      <c r="E48" s="3">
        <v>7.5</v>
      </c>
    </row>
    <row r="49" spans="1:5" ht="12.75" customHeight="1">
      <c r="A49" s="2" t="s">
        <v>5</v>
      </c>
      <c r="B49" s="2" t="s">
        <v>19</v>
      </c>
      <c r="C49" s="3">
        <v>0.8</v>
      </c>
      <c r="D49" s="3">
        <v>0</v>
      </c>
      <c r="E49" s="3">
        <v>1.9</v>
      </c>
    </row>
    <row r="50" spans="1:5" ht="12.75" customHeight="1">
      <c r="A50" s="2" t="s">
        <v>5</v>
      </c>
      <c r="B50" s="2" t="s">
        <v>86</v>
      </c>
      <c r="C50" s="3">
        <v>1.2</v>
      </c>
      <c r="D50" s="3">
        <v>0.1</v>
      </c>
      <c r="E50" s="3">
        <v>13</v>
      </c>
    </row>
    <row r="51" spans="1:5" ht="12.75" customHeight="1">
      <c r="A51" s="2" t="s">
        <v>5</v>
      </c>
      <c r="B51" s="2" t="s">
        <v>85</v>
      </c>
      <c r="C51" s="3">
        <v>0.8</v>
      </c>
      <c r="D51" s="3">
        <v>0.1</v>
      </c>
      <c r="E51" s="3">
        <v>3.2</v>
      </c>
    </row>
    <row r="52" spans="1:5" ht="12.75" customHeight="1">
      <c r="A52" s="2" t="s">
        <v>5</v>
      </c>
      <c r="B52" s="2" t="s">
        <v>112</v>
      </c>
      <c r="C52" s="3">
        <v>1.21</v>
      </c>
      <c r="D52" s="3">
        <v>2.4</v>
      </c>
      <c r="E52" s="3">
        <v>5.17</v>
      </c>
    </row>
    <row r="53" spans="1:5" ht="12.75" customHeight="1">
      <c r="A53" s="2" t="s">
        <v>5</v>
      </c>
      <c r="B53" s="2" t="s">
        <v>117</v>
      </c>
      <c r="C53" s="3">
        <v>0.9</v>
      </c>
      <c r="D53" s="3">
        <v>26.3</v>
      </c>
      <c r="E53" s="3">
        <v>3.61</v>
      </c>
    </row>
    <row r="54" spans="1:5" ht="12.75" customHeight="1">
      <c r="A54" s="2" t="s">
        <v>5</v>
      </c>
      <c r="B54" s="2" t="s">
        <v>115</v>
      </c>
      <c r="C54" s="3">
        <v>0.79</v>
      </c>
      <c r="D54" s="3">
        <v>0.1</v>
      </c>
      <c r="E54" s="3">
        <v>3.2</v>
      </c>
    </row>
    <row r="55" spans="1:5" ht="12.75" customHeight="1">
      <c r="A55" s="2" t="s">
        <v>5</v>
      </c>
      <c r="B55" s="2" t="s">
        <v>116</v>
      </c>
      <c r="C55" s="3">
        <v>0.81</v>
      </c>
      <c r="D55" s="3">
        <v>0.1</v>
      </c>
      <c r="E55" s="3">
        <v>3.3</v>
      </c>
    </row>
    <row r="56" spans="1:5" ht="12.75" customHeight="1">
      <c r="A56" s="2" t="s">
        <v>5</v>
      </c>
      <c r="B56" s="2" t="s">
        <v>36</v>
      </c>
      <c r="C56" s="3">
        <v>0.6</v>
      </c>
      <c r="D56" s="3">
        <v>0.1</v>
      </c>
      <c r="E56" s="3">
        <v>8</v>
      </c>
    </row>
    <row r="57" spans="1:5" ht="12.75" customHeight="1">
      <c r="A57" s="2" t="s">
        <v>5</v>
      </c>
      <c r="B57" s="2" t="s">
        <v>109</v>
      </c>
      <c r="C57" s="3">
        <v>0.63</v>
      </c>
      <c r="D57" s="3">
        <v>0.35</v>
      </c>
      <c r="E57" s="3">
        <v>7.98</v>
      </c>
    </row>
    <row r="58" spans="1:5" ht="12.75" customHeight="1">
      <c r="A58" s="2" t="s">
        <v>5</v>
      </c>
      <c r="B58" s="2" t="s">
        <v>62</v>
      </c>
      <c r="C58" s="3">
        <v>1.3</v>
      </c>
      <c r="D58" s="3">
        <v>0.3</v>
      </c>
      <c r="E58" s="3">
        <v>9.5</v>
      </c>
    </row>
    <row r="59" spans="1:5" ht="12.75" customHeight="1">
      <c r="A59" s="2" t="s">
        <v>5</v>
      </c>
      <c r="B59" s="2" t="s">
        <v>52</v>
      </c>
      <c r="C59" s="3">
        <v>2.2000000000000002</v>
      </c>
      <c r="D59" s="3">
        <v>15.9</v>
      </c>
      <c r="E59" s="3">
        <v>6.1</v>
      </c>
    </row>
    <row r="60" spans="1:5" ht="12.75" customHeight="1">
      <c r="A60" s="2" t="s">
        <v>5</v>
      </c>
      <c r="B60" s="2" t="s">
        <v>21</v>
      </c>
      <c r="C60" s="3">
        <v>1.6</v>
      </c>
      <c r="D60" s="3">
        <v>0.3</v>
      </c>
      <c r="E60" s="3">
        <v>5.2</v>
      </c>
    </row>
    <row r="61" spans="1:5" ht="12.75" customHeight="1">
      <c r="A61" s="2" t="s">
        <v>5</v>
      </c>
      <c r="B61" s="2" t="s">
        <v>15</v>
      </c>
      <c r="C61" s="3">
        <v>5</v>
      </c>
      <c r="D61" s="3">
        <v>0.9</v>
      </c>
      <c r="E61" s="3">
        <v>9</v>
      </c>
    </row>
    <row r="62" spans="1:5" ht="12.75" customHeight="1">
      <c r="A62" s="2" t="s">
        <v>5</v>
      </c>
      <c r="B62" s="2" t="s">
        <v>69</v>
      </c>
      <c r="C62" s="3">
        <v>1.4</v>
      </c>
      <c r="D62" s="3">
        <v>0.3</v>
      </c>
      <c r="E62" s="3">
        <v>7.5</v>
      </c>
    </row>
    <row r="63" spans="1:5" ht="12.75" customHeight="1">
      <c r="A63" s="2" t="s">
        <v>5</v>
      </c>
      <c r="B63" s="2" t="s">
        <v>37</v>
      </c>
      <c r="C63" s="3">
        <v>1.2</v>
      </c>
      <c r="D63" s="3">
        <v>0.6</v>
      </c>
      <c r="E63" s="3">
        <v>6.1</v>
      </c>
    </row>
    <row r="64" spans="1:5" ht="12.75" customHeight="1">
      <c r="A64" s="2" t="s">
        <v>5</v>
      </c>
      <c r="B64" s="2" t="s">
        <v>88</v>
      </c>
      <c r="C64" s="3">
        <v>3</v>
      </c>
      <c r="D64" s="3">
        <v>0.3</v>
      </c>
      <c r="E64" s="3">
        <v>4.3</v>
      </c>
    </row>
    <row r="65" spans="1:5" ht="12.75" customHeight="1">
      <c r="A65" s="2" t="s">
        <v>5</v>
      </c>
      <c r="B65" s="2" t="s">
        <v>68</v>
      </c>
      <c r="C65" s="3">
        <v>13.3</v>
      </c>
      <c r="D65" s="3">
        <v>6.6</v>
      </c>
      <c r="E65" s="3">
        <v>10.6</v>
      </c>
    </row>
    <row r="66" spans="1:5" ht="12.75" customHeight="1">
      <c r="A66" s="2" t="s">
        <v>5</v>
      </c>
      <c r="B66" s="2" t="s">
        <v>462</v>
      </c>
      <c r="C66" s="3">
        <v>0.9</v>
      </c>
      <c r="D66" s="3">
        <v>0.2</v>
      </c>
      <c r="E66" s="3">
        <v>11.6</v>
      </c>
    </row>
    <row r="67" spans="1:5" ht="12.75" customHeight="1">
      <c r="A67" s="2" t="s">
        <v>5</v>
      </c>
      <c r="B67" s="2" t="s">
        <v>61</v>
      </c>
      <c r="C67" s="3">
        <v>1.2</v>
      </c>
      <c r="D67" s="3">
        <v>0.3</v>
      </c>
      <c r="E67" s="3">
        <v>7.3</v>
      </c>
    </row>
    <row r="68" spans="1:5" ht="12.75" customHeight="1">
      <c r="A68" s="2" t="s">
        <v>5</v>
      </c>
      <c r="B68" s="2" t="s">
        <v>67</v>
      </c>
      <c r="C68" s="3">
        <v>1.2</v>
      </c>
      <c r="D68" s="3">
        <v>0.7</v>
      </c>
      <c r="E68" s="3">
        <v>11.9</v>
      </c>
    </row>
    <row r="69" spans="1:5" ht="12.75" customHeight="1">
      <c r="A69" s="2" t="s">
        <v>5</v>
      </c>
      <c r="B69" s="2" t="s">
        <v>100</v>
      </c>
      <c r="C69" s="3">
        <v>1.8</v>
      </c>
      <c r="D69" s="3">
        <v>0.3</v>
      </c>
      <c r="E69" s="3">
        <v>18.399999999999999</v>
      </c>
    </row>
    <row r="70" spans="1:5" ht="12.75" customHeight="1">
      <c r="A70" s="2" t="s">
        <v>5</v>
      </c>
      <c r="B70" s="2" t="s">
        <v>30</v>
      </c>
      <c r="C70" s="3">
        <v>2.1</v>
      </c>
      <c r="D70" s="3">
        <v>0.3</v>
      </c>
      <c r="E70" s="3">
        <v>6.9</v>
      </c>
    </row>
    <row r="71" spans="1:5" ht="12.75" customHeight="1">
      <c r="A71" s="2" t="s">
        <v>5</v>
      </c>
      <c r="B71" s="2" t="s">
        <v>24</v>
      </c>
      <c r="C71" s="3">
        <v>1.2</v>
      </c>
      <c r="D71" s="3">
        <v>0.3</v>
      </c>
      <c r="E71" s="3">
        <v>7.3</v>
      </c>
    </row>
    <row r="72" spans="1:5" ht="12.75" customHeight="1">
      <c r="A72" s="2" t="s">
        <v>5</v>
      </c>
      <c r="B72" s="2" t="s">
        <v>34</v>
      </c>
      <c r="C72" s="3">
        <v>2.7</v>
      </c>
      <c r="D72" s="3">
        <v>0.7</v>
      </c>
      <c r="E72" s="3">
        <v>1</v>
      </c>
    </row>
    <row r="73" spans="1:5" ht="12.75" customHeight="1">
      <c r="A73" s="2" t="s">
        <v>5</v>
      </c>
      <c r="B73" s="2" t="s">
        <v>33</v>
      </c>
      <c r="C73" s="3">
        <v>2.8</v>
      </c>
      <c r="D73" s="3">
        <v>0.8</v>
      </c>
      <c r="E73" s="3">
        <v>1.6</v>
      </c>
    </row>
    <row r="74" spans="1:5" ht="12.75" customHeight="1">
      <c r="A74" s="2" t="s">
        <v>5</v>
      </c>
      <c r="B74" s="2" t="s">
        <v>26</v>
      </c>
      <c r="C74" s="3">
        <v>1.8</v>
      </c>
      <c r="D74" s="3">
        <v>0.2</v>
      </c>
      <c r="E74" s="3">
        <v>4</v>
      </c>
    </row>
    <row r="75" spans="1:5" ht="12.75" customHeight="1">
      <c r="A75" s="2" t="s">
        <v>5</v>
      </c>
      <c r="B75" s="2" t="s">
        <v>50</v>
      </c>
      <c r="C75" s="3">
        <v>0.75</v>
      </c>
      <c r="D75" s="3">
        <v>0.3</v>
      </c>
      <c r="E75" s="3">
        <v>3.9</v>
      </c>
    </row>
    <row r="76" spans="1:5" ht="12.75" customHeight="1">
      <c r="A76" s="2" t="s">
        <v>5</v>
      </c>
      <c r="B76" s="2" t="s">
        <v>35</v>
      </c>
      <c r="C76" s="3">
        <v>7.9</v>
      </c>
      <c r="D76" s="3">
        <v>0.6</v>
      </c>
      <c r="E76" s="3">
        <v>10.3</v>
      </c>
    </row>
    <row r="77" spans="1:5" ht="12.75" customHeight="1">
      <c r="A77" s="2" t="s">
        <v>5</v>
      </c>
      <c r="B77" s="2" t="s">
        <v>99</v>
      </c>
      <c r="C77" s="3">
        <v>4.7</v>
      </c>
      <c r="D77" s="3">
        <v>0</v>
      </c>
      <c r="E77" s="3">
        <v>16.399999999999999</v>
      </c>
    </row>
    <row r="78" spans="1:5" ht="12.75" customHeight="1">
      <c r="A78" s="2" t="s">
        <v>5</v>
      </c>
      <c r="B78" s="2" t="s">
        <v>77</v>
      </c>
      <c r="C78" s="3">
        <v>0.6</v>
      </c>
      <c r="D78" s="3">
        <v>0.1</v>
      </c>
      <c r="E78" s="3">
        <v>16.100000000000001</v>
      </c>
    </row>
    <row r="79" spans="1:5" ht="12.75" customHeight="1">
      <c r="A79" s="2" t="s">
        <v>5</v>
      </c>
      <c r="B79" s="2" t="s">
        <v>75</v>
      </c>
      <c r="C79" s="3">
        <v>1.4</v>
      </c>
      <c r="D79" s="3">
        <v>23.8</v>
      </c>
      <c r="E79" s="3">
        <v>3.8</v>
      </c>
    </row>
    <row r="80" spans="1:5" ht="12.75" customHeight="1">
      <c r="A80" s="2" t="s">
        <v>5</v>
      </c>
      <c r="B80" s="2" t="s">
        <v>28</v>
      </c>
      <c r="C80" s="3">
        <v>1.2</v>
      </c>
      <c r="D80" s="3">
        <v>0.2</v>
      </c>
      <c r="E80" s="3">
        <v>9.8000000000000007</v>
      </c>
    </row>
    <row r="81" spans="1:5" ht="12.75" customHeight="1">
      <c r="A81" s="2" t="s">
        <v>5</v>
      </c>
      <c r="B81" s="2" t="s">
        <v>134</v>
      </c>
      <c r="C81" s="3">
        <v>4.63</v>
      </c>
      <c r="D81" s="3">
        <v>0.9</v>
      </c>
      <c r="E81" s="3">
        <v>0.57999999999999996</v>
      </c>
    </row>
    <row r="82" spans="1:5" ht="12.75" customHeight="1">
      <c r="A82" s="2" t="s">
        <v>5</v>
      </c>
      <c r="B82" s="2" t="s">
        <v>135</v>
      </c>
      <c r="C82" s="3">
        <v>7.29</v>
      </c>
      <c r="D82" s="3">
        <v>9.8000000000000007</v>
      </c>
      <c r="E82" s="3">
        <v>1.53</v>
      </c>
    </row>
    <row r="83" spans="1:5" ht="12.75" customHeight="1">
      <c r="A83" s="2" t="s">
        <v>5</v>
      </c>
      <c r="B83" s="2" t="s">
        <v>11</v>
      </c>
      <c r="C83" s="3">
        <v>1.2</v>
      </c>
      <c r="D83" s="3">
        <v>0.6</v>
      </c>
      <c r="E83" s="3">
        <v>11.1</v>
      </c>
    </row>
    <row r="84" spans="1:5" ht="12.75" customHeight="1">
      <c r="A84" s="2" t="s">
        <v>5</v>
      </c>
      <c r="B84" s="2" t="s">
        <v>79</v>
      </c>
      <c r="C84" s="3">
        <v>1.7</v>
      </c>
      <c r="D84" s="3">
        <v>2.2999999999999998</v>
      </c>
      <c r="E84" s="3">
        <v>23.3</v>
      </c>
    </row>
    <row r="85" spans="1:5" ht="12.75" customHeight="1">
      <c r="A85" s="2" t="s">
        <v>5</v>
      </c>
      <c r="B85" s="2" t="s">
        <v>113</v>
      </c>
      <c r="C85" s="3">
        <v>1.38</v>
      </c>
      <c r="D85" s="3">
        <v>0.3</v>
      </c>
      <c r="E85" s="3">
        <v>13.1</v>
      </c>
    </row>
    <row r="86" spans="1:5" ht="12.75" customHeight="1">
      <c r="A86" s="2" t="s">
        <v>5</v>
      </c>
      <c r="B86" s="2" t="s">
        <v>72</v>
      </c>
      <c r="C86" s="3">
        <v>1.1000000000000001</v>
      </c>
      <c r="D86" s="3">
        <v>0.2</v>
      </c>
      <c r="E86" s="3">
        <v>15.4</v>
      </c>
    </row>
    <row r="87" spans="1:5" ht="12.75" customHeight="1">
      <c r="A87" s="2" t="s">
        <v>5</v>
      </c>
      <c r="B87" s="2" t="s">
        <v>133</v>
      </c>
      <c r="C87" s="3">
        <v>1.1399999999999999</v>
      </c>
      <c r="D87" s="3">
        <v>0.2</v>
      </c>
      <c r="E87" s="3">
        <v>3.95</v>
      </c>
    </row>
    <row r="88" spans="1:5" ht="12.75" customHeight="1">
      <c r="A88" s="2" t="s">
        <v>5</v>
      </c>
      <c r="B88" s="2" t="s">
        <v>32</v>
      </c>
      <c r="C88" s="3">
        <v>1.4</v>
      </c>
      <c r="D88" s="3">
        <v>0.3</v>
      </c>
      <c r="E88" s="3">
        <v>10.8</v>
      </c>
    </row>
    <row r="89" spans="1:5" ht="12.75" customHeight="1">
      <c r="A89" s="2" t="s">
        <v>5</v>
      </c>
      <c r="B89" s="2" t="s">
        <v>39</v>
      </c>
      <c r="C89" s="3">
        <v>0.9</v>
      </c>
      <c r="D89" s="3">
        <v>0.2</v>
      </c>
      <c r="E89" s="3">
        <v>8.1</v>
      </c>
    </row>
    <row r="90" spans="1:5" ht="12.75" customHeight="1">
      <c r="A90" s="2" t="s">
        <v>5</v>
      </c>
      <c r="B90" s="2" t="s">
        <v>29</v>
      </c>
      <c r="C90" s="3">
        <v>0.5</v>
      </c>
      <c r="D90" s="3">
        <v>0.2</v>
      </c>
      <c r="E90" s="3">
        <v>14.6</v>
      </c>
    </row>
    <row r="91" spans="1:5" ht="12.75" customHeight="1">
      <c r="A91" s="2" t="s">
        <v>5</v>
      </c>
      <c r="B91" s="2" t="s">
        <v>104</v>
      </c>
      <c r="C91" s="3">
        <v>1.1299999999999999</v>
      </c>
      <c r="D91" s="3">
        <v>0.09</v>
      </c>
      <c r="E91" s="3">
        <v>6.28</v>
      </c>
    </row>
    <row r="92" spans="1:5" ht="12.75" customHeight="1">
      <c r="A92" s="2" t="s">
        <v>5</v>
      </c>
      <c r="B92" s="2" t="s">
        <v>57</v>
      </c>
      <c r="C92" s="3">
        <v>0.9</v>
      </c>
      <c r="D92" s="3">
        <v>0.2</v>
      </c>
      <c r="E92" s="3">
        <v>9</v>
      </c>
    </row>
    <row r="93" spans="1:5" ht="12.75" customHeight="1">
      <c r="A93" s="2" t="s">
        <v>5</v>
      </c>
      <c r="B93" s="2" t="s">
        <v>129</v>
      </c>
      <c r="C93" s="3">
        <v>1.44</v>
      </c>
      <c r="D93" s="3">
        <v>0.1</v>
      </c>
      <c r="E93" s="3">
        <v>5.12</v>
      </c>
    </row>
    <row r="94" spans="1:5" ht="12.75" customHeight="1">
      <c r="A94" s="2" t="s">
        <v>5</v>
      </c>
      <c r="B94" s="2" t="s">
        <v>130</v>
      </c>
      <c r="C94" s="3">
        <v>1.54</v>
      </c>
      <c r="D94" s="3">
        <v>1.8</v>
      </c>
      <c r="E94" s="3">
        <v>5.49</v>
      </c>
    </row>
    <row r="95" spans="1:5" ht="12.75" customHeight="1">
      <c r="A95" s="2" t="s">
        <v>5</v>
      </c>
      <c r="B95" s="2" t="s">
        <v>53</v>
      </c>
      <c r="C95" s="3">
        <v>0.9</v>
      </c>
      <c r="D95" s="3">
        <v>0</v>
      </c>
      <c r="E95" s="3">
        <v>7.8</v>
      </c>
    </row>
    <row r="96" spans="1:5" ht="12.75" customHeight="1">
      <c r="A96" s="2" t="s">
        <v>5</v>
      </c>
      <c r="B96" s="2" t="s">
        <v>48</v>
      </c>
      <c r="C96" s="3">
        <v>1.3</v>
      </c>
      <c r="D96" s="3">
        <v>0.1</v>
      </c>
      <c r="E96" s="3">
        <v>8.5</v>
      </c>
    </row>
    <row r="97" spans="1:5" ht="12.75" customHeight="1">
      <c r="A97" s="2" t="s">
        <v>5</v>
      </c>
      <c r="B97" s="2" t="s">
        <v>142</v>
      </c>
      <c r="C97" s="3">
        <v>0.4</v>
      </c>
      <c r="D97" s="3">
        <v>0.1</v>
      </c>
      <c r="E97" s="3">
        <v>5.2</v>
      </c>
    </row>
    <row r="98" spans="1:5" ht="12.75" customHeight="1">
      <c r="A98" s="2" t="s">
        <v>5</v>
      </c>
      <c r="B98" s="2" t="s">
        <v>463</v>
      </c>
      <c r="C98" s="3">
        <v>0.6</v>
      </c>
      <c r="D98" s="3">
        <v>0.5</v>
      </c>
      <c r="E98" s="3">
        <v>8.3000000000000007</v>
      </c>
    </row>
    <row r="99" spans="1:5" ht="12.75" customHeight="1">
      <c r="A99" s="2" t="s">
        <v>5</v>
      </c>
      <c r="B99" s="2" t="s">
        <v>141</v>
      </c>
      <c r="C99" s="3">
        <v>0.5</v>
      </c>
      <c r="D99" s="3">
        <v>0.5</v>
      </c>
      <c r="E99" s="3">
        <v>9.6999999999999993</v>
      </c>
    </row>
    <row r="100" spans="1:5" ht="12.75" customHeight="1">
      <c r="A100" s="2" t="s">
        <v>5</v>
      </c>
      <c r="B100" s="2" t="s">
        <v>56</v>
      </c>
      <c r="C100" s="3">
        <v>0.4</v>
      </c>
      <c r="D100" s="3">
        <v>0.4</v>
      </c>
      <c r="E100" s="3">
        <v>11.9</v>
      </c>
    </row>
    <row r="101" spans="1:5" ht="12.75" customHeight="1">
      <c r="A101" s="2" t="s">
        <v>5</v>
      </c>
      <c r="B101" s="2" t="s">
        <v>102</v>
      </c>
      <c r="C101" s="3">
        <v>0.37</v>
      </c>
      <c r="D101" s="3">
        <v>0.3</v>
      </c>
      <c r="E101" s="3">
        <v>10</v>
      </c>
    </row>
    <row r="102" spans="1:5" ht="12.75" customHeight="1">
      <c r="A102" s="2" t="s">
        <v>5</v>
      </c>
      <c r="B102" s="2" t="s">
        <v>58</v>
      </c>
      <c r="C102" s="3">
        <v>0.3</v>
      </c>
      <c r="D102" s="3">
        <v>0.2</v>
      </c>
      <c r="E102" s="3">
        <v>7.4</v>
      </c>
    </row>
    <row r="103" spans="1:5" ht="12.75" customHeight="1">
      <c r="A103" s="2" t="s">
        <v>5</v>
      </c>
      <c r="B103" s="2" t="s">
        <v>59</v>
      </c>
      <c r="C103" s="3">
        <v>0.5</v>
      </c>
      <c r="D103" s="3">
        <v>0.2</v>
      </c>
      <c r="E103" s="3">
        <v>11.4</v>
      </c>
    </row>
    <row r="104" spans="1:5" ht="12.75" customHeight="1">
      <c r="A104" s="2" t="s">
        <v>5</v>
      </c>
      <c r="B104" s="2" t="s">
        <v>71</v>
      </c>
      <c r="C104" s="3">
        <v>0.4</v>
      </c>
      <c r="D104" s="3">
        <v>0.1</v>
      </c>
      <c r="E104" s="3">
        <v>15.1</v>
      </c>
    </row>
    <row r="105" spans="1:5" ht="12.75" customHeight="1">
      <c r="A105" s="2" t="s">
        <v>5</v>
      </c>
      <c r="B105" s="2" t="s">
        <v>65</v>
      </c>
      <c r="C105" s="3">
        <v>1</v>
      </c>
      <c r="D105" s="3">
        <v>23.4</v>
      </c>
      <c r="E105" s="3">
        <v>1.8</v>
      </c>
    </row>
    <row r="106" spans="1:5" ht="12.75" customHeight="1">
      <c r="A106" s="2" t="s">
        <v>5</v>
      </c>
      <c r="B106" s="2" t="s">
        <v>89</v>
      </c>
      <c r="C106" s="3">
        <v>1.8</v>
      </c>
      <c r="D106" s="3">
        <v>25</v>
      </c>
      <c r="E106" s="3">
        <v>1.8</v>
      </c>
    </row>
    <row r="107" spans="1:5" ht="12.75" customHeight="1">
      <c r="A107" s="2" t="s">
        <v>5</v>
      </c>
      <c r="B107" s="2" t="s">
        <v>108</v>
      </c>
      <c r="C107" s="3">
        <v>0.88</v>
      </c>
      <c r="D107" s="3">
        <v>0.56000000000000005</v>
      </c>
      <c r="E107" s="3">
        <v>13.9</v>
      </c>
    </row>
    <row r="108" spans="1:5" ht="12.75" customHeight="1">
      <c r="A108" s="2" t="s">
        <v>5</v>
      </c>
      <c r="B108" s="2" t="s">
        <v>87</v>
      </c>
      <c r="C108" s="3">
        <v>0.9</v>
      </c>
      <c r="D108" s="3">
        <v>0.6</v>
      </c>
      <c r="E108" s="3">
        <v>13.9</v>
      </c>
    </row>
    <row r="109" spans="1:5" ht="12.75" customHeight="1">
      <c r="A109" s="2" t="s">
        <v>5</v>
      </c>
      <c r="B109" s="2" t="s">
        <v>17</v>
      </c>
      <c r="C109" s="3">
        <v>2.2000000000000002</v>
      </c>
      <c r="D109" s="3">
        <v>0.3</v>
      </c>
      <c r="E109" s="3">
        <v>0.7</v>
      </c>
    </row>
    <row r="110" spans="1:5" ht="12.75" customHeight="1">
      <c r="A110" s="2" t="s">
        <v>5</v>
      </c>
      <c r="B110" s="2" t="s">
        <v>31</v>
      </c>
      <c r="C110" s="3">
        <v>1.8</v>
      </c>
      <c r="D110" s="3">
        <v>0.3</v>
      </c>
      <c r="E110" s="3">
        <v>11.1</v>
      </c>
    </row>
    <row r="111" spans="1:5" ht="12.75" customHeight="1">
      <c r="A111" s="2" t="s">
        <v>5</v>
      </c>
      <c r="B111" s="2" t="s">
        <v>111</v>
      </c>
      <c r="C111" s="3">
        <v>2.06</v>
      </c>
      <c r="D111" s="3">
        <v>0.06</v>
      </c>
      <c r="E111" s="3">
        <v>15.4</v>
      </c>
    </row>
    <row r="112" spans="1:5" ht="12.75" customHeight="1">
      <c r="A112" s="2" t="s">
        <v>5</v>
      </c>
      <c r="B112" s="2" t="s">
        <v>73</v>
      </c>
      <c r="C112" s="3">
        <v>2.1</v>
      </c>
      <c r="D112" s="3">
        <v>5.7</v>
      </c>
      <c r="E112" s="3">
        <v>22</v>
      </c>
    </row>
    <row r="113" spans="1:5" ht="12.75" customHeight="1">
      <c r="A113" s="2" t="s">
        <v>5</v>
      </c>
      <c r="B113" s="2" t="s">
        <v>140</v>
      </c>
      <c r="C113" s="3">
        <v>1.69</v>
      </c>
      <c r="D113" s="3">
        <v>2.73</v>
      </c>
      <c r="E113" s="3">
        <v>5.01</v>
      </c>
    </row>
    <row r="114" spans="1:5" ht="12.75" customHeight="1">
      <c r="A114" s="2" t="s">
        <v>5</v>
      </c>
      <c r="B114" s="2" t="s">
        <v>139</v>
      </c>
      <c r="C114" s="3">
        <v>1.44</v>
      </c>
      <c r="D114" s="3">
        <v>0.38</v>
      </c>
      <c r="E114" s="3">
        <v>9.1</v>
      </c>
    </row>
    <row r="115" spans="1:5" ht="12.75" customHeight="1">
      <c r="A115" s="2" t="s">
        <v>5</v>
      </c>
      <c r="B115" s="2" t="s">
        <v>138</v>
      </c>
      <c r="C115" s="3">
        <v>0.75</v>
      </c>
      <c r="D115" s="3">
        <v>0.2</v>
      </c>
      <c r="E115" s="3">
        <v>4</v>
      </c>
    </row>
    <row r="116" spans="1:5" ht="12.75" customHeight="1">
      <c r="A116" s="2" t="s">
        <v>5</v>
      </c>
      <c r="B116" s="2" t="s">
        <v>123</v>
      </c>
      <c r="C116" s="3">
        <v>1</v>
      </c>
      <c r="D116" s="3">
        <v>0.26</v>
      </c>
      <c r="E116" s="3">
        <v>6.17</v>
      </c>
    </row>
    <row r="117" spans="1:5" ht="12.75" customHeight="1">
      <c r="A117" s="2" t="s">
        <v>5</v>
      </c>
      <c r="B117" s="2" t="s">
        <v>9</v>
      </c>
      <c r="C117" s="3">
        <v>1.1000000000000001</v>
      </c>
      <c r="D117" s="3">
        <v>0.6</v>
      </c>
      <c r="E117" s="3">
        <v>4.7</v>
      </c>
    </row>
    <row r="118" spans="1:5" ht="12.75" customHeight="1">
      <c r="A118" s="2" t="s">
        <v>5</v>
      </c>
      <c r="B118" s="2" t="s">
        <v>25</v>
      </c>
      <c r="C118" s="3">
        <v>0.8</v>
      </c>
      <c r="D118" s="3">
        <v>0.5</v>
      </c>
      <c r="E118" s="3">
        <v>12.5</v>
      </c>
    </row>
    <row r="119" spans="1:5" ht="12.75" customHeight="1">
      <c r="A119" s="2" t="s">
        <v>5</v>
      </c>
      <c r="B119" s="2" t="s">
        <v>90</v>
      </c>
      <c r="C119" s="3">
        <v>1.2</v>
      </c>
      <c r="D119" s="3">
        <v>0.2</v>
      </c>
      <c r="E119" s="3">
        <v>18.8</v>
      </c>
    </row>
    <row r="120" spans="1:5" ht="12.75" customHeight="1">
      <c r="A120" s="2" t="s">
        <v>5</v>
      </c>
      <c r="B120" s="2" t="s">
        <v>137</v>
      </c>
      <c r="C120" s="3">
        <v>1.07</v>
      </c>
      <c r="D120" s="3">
        <v>0.2</v>
      </c>
      <c r="E120" s="3">
        <v>6.3</v>
      </c>
    </row>
    <row r="121" spans="1:5" ht="12.75" customHeight="1">
      <c r="A121" s="2" t="s">
        <v>5</v>
      </c>
      <c r="B121" s="2" t="s">
        <v>27</v>
      </c>
      <c r="C121" s="3">
        <v>1.1000000000000001</v>
      </c>
      <c r="D121" s="3">
        <v>0.1</v>
      </c>
      <c r="E121" s="3">
        <v>6.3</v>
      </c>
    </row>
    <row r="122" spans="1:5" ht="12.75" customHeight="1">
      <c r="A122" s="2" t="s">
        <v>5</v>
      </c>
      <c r="B122" s="2" t="s">
        <v>92</v>
      </c>
      <c r="C122" s="3">
        <v>2.7</v>
      </c>
      <c r="D122" s="3">
        <v>6.8</v>
      </c>
      <c r="E122" s="3">
        <v>19.600000000000001</v>
      </c>
    </row>
    <row r="123" spans="1:5" ht="12.75" customHeight="1">
      <c r="A123" s="2" t="s">
        <v>5</v>
      </c>
      <c r="B123" s="2" t="s">
        <v>51</v>
      </c>
      <c r="C123" s="3">
        <v>2.2999999999999998</v>
      </c>
      <c r="D123" s="3">
        <v>5.4</v>
      </c>
      <c r="E123" s="3">
        <v>21</v>
      </c>
    </row>
    <row r="124" spans="1:5" ht="12.75" customHeight="1">
      <c r="A124" s="2" t="s">
        <v>5</v>
      </c>
      <c r="B124" s="2" t="s">
        <v>93</v>
      </c>
      <c r="C124" s="3">
        <v>0.9</v>
      </c>
      <c r="D124" s="3">
        <v>0.2</v>
      </c>
      <c r="E124" s="3">
        <v>11.5</v>
      </c>
    </row>
    <row r="125" spans="1:5" ht="12.75" customHeight="1">
      <c r="A125" s="2" t="s">
        <v>5</v>
      </c>
      <c r="B125" s="2" t="s">
        <v>76</v>
      </c>
      <c r="C125" s="3">
        <v>0.6</v>
      </c>
      <c r="D125" s="3">
        <v>0.3</v>
      </c>
      <c r="E125" s="3">
        <v>1.7</v>
      </c>
    </row>
    <row r="126" spans="1:5" ht="12.75" customHeight="1">
      <c r="A126" s="2" t="s">
        <v>5</v>
      </c>
      <c r="B126" s="2" t="s">
        <v>47</v>
      </c>
      <c r="C126" s="3">
        <v>0.9</v>
      </c>
      <c r="D126" s="3">
        <v>13</v>
      </c>
      <c r="E126" s="3">
        <v>0.9</v>
      </c>
    </row>
    <row r="127" spans="1:5" ht="12.75" customHeight="1">
      <c r="A127" s="2" t="s">
        <v>5</v>
      </c>
      <c r="B127" s="2" t="s">
        <v>46</v>
      </c>
      <c r="C127" s="3">
        <v>0.6</v>
      </c>
      <c r="D127" s="3">
        <v>13.6</v>
      </c>
      <c r="E127" s="3">
        <v>0</v>
      </c>
    </row>
    <row r="128" spans="1:5" ht="12.75" customHeight="1">
      <c r="A128" s="2" t="s">
        <v>5</v>
      </c>
      <c r="B128" s="2" t="s">
        <v>98</v>
      </c>
      <c r="C128" s="3">
        <v>3</v>
      </c>
      <c r="D128" s="3">
        <v>0.3</v>
      </c>
      <c r="E128" s="3">
        <v>0</v>
      </c>
    </row>
    <row r="129" spans="1:5" ht="12.75" customHeight="1">
      <c r="A129" s="2" t="s">
        <v>5</v>
      </c>
      <c r="B129" s="2" t="s">
        <v>96</v>
      </c>
      <c r="C129" s="3">
        <v>1.9</v>
      </c>
      <c r="D129" s="3">
        <v>0.2</v>
      </c>
      <c r="E129" s="3">
        <v>2.8</v>
      </c>
    </row>
    <row r="130" spans="1:5" ht="12.75" customHeight="1">
      <c r="A130" s="2" t="s">
        <v>5</v>
      </c>
      <c r="B130" s="2" t="s">
        <v>136</v>
      </c>
      <c r="C130" s="3">
        <v>1.38</v>
      </c>
      <c r="D130" s="3">
        <v>0.22</v>
      </c>
      <c r="E130" s="3">
        <v>11.2</v>
      </c>
    </row>
    <row r="131" spans="1:5" ht="12.75" customHeight="1">
      <c r="A131" s="2" t="s">
        <v>5</v>
      </c>
      <c r="B131" s="2" t="s">
        <v>23</v>
      </c>
      <c r="C131" s="3">
        <v>0.7</v>
      </c>
      <c r="D131" s="3">
        <v>0.3</v>
      </c>
      <c r="E131" s="3">
        <v>6.6</v>
      </c>
    </row>
    <row r="132" spans="1:5" ht="12.75" customHeight="1">
      <c r="A132" s="2" t="s">
        <v>5</v>
      </c>
      <c r="B132" s="2" t="s">
        <v>91</v>
      </c>
      <c r="C132" s="3">
        <v>2.8</v>
      </c>
      <c r="D132" s="3">
        <v>0.2</v>
      </c>
      <c r="E132" s="3">
        <v>7.6</v>
      </c>
    </row>
    <row r="133" spans="1:5" ht="12.75" customHeight="1">
      <c r="A133" s="2" t="s">
        <v>5</v>
      </c>
      <c r="B133" s="2" t="s">
        <v>132</v>
      </c>
      <c r="C133" s="3">
        <v>3.65</v>
      </c>
      <c r="D133" s="3">
        <v>2.5</v>
      </c>
      <c r="E133" s="3">
        <v>12.9</v>
      </c>
    </row>
    <row r="134" spans="1:5" ht="12.75" customHeight="1">
      <c r="A134" s="2" t="s">
        <v>5</v>
      </c>
      <c r="B134" s="2" t="s">
        <v>131</v>
      </c>
      <c r="C134" s="3">
        <v>3.62</v>
      </c>
      <c r="D134" s="3">
        <v>1.8</v>
      </c>
      <c r="E134" s="3">
        <v>13.3</v>
      </c>
    </row>
    <row r="135" spans="1:5" ht="12.75" customHeight="1">
      <c r="A135" s="2" t="s">
        <v>5</v>
      </c>
      <c r="B135" s="2" t="s">
        <v>82</v>
      </c>
      <c r="C135" s="3">
        <v>3</v>
      </c>
      <c r="D135" s="3">
        <v>0.3</v>
      </c>
      <c r="E135" s="3">
        <v>5.7</v>
      </c>
    </row>
    <row r="136" spans="1:5" ht="12.75" customHeight="1">
      <c r="A136" s="2" t="s">
        <v>5</v>
      </c>
      <c r="B136" s="2" t="s">
        <v>114</v>
      </c>
      <c r="C136" s="3">
        <v>1.31</v>
      </c>
      <c r="D136" s="3">
        <v>0.3</v>
      </c>
      <c r="E136" s="3">
        <v>24.9</v>
      </c>
    </row>
    <row r="137" spans="1:5" ht="12.75" customHeight="1">
      <c r="A137" s="2" t="s">
        <v>5</v>
      </c>
      <c r="B137" s="2" t="s">
        <v>14</v>
      </c>
      <c r="C137" s="3">
        <v>0.4</v>
      </c>
      <c r="D137" s="3">
        <v>0.2</v>
      </c>
      <c r="E137" s="3">
        <v>2.2999999999999998</v>
      </c>
    </row>
    <row r="138" spans="1:5" ht="12.75" customHeight="1">
      <c r="A138" s="2" t="s">
        <v>5</v>
      </c>
      <c r="B138" s="2" t="s">
        <v>54</v>
      </c>
      <c r="C138" s="3">
        <v>0.6</v>
      </c>
      <c r="D138" s="3">
        <v>0.2</v>
      </c>
      <c r="E138" s="3">
        <v>2.7</v>
      </c>
    </row>
    <row r="139" spans="1:5" ht="12.75" customHeight="1">
      <c r="A139" s="2" t="s">
        <v>5</v>
      </c>
      <c r="B139" s="2" t="s">
        <v>41</v>
      </c>
      <c r="C139" s="3">
        <v>1.6</v>
      </c>
      <c r="D139" s="3">
        <v>0.2</v>
      </c>
      <c r="E139" s="3">
        <v>3.2</v>
      </c>
    </row>
    <row r="140" spans="1:5" ht="12.75" customHeight="1">
      <c r="A140" s="2" t="s">
        <v>5</v>
      </c>
      <c r="B140" s="2" t="s">
        <v>81</v>
      </c>
      <c r="C140" s="3">
        <v>1</v>
      </c>
      <c r="D140" s="3">
        <v>0.2</v>
      </c>
      <c r="E140" s="3">
        <v>6</v>
      </c>
    </row>
    <row r="141" spans="1:5" ht="12.75" customHeight="1">
      <c r="A141" s="2" t="s">
        <v>5</v>
      </c>
      <c r="B141" s="2" t="s">
        <v>44</v>
      </c>
      <c r="C141" s="3">
        <v>0.9</v>
      </c>
      <c r="D141" s="3">
        <v>0.2</v>
      </c>
      <c r="E141" s="3">
        <v>7.6</v>
      </c>
    </row>
    <row r="142" spans="1:5" ht="12.75" customHeight="1">
      <c r="A142" s="2" t="s">
        <v>5</v>
      </c>
      <c r="B142" s="2" t="s">
        <v>105</v>
      </c>
      <c r="C142" s="3">
        <v>0.86</v>
      </c>
      <c r="D142" s="3">
        <v>0.2</v>
      </c>
      <c r="E142" s="3">
        <v>7.6</v>
      </c>
    </row>
    <row r="143" spans="1:5" ht="12.75" customHeight="1">
      <c r="A143" s="2" t="s">
        <v>5</v>
      </c>
      <c r="B143" s="2" t="s">
        <v>16</v>
      </c>
      <c r="C143" s="3">
        <v>3.5</v>
      </c>
      <c r="D143" s="3">
        <v>0.4</v>
      </c>
      <c r="E143" s="3">
        <v>0.1</v>
      </c>
    </row>
    <row r="144" spans="1:5" ht="12.75" customHeight="1">
      <c r="A144" s="2" t="s">
        <v>5</v>
      </c>
      <c r="B144" s="2" t="s">
        <v>13</v>
      </c>
      <c r="C144" s="3">
        <v>1.8</v>
      </c>
      <c r="D144" s="3">
        <v>0.2</v>
      </c>
      <c r="E144" s="3">
        <v>0.6</v>
      </c>
    </row>
    <row r="145" spans="1:5" ht="12.75" customHeight="1">
      <c r="A145" s="2" t="s">
        <v>5</v>
      </c>
      <c r="B145" s="2" t="s">
        <v>469</v>
      </c>
      <c r="C145" s="3">
        <v>0.8</v>
      </c>
      <c r="D145" s="3">
        <v>0.8</v>
      </c>
      <c r="E145" s="3">
        <v>8.3000000000000007</v>
      </c>
    </row>
    <row r="146" spans="1:5" ht="12.75" customHeight="1">
      <c r="A146" s="2" t="s">
        <v>5</v>
      </c>
      <c r="B146" s="2" t="s">
        <v>475</v>
      </c>
      <c r="C146" s="3">
        <v>0.3</v>
      </c>
      <c r="D146" s="3">
        <v>0.1</v>
      </c>
      <c r="E146" s="3">
        <v>12.8</v>
      </c>
    </row>
    <row r="147" spans="1:5" ht="12.75" customHeight="1">
      <c r="A147" s="2" t="s">
        <v>5</v>
      </c>
      <c r="B147" s="2" t="s">
        <v>478</v>
      </c>
      <c r="C147" s="3">
        <v>1.2</v>
      </c>
      <c r="D147" s="3">
        <v>0.4</v>
      </c>
      <c r="E147" s="3">
        <v>1.7</v>
      </c>
    </row>
    <row r="148" spans="1:5" ht="12.75" customHeight="1">
      <c r="A148" s="2" t="s">
        <v>5</v>
      </c>
      <c r="B148" s="2" t="s">
        <v>484</v>
      </c>
      <c r="C148" s="3">
        <v>0.9</v>
      </c>
      <c r="D148" s="3">
        <v>0.2</v>
      </c>
      <c r="E148" s="3">
        <v>4.9000000000000004</v>
      </c>
    </row>
    <row r="149" spans="1:5" ht="12.75" customHeight="1">
      <c r="A149" s="2" t="s">
        <v>5</v>
      </c>
      <c r="B149" s="2" t="s">
        <v>497</v>
      </c>
      <c r="C149" s="3">
        <v>1.9</v>
      </c>
      <c r="D149" s="3">
        <v>0.2</v>
      </c>
      <c r="E149" s="3">
        <v>1.7</v>
      </c>
    </row>
    <row r="150" spans="1:5" ht="12.75" customHeight="1">
      <c r="A150" s="2" t="s">
        <v>5</v>
      </c>
      <c r="B150" s="2" t="s">
        <v>503</v>
      </c>
      <c r="C150" s="3">
        <v>2.2000000000000002</v>
      </c>
      <c r="D150" s="3">
        <v>0.2</v>
      </c>
      <c r="E150" s="3">
        <v>2.4</v>
      </c>
    </row>
    <row r="151" spans="1:5" ht="12.75" customHeight="1">
      <c r="A151" s="2" t="s">
        <v>5</v>
      </c>
      <c r="B151" s="2" t="s">
        <v>517</v>
      </c>
      <c r="C151" s="3">
        <v>0</v>
      </c>
      <c r="D151" s="3">
        <v>0</v>
      </c>
      <c r="E151" s="3">
        <v>5.0999999999999996</v>
      </c>
    </row>
    <row r="152" spans="1:5" ht="12.75" customHeight="1">
      <c r="A152" s="2" t="s">
        <v>5</v>
      </c>
      <c r="B152" s="2" t="s">
        <v>521</v>
      </c>
      <c r="C152" s="3">
        <v>6.8</v>
      </c>
      <c r="D152" s="3">
        <v>0.9</v>
      </c>
      <c r="E152" s="3">
        <v>9.3000000000000007</v>
      </c>
    </row>
    <row r="153" spans="1:5" ht="12.75" customHeight="1">
      <c r="A153" s="2" t="s">
        <v>5</v>
      </c>
      <c r="B153" s="2" t="s">
        <v>522</v>
      </c>
      <c r="C153" s="3">
        <v>0</v>
      </c>
      <c r="D153" s="3">
        <v>0</v>
      </c>
      <c r="E153" s="3">
        <v>4.8</v>
      </c>
    </row>
    <row r="154" spans="1:5" ht="12.75" customHeight="1">
      <c r="A154" s="2" t="s">
        <v>5</v>
      </c>
      <c r="B154" s="2" t="s">
        <v>540</v>
      </c>
      <c r="C154" s="3">
        <v>1.4</v>
      </c>
      <c r="D154" s="3">
        <v>0.1</v>
      </c>
      <c r="E154" s="3">
        <v>1.5</v>
      </c>
    </row>
    <row r="155" spans="1:5" ht="12.75" customHeight="1">
      <c r="A155" s="2" t="s">
        <v>5</v>
      </c>
      <c r="B155" s="2" t="s">
        <v>582</v>
      </c>
      <c r="C155" s="3">
        <v>3.1</v>
      </c>
      <c r="D155" s="3">
        <v>0.6</v>
      </c>
      <c r="E155" s="3">
        <v>1.7</v>
      </c>
    </row>
    <row r="156" spans="1:5" ht="12.75" customHeight="1">
      <c r="A156" s="2" t="s">
        <v>5</v>
      </c>
      <c r="B156" s="2" t="s">
        <v>546</v>
      </c>
      <c r="C156" s="3">
        <v>4.3</v>
      </c>
      <c r="D156" s="3">
        <v>0.9</v>
      </c>
      <c r="E156" s="3">
        <v>72.5</v>
      </c>
    </row>
    <row r="157" spans="1:5" ht="12.75" customHeight="1">
      <c r="A157" s="2" t="s">
        <v>5</v>
      </c>
      <c r="B157" s="2" t="s">
        <v>561</v>
      </c>
      <c r="C157" s="3">
        <v>3.1</v>
      </c>
      <c r="D157" s="3">
        <v>1</v>
      </c>
      <c r="E157" s="3">
        <v>12.5</v>
      </c>
    </row>
    <row r="158" spans="1:5" ht="12.75" customHeight="1">
      <c r="A158" s="2" t="s">
        <v>5</v>
      </c>
      <c r="B158" s="2" t="s">
        <v>562</v>
      </c>
      <c r="C158" s="3">
        <v>1.2</v>
      </c>
      <c r="D158" s="3">
        <v>0.3</v>
      </c>
      <c r="E158" s="3">
        <v>5.4</v>
      </c>
    </row>
    <row r="159" spans="1:5" ht="12.75" customHeight="1">
      <c r="A159" s="2" t="s">
        <v>5</v>
      </c>
      <c r="B159" s="2" t="s">
        <v>585</v>
      </c>
      <c r="C159" s="3">
        <v>0.8</v>
      </c>
      <c r="D159" s="3">
        <v>0.2</v>
      </c>
      <c r="E159" s="3">
        <v>7.4</v>
      </c>
    </row>
    <row r="160" spans="1:5" ht="12.75" customHeight="1">
      <c r="A160" s="2" t="s">
        <v>5</v>
      </c>
      <c r="B160" s="2" t="s">
        <v>572</v>
      </c>
      <c r="C160" s="3">
        <v>0.3</v>
      </c>
      <c r="D160" s="3">
        <v>0</v>
      </c>
      <c r="E160" s="3">
        <v>5.8</v>
      </c>
    </row>
    <row r="161" spans="1:5" ht="12.75" customHeight="1">
      <c r="A161" s="2" t="s">
        <v>5</v>
      </c>
      <c r="B161" s="2" t="s">
        <v>593</v>
      </c>
      <c r="C161" s="3">
        <v>2.2999999999999998</v>
      </c>
      <c r="D161" s="3">
        <v>0.2</v>
      </c>
      <c r="E161" s="3">
        <v>1.5</v>
      </c>
    </row>
    <row r="162" spans="1:5" ht="12.75" customHeight="1">
      <c r="A162" s="2" t="s">
        <v>5</v>
      </c>
      <c r="B162" s="2" t="s">
        <v>518</v>
      </c>
      <c r="C162" s="3">
        <v>1.2</v>
      </c>
      <c r="D162" s="3">
        <v>0.3</v>
      </c>
      <c r="E162" s="3">
        <v>7.3</v>
      </c>
    </row>
    <row r="163" spans="1:5" ht="12.75" customHeight="1">
      <c r="A163" s="68"/>
      <c r="B163" s="68"/>
      <c r="C163" s="69"/>
      <c r="D163" s="69"/>
      <c r="E163" s="69"/>
    </row>
    <row r="164" spans="1:5" ht="12.75" customHeight="1">
      <c r="A164" s="2" t="s">
        <v>146</v>
      </c>
      <c r="B164" s="2" t="s">
        <v>158</v>
      </c>
      <c r="C164" s="3">
        <v>34.1</v>
      </c>
      <c r="D164" s="3">
        <v>33.799999999999997</v>
      </c>
      <c r="E164" s="3">
        <v>0</v>
      </c>
    </row>
    <row r="165" spans="1:5" ht="12.75" customHeight="1">
      <c r="A165" s="2" t="s">
        <v>146</v>
      </c>
      <c r="B165" s="2" t="s">
        <v>229</v>
      </c>
      <c r="C165" s="3">
        <v>20.5</v>
      </c>
      <c r="D165" s="3">
        <v>5.4</v>
      </c>
      <c r="E165" s="3">
        <v>0</v>
      </c>
    </row>
    <row r="166" spans="1:5" ht="12.75" customHeight="1">
      <c r="A166" s="2" t="s">
        <v>146</v>
      </c>
      <c r="B166" s="2" t="s">
        <v>244</v>
      </c>
      <c r="C166" s="3">
        <v>23</v>
      </c>
      <c r="D166" s="3">
        <v>18</v>
      </c>
      <c r="E166" s="3">
        <v>0</v>
      </c>
    </row>
    <row r="167" spans="1:5" ht="12.75" customHeight="1">
      <c r="A167" s="2" t="s">
        <v>146</v>
      </c>
      <c r="B167" s="2" t="s">
        <v>163</v>
      </c>
      <c r="C167" s="3">
        <v>16</v>
      </c>
      <c r="D167" s="3">
        <v>19.5</v>
      </c>
      <c r="E167" s="3">
        <v>0.3</v>
      </c>
    </row>
    <row r="168" spans="1:5" ht="12.75" customHeight="1">
      <c r="A168" s="2" t="s">
        <v>146</v>
      </c>
      <c r="B168" s="2" t="s">
        <v>151</v>
      </c>
      <c r="C168" s="3">
        <v>18</v>
      </c>
      <c r="D168" s="3">
        <v>2.4</v>
      </c>
      <c r="E168" s="3">
        <v>1</v>
      </c>
    </row>
    <row r="169" spans="1:5" ht="12.75" customHeight="1">
      <c r="A169" s="2" t="s">
        <v>146</v>
      </c>
      <c r="B169" s="2" t="s">
        <v>208</v>
      </c>
      <c r="C169" s="3">
        <v>18.2</v>
      </c>
      <c r="D169" s="3">
        <v>1.2</v>
      </c>
      <c r="E169" s="3">
        <v>1.7</v>
      </c>
    </row>
    <row r="170" spans="1:5" ht="12.75" customHeight="1">
      <c r="A170" s="2" t="s">
        <v>146</v>
      </c>
      <c r="B170" s="2" t="s">
        <v>213</v>
      </c>
      <c r="C170" s="3">
        <v>14.7</v>
      </c>
      <c r="D170" s="3">
        <v>5.2</v>
      </c>
      <c r="E170" s="3">
        <v>2.9</v>
      </c>
    </row>
    <row r="171" spans="1:5" ht="12.75" customHeight="1">
      <c r="A171" s="2" t="s">
        <v>146</v>
      </c>
      <c r="B171" s="2" t="s">
        <v>227</v>
      </c>
      <c r="C171" s="3">
        <v>24.2</v>
      </c>
      <c r="D171" s="3">
        <v>36.200000000000003</v>
      </c>
      <c r="E171" s="3">
        <v>0</v>
      </c>
    </row>
    <row r="172" spans="1:5" ht="12.75" customHeight="1">
      <c r="A172" s="2" t="s">
        <v>146</v>
      </c>
      <c r="B172" s="2" t="s">
        <v>155</v>
      </c>
      <c r="C172" s="3">
        <v>10.7</v>
      </c>
      <c r="D172" s="3">
        <v>12.8</v>
      </c>
      <c r="E172" s="3">
        <v>1.2</v>
      </c>
    </row>
    <row r="173" spans="1:5" ht="12.75" customHeight="1">
      <c r="A173" s="2" t="s">
        <v>146</v>
      </c>
      <c r="B173" s="2" t="s">
        <v>180</v>
      </c>
      <c r="C173" s="3">
        <v>21.6</v>
      </c>
      <c r="D173" s="3">
        <v>1.9</v>
      </c>
      <c r="E173" s="3">
        <v>0</v>
      </c>
    </row>
    <row r="174" spans="1:5" ht="12.75" customHeight="1">
      <c r="A174" s="2" t="s">
        <v>146</v>
      </c>
      <c r="B174" s="2" t="s">
        <v>232</v>
      </c>
      <c r="C174" s="3">
        <v>24.1</v>
      </c>
      <c r="D174" s="3">
        <v>9.3000000000000007</v>
      </c>
      <c r="E174" s="3">
        <v>2.73</v>
      </c>
    </row>
    <row r="175" spans="1:5" ht="12.75" customHeight="1">
      <c r="A175" s="2" t="s">
        <v>146</v>
      </c>
      <c r="B175" s="2" t="s">
        <v>235</v>
      </c>
      <c r="C175" s="3">
        <v>29</v>
      </c>
      <c r="D175" s="3">
        <v>2.59</v>
      </c>
      <c r="E175" s="3">
        <v>0</v>
      </c>
    </row>
    <row r="176" spans="1:5" ht="12.75" customHeight="1">
      <c r="A176" s="2" t="s">
        <v>146</v>
      </c>
      <c r="B176" s="2" t="s">
        <v>234</v>
      </c>
      <c r="C176" s="3">
        <v>21.6</v>
      </c>
      <c r="D176" s="3">
        <v>1.9</v>
      </c>
      <c r="E176" s="3">
        <v>0</v>
      </c>
    </row>
    <row r="177" spans="1:5" ht="12.75" customHeight="1">
      <c r="A177" s="2" t="s">
        <v>146</v>
      </c>
      <c r="B177" s="2" t="s">
        <v>237</v>
      </c>
      <c r="C177" s="3">
        <v>26.5</v>
      </c>
      <c r="D177" s="3">
        <v>7.02</v>
      </c>
      <c r="E177" s="3">
        <v>0</v>
      </c>
    </row>
    <row r="178" spans="1:5" ht="12.75" customHeight="1">
      <c r="A178" s="2" t="s">
        <v>146</v>
      </c>
      <c r="B178" s="2" t="s">
        <v>236</v>
      </c>
      <c r="C178" s="3">
        <v>17.5</v>
      </c>
      <c r="D178" s="3">
        <v>4.28</v>
      </c>
      <c r="E178" s="3">
        <v>0</v>
      </c>
    </row>
    <row r="179" spans="1:5" ht="12.75" customHeight="1">
      <c r="A179" s="2" t="s">
        <v>146</v>
      </c>
      <c r="B179" s="2" t="s">
        <v>240</v>
      </c>
      <c r="C179" s="3">
        <v>21.8</v>
      </c>
      <c r="D179" s="3">
        <v>2</v>
      </c>
      <c r="E179" s="3">
        <v>0</v>
      </c>
    </row>
    <row r="180" spans="1:5" ht="12.75" customHeight="1">
      <c r="A180" s="2" t="s">
        <v>146</v>
      </c>
      <c r="B180" s="2" t="s">
        <v>239</v>
      </c>
      <c r="C180" s="3">
        <v>24.1</v>
      </c>
      <c r="D180" s="3">
        <v>9.3000000000000007</v>
      </c>
      <c r="E180" s="3">
        <v>0</v>
      </c>
    </row>
    <row r="181" spans="1:5" ht="12.75" customHeight="1">
      <c r="A181" s="2" t="s">
        <v>146</v>
      </c>
      <c r="B181" s="2" t="s">
        <v>238</v>
      </c>
      <c r="C181" s="3">
        <v>17.8</v>
      </c>
      <c r="D181" s="3">
        <v>4.5999999999999996</v>
      </c>
      <c r="E181" s="3">
        <v>0</v>
      </c>
    </row>
    <row r="182" spans="1:5" ht="12.75" customHeight="1">
      <c r="A182" s="2" t="s">
        <v>146</v>
      </c>
      <c r="B182" s="2" t="s">
        <v>209</v>
      </c>
      <c r="C182" s="3">
        <v>23.3</v>
      </c>
      <c r="D182" s="3">
        <v>34.5</v>
      </c>
      <c r="E182" s="3">
        <v>0.9</v>
      </c>
    </row>
    <row r="183" spans="1:5" ht="12.75" customHeight="1">
      <c r="A183" s="2" t="s">
        <v>146</v>
      </c>
      <c r="B183" s="2" t="s">
        <v>194</v>
      </c>
      <c r="C183" s="3">
        <v>16</v>
      </c>
      <c r="D183" s="3">
        <v>1</v>
      </c>
      <c r="E183" s="3">
        <v>0.9</v>
      </c>
    </row>
    <row r="184" spans="1:5" ht="12.75" customHeight="1">
      <c r="A184" s="2" t="s">
        <v>146</v>
      </c>
      <c r="B184" s="2" t="s">
        <v>219</v>
      </c>
      <c r="C184" s="3">
        <v>12.6</v>
      </c>
      <c r="D184" s="3">
        <v>4</v>
      </c>
      <c r="E184" s="3">
        <v>4</v>
      </c>
    </row>
    <row r="185" spans="1:5" ht="12.75" customHeight="1">
      <c r="A185" s="2" t="s">
        <v>146</v>
      </c>
      <c r="B185" s="2" t="s">
        <v>177</v>
      </c>
      <c r="C185" s="3">
        <v>4.4000000000000004</v>
      </c>
      <c r="D185" s="3">
        <v>35.700000000000003</v>
      </c>
      <c r="E185" s="3">
        <v>5.4</v>
      </c>
    </row>
    <row r="186" spans="1:5" ht="12.75" customHeight="1">
      <c r="A186" s="2" t="s">
        <v>146</v>
      </c>
      <c r="B186" s="2" t="s">
        <v>156</v>
      </c>
      <c r="C186" s="3">
        <v>2.4</v>
      </c>
      <c r="D186" s="3">
        <v>37.299999999999997</v>
      </c>
      <c r="E186" s="3">
        <v>3</v>
      </c>
    </row>
    <row r="187" spans="1:5" ht="12.75" customHeight="1">
      <c r="A187" s="2" t="s">
        <v>146</v>
      </c>
      <c r="B187" s="2" t="s">
        <v>160</v>
      </c>
      <c r="C187" s="3">
        <v>1.7</v>
      </c>
      <c r="D187" s="3">
        <v>48</v>
      </c>
      <c r="E187" s="3">
        <v>2.6</v>
      </c>
    </row>
    <row r="188" spans="1:5" ht="12.75" customHeight="1">
      <c r="A188" s="2" t="s">
        <v>146</v>
      </c>
      <c r="B188" s="2" t="s">
        <v>159</v>
      </c>
      <c r="C188" s="3">
        <v>16</v>
      </c>
      <c r="D188" s="3">
        <v>35</v>
      </c>
      <c r="E188" s="3">
        <v>0.9</v>
      </c>
    </row>
    <row r="189" spans="1:5" ht="12.75" customHeight="1">
      <c r="A189" s="2" t="s">
        <v>146</v>
      </c>
      <c r="B189" s="2" t="s">
        <v>189</v>
      </c>
      <c r="C189" s="3">
        <v>16.5</v>
      </c>
      <c r="D189" s="3">
        <v>39.1</v>
      </c>
      <c r="E189" s="3">
        <v>1.2</v>
      </c>
    </row>
    <row r="190" spans="1:5" ht="12.75" customHeight="1">
      <c r="A190" s="2" t="s">
        <v>146</v>
      </c>
      <c r="B190" s="2" t="s">
        <v>245</v>
      </c>
      <c r="C190" s="3">
        <v>3.8</v>
      </c>
      <c r="D190" s="3">
        <v>3.7</v>
      </c>
      <c r="E190" s="3">
        <v>3</v>
      </c>
    </row>
    <row r="191" spans="1:5" ht="12.75" customHeight="1">
      <c r="A191" s="2" t="s">
        <v>146</v>
      </c>
      <c r="B191" s="2" t="s">
        <v>204</v>
      </c>
      <c r="C191" s="3">
        <v>11.2</v>
      </c>
      <c r="D191" s="3">
        <v>0</v>
      </c>
      <c r="E191" s="3">
        <v>0.4</v>
      </c>
    </row>
    <row r="192" spans="1:5" ht="12.75" customHeight="1">
      <c r="A192" s="2" t="s">
        <v>146</v>
      </c>
      <c r="B192" s="2" t="s">
        <v>149</v>
      </c>
      <c r="C192" s="3">
        <v>13.4</v>
      </c>
      <c r="D192" s="3">
        <v>0.1</v>
      </c>
      <c r="E192" s="3">
        <v>0.2</v>
      </c>
    </row>
    <row r="193" spans="1:5" ht="12.75" customHeight="1">
      <c r="A193" s="2" t="s">
        <v>146</v>
      </c>
      <c r="B193" s="2" t="s">
        <v>150</v>
      </c>
      <c r="C193" s="3">
        <v>12.3</v>
      </c>
      <c r="D193" s="3">
        <v>0</v>
      </c>
      <c r="E193" s="3">
        <v>0.2</v>
      </c>
    </row>
    <row r="194" spans="1:5" ht="12.75" customHeight="1">
      <c r="A194" s="2" t="s">
        <v>146</v>
      </c>
      <c r="B194" s="2" t="s">
        <v>148</v>
      </c>
      <c r="C194" s="3">
        <v>16</v>
      </c>
      <c r="D194" s="3">
        <v>29.3</v>
      </c>
      <c r="E194" s="3">
        <v>0.2</v>
      </c>
    </row>
    <row r="195" spans="1:5" ht="12.75" customHeight="1">
      <c r="A195" s="2" t="s">
        <v>146</v>
      </c>
      <c r="B195" s="2" t="s">
        <v>168</v>
      </c>
      <c r="C195" s="3">
        <v>22.6</v>
      </c>
      <c r="D195" s="3">
        <v>37.4</v>
      </c>
      <c r="E195" s="3">
        <v>0.9</v>
      </c>
    </row>
    <row r="196" spans="1:5" ht="12.75" customHeight="1">
      <c r="A196" s="2" t="s">
        <v>146</v>
      </c>
      <c r="B196" s="2" t="s">
        <v>195</v>
      </c>
      <c r="C196" s="3">
        <v>10.4</v>
      </c>
      <c r="D196" s="3">
        <v>9.1</v>
      </c>
      <c r="E196" s="3">
        <v>15.1</v>
      </c>
    </row>
    <row r="197" spans="1:5" ht="12.75" customHeight="1">
      <c r="A197" s="2" t="s">
        <v>146</v>
      </c>
      <c r="B197" s="2" t="s">
        <v>190</v>
      </c>
      <c r="C197" s="3">
        <v>2.4</v>
      </c>
      <c r="D197" s="3">
        <v>36.299999999999997</v>
      </c>
      <c r="E197" s="3">
        <v>3.1</v>
      </c>
    </row>
    <row r="198" spans="1:5" ht="12.75" customHeight="1">
      <c r="A198" s="2" t="s">
        <v>146</v>
      </c>
      <c r="B198" s="2" t="s">
        <v>207</v>
      </c>
      <c r="C198" s="3">
        <v>2.1</v>
      </c>
      <c r="D198" s="3">
        <v>35.5</v>
      </c>
      <c r="E198" s="3">
        <v>2.9</v>
      </c>
    </row>
    <row r="199" spans="1:5" ht="12.75" customHeight="1">
      <c r="A199" s="2" t="s">
        <v>146</v>
      </c>
      <c r="B199" s="2" t="s">
        <v>166</v>
      </c>
      <c r="C199" s="3">
        <v>12.5</v>
      </c>
      <c r="D199" s="3">
        <v>1.4</v>
      </c>
      <c r="E199" s="3">
        <v>0.7</v>
      </c>
    </row>
    <row r="200" spans="1:5" ht="12.75" customHeight="1">
      <c r="A200" s="2" t="s">
        <v>146</v>
      </c>
      <c r="B200" s="2" t="s">
        <v>242</v>
      </c>
      <c r="C200" s="3">
        <v>0.7</v>
      </c>
      <c r="D200" s="3">
        <v>0.2</v>
      </c>
      <c r="E200" s="3">
        <v>3.9</v>
      </c>
    </row>
    <row r="201" spans="1:5" ht="12.75" customHeight="1">
      <c r="A201" s="2" t="s">
        <v>146</v>
      </c>
      <c r="B201" s="2" t="s">
        <v>241</v>
      </c>
      <c r="C201" s="3">
        <v>14.6</v>
      </c>
      <c r="D201" s="3">
        <v>17.2</v>
      </c>
      <c r="E201" s="3">
        <v>6.4</v>
      </c>
    </row>
    <row r="202" spans="1:5" ht="12.75" customHeight="1">
      <c r="A202" s="2" t="s">
        <v>146</v>
      </c>
      <c r="B202" s="2" t="s">
        <v>243</v>
      </c>
      <c r="C202" s="3">
        <v>15.8</v>
      </c>
      <c r="D202" s="3">
        <v>19.600000000000001</v>
      </c>
      <c r="E202" s="3">
        <v>7</v>
      </c>
    </row>
    <row r="203" spans="1:5" ht="12.75" customHeight="1">
      <c r="A203" s="2" t="s">
        <v>146</v>
      </c>
      <c r="B203" s="2" t="s">
        <v>223</v>
      </c>
      <c r="C203" s="3">
        <v>7</v>
      </c>
      <c r="D203" s="3">
        <v>3.5</v>
      </c>
      <c r="E203" s="3">
        <v>4.5</v>
      </c>
    </row>
    <row r="204" spans="1:5" ht="12.75" customHeight="1">
      <c r="A204" s="2" t="s">
        <v>146</v>
      </c>
      <c r="B204" s="2" t="s">
        <v>224</v>
      </c>
      <c r="C204" s="3">
        <v>7</v>
      </c>
      <c r="D204" s="3">
        <v>3.5</v>
      </c>
      <c r="E204" s="3">
        <v>4.8</v>
      </c>
    </row>
    <row r="205" spans="1:5" ht="12.75" customHeight="1">
      <c r="A205" s="2" t="s">
        <v>146</v>
      </c>
      <c r="B205" s="2" t="s">
        <v>217</v>
      </c>
      <c r="C205" s="3">
        <v>22</v>
      </c>
      <c r="D205" s="3">
        <v>28.4</v>
      </c>
      <c r="E205" s="3">
        <v>1</v>
      </c>
    </row>
    <row r="206" spans="1:5" ht="12.75" customHeight="1">
      <c r="A206" s="2" t="s">
        <v>146</v>
      </c>
      <c r="B206" s="2" t="s">
        <v>153</v>
      </c>
      <c r="C206" s="3">
        <v>19</v>
      </c>
      <c r="D206" s="3">
        <v>38</v>
      </c>
      <c r="E206" s="3">
        <v>0.1</v>
      </c>
    </row>
    <row r="207" spans="1:5" ht="12.75" customHeight="1">
      <c r="A207" s="2" t="s">
        <v>146</v>
      </c>
      <c r="B207" s="2" t="s">
        <v>198</v>
      </c>
      <c r="C207" s="3">
        <v>25.7</v>
      </c>
      <c r="D207" s="3">
        <v>18.8</v>
      </c>
      <c r="E207" s="3">
        <v>1.3</v>
      </c>
    </row>
    <row r="208" spans="1:5" ht="12.75" customHeight="1">
      <c r="A208" s="2" t="s">
        <v>146</v>
      </c>
      <c r="B208" s="2" t="s">
        <v>218</v>
      </c>
      <c r="C208" s="3">
        <v>18.2</v>
      </c>
      <c r="D208" s="3">
        <v>21.2</v>
      </c>
      <c r="E208" s="3">
        <v>0</v>
      </c>
    </row>
    <row r="209" spans="1:5" ht="12.75" customHeight="1">
      <c r="A209" s="2" t="s">
        <v>146</v>
      </c>
      <c r="B209" s="2" t="s">
        <v>197</v>
      </c>
      <c r="C209" s="3">
        <v>21.9</v>
      </c>
      <c r="D209" s="3">
        <v>3.3</v>
      </c>
      <c r="E209" s="3">
        <v>0.4</v>
      </c>
    </row>
    <row r="210" spans="1:5" ht="12.75" customHeight="1">
      <c r="A210" s="2" t="s">
        <v>146</v>
      </c>
      <c r="B210" s="2" t="s">
        <v>220</v>
      </c>
      <c r="C210" s="3">
        <v>0.9</v>
      </c>
      <c r="D210" s="3">
        <v>90</v>
      </c>
      <c r="E210" s="3">
        <v>0.8</v>
      </c>
    </row>
    <row r="211" spans="1:5" ht="12.75" customHeight="1">
      <c r="A211" s="2" t="s">
        <v>146</v>
      </c>
      <c r="B211" s="2" t="s">
        <v>179</v>
      </c>
      <c r="C211" s="3">
        <v>2.1</v>
      </c>
      <c r="D211" s="3">
        <v>89</v>
      </c>
      <c r="E211" s="3">
        <v>0</v>
      </c>
    </row>
    <row r="212" spans="1:5" ht="12.75" customHeight="1">
      <c r="A212" s="2" t="s">
        <v>146</v>
      </c>
      <c r="B212" s="2" t="s">
        <v>173</v>
      </c>
      <c r="C212" s="3">
        <v>14.4</v>
      </c>
      <c r="D212" s="3">
        <v>3.2</v>
      </c>
      <c r="E212" s="3">
        <v>1.6</v>
      </c>
    </row>
    <row r="213" spans="1:5" ht="12.75" customHeight="1">
      <c r="A213" s="2" t="s">
        <v>146</v>
      </c>
      <c r="B213" s="2" t="s">
        <v>186</v>
      </c>
      <c r="C213" s="3">
        <v>20.8</v>
      </c>
      <c r="D213" s="3">
        <v>1.5</v>
      </c>
      <c r="E213" s="3">
        <v>3.2</v>
      </c>
    </row>
    <row r="214" spans="1:5" ht="12.75" customHeight="1">
      <c r="A214" s="2" t="s">
        <v>146</v>
      </c>
      <c r="B214" s="2" t="s">
        <v>181</v>
      </c>
      <c r="C214" s="3">
        <v>12</v>
      </c>
      <c r="D214" s="3">
        <v>25</v>
      </c>
      <c r="E214" s="3">
        <v>1.5</v>
      </c>
    </row>
    <row r="215" spans="1:5" ht="12.75" customHeight="1">
      <c r="A215" s="2" t="s">
        <v>146</v>
      </c>
      <c r="B215" s="2" t="s">
        <v>169</v>
      </c>
      <c r="C215" s="3">
        <v>17.8</v>
      </c>
      <c r="D215" s="3">
        <v>14.6</v>
      </c>
      <c r="E215" s="3">
        <v>0.8</v>
      </c>
    </row>
    <row r="216" spans="1:5" ht="12.75" customHeight="1">
      <c r="A216" s="2" t="s">
        <v>146</v>
      </c>
      <c r="B216" s="2" t="s">
        <v>175</v>
      </c>
      <c r="C216" s="3">
        <v>18.899999999999999</v>
      </c>
      <c r="D216" s="3">
        <v>44.6</v>
      </c>
      <c r="E216" s="3">
        <v>1.3</v>
      </c>
    </row>
    <row r="217" spans="1:5" ht="12.75" customHeight="1">
      <c r="A217" s="2" t="s">
        <v>146</v>
      </c>
      <c r="B217" s="2" t="s">
        <v>152</v>
      </c>
      <c r="C217" s="3">
        <v>15.7</v>
      </c>
      <c r="D217" s="3">
        <v>25</v>
      </c>
      <c r="E217" s="3">
        <v>0</v>
      </c>
    </row>
    <row r="218" spans="1:5" ht="12.75" customHeight="1">
      <c r="A218" s="2" t="s">
        <v>146</v>
      </c>
      <c r="B218" s="2" t="s">
        <v>178</v>
      </c>
      <c r="C218" s="3">
        <v>5.6</v>
      </c>
      <c r="D218" s="3">
        <v>1.4</v>
      </c>
      <c r="E218" s="3">
        <v>0.8</v>
      </c>
    </row>
    <row r="219" spans="1:5" ht="12.75" customHeight="1">
      <c r="A219" s="2" t="s">
        <v>146</v>
      </c>
      <c r="B219" s="2" t="s">
        <v>191</v>
      </c>
      <c r="C219" s="3">
        <v>32</v>
      </c>
      <c r="D219" s="3">
        <v>30</v>
      </c>
      <c r="E219" s="3">
        <v>0.1</v>
      </c>
    </row>
    <row r="220" spans="1:5" ht="12.75" customHeight="1">
      <c r="A220" s="2" t="s">
        <v>146</v>
      </c>
      <c r="B220" s="2" t="s">
        <v>154</v>
      </c>
      <c r="C220" s="3">
        <v>22</v>
      </c>
      <c r="D220" s="3">
        <v>28</v>
      </c>
      <c r="E220" s="3">
        <v>1.3</v>
      </c>
    </row>
    <row r="221" spans="1:5" ht="12.75" customHeight="1">
      <c r="A221" s="2" t="s">
        <v>146</v>
      </c>
      <c r="B221" s="2" t="s">
        <v>188</v>
      </c>
      <c r="C221" s="3">
        <v>17.7</v>
      </c>
      <c r="D221" s="3">
        <v>18.100000000000001</v>
      </c>
      <c r="E221" s="3">
        <v>1.5</v>
      </c>
    </row>
    <row r="222" spans="1:5" ht="12.75" customHeight="1">
      <c r="A222" s="2" t="s">
        <v>146</v>
      </c>
      <c r="B222" s="2" t="s">
        <v>201</v>
      </c>
      <c r="C222" s="3">
        <v>17</v>
      </c>
      <c r="D222" s="3">
        <v>22</v>
      </c>
      <c r="E222" s="3">
        <v>0</v>
      </c>
    </row>
    <row r="223" spans="1:5" ht="12.75" customHeight="1">
      <c r="A223" s="2" t="s">
        <v>146</v>
      </c>
      <c r="B223" s="2" t="s">
        <v>230</v>
      </c>
      <c r="C223" s="3">
        <v>6.6</v>
      </c>
      <c r="D223" s="3">
        <v>29.3</v>
      </c>
      <c r="E223" s="3">
        <v>2.6</v>
      </c>
    </row>
    <row r="224" spans="1:5" ht="12.75" customHeight="1">
      <c r="A224" s="2" t="s">
        <v>146</v>
      </c>
      <c r="B224" s="2" t="s">
        <v>162</v>
      </c>
      <c r="C224" s="3">
        <v>4.9000000000000004</v>
      </c>
      <c r="D224" s="3">
        <v>21.8</v>
      </c>
      <c r="E224" s="3">
        <v>2.9</v>
      </c>
    </row>
    <row r="225" spans="1:5" ht="12.75" customHeight="1">
      <c r="A225" s="2" t="s">
        <v>146</v>
      </c>
      <c r="B225" s="2" t="s">
        <v>216</v>
      </c>
      <c r="C225" s="3">
        <v>12</v>
      </c>
      <c r="D225" s="3">
        <v>16.899999999999999</v>
      </c>
      <c r="E225" s="3">
        <v>12.3</v>
      </c>
    </row>
    <row r="226" spans="1:5" ht="12.75" customHeight="1">
      <c r="A226" s="2" t="s">
        <v>146</v>
      </c>
      <c r="B226" s="2" t="s">
        <v>199</v>
      </c>
      <c r="C226" s="3">
        <v>19</v>
      </c>
      <c r="D226" s="3">
        <v>10</v>
      </c>
      <c r="E226" s="3">
        <v>1</v>
      </c>
    </row>
    <row r="227" spans="1:5" ht="12.75" customHeight="1">
      <c r="A227" s="2" t="s">
        <v>146</v>
      </c>
      <c r="B227" s="2" t="s">
        <v>161</v>
      </c>
      <c r="C227" s="3">
        <v>8.1999999999999993</v>
      </c>
      <c r="D227" s="3">
        <v>1.9</v>
      </c>
      <c r="E227" s="3">
        <v>2.5</v>
      </c>
    </row>
    <row r="228" spans="1:5" ht="12.75" customHeight="1">
      <c r="A228" s="2" t="s">
        <v>146</v>
      </c>
      <c r="B228" s="2" t="s">
        <v>196</v>
      </c>
      <c r="C228" s="3">
        <v>23</v>
      </c>
      <c r="D228" s="3">
        <v>30</v>
      </c>
      <c r="E228" s="3">
        <v>0.8</v>
      </c>
    </row>
    <row r="229" spans="1:5" ht="12.75" customHeight="1">
      <c r="A229" s="2" t="s">
        <v>146</v>
      </c>
      <c r="B229" s="2" t="s">
        <v>215</v>
      </c>
      <c r="C229" s="3">
        <v>25</v>
      </c>
      <c r="D229" s="3">
        <v>26.4</v>
      </c>
      <c r="E229" s="3">
        <v>0</v>
      </c>
    </row>
    <row r="230" spans="1:5" ht="12.75" customHeight="1">
      <c r="A230" s="2" t="s">
        <v>146</v>
      </c>
      <c r="B230" s="2" t="s">
        <v>147</v>
      </c>
      <c r="C230" s="3">
        <v>13.1</v>
      </c>
      <c r="D230" s="3">
        <v>8.1</v>
      </c>
      <c r="E230" s="3">
        <v>0.7</v>
      </c>
    </row>
    <row r="231" spans="1:5" ht="12.75" customHeight="1">
      <c r="A231" s="2" t="s">
        <v>146</v>
      </c>
      <c r="B231" s="2" t="s">
        <v>167</v>
      </c>
      <c r="C231" s="3">
        <v>13.6</v>
      </c>
      <c r="D231" s="3">
        <v>19.600000000000001</v>
      </c>
      <c r="E231" s="3">
        <v>1.8</v>
      </c>
    </row>
    <row r="232" spans="1:5" ht="12.75" customHeight="1">
      <c r="A232" s="2" t="s">
        <v>146</v>
      </c>
      <c r="B232" s="2" t="s">
        <v>222</v>
      </c>
      <c r="C232" s="3">
        <v>18</v>
      </c>
      <c r="D232" s="3">
        <v>2.4</v>
      </c>
      <c r="E232" s="3">
        <v>2.1</v>
      </c>
    </row>
    <row r="233" spans="1:5" ht="12.75" customHeight="1">
      <c r="A233" s="2" t="s">
        <v>146</v>
      </c>
      <c r="B233" s="2" t="s">
        <v>172</v>
      </c>
      <c r="C233" s="3">
        <v>10.3</v>
      </c>
      <c r="D233" s="3">
        <v>34.700000000000003</v>
      </c>
      <c r="E233" s="3">
        <v>0.8</v>
      </c>
    </row>
    <row r="234" spans="1:5" ht="12.75" customHeight="1">
      <c r="A234" s="2" t="s">
        <v>146</v>
      </c>
      <c r="B234" s="2" t="s">
        <v>165</v>
      </c>
      <c r="C234" s="3">
        <v>18.8</v>
      </c>
      <c r="D234" s="3">
        <v>19.7</v>
      </c>
      <c r="E234" s="3">
        <v>0.6</v>
      </c>
    </row>
    <row r="235" spans="1:5" ht="12.75" customHeight="1">
      <c r="A235" s="2" t="s">
        <v>146</v>
      </c>
      <c r="B235" s="2" t="s">
        <v>570</v>
      </c>
      <c r="C235" s="3">
        <v>12.1</v>
      </c>
      <c r="D235" s="3">
        <v>7.7</v>
      </c>
      <c r="E235" s="3">
        <v>10.7</v>
      </c>
    </row>
    <row r="236" spans="1:5" ht="12.75" customHeight="1">
      <c r="A236" s="2" t="s">
        <v>146</v>
      </c>
      <c r="B236" s="2" t="s">
        <v>157</v>
      </c>
      <c r="C236" s="3">
        <v>14.8</v>
      </c>
      <c r="D236" s="3">
        <v>13.2</v>
      </c>
      <c r="E236" s="3">
        <v>0.3</v>
      </c>
    </row>
    <row r="237" spans="1:5" ht="12.75" customHeight="1">
      <c r="A237" s="2" t="s">
        <v>146</v>
      </c>
      <c r="B237" s="2" t="s">
        <v>206</v>
      </c>
      <c r="C237" s="3">
        <v>14.1</v>
      </c>
      <c r="D237" s="3">
        <v>2.7</v>
      </c>
      <c r="E237" s="3">
        <v>2.7</v>
      </c>
    </row>
    <row r="238" spans="1:5" ht="12.75" customHeight="1">
      <c r="A238" s="2" t="s">
        <v>146</v>
      </c>
      <c r="B238" s="2" t="s">
        <v>164</v>
      </c>
      <c r="C238" s="3">
        <v>10.8</v>
      </c>
      <c r="D238" s="3">
        <v>3</v>
      </c>
      <c r="E238" s="3">
        <v>2.6</v>
      </c>
    </row>
    <row r="239" spans="1:5" ht="12.75" customHeight="1">
      <c r="A239" s="2" t="s">
        <v>146</v>
      </c>
      <c r="B239" s="2" t="s">
        <v>182</v>
      </c>
      <c r="C239" s="3">
        <v>17.899999999999999</v>
      </c>
      <c r="D239" s="3">
        <v>3.1</v>
      </c>
      <c r="E239" s="3">
        <v>4.5999999999999996</v>
      </c>
    </row>
    <row r="240" spans="1:5" ht="12.75" customHeight="1">
      <c r="A240" s="2" t="s">
        <v>146</v>
      </c>
      <c r="B240" s="2" t="s">
        <v>211</v>
      </c>
      <c r="C240" s="3">
        <v>28.2</v>
      </c>
      <c r="D240" s="3">
        <v>3.4</v>
      </c>
      <c r="E240" s="3">
        <v>0.6</v>
      </c>
    </row>
    <row r="241" spans="1:5" ht="12.75" customHeight="1">
      <c r="A241" s="2" t="s">
        <v>146</v>
      </c>
      <c r="B241" s="2" t="s">
        <v>184</v>
      </c>
      <c r="C241" s="3">
        <v>20.9</v>
      </c>
      <c r="D241" s="3">
        <v>1.5</v>
      </c>
      <c r="E241" s="3">
        <v>3.2</v>
      </c>
    </row>
    <row r="242" spans="1:5" ht="12.75" customHeight="1">
      <c r="A242" s="2" t="s">
        <v>146</v>
      </c>
      <c r="B242" s="2" t="s">
        <v>200</v>
      </c>
      <c r="C242" s="3">
        <v>28.2</v>
      </c>
      <c r="D242" s="3">
        <v>3.4</v>
      </c>
      <c r="E242" s="3">
        <v>0.6</v>
      </c>
    </row>
    <row r="243" spans="1:5" ht="12.75" customHeight="1">
      <c r="A243" s="2" t="s">
        <v>146</v>
      </c>
      <c r="B243" s="2" t="s">
        <v>171</v>
      </c>
      <c r="C243" s="3">
        <v>18.3</v>
      </c>
      <c r="D243" s="3">
        <v>2.5</v>
      </c>
      <c r="E243" s="3">
        <v>5.0999999999999996</v>
      </c>
    </row>
    <row r="244" spans="1:5" ht="12.75" customHeight="1">
      <c r="A244" s="2" t="s">
        <v>146</v>
      </c>
      <c r="B244" s="2" t="s">
        <v>187</v>
      </c>
      <c r="C244" s="3">
        <v>16.899999999999999</v>
      </c>
      <c r="D244" s="3">
        <v>19</v>
      </c>
      <c r="E244" s="3">
        <v>1.2</v>
      </c>
    </row>
    <row r="245" spans="1:5" ht="12.75" customHeight="1">
      <c r="A245" s="2" t="s">
        <v>146</v>
      </c>
      <c r="B245" s="2" t="s">
        <v>185</v>
      </c>
      <c r="C245" s="3">
        <v>18.100000000000001</v>
      </c>
      <c r="D245" s="3">
        <v>20.100000000000001</v>
      </c>
      <c r="E245" s="3">
        <v>0.6</v>
      </c>
    </row>
    <row r="246" spans="1:5" ht="12.75" customHeight="1">
      <c r="A246" s="2" t="s">
        <v>146</v>
      </c>
      <c r="B246" s="2" t="s">
        <v>221</v>
      </c>
      <c r="C246" s="3">
        <v>20.3</v>
      </c>
      <c r="D246" s="3">
        <v>0.9</v>
      </c>
      <c r="E246" s="3">
        <v>0</v>
      </c>
    </row>
    <row r="247" spans="1:5" ht="12.75" customHeight="1">
      <c r="A247" s="2" t="s">
        <v>146</v>
      </c>
      <c r="B247" s="2" t="s">
        <v>214</v>
      </c>
      <c r="C247" s="3">
        <v>23.5</v>
      </c>
      <c r="D247" s="3">
        <v>23.3</v>
      </c>
      <c r="E247" s="3">
        <v>0.9</v>
      </c>
    </row>
    <row r="248" spans="1:5" ht="12.75" customHeight="1">
      <c r="A248" s="2" t="s">
        <v>146</v>
      </c>
      <c r="B248" s="2" t="s">
        <v>183</v>
      </c>
      <c r="C248" s="3">
        <v>3.8</v>
      </c>
      <c r="D248" s="3">
        <v>22.3</v>
      </c>
      <c r="E248" s="3">
        <v>3.8</v>
      </c>
    </row>
    <row r="249" spans="1:5" ht="12.75" customHeight="1">
      <c r="A249" s="2" t="s">
        <v>146</v>
      </c>
      <c r="B249" s="2" t="s">
        <v>231</v>
      </c>
      <c r="C249" s="3">
        <v>4.2</v>
      </c>
      <c r="D249" s="3">
        <v>12.3</v>
      </c>
      <c r="E249" s="3">
        <v>6.8</v>
      </c>
    </row>
    <row r="250" spans="1:5" ht="12.75" customHeight="1">
      <c r="A250" s="2" t="s">
        <v>146</v>
      </c>
      <c r="B250" s="2" t="s">
        <v>170</v>
      </c>
      <c r="C250" s="3">
        <v>3.3</v>
      </c>
      <c r="D250" s="3">
        <v>3.4</v>
      </c>
      <c r="E250" s="3">
        <v>4.8</v>
      </c>
    </row>
    <row r="251" spans="1:5" ht="12.75" customHeight="1">
      <c r="A251" s="2" t="s">
        <v>146</v>
      </c>
      <c r="B251" s="2" t="s">
        <v>202</v>
      </c>
      <c r="C251" s="3">
        <v>9.4</v>
      </c>
      <c r="D251" s="3">
        <v>26.3</v>
      </c>
      <c r="E251" s="3">
        <v>4</v>
      </c>
    </row>
    <row r="252" spans="1:5" ht="12.75" customHeight="1">
      <c r="A252" s="2" t="s">
        <v>146</v>
      </c>
      <c r="B252" s="2" t="s">
        <v>205</v>
      </c>
      <c r="C252" s="3">
        <v>14.9</v>
      </c>
      <c r="D252" s="3">
        <v>28</v>
      </c>
      <c r="E252" s="3">
        <v>0.5</v>
      </c>
    </row>
    <row r="253" spans="1:5" ht="12.75" customHeight="1">
      <c r="A253" s="2" t="s">
        <v>146</v>
      </c>
      <c r="B253" s="2" t="s">
        <v>192</v>
      </c>
      <c r="C253" s="3">
        <v>19</v>
      </c>
      <c r="D253" s="3">
        <v>26</v>
      </c>
      <c r="E253" s="3">
        <v>0.4</v>
      </c>
    </row>
    <row r="254" spans="1:5" ht="12.75" customHeight="1">
      <c r="A254" s="2" t="s">
        <v>146</v>
      </c>
      <c r="B254" s="2" t="s">
        <v>225</v>
      </c>
      <c r="C254" s="3">
        <v>20.2</v>
      </c>
      <c r="D254" s="3">
        <v>1.1000000000000001</v>
      </c>
      <c r="E254" s="3">
        <v>0</v>
      </c>
    </row>
    <row r="255" spans="1:5" ht="12.75" customHeight="1">
      <c r="A255" s="2" t="s">
        <v>146</v>
      </c>
      <c r="B255" s="2" t="s">
        <v>228</v>
      </c>
      <c r="C255" s="3">
        <v>24.7</v>
      </c>
      <c r="D255" s="3">
        <v>34.700000000000003</v>
      </c>
      <c r="E255" s="3">
        <v>0</v>
      </c>
    </row>
    <row r="256" spans="1:5" ht="12.75" customHeight="1">
      <c r="A256" s="2" t="s">
        <v>146</v>
      </c>
      <c r="B256" s="2" t="s">
        <v>465</v>
      </c>
      <c r="C256" s="3">
        <v>26.3</v>
      </c>
      <c r="D256" s="3">
        <v>3</v>
      </c>
      <c r="E256" s="3">
        <v>1</v>
      </c>
    </row>
    <row r="257" spans="1:5" ht="12.75" customHeight="1">
      <c r="A257" s="2" t="s">
        <v>146</v>
      </c>
      <c r="B257" s="2" t="s">
        <v>174</v>
      </c>
      <c r="C257" s="3">
        <v>13.4</v>
      </c>
      <c r="D257" s="3">
        <v>18.399999999999999</v>
      </c>
      <c r="E257" s="3">
        <v>10.7</v>
      </c>
    </row>
    <row r="258" spans="1:5" ht="12.75" customHeight="1">
      <c r="A258" s="2" t="s">
        <v>146</v>
      </c>
      <c r="B258" s="2" t="s">
        <v>212</v>
      </c>
      <c r="C258" s="3">
        <v>23.9</v>
      </c>
      <c r="D258" s="3">
        <v>32.700000000000003</v>
      </c>
      <c r="E258" s="3">
        <v>0.4</v>
      </c>
    </row>
    <row r="259" spans="1:5" ht="12.75" customHeight="1">
      <c r="A259" s="2" t="s">
        <v>146</v>
      </c>
      <c r="B259" s="2" t="s">
        <v>203</v>
      </c>
      <c r="C259" s="3">
        <v>2.2000000000000002</v>
      </c>
      <c r="D259" s="3">
        <v>38.4</v>
      </c>
      <c r="E259" s="3">
        <v>4.4000000000000004</v>
      </c>
    </row>
    <row r="260" spans="1:5" ht="12.75" customHeight="1">
      <c r="A260" s="2" t="s">
        <v>146</v>
      </c>
      <c r="B260" s="2" t="s">
        <v>226</v>
      </c>
      <c r="C260" s="3">
        <v>13</v>
      </c>
      <c r="D260" s="3">
        <v>28</v>
      </c>
      <c r="E260" s="3">
        <v>0.6</v>
      </c>
    </row>
    <row r="261" spans="1:5" ht="12.75" customHeight="1">
      <c r="A261" s="2" t="s">
        <v>146</v>
      </c>
      <c r="B261" s="2" t="s">
        <v>193</v>
      </c>
      <c r="C261" s="3">
        <v>22</v>
      </c>
      <c r="D261" s="3">
        <v>34.6</v>
      </c>
      <c r="E261" s="3">
        <v>1.2</v>
      </c>
    </row>
    <row r="262" spans="1:5" ht="12.75" customHeight="1">
      <c r="A262" s="2" t="s">
        <v>146</v>
      </c>
      <c r="B262" s="2" t="s">
        <v>210</v>
      </c>
      <c r="C262" s="3">
        <v>14.6</v>
      </c>
      <c r="D262" s="3">
        <v>7.9</v>
      </c>
      <c r="E262" s="3">
        <v>0.3</v>
      </c>
    </row>
    <row r="263" spans="1:5" ht="12.75" customHeight="1">
      <c r="A263" s="2" t="s">
        <v>146</v>
      </c>
      <c r="B263" s="2" t="s">
        <v>176</v>
      </c>
      <c r="C263" s="3">
        <v>19</v>
      </c>
      <c r="D263" s="3">
        <v>44.5</v>
      </c>
      <c r="E263" s="3">
        <v>0.9</v>
      </c>
    </row>
    <row r="264" spans="1:5" ht="12.75" customHeight="1">
      <c r="A264" s="2" t="s">
        <v>146</v>
      </c>
      <c r="B264" s="2" t="s">
        <v>233</v>
      </c>
      <c r="C264" s="3">
        <v>11.9</v>
      </c>
      <c r="D264" s="3">
        <v>17.899999999999999</v>
      </c>
      <c r="E264" s="3">
        <v>3.8</v>
      </c>
    </row>
    <row r="265" spans="1:5" ht="12.75" customHeight="1">
      <c r="A265" s="2" t="s">
        <v>146</v>
      </c>
      <c r="B265" s="2" t="s">
        <v>466</v>
      </c>
      <c r="C265" s="3">
        <v>18.899999999999999</v>
      </c>
      <c r="D265" s="3">
        <v>2.2999999999999998</v>
      </c>
      <c r="E265" s="3">
        <v>0</v>
      </c>
    </row>
    <row r="266" spans="1:5" ht="12.75" customHeight="1">
      <c r="A266" s="2" t="s">
        <v>146</v>
      </c>
      <c r="B266" s="2" t="s">
        <v>479</v>
      </c>
      <c r="C266" s="3">
        <v>4.5999999999999996</v>
      </c>
      <c r="D266" s="3">
        <v>4.4000000000000004</v>
      </c>
      <c r="E266" s="3">
        <v>3.6</v>
      </c>
    </row>
    <row r="267" spans="1:5" ht="12.75" customHeight="1">
      <c r="A267" s="2" t="s">
        <v>146</v>
      </c>
      <c r="B267" s="2" t="s">
        <v>482</v>
      </c>
      <c r="C267" s="3">
        <v>14.8</v>
      </c>
      <c r="D267" s="3">
        <v>13.2</v>
      </c>
      <c r="E267" s="3">
        <v>0.3</v>
      </c>
    </row>
    <row r="268" spans="1:5" ht="12.75" customHeight="1">
      <c r="A268" s="2" t="s">
        <v>146</v>
      </c>
      <c r="B268" s="2" t="s">
        <v>490</v>
      </c>
      <c r="C268" s="3">
        <v>20.7</v>
      </c>
      <c r="D268" s="3">
        <v>24</v>
      </c>
      <c r="E268" s="3">
        <v>0</v>
      </c>
    </row>
    <row r="269" spans="1:5" ht="12.75" customHeight="1">
      <c r="A269" s="2" t="s">
        <v>146</v>
      </c>
      <c r="B269" s="2" t="s">
        <v>486</v>
      </c>
      <c r="C269" s="3">
        <v>18.399999999999999</v>
      </c>
      <c r="D269" s="3">
        <v>19.8</v>
      </c>
      <c r="E269" s="3">
        <v>2.9</v>
      </c>
    </row>
    <row r="270" spans="1:5" ht="12.75" customHeight="1">
      <c r="A270" s="2" t="s">
        <v>146</v>
      </c>
      <c r="B270" s="2" t="s">
        <v>488</v>
      </c>
      <c r="C270" s="3">
        <v>16.600000000000001</v>
      </c>
      <c r="D270" s="3">
        <v>5.8</v>
      </c>
      <c r="E270" s="3">
        <v>1.3</v>
      </c>
    </row>
    <row r="271" spans="1:5" ht="12.75" customHeight="1">
      <c r="A271" s="2" t="s">
        <v>146</v>
      </c>
      <c r="B271" s="2" t="s">
        <v>491</v>
      </c>
      <c r="C271" s="3">
        <v>19.899999999999999</v>
      </c>
      <c r="D271" s="3">
        <v>20.8</v>
      </c>
      <c r="E271" s="3">
        <v>2.2000000000000002</v>
      </c>
    </row>
    <row r="272" spans="1:5" ht="12.75" customHeight="1">
      <c r="A272" s="2" t="s">
        <v>146</v>
      </c>
      <c r="B272" s="2" t="s">
        <v>493</v>
      </c>
      <c r="C272" s="3">
        <v>22.7</v>
      </c>
      <c r="D272" s="3">
        <v>13</v>
      </c>
      <c r="E272" s="3">
        <v>0</v>
      </c>
    </row>
    <row r="273" spans="1:5" ht="12.75" customHeight="1">
      <c r="A273" s="2" t="s">
        <v>146</v>
      </c>
      <c r="B273" s="2" t="s">
        <v>504</v>
      </c>
      <c r="C273" s="3">
        <v>15.7</v>
      </c>
      <c r="D273" s="3">
        <v>27.9</v>
      </c>
      <c r="E273" s="3">
        <v>0.5</v>
      </c>
    </row>
    <row r="274" spans="1:5" ht="12.75" customHeight="1">
      <c r="A274" s="2" t="s">
        <v>146</v>
      </c>
      <c r="B274" s="2" t="s">
        <v>508</v>
      </c>
      <c r="C274" s="3">
        <v>25.9</v>
      </c>
      <c r="D274" s="3">
        <v>18.7</v>
      </c>
      <c r="E274" s="3">
        <v>2.6</v>
      </c>
    </row>
    <row r="275" spans="1:5" ht="12.75" customHeight="1">
      <c r="A275" s="2" t="s">
        <v>146</v>
      </c>
      <c r="B275" s="2" t="s">
        <v>510</v>
      </c>
      <c r="C275" s="3">
        <v>15.2</v>
      </c>
      <c r="D275" s="3">
        <v>13.2</v>
      </c>
      <c r="E275" s="3">
        <v>0.5</v>
      </c>
    </row>
    <row r="276" spans="1:5" ht="12.75" customHeight="1">
      <c r="A276" s="2" t="s">
        <v>146</v>
      </c>
      <c r="B276" s="2" t="s">
        <v>513</v>
      </c>
      <c r="C276" s="3">
        <v>16.100000000000001</v>
      </c>
      <c r="D276" s="3">
        <v>2.7</v>
      </c>
      <c r="E276" s="3">
        <v>7.5</v>
      </c>
    </row>
    <row r="277" spans="1:5" ht="12.75" customHeight="1">
      <c r="A277" s="2" t="s">
        <v>146</v>
      </c>
      <c r="B277" s="2" t="s">
        <v>519</v>
      </c>
      <c r="C277" s="3">
        <v>11</v>
      </c>
      <c r="D277" s="3">
        <v>25</v>
      </c>
      <c r="E277" s="3">
        <v>2.9</v>
      </c>
    </row>
    <row r="278" spans="1:5" ht="12.75" customHeight="1">
      <c r="A278" s="2" t="s">
        <v>146</v>
      </c>
      <c r="B278" s="2" t="s">
        <v>527</v>
      </c>
      <c r="C278" s="3">
        <v>26.2</v>
      </c>
      <c r="D278" s="3">
        <v>1</v>
      </c>
      <c r="E278" s="3">
        <v>0.4</v>
      </c>
    </row>
    <row r="279" spans="1:5" ht="12.75" customHeight="1">
      <c r="A279" s="2" t="s">
        <v>146</v>
      </c>
      <c r="B279" s="2" t="s">
        <v>536</v>
      </c>
      <c r="C279" s="3">
        <v>5.0999999999999996</v>
      </c>
      <c r="D279" s="3">
        <v>6.6</v>
      </c>
      <c r="E279" s="3">
        <v>6.9</v>
      </c>
    </row>
    <row r="280" spans="1:5" ht="12.75" customHeight="1">
      <c r="A280" s="2" t="s">
        <v>146</v>
      </c>
      <c r="B280" s="2" t="s">
        <v>542</v>
      </c>
      <c r="C280" s="3">
        <v>17</v>
      </c>
      <c r="D280" s="3">
        <v>41</v>
      </c>
      <c r="E280" s="3">
        <v>1.9</v>
      </c>
    </row>
    <row r="281" spans="1:5" ht="12.75" customHeight="1">
      <c r="A281" s="2" t="s">
        <v>146</v>
      </c>
      <c r="B281" s="2" t="s">
        <v>543</v>
      </c>
      <c r="C281" s="3">
        <v>15.4</v>
      </c>
      <c r="D281" s="3">
        <v>2</v>
      </c>
      <c r="E281" s="3">
        <v>2.8</v>
      </c>
    </row>
    <row r="282" spans="1:5" ht="12.75" customHeight="1">
      <c r="A282" s="2" t="s">
        <v>146</v>
      </c>
      <c r="B282" s="2" t="s">
        <v>556</v>
      </c>
      <c r="C282" s="3">
        <v>20.2</v>
      </c>
      <c r="D282" s="3">
        <v>20.2</v>
      </c>
      <c r="E282" s="3">
        <v>0</v>
      </c>
    </row>
    <row r="283" spans="1:5" ht="12.75" customHeight="1">
      <c r="A283" s="2" t="s">
        <v>146</v>
      </c>
      <c r="B283" s="2" t="s">
        <v>558</v>
      </c>
      <c r="C283" s="3">
        <v>25</v>
      </c>
      <c r="D283" s="3">
        <v>1.5</v>
      </c>
      <c r="E283" s="3">
        <v>0</v>
      </c>
    </row>
    <row r="284" spans="1:5" ht="12.75" customHeight="1">
      <c r="A284" s="2" t="s">
        <v>146</v>
      </c>
      <c r="B284" s="2" t="s">
        <v>571</v>
      </c>
      <c r="C284" s="3">
        <v>3.2</v>
      </c>
      <c r="D284" s="3">
        <v>4</v>
      </c>
      <c r="E284" s="3">
        <v>4.5999999999999996</v>
      </c>
    </row>
    <row r="285" spans="1:5" ht="12.75" customHeight="1">
      <c r="A285" s="2" t="s">
        <v>146</v>
      </c>
      <c r="B285" s="2" t="s">
        <v>574</v>
      </c>
      <c r="C285" s="3">
        <v>15</v>
      </c>
      <c r="D285" s="3">
        <v>21</v>
      </c>
      <c r="E285" s="3">
        <v>2.9</v>
      </c>
    </row>
    <row r="286" spans="1:5" ht="12.75" customHeight="1">
      <c r="A286" s="2" t="s">
        <v>146</v>
      </c>
      <c r="B286" s="2" t="s">
        <v>583</v>
      </c>
      <c r="C286" s="3">
        <v>10.9</v>
      </c>
      <c r="D286" s="3">
        <v>15.2</v>
      </c>
      <c r="E286" s="3">
        <v>9.8000000000000007</v>
      </c>
    </row>
    <row r="287" spans="1:5" ht="12.75" customHeight="1">
      <c r="A287" s="2" t="s">
        <v>146</v>
      </c>
      <c r="B287" s="2" t="s">
        <v>500</v>
      </c>
      <c r="C287" s="3">
        <v>4.7</v>
      </c>
      <c r="D287" s="3">
        <v>31.5</v>
      </c>
      <c r="E287" s="3">
        <v>7.3</v>
      </c>
    </row>
    <row r="288" spans="1:5" ht="12.75" customHeight="1">
      <c r="A288" s="2" t="s">
        <v>146</v>
      </c>
      <c r="B288" s="2" t="s">
        <v>589</v>
      </c>
      <c r="C288" s="3">
        <v>2.1</v>
      </c>
      <c r="D288" s="3">
        <v>34.299999999999997</v>
      </c>
      <c r="E288" s="3">
        <v>3.2</v>
      </c>
    </row>
    <row r="289" spans="1:5" ht="12.75" customHeight="1">
      <c r="A289" s="2" t="s">
        <v>146</v>
      </c>
      <c r="B289" s="2" t="s">
        <v>588</v>
      </c>
      <c r="C289" s="3">
        <v>0.7</v>
      </c>
      <c r="D289" s="3">
        <v>7.5</v>
      </c>
      <c r="E289" s="3">
        <v>4</v>
      </c>
    </row>
    <row r="290" spans="1:5" ht="12.75" customHeight="1">
      <c r="A290" s="2" t="s">
        <v>146</v>
      </c>
      <c r="B290" s="2" t="s">
        <v>594</v>
      </c>
      <c r="C290" s="3">
        <v>0.1</v>
      </c>
      <c r="D290" s="3">
        <v>1.8</v>
      </c>
      <c r="E290" s="3">
        <v>0.2</v>
      </c>
    </row>
    <row r="291" spans="1:5" ht="12.75" customHeight="1">
      <c r="A291" s="68"/>
      <c r="B291" s="68"/>
      <c r="C291" s="69"/>
      <c r="D291" s="69"/>
      <c r="E291" s="69"/>
    </row>
    <row r="292" spans="1:5" ht="12.75" customHeight="1">
      <c r="A292" s="2" t="s">
        <v>246</v>
      </c>
      <c r="B292" s="2" t="s">
        <v>257</v>
      </c>
      <c r="C292" s="3">
        <v>1.2</v>
      </c>
      <c r="D292" s="3">
        <v>66.3</v>
      </c>
      <c r="E292" s="3">
        <v>3.2</v>
      </c>
    </row>
    <row r="293" spans="1:5" ht="12.75" customHeight="1">
      <c r="A293" s="2" t="s">
        <v>246</v>
      </c>
      <c r="B293" s="2" t="s">
        <v>284</v>
      </c>
      <c r="C293" s="3">
        <v>3.4</v>
      </c>
      <c r="D293" s="3">
        <v>0</v>
      </c>
      <c r="E293" s="3">
        <v>24</v>
      </c>
    </row>
    <row r="294" spans="1:5" ht="12.75" customHeight="1">
      <c r="A294" s="2" t="s">
        <v>246</v>
      </c>
      <c r="B294" s="2" t="s">
        <v>292</v>
      </c>
      <c r="C294" s="3">
        <v>0.1</v>
      </c>
      <c r="D294" s="3">
        <v>21.6</v>
      </c>
      <c r="E294" s="3">
        <v>4.7</v>
      </c>
    </row>
    <row r="295" spans="1:5" ht="12.75" customHeight="1">
      <c r="A295" s="2" t="s">
        <v>246</v>
      </c>
      <c r="B295" s="2" t="s">
        <v>280</v>
      </c>
      <c r="C295" s="3">
        <v>2</v>
      </c>
      <c r="D295" s="3">
        <v>20.7</v>
      </c>
      <c r="E295" s="3">
        <v>1</v>
      </c>
    </row>
    <row r="296" spans="1:5" ht="13.5" customHeight="1">
      <c r="A296" s="2" t="s">
        <v>246</v>
      </c>
      <c r="B296" s="2" t="s">
        <v>294</v>
      </c>
      <c r="C296" s="3">
        <v>1.3</v>
      </c>
      <c r="D296" s="3">
        <v>0.5</v>
      </c>
      <c r="E296" s="3">
        <v>2.2999999999999998</v>
      </c>
    </row>
    <row r="297" spans="1:5" ht="12.75" customHeight="1">
      <c r="A297" s="2" t="s">
        <v>246</v>
      </c>
      <c r="B297" s="2" t="s">
        <v>264</v>
      </c>
      <c r="C297" s="3">
        <v>1.8</v>
      </c>
      <c r="D297" s="3">
        <v>42.5</v>
      </c>
      <c r="E297" s="3">
        <v>12.2</v>
      </c>
    </row>
    <row r="298" spans="1:5" ht="12.75" customHeight="1">
      <c r="A298" s="2" t="s">
        <v>246</v>
      </c>
      <c r="B298" s="2" t="s">
        <v>252</v>
      </c>
      <c r="C298" s="3">
        <v>0.6</v>
      </c>
      <c r="D298" s="3">
        <v>82.4</v>
      </c>
      <c r="E298" s="3">
        <v>0.6</v>
      </c>
    </row>
    <row r="299" spans="1:5" ht="12.75" customHeight="1">
      <c r="A299" s="2" t="s">
        <v>246</v>
      </c>
      <c r="B299" s="2" t="s">
        <v>250</v>
      </c>
      <c r="C299" s="3">
        <v>0</v>
      </c>
      <c r="D299" s="3">
        <v>82.9</v>
      </c>
      <c r="E299" s="3">
        <v>0</v>
      </c>
    </row>
    <row r="300" spans="1:5" ht="12.75" customHeight="1">
      <c r="A300" s="2" t="s">
        <v>246</v>
      </c>
      <c r="B300" s="2" t="s">
        <v>291</v>
      </c>
      <c r="C300" s="3">
        <v>21.4</v>
      </c>
      <c r="D300" s="3">
        <v>54.5</v>
      </c>
      <c r="E300" s="3">
        <v>10.6</v>
      </c>
    </row>
    <row r="301" spans="1:5" ht="12.75" customHeight="1">
      <c r="A301" s="2" t="s">
        <v>246</v>
      </c>
      <c r="B301" s="2" t="s">
        <v>275</v>
      </c>
      <c r="C301" s="3">
        <v>1.8</v>
      </c>
      <c r="D301" s="3">
        <v>16.899999999999999</v>
      </c>
      <c r="E301" s="3">
        <v>2.7</v>
      </c>
    </row>
    <row r="302" spans="1:5" ht="12.75" customHeight="1">
      <c r="A302" s="2" t="s">
        <v>246</v>
      </c>
      <c r="B302" s="2" t="s">
        <v>287</v>
      </c>
      <c r="C302" s="3">
        <v>0</v>
      </c>
      <c r="D302" s="3">
        <v>92</v>
      </c>
      <c r="E302" s="3">
        <v>0</v>
      </c>
    </row>
    <row r="303" spans="1:5" ht="12.75" customHeight="1">
      <c r="A303" s="2" t="s">
        <v>246</v>
      </c>
      <c r="B303" s="2" t="s">
        <v>272</v>
      </c>
      <c r="C303" s="3">
        <v>2</v>
      </c>
      <c r="D303" s="3">
        <v>20.9</v>
      </c>
      <c r="E303" s="3">
        <v>0.8</v>
      </c>
    </row>
    <row r="304" spans="1:5" ht="12.75" customHeight="1">
      <c r="A304" s="2" t="s">
        <v>246</v>
      </c>
      <c r="B304" s="2" t="s">
        <v>282</v>
      </c>
      <c r="C304" s="3">
        <v>7.8</v>
      </c>
      <c r="D304" s="3">
        <v>11.7</v>
      </c>
      <c r="E304" s="3">
        <v>2.6</v>
      </c>
    </row>
    <row r="305" spans="1:5" ht="12.75" customHeight="1">
      <c r="A305" s="2" t="s">
        <v>246</v>
      </c>
      <c r="B305" s="2" t="s">
        <v>283</v>
      </c>
      <c r="C305" s="3">
        <v>0</v>
      </c>
      <c r="D305" s="3">
        <v>91</v>
      </c>
      <c r="E305" s="3">
        <v>0</v>
      </c>
    </row>
    <row r="306" spans="1:5" ht="12.75" customHeight="1">
      <c r="A306" s="2" t="s">
        <v>246</v>
      </c>
      <c r="B306" s="2" t="s">
        <v>270</v>
      </c>
      <c r="C306" s="3">
        <v>0</v>
      </c>
      <c r="D306" s="3">
        <v>91.4</v>
      </c>
      <c r="E306" s="3">
        <v>0</v>
      </c>
    </row>
    <row r="307" spans="1:5" ht="12.75" customHeight="1">
      <c r="A307" s="2" t="s">
        <v>246</v>
      </c>
      <c r="B307" s="2" t="s">
        <v>247</v>
      </c>
      <c r="C307" s="3">
        <v>0.1</v>
      </c>
      <c r="D307" s="3">
        <v>91.9</v>
      </c>
      <c r="E307" s="3">
        <v>0.1</v>
      </c>
    </row>
    <row r="308" spans="1:5" ht="12.75" customHeight="1">
      <c r="A308" s="2" t="s">
        <v>246</v>
      </c>
      <c r="B308" s="2" t="s">
        <v>298</v>
      </c>
      <c r="C308" s="3">
        <v>5.9</v>
      </c>
      <c r="D308" s="3">
        <v>13.9</v>
      </c>
      <c r="E308" s="3">
        <v>40.799999999999997</v>
      </c>
    </row>
    <row r="309" spans="1:5" ht="12.75" customHeight="1">
      <c r="A309" s="2" t="s">
        <v>246</v>
      </c>
      <c r="B309" s="2" t="s">
        <v>269</v>
      </c>
      <c r="C309" s="3">
        <v>1.8</v>
      </c>
      <c r="D309" s="3">
        <v>12.6</v>
      </c>
      <c r="E309" s="3">
        <v>5.3</v>
      </c>
    </row>
    <row r="310" spans="1:5" ht="12.75" customHeight="1">
      <c r="A310" s="2" t="s">
        <v>246</v>
      </c>
      <c r="B310" s="2" t="s">
        <v>288</v>
      </c>
      <c r="C310" s="3">
        <v>0</v>
      </c>
      <c r="D310" s="3">
        <v>51</v>
      </c>
      <c r="E310" s="3">
        <v>6.4</v>
      </c>
    </row>
    <row r="311" spans="1:5" ht="12.75" customHeight="1">
      <c r="A311" s="2" t="s">
        <v>246</v>
      </c>
      <c r="B311" s="2" t="s">
        <v>274</v>
      </c>
      <c r="C311" s="3">
        <v>0</v>
      </c>
      <c r="D311" s="3">
        <v>91.2</v>
      </c>
      <c r="E311" s="3">
        <v>0</v>
      </c>
    </row>
    <row r="312" spans="1:5" ht="12.75" customHeight="1">
      <c r="A312" s="2" t="s">
        <v>246</v>
      </c>
      <c r="B312" s="2" t="s">
        <v>263</v>
      </c>
      <c r="C312" s="3">
        <v>1.5</v>
      </c>
      <c r="D312" s="3">
        <v>0.1</v>
      </c>
      <c r="E312" s="3">
        <v>13.2</v>
      </c>
    </row>
    <row r="313" spans="1:5" ht="12.75" customHeight="1">
      <c r="A313" s="2" t="s">
        <v>246</v>
      </c>
      <c r="B313" s="2" t="s">
        <v>248</v>
      </c>
      <c r="C313" s="3">
        <v>22.7</v>
      </c>
      <c r="D313" s="3">
        <v>51.9</v>
      </c>
      <c r="E313" s="3">
        <v>9.9</v>
      </c>
    </row>
    <row r="314" spans="1:5" ht="12.75" customHeight="1">
      <c r="A314" s="2" t="s">
        <v>246</v>
      </c>
      <c r="B314" s="2" t="s">
        <v>265</v>
      </c>
      <c r="C314" s="3">
        <v>1.7</v>
      </c>
      <c r="D314" s="3">
        <v>9.4</v>
      </c>
      <c r="E314" s="3">
        <v>48.7</v>
      </c>
    </row>
    <row r="315" spans="1:5" ht="12.75" customHeight="1">
      <c r="A315" s="2" t="s">
        <v>246</v>
      </c>
      <c r="B315" s="2" t="s">
        <v>249</v>
      </c>
      <c r="C315" s="3">
        <v>0.6</v>
      </c>
      <c r="D315" s="3">
        <v>81.900000000000006</v>
      </c>
      <c r="E315" s="3">
        <v>0.6</v>
      </c>
    </row>
    <row r="316" spans="1:5" ht="12.75" customHeight="1">
      <c r="A316" s="2" t="s">
        <v>246</v>
      </c>
      <c r="B316" s="2" t="s">
        <v>254</v>
      </c>
      <c r="C316" s="3">
        <v>0</v>
      </c>
      <c r="D316" s="3">
        <v>91</v>
      </c>
      <c r="E316" s="3">
        <v>0</v>
      </c>
    </row>
    <row r="317" spans="1:5" ht="12.75" customHeight="1">
      <c r="A317" s="2" t="s">
        <v>246</v>
      </c>
      <c r="B317" s="2" t="s">
        <v>253</v>
      </c>
      <c r="C317" s="3">
        <v>1.7</v>
      </c>
      <c r="D317" s="3">
        <v>35</v>
      </c>
      <c r="E317" s="3">
        <v>5.0999999999999996</v>
      </c>
    </row>
    <row r="318" spans="1:5" ht="12.75" customHeight="1">
      <c r="A318" s="2" t="s">
        <v>246</v>
      </c>
      <c r="B318" s="2" t="s">
        <v>520</v>
      </c>
      <c r="C318" s="3">
        <v>0.7</v>
      </c>
      <c r="D318" s="3">
        <v>69.099999999999994</v>
      </c>
      <c r="E318" s="3">
        <v>2.9</v>
      </c>
    </row>
    <row r="319" spans="1:5" ht="12.75" customHeight="1">
      <c r="A319" s="2" t="s">
        <v>246</v>
      </c>
      <c r="B319" s="2" t="s">
        <v>251</v>
      </c>
      <c r="C319" s="3">
        <v>1</v>
      </c>
      <c r="D319" s="3">
        <v>78.099999999999994</v>
      </c>
      <c r="E319" s="3">
        <v>1.3</v>
      </c>
    </row>
    <row r="320" spans="1:5" ht="12.75" customHeight="1">
      <c r="A320" s="2" t="s">
        <v>246</v>
      </c>
      <c r="B320" s="2" t="s">
        <v>260</v>
      </c>
      <c r="C320" s="3">
        <v>2.5</v>
      </c>
      <c r="D320" s="3">
        <v>74.599999999999994</v>
      </c>
      <c r="E320" s="3">
        <v>0.6</v>
      </c>
    </row>
    <row r="321" spans="1:5" ht="12.75" customHeight="1">
      <c r="A321" s="2" t="s">
        <v>246</v>
      </c>
      <c r="B321" s="2" t="s">
        <v>259</v>
      </c>
      <c r="C321" s="3">
        <v>0</v>
      </c>
      <c r="D321" s="3">
        <v>93</v>
      </c>
      <c r="E321" s="3">
        <v>0</v>
      </c>
    </row>
    <row r="322" spans="1:5" ht="12.75" customHeight="1">
      <c r="A322" s="2" t="s">
        <v>246</v>
      </c>
      <c r="B322" s="2" t="s">
        <v>464</v>
      </c>
      <c r="C322" s="3">
        <v>0</v>
      </c>
      <c r="D322" s="3">
        <v>91.5</v>
      </c>
      <c r="E322" s="3">
        <v>0</v>
      </c>
    </row>
    <row r="323" spans="1:5" ht="12.75" customHeight="1">
      <c r="A323" s="2" t="s">
        <v>246</v>
      </c>
      <c r="B323" s="2" t="s">
        <v>296</v>
      </c>
      <c r="C323" s="3">
        <v>1.6</v>
      </c>
      <c r="D323" s="3">
        <v>0</v>
      </c>
      <c r="E323" s="3">
        <v>8.4</v>
      </c>
    </row>
    <row r="324" spans="1:5" ht="12.75" customHeight="1">
      <c r="A324" s="2" t="s">
        <v>246</v>
      </c>
      <c r="B324" s="2" t="s">
        <v>297</v>
      </c>
      <c r="C324" s="3">
        <v>30</v>
      </c>
      <c r="D324" s="3">
        <v>52.3</v>
      </c>
      <c r="E324" s="3">
        <v>7.2</v>
      </c>
    </row>
    <row r="325" spans="1:5" ht="12.75" customHeight="1">
      <c r="A325" s="2" t="s">
        <v>246</v>
      </c>
      <c r="B325" s="2" t="s">
        <v>268</v>
      </c>
      <c r="C325" s="3">
        <v>2.5</v>
      </c>
      <c r="D325" s="3">
        <v>6.4</v>
      </c>
      <c r="E325" s="3">
        <v>3.8</v>
      </c>
    </row>
    <row r="326" spans="1:5" ht="12.75" customHeight="1">
      <c r="A326" s="2" t="s">
        <v>246</v>
      </c>
      <c r="B326" s="2" t="s">
        <v>279</v>
      </c>
      <c r="C326" s="3">
        <v>0.5</v>
      </c>
      <c r="D326" s="3">
        <v>19.899999999999999</v>
      </c>
      <c r="E326" s="3">
        <v>13.8</v>
      </c>
    </row>
    <row r="327" spans="1:5" ht="12.75" customHeight="1">
      <c r="A327" s="2" t="s">
        <v>246</v>
      </c>
      <c r="B327" s="2" t="s">
        <v>262</v>
      </c>
      <c r="C327" s="3">
        <v>5.6</v>
      </c>
      <c r="D327" s="3">
        <v>35.9</v>
      </c>
      <c r="E327" s="3">
        <v>5</v>
      </c>
    </row>
    <row r="328" spans="1:5" ht="12.75" customHeight="1">
      <c r="A328" s="2" t="s">
        <v>246</v>
      </c>
      <c r="B328" s="2" t="s">
        <v>299</v>
      </c>
      <c r="C328" s="3">
        <v>5.5</v>
      </c>
      <c r="D328" s="3">
        <v>48.5</v>
      </c>
      <c r="E328" s="3">
        <v>3.8</v>
      </c>
    </row>
    <row r="329" spans="1:5" ht="12.75" customHeight="1">
      <c r="A329" s="2" t="s">
        <v>246</v>
      </c>
      <c r="B329" s="2" t="s">
        <v>286</v>
      </c>
      <c r="C329" s="3">
        <v>0.6</v>
      </c>
      <c r="D329" s="3">
        <v>53.3</v>
      </c>
      <c r="E329" s="3">
        <v>6.7</v>
      </c>
    </row>
    <row r="330" spans="1:5" ht="12.75" customHeight="1">
      <c r="A330" s="2" t="s">
        <v>246</v>
      </c>
      <c r="B330" s="2" t="s">
        <v>277</v>
      </c>
      <c r="C330" s="3">
        <v>1.4</v>
      </c>
      <c r="D330" s="3">
        <v>0.6</v>
      </c>
      <c r="E330" s="3">
        <v>8.6999999999999993</v>
      </c>
    </row>
    <row r="331" spans="1:5" ht="12.75" customHeight="1">
      <c r="A331" s="2" t="s">
        <v>246</v>
      </c>
      <c r="B331" s="2" t="s">
        <v>276</v>
      </c>
      <c r="C331" s="3">
        <v>0.6</v>
      </c>
      <c r="D331" s="3">
        <v>91.7</v>
      </c>
      <c r="E331" s="3">
        <v>0.6</v>
      </c>
    </row>
    <row r="332" spans="1:5" ht="12.75" customHeight="1">
      <c r="A332" s="2" t="s">
        <v>246</v>
      </c>
      <c r="B332" s="2" t="s">
        <v>290</v>
      </c>
      <c r="C332" s="3">
        <v>0.9</v>
      </c>
      <c r="D332" s="3">
        <v>71.400000000000006</v>
      </c>
      <c r="E332" s="3">
        <v>1.4</v>
      </c>
    </row>
    <row r="333" spans="1:5" ht="12.75" customHeight="1">
      <c r="A333" s="2" t="s">
        <v>246</v>
      </c>
      <c r="B333" s="2" t="s">
        <v>255</v>
      </c>
      <c r="C333" s="3">
        <v>0.1</v>
      </c>
      <c r="D333" s="3">
        <v>92</v>
      </c>
      <c r="E333" s="3">
        <v>0.1</v>
      </c>
    </row>
    <row r="334" spans="1:5" ht="12.75" customHeight="1">
      <c r="A334" s="2" t="s">
        <v>246</v>
      </c>
      <c r="B334" s="2" t="s">
        <v>289</v>
      </c>
      <c r="C334" s="3">
        <v>20.8</v>
      </c>
      <c r="D334" s="3">
        <v>48.7</v>
      </c>
      <c r="E334" s="3">
        <v>19.5</v>
      </c>
    </row>
    <row r="335" spans="1:5" ht="12.75" customHeight="1">
      <c r="A335" s="2" t="s">
        <v>246</v>
      </c>
      <c r="B335" s="2" t="s">
        <v>281</v>
      </c>
      <c r="C335" s="3">
        <v>0.6</v>
      </c>
      <c r="D335" s="3">
        <v>80</v>
      </c>
      <c r="E335" s="3">
        <v>0.6</v>
      </c>
    </row>
    <row r="336" spans="1:5" ht="12.75" customHeight="1">
      <c r="A336" s="2" t="s">
        <v>246</v>
      </c>
      <c r="B336" s="2" t="s">
        <v>293</v>
      </c>
      <c r="C336" s="3">
        <v>11.1</v>
      </c>
      <c r="D336" s="3">
        <v>64.099999999999994</v>
      </c>
      <c r="E336" s="3">
        <v>14.8</v>
      </c>
    </row>
    <row r="337" spans="1:5" ht="12.75" customHeight="1">
      <c r="A337" s="2" t="s">
        <v>246</v>
      </c>
      <c r="B337" s="2" t="s">
        <v>256</v>
      </c>
      <c r="C337" s="3">
        <v>8.1</v>
      </c>
      <c r="D337" s="3">
        <v>24</v>
      </c>
      <c r="E337" s="3">
        <v>5.3</v>
      </c>
    </row>
    <row r="338" spans="1:5" ht="12.75" customHeight="1">
      <c r="A338" s="2" t="s">
        <v>246</v>
      </c>
      <c r="B338" s="2" t="s">
        <v>271</v>
      </c>
      <c r="C338" s="3">
        <v>0</v>
      </c>
      <c r="D338" s="3">
        <v>92</v>
      </c>
      <c r="E338" s="3">
        <v>0</v>
      </c>
    </row>
    <row r="339" spans="1:5" ht="12.75" customHeight="1">
      <c r="A339" s="2" t="s">
        <v>246</v>
      </c>
      <c r="B339" s="2" t="s">
        <v>285</v>
      </c>
      <c r="C339" s="3">
        <v>1.3</v>
      </c>
      <c r="D339" s="3">
        <v>38</v>
      </c>
      <c r="E339" s="3">
        <v>4.0999999999999996</v>
      </c>
    </row>
    <row r="340" spans="1:5" ht="12.75" customHeight="1">
      <c r="A340" s="2" t="s">
        <v>246</v>
      </c>
      <c r="B340" s="2" t="s">
        <v>267</v>
      </c>
      <c r="C340" s="3">
        <v>5.9</v>
      </c>
      <c r="D340" s="3">
        <v>0</v>
      </c>
      <c r="E340" s="3">
        <v>14.2</v>
      </c>
    </row>
    <row r="341" spans="1:5" ht="12.75" customHeight="1">
      <c r="A341" s="2" t="s">
        <v>246</v>
      </c>
      <c r="B341" s="2" t="s">
        <v>295</v>
      </c>
      <c r="C341" s="3">
        <v>2.6</v>
      </c>
      <c r="D341" s="3">
        <v>0.3</v>
      </c>
      <c r="E341" s="3">
        <v>20.5</v>
      </c>
    </row>
    <row r="342" spans="1:5" ht="12.75" customHeight="1">
      <c r="A342" s="2" t="s">
        <v>246</v>
      </c>
      <c r="B342" s="2" t="s">
        <v>258</v>
      </c>
      <c r="C342" s="3">
        <v>0.6</v>
      </c>
      <c r="D342" s="3">
        <v>82.9</v>
      </c>
      <c r="E342" s="3">
        <v>0.6</v>
      </c>
    </row>
    <row r="343" spans="1:5" ht="12.75" customHeight="1">
      <c r="A343" s="2" t="s">
        <v>246</v>
      </c>
      <c r="B343" s="2" t="s">
        <v>278</v>
      </c>
      <c r="C343" s="3">
        <v>15.2</v>
      </c>
      <c r="D343" s="3">
        <v>65.3</v>
      </c>
      <c r="E343" s="3">
        <v>13.7</v>
      </c>
    </row>
    <row r="344" spans="1:5" ht="12.75" customHeight="1">
      <c r="A344" s="2" t="s">
        <v>246</v>
      </c>
      <c r="B344" s="2" t="s">
        <v>273</v>
      </c>
      <c r="C344" s="3">
        <v>1</v>
      </c>
      <c r="D344" s="3">
        <v>73</v>
      </c>
      <c r="E344" s="3">
        <v>1.6</v>
      </c>
    </row>
    <row r="345" spans="1:5" ht="12.75" customHeight="1">
      <c r="A345" s="2" t="s">
        <v>246</v>
      </c>
      <c r="B345" s="2" t="s">
        <v>266</v>
      </c>
      <c r="C345" s="3">
        <v>0.7</v>
      </c>
      <c r="D345" s="3">
        <v>0.3</v>
      </c>
      <c r="E345" s="3">
        <v>36.4</v>
      </c>
    </row>
    <row r="346" spans="1:5" ht="12.75" customHeight="1">
      <c r="A346" s="2" t="s">
        <v>246</v>
      </c>
      <c r="B346" s="2" t="s">
        <v>261</v>
      </c>
      <c r="C346" s="3">
        <v>4.4000000000000004</v>
      </c>
      <c r="D346" s="3">
        <v>6.5</v>
      </c>
      <c r="E346" s="3">
        <v>6.4</v>
      </c>
    </row>
    <row r="347" spans="1:5" ht="12.75" customHeight="1">
      <c r="A347" s="2" t="s">
        <v>246</v>
      </c>
      <c r="B347" s="2" t="s">
        <v>481</v>
      </c>
      <c r="C347" s="3">
        <v>4.7</v>
      </c>
      <c r="D347" s="3">
        <v>33</v>
      </c>
      <c r="E347" s="3">
        <v>12</v>
      </c>
    </row>
    <row r="348" spans="1:5" ht="12.75" customHeight="1">
      <c r="A348" s="2" t="s">
        <v>246</v>
      </c>
      <c r="B348" s="2" t="s">
        <v>485</v>
      </c>
      <c r="C348" s="3">
        <v>0.4</v>
      </c>
      <c r="D348" s="3">
        <v>0.2</v>
      </c>
      <c r="E348" s="3">
        <v>8.1</v>
      </c>
    </row>
    <row r="349" spans="1:5" ht="12.75" customHeight="1">
      <c r="A349" s="2" t="s">
        <v>246</v>
      </c>
      <c r="B349" s="2" t="s">
        <v>494</v>
      </c>
      <c r="C349" s="3">
        <v>26.2</v>
      </c>
      <c r="D349" s="3">
        <v>48.6</v>
      </c>
      <c r="E349" s="3">
        <v>12</v>
      </c>
    </row>
    <row r="350" spans="1:5" ht="12.75" customHeight="1">
      <c r="A350" s="2" t="s">
        <v>246</v>
      </c>
      <c r="B350" s="2" t="s">
        <v>495</v>
      </c>
      <c r="C350" s="3">
        <v>4.9000000000000004</v>
      </c>
      <c r="D350" s="3">
        <v>21.8</v>
      </c>
      <c r="E350" s="3">
        <v>2.9</v>
      </c>
    </row>
    <row r="351" spans="1:5" ht="12.75" customHeight="1">
      <c r="A351" s="2" t="s">
        <v>246</v>
      </c>
      <c r="B351" s="2" t="s">
        <v>505</v>
      </c>
      <c r="C351" s="3">
        <v>33.799999999999997</v>
      </c>
      <c r="D351" s="3">
        <v>4.5999999999999996</v>
      </c>
      <c r="E351" s="3">
        <v>15.9</v>
      </c>
    </row>
    <row r="352" spans="1:5" ht="12.75" customHeight="1">
      <c r="A352" s="2" t="s">
        <v>246</v>
      </c>
      <c r="B352" s="2" t="s">
        <v>548</v>
      </c>
      <c r="C352" s="3">
        <v>3.3</v>
      </c>
      <c r="D352" s="3">
        <v>66</v>
      </c>
      <c r="E352" s="3">
        <v>3.4</v>
      </c>
    </row>
    <row r="353" spans="1:5" ht="12.75" customHeight="1">
      <c r="A353" s="2" t="s">
        <v>246</v>
      </c>
      <c r="B353" s="2" t="s">
        <v>549</v>
      </c>
      <c r="C353" s="3">
        <v>1.4</v>
      </c>
      <c r="D353" s="3">
        <v>23.2</v>
      </c>
      <c r="E353" s="3">
        <v>6.3</v>
      </c>
    </row>
    <row r="354" spans="1:5" ht="12.75" customHeight="1">
      <c r="A354" s="2" t="s">
        <v>246</v>
      </c>
      <c r="B354" s="2" t="s">
        <v>551</v>
      </c>
      <c r="C354" s="3">
        <v>0.7</v>
      </c>
      <c r="D354" s="3">
        <v>0.1</v>
      </c>
      <c r="E354" s="3">
        <v>8</v>
      </c>
    </row>
    <row r="355" spans="1:5" ht="12.75" customHeight="1">
      <c r="A355" s="2" t="s">
        <v>246</v>
      </c>
      <c r="B355" s="2" t="s">
        <v>567</v>
      </c>
      <c r="C355" s="3">
        <v>3.3</v>
      </c>
      <c r="D355" s="3">
        <v>27.5</v>
      </c>
      <c r="E355" s="3">
        <v>8.6999999999999993</v>
      </c>
    </row>
    <row r="356" spans="1:5" ht="12.75" customHeight="1">
      <c r="A356" s="2" t="s">
        <v>246</v>
      </c>
      <c r="B356" s="2" t="s">
        <v>573</v>
      </c>
      <c r="C356" s="3">
        <v>0.6</v>
      </c>
      <c r="D356" s="3">
        <v>51.1</v>
      </c>
      <c r="E356" s="3">
        <v>6.8</v>
      </c>
    </row>
    <row r="357" spans="1:5" ht="12.75" customHeight="1">
      <c r="A357" s="2" t="s">
        <v>246</v>
      </c>
      <c r="B357" s="2" t="s">
        <v>581</v>
      </c>
      <c r="C357" s="3">
        <v>0</v>
      </c>
      <c r="D357" s="3">
        <v>100</v>
      </c>
      <c r="E357" s="3">
        <v>0</v>
      </c>
    </row>
    <row r="358" spans="1:5" ht="12.75" customHeight="1">
      <c r="A358" s="2" t="s">
        <v>246</v>
      </c>
      <c r="B358" s="2" t="s">
        <v>145</v>
      </c>
      <c r="C358" s="3">
        <v>0</v>
      </c>
      <c r="D358" s="3">
        <v>0</v>
      </c>
      <c r="E358" s="3">
        <v>0</v>
      </c>
    </row>
    <row r="359" spans="1:5" ht="12.75" customHeight="1">
      <c r="A359" s="2" t="s">
        <v>246</v>
      </c>
      <c r="B359" s="2" t="s">
        <v>145</v>
      </c>
      <c r="C359" s="3">
        <v>0</v>
      </c>
      <c r="D359" s="3">
        <v>0</v>
      </c>
      <c r="E359" s="3">
        <v>0</v>
      </c>
    </row>
    <row r="360" spans="1:5" ht="12.75" customHeight="1">
      <c r="A360" s="2" t="s">
        <v>246</v>
      </c>
      <c r="B360" s="2" t="s">
        <v>145</v>
      </c>
      <c r="C360" s="3">
        <v>0</v>
      </c>
      <c r="D360" s="3">
        <v>0</v>
      </c>
      <c r="E360" s="3">
        <v>0</v>
      </c>
    </row>
    <row r="361" spans="1:5" ht="12.75" customHeight="1">
      <c r="A361" s="2" t="s">
        <v>246</v>
      </c>
      <c r="B361" s="2" t="s">
        <v>145</v>
      </c>
      <c r="C361" s="3">
        <v>0</v>
      </c>
      <c r="D361" s="3">
        <v>0</v>
      </c>
      <c r="E361" s="3">
        <v>0</v>
      </c>
    </row>
    <row r="362" spans="1:5" ht="12.75" customHeight="1">
      <c r="A362" s="2" t="s">
        <v>246</v>
      </c>
      <c r="B362" s="2" t="s">
        <v>145</v>
      </c>
      <c r="C362" s="3">
        <v>0</v>
      </c>
      <c r="D362" s="3">
        <v>0</v>
      </c>
      <c r="E362" s="3">
        <v>0</v>
      </c>
    </row>
    <row r="363" spans="1:5" ht="12.75" customHeight="1">
      <c r="A363" s="2" t="s">
        <v>246</v>
      </c>
      <c r="B363" s="2" t="s">
        <v>145</v>
      </c>
      <c r="C363" s="3">
        <v>0</v>
      </c>
      <c r="D363" s="3">
        <v>0</v>
      </c>
      <c r="E363" s="3">
        <v>0</v>
      </c>
    </row>
    <row r="364" spans="1:5" ht="12.75" customHeight="1">
      <c r="A364" s="68"/>
      <c r="B364" s="68"/>
      <c r="C364" s="69"/>
      <c r="D364" s="69"/>
      <c r="E364" s="69"/>
    </row>
    <row r="365" spans="1:5" ht="12.75" customHeight="1">
      <c r="A365" s="2" t="s">
        <v>300</v>
      </c>
      <c r="B365" s="2" t="s">
        <v>337</v>
      </c>
      <c r="C365" s="3">
        <v>8.6999999999999993</v>
      </c>
      <c r="D365" s="3">
        <v>32.4</v>
      </c>
      <c r="E365" s="3">
        <v>4.9000000000000004</v>
      </c>
    </row>
    <row r="366" spans="1:5" ht="12.75" customHeight="1">
      <c r="A366" s="2" t="s">
        <v>300</v>
      </c>
      <c r="B366" s="2" t="s">
        <v>319</v>
      </c>
      <c r="C366" s="3">
        <v>0.5</v>
      </c>
      <c r="D366" s="3">
        <v>0</v>
      </c>
      <c r="E366" s="3">
        <v>6.8</v>
      </c>
    </row>
    <row r="367" spans="1:5" ht="12.75" customHeight="1">
      <c r="A367" s="2" t="s">
        <v>300</v>
      </c>
      <c r="B367" s="2" t="s">
        <v>323</v>
      </c>
      <c r="C367" s="3">
        <v>19.8</v>
      </c>
      <c r="D367" s="3">
        <v>47.7</v>
      </c>
      <c r="E367" s="3">
        <v>4.2</v>
      </c>
    </row>
    <row r="368" spans="1:5" ht="12.75" customHeight="1">
      <c r="A368" s="2" t="s">
        <v>300</v>
      </c>
      <c r="B368" s="2" t="s">
        <v>376</v>
      </c>
      <c r="C368" s="3">
        <v>21.4</v>
      </c>
      <c r="D368" s="3">
        <v>52.5</v>
      </c>
      <c r="E368" s="3">
        <v>8.8000000000000007</v>
      </c>
    </row>
    <row r="369" spans="1:5" ht="12.75" customHeight="1">
      <c r="A369" s="2" t="s">
        <v>300</v>
      </c>
      <c r="B369" s="2" t="s">
        <v>304</v>
      </c>
      <c r="C369" s="3">
        <v>21.4</v>
      </c>
      <c r="D369" s="3">
        <v>52.5</v>
      </c>
      <c r="E369" s="3">
        <v>18.7</v>
      </c>
    </row>
    <row r="370" spans="1:5" ht="12.75" customHeight="1">
      <c r="A370" s="2" t="s">
        <v>300</v>
      </c>
      <c r="B370" s="2" t="s">
        <v>388</v>
      </c>
      <c r="C370" s="3">
        <v>0.7</v>
      </c>
      <c r="D370" s="3">
        <v>2.2000000000000002</v>
      </c>
      <c r="E370" s="3">
        <v>0.3</v>
      </c>
    </row>
    <row r="371" spans="1:5" ht="12.75" customHeight="1">
      <c r="A371" s="2" t="s">
        <v>300</v>
      </c>
      <c r="B371" s="2" t="s">
        <v>398</v>
      </c>
      <c r="C371" s="3">
        <v>0.6</v>
      </c>
      <c r="D371" s="3">
        <v>1.5</v>
      </c>
      <c r="E371" s="3">
        <v>0.2</v>
      </c>
    </row>
    <row r="372" spans="1:5" ht="12.75" customHeight="1">
      <c r="A372" s="2" t="s">
        <v>300</v>
      </c>
      <c r="B372" s="2" t="s">
        <v>409</v>
      </c>
      <c r="C372" s="3">
        <v>1.2</v>
      </c>
      <c r="D372" s="3">
        <v>2.5</v>
      </c>
      <c r="E372" s="3">
        <v>3.1</v>
      </c>
    </row>
    <row r="373" spans="1:5" ht="12.75" customHeight="1">
      <c r="A373" s="2" t="s">
        <v>300</v>
      </c>
      <c r="B373" s="2" t="s">
        <v>334</v>
      </c>
      <c r="C373" s="3">
        <v>0.1</v>
      </c>
      <c r="D373" s="3">
        <v>0</v>
      </c>
      <c r="E373" s="3">
        <v>13.8</v>
      </c>
    </row>
    <row r="374" spans="1:5" ht="12.75" customHeight="1">
      <c r="A374" s="2" t="s">
        <v>300</v>
      </c>
      <c r="B374" s="2" t="s">
        <v>387</v>
      </c>
      <c r="C374" s="3">
        <v>3.1</v>
      </c>
      <c r="D374" s="3">
        <v>0.6</v>
      </c>
      <c r="E374" s="3">
        <v>19.399999999999999</v>
      </c>
    </row>
    <row r="375" spans="1:5" ht="12.75" customHeight="1">
      <c r="A375" s="2" t="s">
        <v>300</v>
      </c>
      <c r="B375" s="2" t="s">
        <v>318</v>
      </c>
      <c r="C375" s="3">
        <v>20</v>
      </c>
      <c r="D375" s="3">
        <v>30.7</v>
      </c>
      <c r="E375" s="3">
        <v>6</v>
      </c>
    </row>
    <row r="376" spans="1:5" ht="12.75" customHeight="1">
      <c r="A376" s="2" t="s">
        <v>300</v>
      </c>
      <c r="B376" s="2" t="s">
        <v>408</v>
      </c>
      <c r="C376" s="3">
        <v>8.1999999999999993</v>
      </c>
      <c r="D376" s="3">
        <v>12.6</v>
      </c>
      <c r="E376" s="3">
        <v>15.9</v>
      </c>
    </row>
    <row r="377" spans="1:5" ht="12.75" customHeight="1">
      <c r="A377" s="2" t="s">
        <v>300</v>
      </c>
      <c r="B377" s="2" t="s">
        <v>460</v>
      </c>
      <c r="C377" s="3">
        <v>0.4</v>
      </c>
      <c r="D377" s="3">
        <v>2.8</v>
      </c>
      <c r="E377" s="3">
        <v>0.5</v>
      </c>
    </row>
    <row r="378" spans="1:5" ht="12.75" customHeight="1">
      <c r="A378" s="2" t="s">
        <v>300</v>
      </c>
      <c r="B378" s="2" t="s">
        <v>383</v>
      </c>
      <c r="C378" s="3">
        <v>0</v>
      </c>
      <c r="D378" s="3">
        <v>1.9</v>
      </c>
      <c r="E378" s="3">
        <v>3.5</v>
      </c>
    </row>
    <row r="379" spans="1:5" ht="12.75" customHeight="1">
      <c r="A379" s="2" t="s">
        <v>300</v>
      </c>
      <c r="B379" s="2" t="s">
        <v>341</v>
      </c>
      <c r="C379" s="3">
        <v>47</v>
      </c>
      <c r="D379" s="3">
        <v>42</v>
      </c>
      <c r="E379" s="3">
        <v>0</v>
      </c>
    </row>
    <row r="380" spans="1:5" ht="12.75" customHeight="1">
      <c r="A380" s="2" t="s">
        <v>300</v>
      </c>
      <c r="B380" s="2" t="s">
        <v>402</v>
      </c>
      <c r="C380" s="3">
        <v>16.5</v>
      </c>
      <c r="D380" s="3">
        <v>32.5</v>
      </c>
      <c r="E380" s="3">
        <v>7.7</v>
      </c>
    </row>
    <row r="381" spans="1:5" ht="12.75" customHeight="1">
      <c r="A381" s="2" t="s">
        <v>300</v>
      </c>
      <c r="B381" s="2" t="s">
        <v>344</v>
      </c>
      <c r="C381" s="3">
        <v>19.7</v>
      </c>
      <c r="D381" s="3">
        <v>5.5</v>
      </c>
      <c r="E381" s="3">
        <v>38.5</v>
      </c>
    </row>
    <row r="382" spans="1:5" ht="12.75" customHeight="1">
      <c r="A382" s="2" t="s">
        <v>300</v>
      </c>
      <c r="B382" s="2" t="s">
        <v>368</v>
      </c>
      <c r="C382" s="3">
        <v>7.9</v>
      </c>
      <c r="D382" s="3">
        <v>41.8</v>
      </c>
      <c r="E382" s="3">
        <v>5.8</v>
      </c>
    </row>
    <row r="383" spans="1:5" ht="12.75" customHeight="1">
      <c r="A383" s="2" t="s">
        <v>300</v>
      </c>
      <c r="B383" s="2" t="s">
        <v>348</v>
      </c>
      <c r="C383" s="3">
        <v>0.4</v>
      </c>
      <c r="D383" s="3">
        <v>0.9</v>
      </c>
      <c r="E383" s="3">
        <v>4</v>
      </c>
    </row>
    <row r="384" spans="1:5" ht="12.75" customHeight="1">
      <c r="A384" s="2" t="s">
        <v>300</v>
      </c>
      <c r="B384" s="2" t="s">
        <v>324</v>
      </c>
      <c r="C384" s="3">
        <v>14</v>
      </c>
      <c r="D384" s="3">
        <v>30.7</v>
      </c>
      <c r="E384" s="3">
        <v>41</v>
      </c>
    </row>
    <row r="385" spans="1:5" ht="12.75" customHeight="1">
      <c r="A385" s="2" t="s">
        <v>300</v>
      </c>
      <c r="B385" s="2" t="s">
        <v>372</v>
      </c>
      <c r="C385" s="3">
        <v>2</v>
      </c>
      <c r="D385" s="3">
        <v>15</v>
      </c>
      <c r="E385" s="3">
        <v>9</v>
      </c>
    </row>
    <row r="386" spans="1:5" ht="12.75" customHeight="1">
      <c r="A386" s="2" t="s">
        <v>300</v>
      </c>
      <c r="B386" s="2" t="s">
        <v>326</v>
      </c>
      <c r="C386" s="3">
        <v>88</v>
      </c>
      <c r="D386" s="3">
        <v>0</v>
      </c>
      <c r="E386" s="3">
        <v>0</v>
      </c>
    </row>
    <row r="387" spans="1:5" ht="12.75" customHeight="1">
      <c r="A387" s="2" t="s">
        <v>300</v>
      </c>
      <c r="B387" s="2" t="s">
        <v>316</v>
      </c>
      <c r="C387" s="3">
        <v>22</v>
      </c>
      <c r="D387" s="3">
        <v>11</v>
      </c>
      <c r="E387" s="3">
        <v>15.6</v>
      </c>
    </row>
    <row r="388" spans="1:5" ht="12.75" customHeight="1">
      <c r="A388" s="2" t="s">
        <v>300</v>
      </c>
      <c r="B388" s="2" t="s">
        <v>315</v>
      </c>
      <c r="C388" s="3">
        <v>23.5</v>
      </c>
      <c r="D388" s="3">
        <v>10.5</v>
      </c>
      <c r="E388" s="3">
        <v>8.5</v>
      </c>
    </row>
    <row r="389" spans="1:5" ht="12.75" customHeight="1">
      <c r="A389" s="2" t="s">
        <v>300</v>
      </c>
      <c r="B389" s="2" t="s">
        <v>327</v>
      </c>
      <c r="C389" s="3">
        <v>1.1000000000000001</v>
      </c>
      <c r="D389" s="3">
        <v>21</v>
      </c>
      <c r="E389" s="3">
        <v>2.7</v>
      </c>
    </row>
    <row r="390" spans="1:5" ht="12.75" customHeight="1">
      <c r="A390" s="2" t="s">
        <v>300</v>
      </c>
      <c r="B390" s="2" t="s">
        <v>405</v>
      </c>
      <c r="C390" s="3">
        <v>0.9</v>
      </c>
      <c r="D390" s="3">
        <v>19</v>
      </c>
      <c r="E390" s="3">
        <v>2.2999999999999998</v>
      </c>
    </row>
    <row r="391" spans="1:5" ht="12.75" customHeight="1">
      <c r="A391" s="2" t="s">
        <v>300</v>
      </c>
      <c r="B391" s="2" t="s">
        <v>308</v>
      </c>
      <c r="C391" s="3">
        <v>17</v>
      </c>
      <c r="D391" s="3">
        <v>22</v>
      </c>
      <c r="E391" s="3">
        <v>49</v>
      </c>
    </row>
    <row r="392" spans="1:5" ht="12.75" customHeight="1">
      <c r="A392" s="2" t="s">
        <v>300</v>
      </c>
      <c r="B392" s="2" t="s">
        <v>347</v>
      </c>
      <c r="C392" s="3">
        <v>1.2</v>
      </c>
      <c r="D392" s="3">
        <v>0.1</v>
      </c>
      <c r="E392" s="3">
        <v>93</v>
      </c>
    </row>
    <row r="393" spans="1:5" ht="12.75" customHeight="1">
      <c r="A393" s="2" t="s">
        <v>300</v>
      </c>
      <c r="B393" s="2" t="s">
        <v>400</v>
      </c>
      <c r="C393" s="3">
        <v>1.4</v>
      </c>
      <c r="D393" s="3">
        <v>15</v>
      </c>
      <c r="E393" s="3">
        <v>4.0999999999999996</v>
      </c>
    </row>
    <row r="394" spans="1:5" ht="12.75" customHeight="1">
      <c r="A394" s="2" t="s">
        <v>300</v>
      </c>
      <c r="B394" s="2" t="s">
        <v>301</v>
      </c>
      <c r="C394" s="3">
        <v>2.2000000000000002</v>
      </c>
      <c r="D394" s="3">
        <v>23</v>
      </c>
      <c r="E394" s="3">
        <v>2.2000000000000002</v>
      </c>
    </row>
    <row r="395" spans="1:5" ht="12.75" customHeight="1">
      <c r="A395" s="2" t="s">
        <v>300</v>
      </c>
      <c r="B395" s="2" t="s">
        <v>354</v>
      </c>
      <c r="C395" s="3">
        <v>3.5</v>
      </c>
      <c r="D395" s="3">
        <v>40</v>
      </c>
      <c r="E395" s="3">
        <v>54</v>
      </c>
    </row>
    <row r="396" spans="1:5" ht="12.75" customHeight="1">
      <c r="A396" s="2" t="s">
        <v>300</v>
      </c>
      <c r="B396" s="2" t="s">
        <v>307</v>
      </c>
      <c r="C396" s="3">
        <v>0.3</v>
      </c>
      <c r="D396" s="3">
        <v>0.8</v>
      </c>
      <c r="E396" s="3">
        <v>87</v>
      </c>
    </row>
    <row r="397" spans="1:5" ht="12.75" customHeight="1">
      <c r="A397" s="2" t="s">
        <v>300</v>
      </c>
      <c r="B397" s="2" t="s">
        <v>338</v>
      </c>
      <c r="C397" s="3">
        <v>7.1</v>
      </c>
      <c r="D397" s="3">
        <v>23.3</v>
      </c>
      <c r="E397" s="3">
        <v>52.9</v>
      </c>
    </row>
    <row r="398" spans="1:5" ht="12.75" customHeight="1">
      <c r="A398" s="2" t="s">
        <v>300</v>
      </c>
      <c r="B398" s="2" t="s">
        <v>314</v>
      </c>
      <c r="C398" s="3">
        <v>7.1</v>
      </c>
      <c r="D398" s="3">
        <v>42.7</v>
      </c>
      <c r="E398" s="3">
        <v>3.9</v>
      </c>
    </row>
    <row r="399" spans="1:5" ht="12.75" customHeight="1">
      <c r="A399" s="2" t="s">
        <v>300</v>
      </c>
      <c r="B399" s="2" t="s">
        <v>310</v>
      </c>
      <c r="C399" s="3">
        <v>6.9</v>
      </c>
      <c r="D399" s="3">
        <v>65.099999999999994</v>
      </c>
      <c r="E399" s="3">
        <v>23.7</v>
      </c>
    </row>
    <row r="400" spans="1:5" ht="12.75" customHeight="1">
      <c r="A400" s="2" t="s">
        <v>300</v>
      </c>
      <c r="B400" s="2" t="s">
        <v>397</v>
      </c>
      <c r="C400" s="3">
        <v>10</v>
      </c>
      <c r="D400" s="3">
        <v>1.8</v>
      </c>
      <c r="E400" s="3">
        <v>71</v>
      </c>
    </row>
    <row r="401" spans="1:5" ht="12.75" customHeight="1">
      <c r="A401" s="2" t="s">
        <v>300</v>
      </c>
      <c r="B401" s="2" t="s">
        <v>352</v>
      </c>
      <c r="C401" s="3">
        <v>4.5999999999999996</v>
      </c>
      <c r="D401" s="3">
        <v>1.9</v>
      </c>
      <c r="E401" s="3">
        <v>78.599999999999994</v>
      </c>
    </row>
    <row r="402" spans="1:5" ht="12.75" customHeight="1">
      <c r="A402" s="2" t="s">
        <v>300</v>
      </c>
      <c r="B402" s="2" t="s">
        <v>350</v>
      </c>
      <c r="C402" s="3">
        <v>0.2</v>
      </c>
      <c r="D402" s="3">
        <v>0.1</v>
      </c>
      <c r="E402" s="3">
        <v>17.2</v>
      </c>
    </row>
    <row r="403" spans="1:5" ht="12.75" customHeight="1">
      <c r="A403" s="2" t="s">
        <v>300</v>
      </c>
      <c r="B403" s="2" t="s">
        <v>321</v>
      </c>
      <c r="C403" s="3">
        <v>50</v>
      </c>
      <c r="D403" s="3">
        <v>0.6</v>
      </c>
      <c r="E403" s="3">
        <v>15</v>
      </c>
    </row>
    <row r="404" spans="1:5" ht="12.75" customHeight="1">
      <c r="A404" s="2" t="s">
        <v>300</v>
      </c>
      <c r="B404" s="2" t="s">
        <v>389</v>
      </c>
      <c r="C404" s="3">
        <v>21.3</v>
      </c>
      <c r="D404" s="3">
        <v>4.7</v>
      </c>
      <c r="E404" s="3">
        <v>5</v>
      </c>
    </row>
    <row r="405" spans="1:5" ht="12.75" customHeight="1">
      <c r="A405" s="2" t="s">
        <v>300</v>
      </c>
      <c r="B405" s="2" t="s">
        <v>369</v>
      </c>
      <c r="C405" s="3">
        <v>17.5</v>
      </c>
      <c r="D405" s="3">
        <v>15.7</v>
      </c>
      <c r="E405" s="3">
        <v>39.6</v>
      </c>
    </row>
    <row r="406" spans="1:5" ht="12.75" customHeight="1">
      <c r="A406" s="2" t="s">
        <v>300</v>
      </c>
      <c r="B406" s="2" t="s">
        <v>349</v>
      </c>
      <c r="C406" s="3">
        <v>0</v>
      </c>
      <c r="D406" s="3">
        <v>0</v>
      </c>
      <c r="E406" s="3">
        <v>80</v>
      </c>
    </row>
    <row r="407" spans="1:5" ht="12.75" customHeight="1">
      <c r="A407" s="2" t="s">
        <v>300</v>
      </c>
      <c r="B407" s="2" t="s">
        <v>392</v>
      </c>
      <c r="C407" s="3">
        <v>7.3</v>
      </c>
      <c r="D407" s="3">
        <v>16.8</v>
      </c>
      <c r="E407" s="3">
        <v>1.2</v>
      </c>
    </row>
    <row r="408" spans="1:5" ht="12.75" customHeight="1">
      <c r="A408" s="2" t="s">
        <v>300</v>
      </c>
      <c r="B408" s="2" t="s">
        <v>367</v>
      </c>
      <c r="C408" s="3">
        <v>19.3</v>
      </c>
      <c r="D408" s="3">
        <v>38.5</v>
      </c>
      <c r="E408" s="3">
        <v>6.1</v>
      </c>
    </row>
    <row r="409" spans="1:5" ht="12.75" customHeight="1">
      <c r="A409" s="2" t="s">
        <v>300</v>
      </c>
      <c r="B409" s="2" t="s">
        <v>309</v>
      </c>
      <c r="C409" s="3">
        <v>1.8</v>
      </c>
      <c r="D409" s="3">
        <v>14.6</v>
      </c>
      <c r="E409" s="3">
        <v>9.5</v>
      </c>
    </row>
    <row r="410" spans="1:5" ht="12.75" customHeight="1">
      <c r="A410" s="2" t="s">
        <v>300</v>
      </c>
      <c r="B410" s="2" t="s">
        <v>325</v>
      </c>
      <c r="C410" s="3">
        <v>4.7</v>
      </c>
      <c r="D410" s="3">
        <v>0.3</v>
      </c>
      <c r="E410" s="3">
        <v>0.5</v>
      </c>
    </row>
    <row r="411" spans="1:5" ht="12.75" customHeight="1">
      <c r="A411" s="2" t="s">
        <v>300</v>
      </c>
      <c r="B411" s="2" t="s">
        <v>366</v>
      </c>
      <c r="C411" s="3">
        <v>3.4</v>
      </c>
      <c r="D411" s="3">
        <v>29.7</v>
      </c>
      <c r="E411" s="3">
        <v>18.600000000000001</v>
      </c>
    </row>
    <row r="412" spans="1:5" ht="12.75" customHeight="1">
      <c r="A412" s="2" t="s">
        <v>300</v>
      </c>
      <c r="B412" s="2" t="s">
        <v>386</v>
      </c>
      <c r="C412" s="3">
        <v>66.7</v>
      </c>
      <c r="D412" s="3">
        <v>8.3000000000000007</v>
      </c>
      <c r="E412" s="3">
        <v>14.6</v>
      </c>
    </row>
    <row r="413" spans="1:5" ht="12.75" customHeight="1">
      <c r="A413" s="2" t="s">
        <v>300</v>
      </c>
      <c r="B413" s="2" t="s">
        <v>364</v>
      </c>
      <c r="C413" s="3">
        <v>30.5</v>
      </c>
      <c r="D413" s="3">
        <v>16.2</v>
      </c>
      <c r="E413" s="3">
        <v>5</v>
      </c>
    </row>
    <row r="414" spans="1:5" ht="12.75" customHeight="1">
      <c r="A414" s="2" t="s">
        <v>300</v>
      </c>
      <c r="B414" s="2" t="s">
        <v>360</v>
      </c>
      <c r="C414" s="3">
        <v>16</v>
      </c>
      <c r="D414" s="3">
        <v>47.9</v>
      </c>
      <c r="E414" s="3">
        <v>4.4000000000000004</v>
      </c>
    </row>
    <row r="415" spans="1:5" ht="12.75" customHeight="1">
      <c r="A415" s="2" t="s">
        <v>300</v>
      </c>
      <c r="B415" s="2" t="s">
        <v>410</v>
      </c>
      <c r="C415" s="3">
        <v>0</v>
      </c>
      <c r="D415" s="3">
        <v>0</v>
      </c>
      <c r="E415" s="3">
        <v>34</v>
      </c>
    </row>
    <row r="416" spans="1:5" ht="12.75" customHeight="1">
      <c r="A416" s="2" t="s">
        <v>300</v>
      </c>
      <c r="B416" s="2" t="s">
        <v>382</v>
      </c>
      <c r="C416" s="3">
        <v>3.9</v>
      </c>
      <c r="D416" s="3">
        <v>26</v>
      </c>
      <c r="E416" s="3">
        <v>1.2</v>
      </c>
    </row>
    <row r="417" spans="1:5" ht="12.75" customHeight="1">
      <c r="A417" s="2" t="s">
        <v>300</v>
      </c>
      <c r="B417" s="2" t="s">
        <v>407</v>
      </c>
      <c r="C417" s="3">
        <v>10.9</v>
      </c>
      <c r="D417" s="3">
        <v>45.4</v>
      </c>
      <c r="E417" s="3">
        <v>1.6</v>
      </c>
    </row>
    <row r="418" spans="1:5" ht="12.75" customHeight="1">
      <c r="A418" s="2" t="s">
        <v>300</v>
      </c>
      <c r="B418" s="2" t="s">
        <v>358</v>
      </c>
      <c r="C418" s="3">
        <v>10.3</v>
      </c>
      <c r="D418" s="3">
        <v>23.1</v>
      </c>
      <c r="E418" s="3">
        <v>12.1</v>
      </c>
    </row>
    <row r="419" spans="1:5" ht="12.75" customHeight="1">
      <c r="A419" s="2" t="s">
        <v>300</v>
      </c>
      <c r="B419" s="2" t="s">
        <v>361</v>
      </c>
      <c r="C419" s="3">
        <v>5</v>
      </c>
      <c r="D419" s="3">
        <v>28.6</v>
      </c>
      <c r="E419" s="3">
        <v>2.9</v>
      </c>
    </row>
    <row r="420" spans="1:5" ht="12.75" customHeight="1">
      <c r="A420" s="2" t="s">
        <v>300</v>
      </c>
      <c r="B420" s="2" t="s">
        <v>370</v>
      </c>
      <c r="C420" s="3">
        <v>18.600000000000001</v>
      </c>
      <c r="D420" s="3">
        <v>47.9</v>
      </c>
      <c r="E420" s="3">
        <v>3</v>
      </c>
    </row>
    <row r="421" spans="1:5" ht="12.75" customHeight="1">
      <c r="A421" s="2" t="s">
        <v>300</v>
      </c>
      <c r="B421" s="2" t="s">
        <v>381</v>
      </c>
      <c r="C421" s="3">
        <v>12.9</v>
      </c>
      <c r="D421" s="3">
        <v>4.5</v>
      </c>
      <c r="E421" s="3">
        <v>3.8</v>
      </c>
    </row>
    <row r="422" spans="1:5" ht="12.75" customHeight="1">
      <c r="A422" s="2" t="s">
        <v>300</v>
      </c>
      <c r="B422" s="2" t="s">
        <v>384</v>
      </c>
      <c r="C422" s="3">
        <v>17.2</v>
      </c>
      <c r="D422" s="3">
        <v>38.700000000000003</v>
      </c>
      <c r="E422" s="3">
        <v>3.7</v>
      </c>
    </row>
    <row r="423" spans="1:5" ht="12.75" customHeight="1">
      <c r="A423" s="2" t="s">
        <v>300</v>
      </c>
      <c r="B423" s="2" t="s">
        <v>333</v>
      </c>
      <c r="C423" s="3">
        <v>15.4</v>
      </c>
      <c r="D423" s="3">
        <v>68.599999999999994</v>
      </c>
      <c r="E423" s="3">
        <v>7.2</v>
      </c>
    </row>
    <row r="424" spans="1:5" ht="12.75" customHeight="1">
      <c r="A424" s="2" t="s">
        <v>300</v>
      </c>
      <c r="B424" s="2" t="s">
        <v>335</v>
      </c>
      <c r="C424" s="3">
        <v>14.3</v>
      </c>
      <c r="D424" s="3">
        <v>69.2</v>
      </c>
      <c r="E424" s="3">
        <v>2.8</v>
      </c>
    </row>
    <row r="425" spans="1:5" ht="12.75" customHeight="1">
      <c r="A425" s="2" t="s">
        <v>300</v>
      </c>
      <c r="B425" s="2" t="s">
        <v>461</v>
      </c>
      <c r="C425" s="3">
        <v>4.7</v>
      </c>
      <c r="D425" s="3">
        <v>21.2</v>
      </c>
      <c r="E425" s="3">
        <v>6.9</v>
      </c>
    </row>
    <row r="426" spans="1:5" ht="12.75" customHeight="1">
      <c r="A426" s="2" t="s">
        <v>300</v>
      </c>
      <c r="B426" s="2" t="s">
        <v>346</v>
      </c>
      <c r="C426" s="3">
        <v>0.3</v>
      </c>
      <c r="D426" s="3">
        <v>0.2</v>
      </c>
      <c r="E426" s="3">
        <v>1.6</v>
      </c>
    </row>
    <row r="427" spans="1:5" ht="12.75" customHeight="1">
      <c r="A427" s="2" t="s">
        <v>300</v>
      </c>
      <c r="B427" s="2" t="s">
        <v>322</v>
      </c>
      <c r="C427" s="3">
        <v>18.2</v>
      </c>
      <c r="D427" s="3">
        <v>13</v>
      </c>
      <c r="E427" s="3">
        <v>1.3</v>
      </c>
    </row>
    <row r="428" spans="1:5" ht="12.75" customHeight="1">
      <c r="A428" s="2" t="s">
        <v>300</v>
      </c>
      <c r="B428" s="2" t="s">
        <v>560</v>
      </c>
      <c r="C428" s="3">
        <v>11</v>
      </c>
      <c r="D428" s="3">
        <v>11</v>
      </c>
      <c r="E428" s="3">
        <v>6.5</v>
      </c>
    </row>
    <row r="429" spans="1:5" ht="12.75" customHeight="1">
      <c r="A429" s="2" t="s">
        <v>300</v>
      </c>
      <c r="B429" s="2" t="s">
        <v>330</v>
      </c>
      <c r="C429" s="3">
        <v>18.7</v>
      </c>
      <c r="D429" s="3">
        <v>49</v>
      </c>
      <c r="E429" s="3">
        <v>8.6999999999999993</v>
      </c>
    </row>
    <row r="430" spans="1:5" ht="12.75" customHeight="1">
      <c r="A430" s="2" t="s">
        <v>300</v>
      </c>
      <c r="B430" s="2" t="s">
        <v>306</v>
      </c>
      <c r="C430" s="3">
        <v>7.6</v>
      </c>
      <c r="D430" s="3">
        <v>77.3</v>
      </c>
      <c r="E430" s="3">
        <v>5.7</v>
      </c>
    </row>
    <row r="431" spans="1:5" ht="12.75" customHeight="1">
      <c r="A431" s="2" t="s">
        <v>300</v>
      </c>
      <c r="B431" s="2" t="s">
        <v>357</v>
      </c>
      <c r="C431" s="3">
        <v>0.2</v>
      </c>
      <c r="D431" s="3">
        <v>0</v>
      </c>
      <c r="E431" s="3">
        <v>82.1</v>
      </c>
    </row>
    <row r="432" spans="1:5" ht="12.75" customHeight="1">
      <c r="A432" s="2" t="s">
        <v>300</v>
      </c>
      <c r="B432" s="2" t="s">
        <v>328</v>
      </c>
      <c r="C432" s="3">
        <v>1.3</v>
      </c>
      <c r="D432" s="3">
        <v>15</v>
      </c>
      <c r="E432" s="3">
        <v>0</v>
      </c>
    </row>
    <row r="433" spans="1:5" ht="12.75" customHeight="1">
      <c r="A433" s="2" t="s">
        <v>300</v>
      </c>
      <c r="B433" s="2" t="s">
        <v>329</v>
      </c>
      <c r="C433" s="3">
        <v>1.1000000000000001</v>
      </c>
      <c r="D433" s="3">
        <v>19</v>
      </c>
      <c r="E433" s="3">
        <v>0</v>
      </c>
    </row>
    <row r="434" spans="1:5" ht="12.75" customHeight="1">
      <c r="A434" s="2" t="s">
        <v>300</v>
      </c>
      <c r="B434" s="2" t="s">
        <v>331</v>
      </c>
      <c r="C434" s="3">
        <v>0.4</v>
      </c>
      <c r="D434" s="3">
        <v>0.2</v>
      </c>
      <c r="E434" s="3">
        <v>9</v>
      </c>
    </row>
    <row r="435" spans="1:5" ht="12.75" customHeight="1">
      <c r="A435" s="2" t="s">
        <v>300</v>
      </c>
      <c r="B435" s="2" t="s">
        <v>313</v>
      </c>
      <c r="C435" s="3">
        <v>7.2</v>
      </c>
      <c r="D435" s="3">
        <v>39.4</v>
      </c>
      <c r="E435" s="3">
        <v>11.4</v>
      </c>
    </row>
    <row r="436" spans="1:5" ht="12.75" customHeight="1">
      <c r="A436" s="2" t="s">
        <v>300</v>
      </c>
      <c r="B436" s="2" t="s">
        <v>311</v>
      </c>
      <c r="C436" s="3">
        <v>6.3</v>
      </c>
      <c r="D436" s="3">
        <v>35.299999999999997</v>
      </c>
      <c r="E436" s="3">
        <v>10.9</v>
      </c>
    </row>
    <row r="437" spans="1:5" ht="12.75" customHeight="1">
      <c r="A437" s="2" t="s">
        <v>300</v>
      </c>
      <c r="B437" s="2" t="s">
        <v>312</v>
      </c>
      <c r="C437" s="3">
        <v>6.3</v>
      </c>
      <c r="D437" s="3">
        <v>33.5</v>
      </c>
      <c r="E437" s="3">
        <v>10</v>
      </c>
    </row>
    <row r="438" spans="1:5" ht="12.75" customHeight="1">
      <c r="A438" s="2" t="s">
        <v>300</v>
      </c>
      <c r="B438" s="2" t="s">
        <v>401</v>
      </c>
      <c r="C438" s="3">
        <v>5.7</v>
      </c>
      <c r="D438" s="3">
        <v>0.8</v>
      </c>
      <c r="E438" s="3">
        <v>90.1</v>
      </c>
    </row>
    <row r="439" spans="1:5" ht="12.75" customHeight="1">
      <c r="A439" s="2" t="s">
        <v>300</v>
      </c>
      <c r="B439" s="2" t="s">
        <v>355</v>
      </c>
      <c r="C439" s="3">
        <v>15</v>
      </c>
      <c r="D439" s="3">
        <v>61.4</v>
      </c>
      <c r="E439" s="3">
        <v>16.7</v>
      </c>
    </row>
    <row r="440" spans="1:5" ht="12.75" customHeight="1">
      <c r="A440" s="2" t="s">
        <v>300</v>
      </c>
      <c r="B440" s="2" t="s">
        <v>385</v>
      </c>
      <c r="C440" s="3">
        <v>14.4</v>
      </c>
      <c r="D440" s="3">
        <v>69.2</v>
      </c>
      <c r="E440" s="3">
        <v>3</v>
      </c>
    </row>
    <row r="441" spans="1:5" ht="12.75" customHeight="1">
      <c r="A441" s="2" t="s">
        <v>300</v>
      </c>
      <c r="B441" s="2" t="s">
        <v>394</v>
      </c>
      <c r="C441" s="3">
        <v>10</v>
      </c>
      <c r="D441" s="3">
        <v>3</v>
      </c>
      <c r="E441" s="3">
        <v>36.9</v>
      </c>
    </row>
    <row r="442" spans="1:5" ht="12.75" customHeight="1">
      <c r="A442" s="2" t="s">
        <v>300</v>
      </c>
      <c r="B442" s="2" t="s">
        <v>359</v>
      </c>
      <c r="C442" s="3">
        <v>1.2</v>
      </c>
      <c r="D442" s="3">
        <v>19</v>
      </c>
      <c r="E442" s="3">
        <v>2.2000000000000002</v>
      </c>
    </row>
    <row r="443" spans="1:5" ht="12.75" customHeight="1">
      <c r="A443" s="2" t="s">
        <v>300</v>
      </c>
      <c r="B443" s="2" t="s">
        <v>391</v>
      </c>
      <c r="C443" s="3">
        <v>0</v>
      </c>
      <c r="D443" s="3">
        <v>15</v>
      </c>
      <c r="E443" s="3">
        <v>0</v>
      </c>
    </row>
    <row r="444" spans="1:5" ht="12.75" customHeight="1">
      <c r="A444" s="2" t="s">
        <v>300</v>
      </c>
      <c r="B444" s="2" t="s">
        <v>380</v>
      </c>
      <c r="C444" s="3">
        <v>0</v>
      </c>
      <c r="D444" s="3">
        <v>0</v>
      </c>
      <c r="E444" s="3">
        <v>76.2</v>
      </c>
    </row>
    <row r="445" spans="1:5" ht="12.75" customHeight="1">
      <c r="A445" s="2" t="s">
        <v>300</v>
      </c>
      <c r="B445" s="2" t="s">
        <v>378</v>
      </c>
      <c r="C445" s="3">
        <v>14.5</v>
      </c>
      <c r="D445" s="3">
        <v>40.299999999999997</v>
      </c>
      <c r="E445" s="3">
        <v>3.2</v>
      </c>
    </row>
    <row r="446" spans="1:5" ht="12.75" customHeight="1">
      <c r="A446" s="2" t="s">
        <v>300</v>
      </c>
      <c r="B446" s="2" t="s">
        <v>373</v>
      </c>
      <c r="C446" s="3">
        <v>1.6</v>
      </c>
      <c r="D446" s="3">
        <v>0.6</v>
      </c>
      <c r="E446" s="3">
        <v>5.0999999999999996</v>
      </c>
    </row>
    <row r="447" spans="1:5" ht="12.75" customHeight="1">
      <c r="A447" s="2" t="s">
        <v>300</v>
      </c>
      <c r="B447" s="2" t="s">
        <v>393</v>
      </c>
      <c r="C447" s="3">
        <v>1.6</v>
      </c>
      <c r="D447" s="3">
        <v>0.3</v>
      </c>
      <c r="E447" s="3">
        <v>5.3</v>
      </c>
    </row>
    <row r="448" spans="1:5" ht="12.75" customHeight="1">
      <c r="A448" s="2" t="s">
        <v>300</v>
      </c>
      <c r="B448" s="2" t="s">
        <v>395</v>
      </c>
      <c r="C448" s="3">
        <v>11</v>
      </c>
      <c r="D448" s="3">
        <v>0.9</v>
      </c>
      <c r="E448" s="3">
        <v>76</v>
      </c>
    </row>
    <row r="449" spans="1:5" ht="12.75" customHeight="1">
      <c r="A449" s="2" t="s">
        <v>300</v>
      </c>
      <c r="B449" s="2" t="s">
        <v>363</v>
      </c>
      <c r="C449" s="3">
        <v>1.1000000000000001</v>
      </c>
      <c r="D449" s="3">
        <v>0.2</v>
      </c>
      <c r="E449" s="3">
        <v>18.399999999999999</v>
      </c>
    </row>
    <row r="450" spans="1:5" ht="12.75" customHeight="1">
      <c r="A450" s="2" t="s">
        <v>300</v>
      </c>
      <c r="B450" s="2" t="s">
        <v>371</v>
      </c>
      <c r="C450" s="3">
        <v>6.4</v>
      </c>
      <c r="D450" s="3">
        <v>38</v>
      </c>
      <c r="E450" s="3">
        <v>5.2</v>
      </c>
    </row>
    <row r="451" spans="1:5" ht="12.75" customHeight="1">
      <c r="A451" s="2" t="s">
        <v>300</v>
      </c>
      <c r="B451" s="2" t="s">
        <v>374</v>
      </c>
      <c r="C451" s="3">
        <v>9.1999999999999993</v>
      </c>
      <c r="D451" s="3">
        <v>72</v>
      </c>
      <c r="E451" s="3">
        <v>13.9</v>
      </c>
    </row>
    <row r="452" spans="1:5" ht="12.75" customHeight="1">
      <c r="A452" s="2" t="s">
        <v>300</v>
      </c>
      <c r="B452" s="2" t="s">
        <v>345</v>
      </c>
      <c r="C452" s="3">
        <v>9.8000000000000007</v>
      </c>
      <c r="D452" s="3">
        <v>71.900000000000006</v>
      </c>
      <c r="E452" s="3">
        <v>4.9000000000000004</v>
      </c>
    </row>
    <row r="453" spans="1:5" ht="12.75" customHeight="1">
      <c r="A453" s="2" t="s">
        <v>300</v>
      </c>
      <c r="B453" s="2" t="s">
        <v>390</v>
      </c>
      <c r="C453" s="3">
        <v>6.2</v>
      </c>
      <c r="D453" s="3">
        <v>14.6</v>
      </c>
      <c r="E453" s="3">
        <v>64.3</v>
      </c>
    </row>
    <row r="454" spans="1:5" ht="12.75" customHeight="1">
      <c r="A454" s="2" t="s">
        <v>300</v>
      </c>
      <c r="B454" s="2" t="s">
        <v>396</v>
      </c>
      <c r="C454" s="3">
        <v>4</v>
      </c>
      <c r="D454" s="3">
        <v>0</v>
      </c>
      <c r="E454" s="3">
        <v>15</v>
      </c>
    </row>
    <row r="455" spans="1:5" ht="12.75" customHeight="1">
      <c r="A455" s="2" t="s">
        <v>300</v>
      </c>
      <c r="B455" s="2" t="s">
        <v>377</v>
      </c>
      <c r="C455" s="3">
        <v>36.1</v>
      </c>
      <c r="D455" s="3">
        <v>50.4</v>
      </c>
      <c r="E455" s="3">
        <v>13.9</v>
      </c>
    </row>
    <row r="456" spans="1:5" ht="12.75" customHeight="1">
      <c r="A456" s="2" t="s">
        <v>300</v>
      </c>
      <c r="B456" s="2" t="s">
        <v>375</v>
      </c>
      <c r="C456" s="3">
        <v>55</v>
      </c>
      <c r="D456" s="3">
        <v>4</v>
      </c>
      <c r="E456" s="3">
        <v>12.3</v>
      </c>
    </row>
    <row r="457" spans="1:5" ht="12.75" customHeight="1">
      <c r="A457" s="2" t="s">
        <v>300</v>
      </c>
      <c r="B457" s="2" t="s">
        <v>404</v>
      </c>
      <c r="C457" s="3">
        <v>8.1999999999999993</v>
      </c>
      <c r="D457" s="3">
        <v>1.4</v>
      </c>
      <c r="E457" s="3">
        <v>87.3</v>
      </c>
    </row>
    <row r="458" spans="1:5" ht="12.75" customHeight="1">
      <c r="A458" s="2" t="s">
        <v>300</v>
      </c>
      <c r="B458" s="2" t="s">
        <v>362</v>
      </c>
      <c r="C458" s="3">
        <v>12.4</v>
      </c>
      <c r="D458" s="3">
        <v>70.7</v>
      </c>
      <c r="E458" s="3">
        <v>9.9</v>
      </c>
    </row>
    <row r="459" spans="1:5" ht="12.75" customHeight="1">
      <c r="A459" s="2" t="s">
        <v>300</v>
      </c>
      <c r="B459" s="2" t="s">
        <v>305</v>
      </c>
      <c r="C459" s="3">
        <v>0.1</v>
      </c>
      <c r="D459" s="3">
        <v>0.6</v>
      </c>
      <c r="E459" s="3">
        <v>4.2</v>
      </c>
    </row>
    <row r="460" spans="1:5" ht="12.75" customHeight="1">
      <c r="A460" s="2" t="s">
        <v>300</v>
      </c>
      <c r="B460" s="2" t="s">
        <v>303</v>
      </c>
      <c r="C460" s="3">
        <v>10.3</v>
      </c>
      <c r="D460" s="3">
        <v>32.9</v>
      </c>
      <c r="E460" s="3">
        <v>6</v>
      </c>
    </row>
    <row r="461" spans="1:5" ht="12.75" customHeight="1">
      <c r="A461" s="2" t="s">
        <v>300</v>
      </c>
      <c r="B461" s="2" t="s">
        <v>365</v>
      </c>
      <c r="C461" s="3">
        <v>6.8</v>
      </c>
      <c r="D461" s="3">
        <v>37.799999999999997</v>
      </c>
      <c r="E461" s="3">
        <v>48.6</v>
      </c>
    </row>
    <row r="462" spans="1:5" ht="12.75" customHeight="1">
      <c r="A462" s="2" t="s">
        <v>300</v>
      </c>
      <c r="B462" s="2" t="s">
        <v>339</v>
      </c>
      <c r="C462" s="3">
        <v>19</v>
      </c>
      <c r="D462" s="3">
        <v>45.9</v>
      </c>
      <c r="E462" s="3">
        <v>8.5</v>
      </c>
    </row>
    <row r="463" spans="1:5" ht="12.75" customHeight="1">
      <c r="A463" s="2" t="s">
        <v>300</v>
      </c>
      <c r="B463" s="2" t="s">
        <v>340</v>
      </c>
      <c r="C463" s="3">
        <v>26.1</v>
      </c>
      <c r="D463" s="3">
        <v>48.7</v>
      </c>
      <c r="E463" s="3">
        <v>21.8</v>
      </c>
    </row>
    <row r="464" spans="1:5" ht="12.75" customHeight="1">
      <c r="A464" s="2" t="s">
        <v>300</v>
      </c>
      <c r="B464" s="2" t="s">
        <v>343</v>
      </c>
      <c r="C464" s="3">
        <v>9.1</v>
      </c>
      <c r="D464" s="3">
        <v>24</v>
      </c>
      <c r="E464" s="3">
        <v>58.3</v>
      </c>
    </row>
    <row r="465" spans="1:5" ht="12.75" customHeight="1">
      <c r="A465" s="2" t="s">
        <v>300</v>
      </c>
      <c r="B465" s="2" t="s">
        <v>342</v>
      </c>
      <c r="C465" s="3">
        <v>7.1</v>
      </c>
      <c r="D465" s="3">
        <v>25.1</v>
      </c>
      <c r="E465" s="3">
        <v>58.9</v>
      </c>
    </row>
    <row r="466" spans="1:5" ht="12.75" customHeight="1">
      <c r="A466" s="2" t="s">
        <v>300</v>
      </c>
      <c r="B466" s="2" t="s">
        <v>353</v>
      </c>
      <c r="C466" s="3">
        <v>0.6</v>
      </c>
      <c r="D466" s="3">
        <v>15</v>
      </c>
      <c r="E466" s="3">
        <v>0.6</v>
      </c>
    </row>
    <row r="467" spans="1:5" ht="12.75" customHeight="1">
      <c r="A467" s="2" t="s">
        <v>300</v>
      </c>
      <c r="B467" s="2" t="s">
        <v>399</v>
      </c>
      <c r="C467" s="3">
        <v>1E-3</v>
      </c>
      <c r="D467" s="3">
        <v>1E-3</v>
      </c>
      <c r="E467" s="3">
        <v>1E-3</v>
      </c>
    </row>
    <row r="468" spans="1:5" ht="12.75" customHeight="1">
      <c r="A468" s="2" t="s">
        <v>300</v>
      </c>
      <c r="B468" s="2" t="s">
        <v>332</v>
      </c>
      <c r="C468" s="3">
        <v>0.4</v>
      </c>
      <c r="D468" s="3">
        <v>0.2</v>
      </c>
      <c r="E468" s="3">
        <v>6.9</v>
      </c>
    </row>
    <row r="469" spans="1:5" ht="12.75" customHeight="1">
      <c r="A469" s="2" t="s">
        <v>300</v>
      </c>
      <c r="B469" s="2" t="s">
        <v>302</v>
      </c>
      <c r="C469" s="3">
        <v>4.2</v>
      </c>
      <c r="D469" s="3">
        <v>2.5</v>
      </c>
      <c r="E469" s="3">
        <v>2.8</v>
      </c>
    </row>
    <row r="470" spans="1:5" ht="12.75" customHeight="1">
      <c r="A470" s="2" t="s">
        <v>300</v>
      </c>
      <c r="B470" s="2" t="s">
        <v>320</v>
      </c>
      <c r="C470" s="3">
        <v>0</v>
      </c>
      <c r="D470" s="3">
        <v>0</v>
      </c>
      <c r="E470" s="3">
        <v>0.9</v>
      </c>
    </row>
    <row r="471" spans="1:5" ht="12.75" customHeight="1">
      <c r="A471" s="2" t="s">
        <v>300</v>
      </c>
      <c r="B471" s="2" t="s">
        <v>351</v>
      </c>
      <c r="C471" s="3">
        <v>19.399999999999999</v>
      </c>
      <c r="D471" s="3">
        <v>53.3</v>
      </c>
      <c r="E471" s="3">
        <v>4.7</v>
      </c>
    </row>
    <row r="472" spans="1:5" ht="12.75" customHeight="1">
      <c r="A472" s="2" t="s">
        <v>300</v>
      </c>
      <c r="B472" s="2" t="s">
        <v>406</v>
      </c>
      <c r="C472" s="3">
        <v>1.1000000000000001</v>
      </c>
      <c r="D472" s="3">
        <v>2.4</v>
      </c>
      <c r="E472" s="3">
        <v>6</v>
      </c>
    </row>
    <row r="473" spans="1:5" ht="12.75" customHeight="1">
      <c r="A473" s="2" t="s">
        <v>300</v>
      </c>
      <c r="B473" s="2" t="s">
        <v>356</v>
      </c>
      <c r="C473" s="3">
        <v>2.1</v>
      </c>
      <c r="D473" s="3">
        <v>22.4</v>
      </c>
      <c r="E473" s="3">
        <v>3.6</v>
      </c>
    </row>
    <row r="474" spans="1:5" ht="12.75" customHeight="1">
      <c r="A474" s="2" t="s">
        <v>300</v>
      </c>
      <c r="B474" s="2" t="s">
        <v>379</v>
      </c>
      <c r="C474" s="3">
        <v>12</v>
      </c>
      <c r="D474" s="3">
        <v>22.8</v>
      </c>
      <c r="E474" s="3">
        <v>4.4000000000000004</v>
      </c>
    </row>
    <row r="475" spans="1:5" ht="12.75" customHeight="1">
      <c r="A475" s="2" t="s">
        <v>300</v>
      </c>
      <c r="B475" s="2" t="s">
        <v>403</v>
      </c>
      <c r="C475" s="3">
        <v>12.6</v>
      </c>
      <c r="D475" s="3">
        <v>1.7</v>
      </c>
      <c r="E475" s="3">
        <v>65.5</v>
      </c>
    </row>
    <row r="476" spans="1:5" ht="12.75" customHeight="1">
      <c r="A476" s="2" t="s">
        <v>300</v>
      </c>
      <c r="B476" s="2" t="s">
        <v>336</v>
      </c>
      <c r="C476" s="3">
        <v>11.6</v>
      </c>
      <c r="D476" s="3">
        <v>2.5</v>
      </c>
      <c r="E476" s="3">
        <v>58.5</v>
      </c>
    </row>
    <row r="477" spans="1:5" ht="12.75" customHeight="1">
      <c r="A477" s="2" t="s">
        <v>300</v>
      </c>
      <c r="B477" s="2" t="s">
        <v>317</v>
      </c>
      <c r="C477" s="3">
        <v>0</v>
      </c>
      <c r="D477" s="3">
        <v>0.1</v>
      </c>
      <c r="E477" s="3">
        <v>83.1</v>
      </c>
    </row>
    <row r="478" spans="1:5" ht="12.75" customHeight="1">
      <c r="A478" s="2" t="s">
        <v>300</v>
      </c>
      <c r="B478" s="2" t="s">
        <v>467</v>
      </c>
      <c r="C478" s="3">
        <v>0.8</v>
      </c>
      <c r="D478" s="3">
        <v>0.2</v>
      </c>
      <c r="E478" s="3">
        <v>18.399999999999999</v>
      </c>
    </row>
    <row r="479" spans="1:5" ht="12.75" customHeight="1">
      <c r="A479" s="2" t="s">
        <v>300</v>
      </c>
      <c r="B479" s="2" t="s">
        <v>468</v>
      </c>
      <c r="C479" s="3">
        <v>18.3</v>
      </c>
      <c r="D479" s="3">
        <v>31.1</v>
      </c>
      <c r="E479" s="3">
        <v>31.4</v>
      </c>
    </row>
    <row r="480" spans="1:5" ht="12.75" customHeight="1">
      <c r="A480" s="2" t="s">
        <v>300</v>
      </c>
      <c r="B480" s="2" t="s">
        <v>470</v>
      </c>
      <c r="C480" s="3">
        <v>14</v>
      </c>
      <c r="D480" s="3">
        <v>6.1</v>
      </c>
      <c r="E480" s="3">
        <v>57.2</v>
      </c>
    </row>
    <row r="481" spans="1:5" ht="12.75" customHeight="1">
      <c r="A481" s="2" t="s">
        <v>300</v>
      </c>
      <c r="B481" s="2" t="s">
        <v>471</v>
      </c>
      <c r="C481" s="3">
        <v>17.8</v>
      </c>
      <c r="D481" s="3">
        <v>49.7</v>
      </c>
      <c r="E481" s="3">
        <v>11.6</v>
      </c>
    </row>
    <row r="482" spans="1:5" ht="12.75" customHeight="1">
      <c r="A482" s="2" t="s">
        <v>300</v>
      </c>
      <c r="B482" s="2" t="s">
        <v>472</v>
      </c>
      <c r="C482" s="3">
        <v>0.8</v>
      </c>
      <c r="D482" s="3">
        <v>1.9</v>
      </c>
      <c r="E482" s="3">
        <v>6.3</v>
      </c>
    </row>
    <row r="483" spans="1:5" ht="12.75" customHeight="1">
      <c r="A483" s="2" t="s">
        <v>300</v>
      </c>
      <c r="B483" s="2" t="s">
        <v>473</v>
      </c>
      <c r="C483" s="3">
        <v>0.8</v>
      </c>
      <c r="D483" s="3">
        <v>0.7</v>
      </c>
      <c r="E483" s="3">
        <v>45</v>
      </c>
    </row>
    <row r="484" spans="1:5" ht="12.75" customHeight="1">
      <c r="A484" s="2" t="s">
        <v>300</v>
      </c>
      <c r="B484" s="2" t="s">
        <v>474</v>
      </c>
      <c r="C484" s="3">
        <v>0.7</v>
      </c>
      <c r="D484" s="3">
        <v>0.1</v>
      </c>
      <c r="E484" s="3">
        <v>14.1</v>
      </c>
    </row>
    <row r="485" spans="1:5" ht="12.75" customHeight="1">
      <c r="A485" s="2" t="s">
        <v>300</v>
      </c>
      <c r="B485" s="2" t="s">
        <v>476</v>
      </c>
      <c r="C485" s="3">
        <v>18.899999999999999</v>
      </c>
      <c r="D485" s="3">
        <v>52.6</v>
      </c>
      <c r="E485" s="3">
        <v>8</v>
      </c>
    </row>
    <row r="486" spans="1:5" ht="12.75" customHeight="1">
      <c r="A486" s="2" t="s">
        <v>300</v>
      </c>
      <c r="B486" s="2" t="s">
        <v>477</v>
      </c>
      <c r="C486" s="3">
        <v>0.1</v>
      </c>
      <c r="D486" s="3">
        <v>0</v>
      </c>
      <c r="E486" s="3">
        <v>99.1</v>
      </c>
    </row>
    <row r="487" spans="1:5" ht="12.75" customHeight="1">
      <c r="A487" s="2" t="s">
        <v>300</v>
      </c>
      <c r="B487" s="2" t="s">
        <v>480</v>
      </c>
      <c r="C487" s="3">
        <v>2.1</v>
      </c>
      <c r="D487" s="3">
        <v>4</v>
      </c>
      <c r="E487" s="3">
        <v>3.5</v>
      </c>
    </row>
    <row r="488" spans="1:5" ht="12.75" customHeight="1">
      <c r="A488" s="2" t="s">
        <v>300</v>
      </c>
      <c r="B488" s="2" t="s">
        <v>483</v>
      </c>
      <c r="C488" s="3">
        <v>4.2</v>
      </c>
      <c r="D488" s="3">
        <v>8.1</v>
      </c>
      <c r="E488" s="3">
        <v>11</v>
      </c>
    </row>
    <row r="489" spans="1:5" ht="12.75" customHeight="1">
      <c r="A489" s="2" t="s">
        <v>300</v>
      </c>
      <c r="B489" s="2" t="s">
        <v>489</v>
      </c>
      <c r="C489" s="3">
        <v>20.5</v>
      </c>
      <c r="D489" s="3">
        <v>55.8</v>
      </c>
      <c r="E489" s="3">
        <v>5.0999999999999996</v>
      </c>
    </row>
    <row r="490" spans="1:5" ht="12.75" customHeight="1">
      <c r="A490" s="2" t="s">
        <v>300</v>
      </c>
      <c r="B490" s="2" t="s">
        <v>487</v>
      </c>
      <c r="C490" s="3">
        <v>14.2</v>
      </c>
      <c r="D490" s="3">
        <v>10.3</v>
      </c>
      <c r="E490" s="3">
        <v>24.8</v>
      </c>
    </row>
    <row r="491" spans="1:5" ht="12.75" customHeight="1">
      <c r="A491" s="2" t="s">
        <v>300</v>
      </c>
      <c r="B491" s="2" t="s">
        <v>492</v>
      </c>
      <c r="C491" s="3">
        <v>0.5</v>
      </c>
      <c r="D491" s="3">
        <v>13.2</v>
      </c>
      <c r="E491" s="3">
        <v>0.5</v>
      </c>
    </row>
    <row r="492" spans="1:5" ht="12.75" customHeight="1">
      <c r="A492" s="2" t="s">
        <v>300</v>
      </c>
      <c r="B492" s="2" t="s">
        <v>496</v>
      </c>
      <c r="C492" s="3">
        <v>3.1</v>
      </c>
      <c r="D492" s="3">
        <v>0.4</v>
      </c>
      <c r="E492" s="3">
        <v>27.4</v>
      </c>
    </row>
    <row r="493" spans="1:5" ht="12.75" customHeight="1">
      <c r="A493" s="2" t="s">
        <v>300</v>
      </c>
      <c r="B493" s="2" t="s">
        <v>498</v>
      </c>
      <c r="C493" s="3">
        <v>0.1</v>
      </c>
      <c r="D493" s="3">
        <v>1.4</v>
      </c>
      <c r="E493" s="3">
        <v>82.4</v>
      </c>
    </row>
    <row r="494" spans="1:5" ht="12.75" customHeight="1">
      <c r="A494" s="2" t="s">
        <v>300</v>
      </c>
      <c r="B494" s="2" t="s">
        <v>499</v>
      </c>
      <c r="C494" s="3">
        <v>19.5</v>
      </c>
      <c r="D494" s="3">
        <v>54.7</v>
      </c>
      <c r="E494" s="3">
        <v>4.8</v>
      </c>
    </row>
    <row r="495" spans="1:5" ht="12.75" customHeight="1">
      <c r="A495" s="2" t="s">
        <v>300</v>
      </c>
      <c r="B495" s="2" t="s">
        <v>501</v>
      </c>
      <c r="C495" s="3">
        <v>21.5</v>
      </c>
      <c r="D495" s="3">
        <v>54</v>
      </c>
      <c r="E495" s="3">
        <v>9.3000000000000007</v>
      </c>
    </row>
    <row r="496" spans="1:5" ht="12.75" customHeight="1">
      <c r="A496" s="2" t="s">
        <v>300</v>
      </c>
      <c r="B496" s="2" t="s">
        <v>502</v>
      </c>
      <c r="C496" s="3">
        <v>1.3</v>
      </c>
      <c r="D496" s="3">
        <v>17.3</v>
      </c>
      <c r="E496" s="3">
        <v>1.7</v>
      </c>
    </row>
    <row r="497" spans="1:5" ht="12.75" customHeight="1">
      <c r="A497" s="2" t="s">
        <v>300</v>
      </c>
      <c r="B497" s="2" t="s">
        <v>506</v>
      </c>
      <c r="C497" s="3">
        <v>3.4</v>
      </c>
      <c r="D497" s="3">
        <v>0.5</v>
      </c>
      <c r="E497" s="3">
        <v>32.1</v>
      </c>
    </row>
    <row r="498" spans="1:5" ht="12.75" customHeight="1">
      <c r="A498" s="2" t="s">
        <v>300</v>
      </c>
      <c r="B498" s="2" t="s">
        <v>525</v>
      </c>
      <c r="C498" s="3">
        <v>0</v>
      </c>
      <c r="D498" s="3">
        <v>0</v>
      </c>
      <c r="E498" s="3">
        <v>32</v>
      </c>
    </row>
    <row r="499" spans="1:5" ht="12.75" customHeight="1">
      <c r="A499" s="2" t="s">
        <v>300</v>
      </c>
      <c r="B499" s="2" t="s">
        <v>507</v>
      </c>
      <c r="C499" s="3">
        <v>1.4</v>
      </c>
      <c r="D499" s="3">
        <v>2</v>
      </c>
      <c r="E499" s="3">
        <v>6.9</v>
      </c>
    </row>
    <row r="500" spans="1:5" ht="12.75" customHeight="1">
      <c r="A500" s="2" t="s">
        <v>300</v>
      </c>
      <c r="B500" s="2" t="s">
        <v>509</v>
      </c>
      <c r="C500" s="3">
        <v>2</v>
      </c>
      <c r="D500" s="3">
        <v>3.7</v>
      </c>
      <c r="E500" s="3">
        <v>12.4</v>
      </c>
    </row>
    <row r="501" spans="1:5" ht="12.75" customHeight="1">
      <c r="A501" s="2" t="s">
        <v>300</v>
      </c>
      <c r="B501" s="2" t="s">
        <v>512</v>
      </c>
      <c r="C501" s="3">
        <v>1.3</v>
      </c>
      <c r="D501" s="3">
        <v>3</v>
      </c>
      <c r="E501" s="3">
        <v>13.3</v>
      </c>
    </row>
    <row r="502" spans="1:5" ht="12.75" customHeight="1">
      <c r="A502" s="2" t="s">
        <v>300</v>
      </c>
      <c r="B502" s="2" t="s">
        <v>514</v>
      </c>
      <c r="C502" s="3">
        <v>2</v>
      </c>
      <c r="D502" s="3">
        <v>3.7</v>
      </c>
      <c r="E502" s="3">
        <v>13</v>
      </c>
    </row>
    <row r="503" spans="1:5" ht="12.75" customHeight="1">
      <c r="A503" s="2" t="s">
        <v>300</v>
      </c>
      <c r="B503" s="2" t="s">
        <v>515</v>
      </c>
      <c r="C503" s="3">
        <v>12.8</v>
      </c>
      <c r="D503" s="3">
        <v>7.9</v>
      </c>
      <c r="E503" s="3">
        <v>3.9</v>
      </c>
    </row>
    <row r="504" spans="1:5" ht="12.75" customHeight="1">
      <c r="A504" s="70" t="s">
        <v>300</v>
      </c>
      <c r="B504" s="70" t="s">
        <v>516</v>
      </c>
      <c r="C504" s="71">
        <v>18.3</v>
      </c>
      <c r="D504" s="71">
        <v>40.299999999999997</v>
      </c>
      <c r="E504" s="71">
        <v>1.6</v>
      </c>
    </row>
    <row r="505" spans="1:5" ht="12.75" customHeight="1">
      <c r="A505" s="74" t="s">
        <v>300</v>
      </c>
      <c r="B505" s="74" t="s">
        <v>523</v>
      </c>
      <c r="C505" s="75">
        <v>20.399999999999999</v>
      </c>
      <c r="D505" s="75">
        <v>55.5</v>
      </c>
      <c r="E505" s="75">
        <v>3.9</v>
      </c>
    </row>
    <row r="506" spans="1:5" ht="12.75" customHeight="1">
      <c r="A506" s="74" t="s">
        <v>300</v>
      </c>
      <c r="B506" s="74" t="s">
        <v>526</v>
      </c>
      <c r="C506" s="75">
        <v>4</v>
      </c>
      <c r="D506" s="75">
        <v>42.4</v>
      </c>
      <c r="E506" s="75">
        <v>9</v>
      </c>
    </row>
    <row r="507" spans="1:5" ht="12.75" customHeight="1">
      <c r="A507" s="74" t="s">
        <v>300</v>
      </c>
      <c r="B507" s="74" t="s">
        <v>528</v>
      </c>
      <c r="C507" s="75">
        <v>0</v>
      </c>
      <c r="D507" s="75">
        <v>0.5</v>
      </c>
      <c r="E507" s="75">
        <v>12.4</v>
      </c>
    </row>
    <row r="508" spans="1:5" ht="12.75" customHeight="1">
      <c r="A508" s="74" t="s">
        <v>300</v>
      </c>
      <c r="B508" s="74" t="s">
        <v>529</v>
      </c>
      <c r="C508" s="75">
        <v>3.3</v>
      </c>
      <c r="D508" s="75">
        <v>1</v>
      </c>
      <c r="E508" s="75">
        <v>6</v>
      </c>
    </row>
    <row r="509" spans="1:5" ht="12.75" customHeight="1">
      <c r="A509" s="74" t="s">
        <v>300</v>
      </c>
      <c r="B509" s="74" t="s">
        <v>530</v>
      </c>
      <c r="C509" s="75">
        <v>20</v>
      </c>
      <c r="D509" s="75">
        <v>30.7</v>
      </c>
      <c r="E509" s="75">
        <v>6</v>
      </c>
    </row>
    <row r="510" spans="1:5" ht="12.75" customHeight="1">
      <c r="A510" s="74" t="s">
        <v>300</v>
      </c>
      <c r="B510" s="74" t="s">
        <v>531</v>
      </c>
      <c r="C510" s="75">
        <v>12.2</v>
      </c>
      <c r="D510" s="75">
        <v>24.8</v>
      </c>
      <c r="E510" s="75">
        <v>3.6</v>
      </c>
    </row>
    <row r="511" spans="1:5" ht="12.75" customHeight="1">
      <c r="A511" s="74" t="s">
        <v>300</v>
      </c>
      <c r="B511" s="74" t="s">
        <v>532</v>
      </c>
      <c r="C511" s="75">
        <v>8.5</v>
      </c>
      <c r="D511" s="75">
        <v>6.8</v>
      </c>
      <c r="E511" s="75">
        <v>76</v>
      </c>
    </row>
    <row r="512" spans="1:5" ht="12.75" customHeight="1">
      <c r="A512" s="74" t="s">
        <v>300</v>
      </c>
      <c r="B512" s="74" t="s">
        <v>533</v>
      </c>
      <c r="C512" s="75">
        <v>9</v>
      </c>
      <c r="D512" s="75">
        <v>51.1</v>
      </c>
      <c r="E512" s="75">
        <v>13</v>
      </c>
    </row>
    <row r="513" spans="1:5" ht="12.75" customHeight="1">
      <c r="A513" s="76" t="s">
        <v>300</v>
      </c>
      <c r="B513" s="74" t="s">
        <v>534</v>
      </c>
      <c r="C513" s="75">
        <v>0.9</v>
      </c>
      <c r="D513" s="75">
        <v>15</v>
      </c>
      <c r="E513" s="75">
        <v>0</v>
      </c>
    </row>
    <row r="514" spans="1:5" ht="12.75" customHeight="1">
      <c r="A514" s="74" t="s">
        <v>300</v>
      </c>
      <c r="B514" s="74" t="s">
        <v>535</v>
      </c>
      <c r="C514" s="75">
        <v>8.1999999999999993</v>
      </c>
      <c r="D514" s="75">
        <v>51</v>
      </c>
      <c r="E514" s="75">
        <v>2.2000000000000002</v>
      </c>
    </row>
    <row r="515" spans="1:5" ht="12.75" customHeight="1">
      <c r="A515" s="74" t="s">
        <v>300</v>
      </c>
      <c r="B515" s="74" t="s">
        <v>538</v>
      </c>
      <c r="C515" s="75">
        <v>4.2</v>
      </c>
      <c r="D515" s="75">
        <v>31.3</v>
      </c>
      <c r="E515" s="75">
        <v>49.4</v>
      </c>
    </row>
    <row r="516" spans="1:5" ht="12.75" customHeight="1">
      <c r="A516" s="74" t="s">
        <v>300</v>
      </c>
      <c r="B516" s="74" t="s">
        <v>537</v>
      </c>
      <c r="C516" s="75">
        <v>3.6</v>
      </c>
      <c r="D516" s="75">
        <v>30.9</v>
      </c>
      <c r="E516" s="75">
        <v>54.3</v>
      </c>
    </row>
    <row r="517" spans="1:5" ht="12.75" customHeight="1">
      <c r="A517" s="74" t="s">
        <v>300</v>
      </c>
      <c r="B517" s="74" t="s">
        <v>539</v>
      </c>
      <c r="C517" s="75">
        <v>22.7</v>
      </c>
      <c r="D517" s="75">
        <v>51.9</v>
      </c>
      <c r="E517" s="75">
        <v>9.9</v>
      </c>
    </row>
    <row r="518" spans="1:5" ht="12.75" customHeight="1">
      <c r="A518" s="74" t="s">
        <v>300</v>
      </c>
      <c r="B518" s="74" t="s">
        <v>541</v>
      </c>
      <c r="C518" s="75">
        <v>17</v>
      </c>
      <c r="D518" s="75">
        <v>48.5</v>
      </c>
      <c r="E518" s="75">
        <v>11.2</v>
      </c>
    </row>
    <row r="519" spans="1:5" ht="12.75" customHeight="1">
      <c r="A519" s="74" t="s">
        <v>300</v>
      </c>
      <c r="B519" s="74" t="s">
        <v>544</v>
      </c>
      <c r="C519" s="75">
        <v>0.6</v>
      </c>
      <c r="D519" s="75">
        <v>18.3</v>
      </c>
      <c r="E519" s="75">
        <v>3.3</v>
      </c>
    </row>
    <row r="520" spans="1:5" ht="12.75" customHeight="1">
      <c r="A520" s="74" t="s">
        <v>300</v>
      </c>
      <c r="B520" s="74" t="s">
        <v>545</v>
      </c>
      <c r="C520" s="75">
        <v>0</v>
      </c>
      <c r="D520" s="75">
        <v>0</v>
      </c>
      <c r="E520" s="75">
        <v>96</v>
      </c>
    </row>
    <row r="521" spans="1:5" ht="12.75" customHeight="1">
      <c r="A521" s="74" t="s">
        <v>300</v>
      </c>
      <c r="B521" s="74" t="s">
        <v>547</v>
      </c>
      <c r="C521" s="75">
        <v>17.2</v>
      </c>
      <c r="D521" s="75">
        <v>15.8</v>
      </c>
      <c r="E521" s="75">
        <v>1.5</v>
      </c>
    </row>
    <row r="522" spans="1:5" ht="12.75" customHeight="1">
      <c r="A522" s="74" t="s">
        <v>300</v>
      </c>
      <c r="B522" s="74" t="s">
        <v>552</v>
      </c>
      <c r="C522" s="75">
        <v>2.6</v>
      </c>
      <c r="D522" s="75">
        <v>0.9</v>
      </c>
      <c r="E522" s="75">
        <v>34.200000000000003</v>
      </c>
    </row>
    <row r="523" spans="1:5" ht="12.75" customHeight="1">
      <c r="A523" s="74" t="s">
        <v>300</v>
      </c>
      <c r="B523" s="74" t="s">
        <v>550</v>
      </c>
      <c r="C523" s="75">
        <v>5</v>
      </c>
      <c r="D523" s="75">
        <v>65</v>
      </c>
      <c r="E523" s="75">
        <v>10</v>
      </c>
    </row>
    <row r="524" spans="1:5" ht="12.75" customHeight="1">
      <c r="A524" s="74" t="s">
        <v>300</v>
      </c>
      <c r="B524" s="74" t="s">
        <v>553</v>
      </c>
      <c r="C524" s="75">
        <v>5.9</v>
      </c>
      <c r="D524" s="75">
        <v>24</v>
      </c>
      <c r="E524" s="75">
        <v>36</v>
      </c>
    </row>
    <row r="525" spans="1:5" ht="12.75" customHeight="1">
      <c r="A525" s="74" t="s">
        <v>300</v>
      </c>
      <c r="B525" s="74" t="s">
        <v>554</v>
      </c>
      <c r="C525" s="75">
        <v>4.7</v>
      </c>
      <c r="D525" s="75">
        <v>31.5</v>
      </c>
      <c r="E525" s="75">
        <v>53.5</v>
      </c>
    </row>
    <row r="526" spans="1:5" ht="12.75" customHeight="1">
      <c r="A526" s="74" t="s">
        <v>300</v>
      </c>
      <c r="B526" s="74" t="s">
        <v>555</v>
      </c>
      <c r="C526" s="75">
        <v>6.7</v>
      </c>
      <c r="D526" s="75">
        <v>23</v>
      </c>
      <c r="E526" s="75">
        <v>64</v>
      </c>
    </row>
    <row r="527" spans="1:5" ht="12.75" customHeight="1">
      <c r="A527" s="74" t="s">
        <v>300</v>
      </c>
      <c r="B527" s="74" t="s">
        <v>559</v>
      </c>
      <c r="C527" s="75">
        <v>23.8</v>
      </c>
      <c r="D527" s="75">
        <v>29.8</v>
      </c>
      <c r="E527" s="75">
        <v>3.1</v>
      </c>
    </row>
    <row r="528" spans="1:5" ht="12.75" customHeight="1">
      <c r="A528" s="74" t="s">
        <v>300</v>
      </c>
      <c r="B528" s="74" t="s">
        <v>563</v>
      </c>
      <c r="C528" s="75">
        <v>6</v>
      </c>
      <c r="D528" s="75">
        <v>0.5</v>
      </c>
      <c r="E528" s="75">
        <v>81</v>
      </c>
    </row>
    <row r="529" spans="1:5" ht="12.75" customHeight="1">
      <c r="A529" s="74" t="s">
        <v>300</v>
      </c>
      <c r="B529" s="74" t="s">
        <v>564</v>
      </c>
      <c r="C529" s="75">
        <v>9.1</v>
      </c>
      <c r="D529" s="75">
        <v>11.3</v>
      </c>
      <c r="E529" s="75">
        <v>69.3</v>
      </c>
    </row>
    <row r="530" spans="1:5" ht="12.75" customHeight="1">
      <c r="A530" s="74" t="s">
        <v>300</v>
      </c>
      <c r="B530" s="74" t="s">
        <v>565</v>
      </c>
      <c r="C530" s="75">
        <v>3.4</v>
      </c>
      <c r="D530" s="75">
        <v>44</v>
      </c>
      <c r="E530" s="75">
        <v>7.4</v>
      </c>
    </row>
    <row r="531" spans="1:5" ht="12.75" customHeight="1">
      <c r="A531" s="74" t="s">
        <v>300</v>
      </c>
      <c r="B531" s="74" t="s">
        <v>566</v>
      </c>
      <c r="C531" s="75">
        <v>1.4</v>
      </c>
      <c r="D531" s="75">
        <v>2.7</v>
      </c>
      <c r="E531" s="75">
        <v>6.4</v>
      </c>
    </row>
    <row r="532" spans="1:5" ht="12.75" customHeight="1">
      <c r="A532" s="74" t="s">
        <v>300</v>
      </c>
      <c r="B532" s="74" t="s">
        <v>568</v>
      </c>
      <c r="C532" s="75">
        <v>1.6</v>
      </c>
      <c r="D532" s="75">
        <v>0.1</v>
      </c>
      <c r="E532" s="75">
        <v>1.9</v>
      </c>
    </row>
    <row r="533" spans="1:5" ht="12.75" customHeight="1">
      <c r="A533" s="74" t="s">
        <v>300</v>
      </c>
      <c r="B533" s="74" t="s">
        <v>569</v>
      </c>
      <c r="C533" s="75">
        <v>3</v>
      </c>
      <c r="D533" s="75"/>
      <c r="E533" s="75">
        <v>14.5</v>
      </c>
    </row>
    <row r="534" spans="1:5" ht="12.75" customHeight="1">
      <c r="A534" s="74" t="s">
        <v>300</v>
      </c>
      <c r="B534" s="74" t="s">
        <v>575</v>
      </c>
      <c r="C534" s="75">
        <v>3.9</v>
      </c>
      <c r="D534" s="75">
        <v>0</v>
      </c>
      <c r="E534" s="75">
        <v>0</v>
      </c>
    </row>
    <row r="535" spans="1:5" ht="12.75" customHeight="1">
      <c r="A535" s="74" t="s">
        <v>300</v>
      </c>
      <c r="B535" s="74" t="s">
        <v>576</v>
      </c>
      <c r="C535" s="75">
        <v>0</v>
      </c>
      <c r="D535" s="75">
        <v>33.9</v>
      </c>
      <c r="E535" s="75">
        <v>3.4</v>
      </c>
    </row>
    <row r="536" spans="1:5" ht="12.75" customHeight="1">
      <c r="A536" s="74" t="s">
        <v>300</v>
      </c>
      <c r="B536" s="74" t="s">
        <v>577</v>
      </c>
      <c r="C536" s="75">
        <v>1</v>
      </c>
      <c r="D536" s="75">
        <v>6.3</v>
      </c>
      <c r="E536" s="75">
        <v>1</v>
      </c>
    </row>
    <row r="537" spans="1:5" ht="12.75" customHeight="1">
      <c r="A537" s="74" t="s">
        <v>300</v>
      </c>
      <c r="B537" s="74" t="s">
        <v>578</v>
      </c>
      <c r="C537" s="75">
        <v>0.9</v>
      </c>
      <c r="D537" s="75">
        <v>6.6</v>
      </c>
      <c r="E537" s="75">
        <v>0.8</v>
      </c>
    </row>
    <row r="538" spans="1:5" ht="12.75" customHeight="1">
      <c r="A538" s="74" t="s">
        <v>300</v>
      </c>
      <c r="B538" s="74" t="s">
        <v>579</v>
      </c>
      <c r="C538" s="75">
        <v>2</v>
      </c>
      <c r="D538" s="75">
        <v>73.900000000000006</v>
      </c>
      <c r="E538" s="75">
        <v>0.2</v>
      </c>
    </row>
    <row r="539" spans="1:5" ht="12.75" customHeight="1">
      <c r="A539" s="74" t="s">
        <v>300</v>
      </c>
      <c r="B539" s="74" t="s">
        <v>584</v>
      </c>
      <c r="C539" s="75">
        <v>3.3</v>
      </c>
      <c r="D539" s="75">
        <v>0</v>
      </c>
      <c r="E539" s="75">
        <v>5</v>
      </c>
    </row>
    <row r="540" spans="1:5" ht="12.75" customHeight="1">
      <c r="A540" s="74" t="s">
        <v>300</v>
      </c>
      <c r="B540" s="74" t="s">
        <v>586</v>
      </c>
      <c r="C540" s="75">
        <v>7.6</v>
      </c>
      <c r="D540" s="75">
        <v>12.4</v>
      </c>
      <c r="E540" s="75">
        <v>77.2</v>
      </c>
    </row>
    <row r="541" spans="1:5" ht="12.75" customHeight="1">
      <c r="A541" s="74" t="s">
        <v>300</v>
      </c>
      <c r="B541" s="74" t="s">
        <v>580</v>
      </c>
      <c r="C541" s="75">
        <v>21.5</v>
      </c>
      <c r="D541" s="75">
        <v>58</v>
      </c>
      <c r="E541" s="75">
        <v>10</v>
      </c>
    </row>
    <row r="542" spans="1:5" ht="12.75" customHeight="1">
      <c r="A542" s="74" t="s">
        <v>300</v>
      </c>
      <c r="B542" s="76" t="s">
        <v>524</v>
      </c>
      <c r="C542" s="77">
        <v>21.3</v>
      </c>
      <c r="D542" s="77">
        <v>50.6</v>
      </c>
      <c r="E542" s="77">
        <v>5</v>
      </c>
    </row>
    <row r="543" spans="1:5" ht="12.75" customHeight="1">
      <c r="A543" s="74" t="s">
        <v>300</v>
      </c>
      <c r="B543" s="76" t="s">
        <v>590</v>
      </c>
      <c r="C543" s="77">
        <v>15.1</v>
      </c>
      <c r="D543" s="77">
        <v>17.3</v>
      </c>
      <c r="E543" s="77">
        <v>21.8</v>
      </c>
    </row>
    <row r="544" spans="1:5" ht="12.75" customHeight="1">
      <c r="A544" s="74" t="s">
        <v>300</v>
      </c>
      <c r="B544" s="76" t="s">
        <v>587</v>
      </c>
      <c r="C544" s="77">
        <v>2.2999999999999998</v>
      </c>
      <c r="D544" s="77">
        <v>3.9</v>
      </c>
      <c r="E544" s="77">
        <v>7.4</v>
      </c>
    </row>
    <row r="545" spans="1:5" ht="12.75" customHeight="1">
      <c r="A545" s="72"/>
      <c r="B545" s="72"/>
      <c r="C545" s="73"/>
      <c r="D545" s="73"/>
      <c r="E545" s="73"/>
    </row>
    <row r="546" spans="1:5" ht="12.75" customHeight="1">
      <c r="A546" s="2" t="s">
        <v>411</v>
      </c>
      <c r="B546" s="2" t="s">
        <v>412</v>
      </c>
      <c r="C546" s="3">
        <v>6.8</v>
      </c>
      <c r="D546" s="3">
        <v>49.25</v>
      </c>
      <c r="E546" s="3">
        <v>3.34</v>
      </c>
    </row>
    <row r="547" spans="1:5" ht="12.75" customHeight="1">
      <c r="A547" s="2" t="s">
        <v>411</v>
      </c>
      <c r="B547" s="2" t="s">
        <v>413</v>
      </c>
      <c r="C547" s="3">
        <v>6.44</v>
      </c>
      <c r="D547" s="3">
        <v>24.37</v>
      </c>
      <c r="E547" s="3">
        <v>5.48</v>
      </c>
    </row>
    <row r="548" spans="1:5" ht="12.75" customHeight="1">
      <c r="A548" s="2" t="s">
        <v>411</v>
      </c>
      <c r="B548" s="2" t="s">
        <v>414</v>
      </c>
      <c r="C548" s="3">
        <v>3.48</v>
      </c>
      <c r="D548" s="3">
        <v>8.39</v>
      </c>
      <c r="E548" s="3">
        <v>0.66</v>
      </c>
    </row>
    <row r="549" spans="1:5" ht="12.75" customHeight="1">
      <c r="A549" s="2" t="s">
        <v>411</v>
      </c>
      <c r="B549" s="2" t="s">
        <v>511</v>
      </c>
      <c r="C549" s="3">
        <v>6</v>
      </c>
      <c r="D549" s="3">
        <v>20.6</v>
      </c>
      <c r="E549" s="3">
        <v>15.7</v>
      </c>
    </row>
    <row r="550" spans="1:5" ht="12.75" customHeight="1">
      <c r="A550" s="2" t="s">
        <v>411</v>
      </c>
      <c r="B550" s="2" t="s">
        <v>592</v>
      </c>
      <c r="C550" s="3">
        <v>3.3</v>
      </c>
      <c r="D550" s="3">
        <v>1.6</v>
      </c>
      <c r="E550" s="3">
        <v>24.1</v>
      </c>
    </row>
    <row r="551" spans="1:5" ht="12.75" customHeight="1">
      <c r="A551" s="2" t="s">
        <v>411</v>
      </c>
      <c r="B551" s="2" t="s">
        <v>595</v>
      </c>
      <c r="C551" s="3">
        <v>0</v>
      </c>
      <c r="D551" s="3">
        <v>0</v>
      </c>
      <c r="E551" s="3">
        <v>0</v>
      </c>
    </row>
    <row r="552" spans="1:5" ht="12.75" customHeight="1">
      <c r="A552" s="2" t="s">
        <v>411</v>
      </c>
      <c r="B552" s="2" t="s">
        <v>145</v>
      </c>
      <c r="C552" s="3">
        <v>0</v>
      </c>
      <c r="D552" s="3">
        <v>0</v>
      </c>
      <c r="E552" s="3">
        <v>0</v>
      </c>
    </row>
    <row r="553" spans="1:5" ht="12.75" customHeight="1">
      <c r="A553" s="2" t="s">
        <v>411</v>
      </c>
      <c r="B553" s="2" t="s">
        <v>145</v>
      </c>
      <c r="C553" s="3">
        <v>0</v>
      </c>
      <c r="D553" s="3">
        <v>0</v>
      </c>
      <c r="E553" s="3">
        <v>0</v>
      </c>
    </row>
    <row r="554" spans="1:5" ht="12.75" customHeight="1">
      <c r="A554" s="2" t="s">
        <v>411</v>
      </c>
      <c r="B554" s="2" t="s">
        <v>145</v>
      </c>
      <c r="C554" s="3">
        <v>0</v>
      </c>
      <c r="D554" s="3">
        <v>0</v>
      </c>
      <c r="E554" s="3">
        <v>0</v>
      </c>
    </row>
    <row r="555" spans="1:5" ht="12.75" customHeight="1">
      <c r="A555" s="2" t="s">
        <v>411</v>
      </c>
      <c r="B555" s="2" t="s">
        <v>145</v>
      </c>
      <c r="C555" s="3">
        <v>0</v>
      </c>
      <c r="D555" s="3">
        <v>0</v>
      </c>
      <c r="E555" s="3">
        <v>0</v>
      </c>
    </row>
    <row r="556" spans="1:5" ht="12.75" customHeight="1">
      <c r="A556" s="68"/>
      <c r="B556" s="68"/>
      <c r="C556" s="69"/>
      <c r="D556" s="69"/>
      <c r="E556" s="69"/>
    </row>
    <row r="557" spans="1:5" ht="12.75" customHeight="1">
      <c r="A557" s="2" t="s">
        <v>415</v>
      </c>
      <c r="B557" s="2" t="s">
        <v>425</v>
      </c>
      <c r="C557" s="3">
        <v>0.5</v>
      </c>
      <c r="D557" s="3">
        <v>1.5</v>
      </c>
      <c r="E557" s="3">
        <v>0.3</v>
      </c>
    </row>
    <row r="558" spans="1:5" ht="12.75" customHeight="1">
      <c r="A558" s="2" t="s">
        <v>415</v>
      </c>
      <c r="B558" s="2" t="s">
        <v>431</v>
      </c>
      <c r="C558" s="3">
        <v>1.5</v>
      </c>
      <c r="D558" s="3">
        <v>1.4</v>
      </c>
      <c r="E558" s="3">
        <v>3.3</v>
      </c>
    </row>
    <row r="559" spans="1:5" ht="12.75" customHeight="1">
      <c r="A559" s="2" t="s">
        <v>415</v>
      </c>
      <c r="B559" s="2" t="s">
        <v>423</v>
      </c>
      <c r="C559" s="3">
        <v>0.6</v>
      </c>
      <c r="D559" s="3">
        <v>0.6</v>
      </c>
      <c r="E559" s="3">
        <v>10.199999999999999</v>
      </c>
    </row>
    <row r="560" spans="1:5" ht="12.75" customHeight="1">
      <c r="A560" s="2" t="s">
        <v>415</v>
      </c>
      <c r="B560" s="2" t="s">
        <v>430</v>
      </c>
      <c r="C560" s="3">
        <v>3.3</v>
      </c>
      <c r="D560" s="3">
        <v>3.4</v>
      </c>
      <c r="E560" s="3">
        <v>4.8</v>
      </c>
    </row>
    <row r="561" spans="1:5" ht="12.75" customHeight="1">
      <c r="A561" s="2" t="s">
        <v>415</v>
      </c>
      <c r="B561" s="2" t="s">
        <v>424</v>
      </c>
      <c r="C561" s="3">
        <v>0.6</v>
      </c>
      <c r="D561" s="3">
        <v>2.7</v>
      </c>
      <c r="E561" s="3">
        <v>6.6</v>
      </c>
    </row>
    <row r="562" spans="1:5" ht="12.75" customHeight="1">
      <c r="A562" s="2" t="s">
        <v>415</v>
      </c>
      <c r="B562" s="2" t="s">
        <v>417</v>
      </c>
      <c r="C562" s="3">
        <v>1.6</v>
      </c>
      <c r="D562" s="3">
        <v>18.5</v>
      </c>
      <c r="E562" s="3">
        <v>1.95</v>
      </c>
    </row>
    <row r="563" spans="1:5" ht="12.75" customHeight="1">
      <c r="A563" s="2" t="s">
        <v>415</v>
      </c>
      <c r="B563" s="2" t="s">
        <v>429</v>
      </c>
      <c r="C563" s="3">
        <v>0.4</v>
      </c>
      <c r="D563" s="3">
        <v>3.6</v>
      </c>
      <c r="E563" s="3">
        <v>0.8</v>
      </c>
    </row>
    <row r="564" spans="1:5" ht="12.75" customHeight="1">
      <c r="A564" s="2" t="s">
        <v>415</v>
      </c>
      <c r="B564" s="2" t="s">
        <v>418</v>
      </c>
      <c r="C564" s="3">
        <v>1.6</v>
      </c>
      <c r="D564" s="3">
        <v>17.100000000000001</v>
      </c>
      <c r="E564" s="3">
        <v>2.4</v>
      </c>
    </row>
    <row r="565" spans="1:5" ht="12.75" customHeight="1">
      <c r="A565" s="2" t="s">
        <v>415</v>
      </c>
      <c r="B565" s="2" t="s">
        <v>419</v>
      </c>
      <c r="C565" s="3">
        <v>0.2</v>
      </c>
      <c r="D565" s="3">
        <v>2.1</v>
      </c>
      <c r="E565" s="3">
        <v>0.3</v>
      </c>
    </row>
    <row r="566" spans="1:5" ht="12.75" customHeight="1">
      <c r="A566" s="2" t="s">
        <v>415</v>
      </c>
      <c r="B566" s="2" t="s">
        <v>428</v>
      </c>
      <c r="C566" s="3">
        <v>0</v>
      </c>
      <c r="D566" s="3">
        <v>0</v>
      </c>
      <c r="E566" s="3">
        <v>5.52</v>
      </c>
    </row>
    <row r="567" spans="1:5" ht="12.75" customHeight="1">
      <c r="A567" s="2" t="s">
        <v>415</v>
      </c>
      <c r="B567" s="2" t="s">
        <v>422</v>
      </c>
      <c r="C567" s="3">
        <v>0.6</v>
      </c>
      <c r="D567" s="3">
        <v>0</v>
      </c>
      <c r="E567" s="3">
        <v>8</v>
      </c>
    </row>
    <row r="568" spans="1:5" ht="12.75" customHeight="1">
      <c r="A568" s="2" t="s">
        <v>415</v>
      </c>
      <c r="B568" s="2" t="s">
        <v>427</v>
      </c>
      <c r="C568" s="3">
        <v>4.0999999999999996</v>
      </c>
      <c r="D568" s="3">
        <v>2.2999999999999998</v>
      </c>
      <c r="E568" s="3">
        <v>0.3</v>
      </c>
    </row>
    <row r="569" spans="1:5" ht="12.75" customHeight="1">
      <c r="A569" s="2" t="s">
        <v>415</v>
      </c>
      <c r="B569" s="2" t="s">
        <v>416</v>
      </c>
      <c r="C569" s="3">
        <v>0.6</v>
      </c>
      <c r="D569" s="3">
        <v>0.6</v>
      </c>
      <c r="E569" s="3">
        <v>10</v>
      </c>
    </row>
    <row r="570" spans="1:5" ht="12.75" customHeight="1">
      <c r="A570" s="2" t="s">
        <v>415</v>
      </c>
      <c r="B570" s="2" t="s">
        <v>420</v>
      </c>
      <c r="C570" s="3">
        <v>0.6</v>
      </c>
      <c r="D570" s="3">
        <v>0.6</v>
      </c>
      <c r="E570" s="3">
        <v>10</v>
      </c>
    </row>
    <row r="571" spans="1:5" ht="12.75" customHeight="1">
      <c r="A571" s="2" t="s">
        <v>415</v>
      </c>
      <c r="B571" s="2" t="s">
        <v>426</v>
      </c>
      <c r="C571" s="3">
        <v>0</v>
      </c>
      <c r="D571" s="3">
        <v>0</v>
      </c>
      <c r="E571" s="3">
        <v>3.6</v>
      </c>
    </row>
    <row r="572" spans="1:5" ht="12.75" customHeight="1">
      <c r="A572" s="2" t="s">
        <v>415</v>
      </c>
      <c r="B572" s="2" t="s">
        <v>421</v>
      </c>
      <c r="C572" s="3">
        <v>0.7</v>
      </c>
      <c r="D572" s="3">
        <v>0.09</v>
      </c>
      <c r="E572" s="3">
        <v>10.5</v>
      </c>
    </row>
    <row r="573" spans="1:5" ht="12.75" customHeight="1">
      <c r="A573" s="2" t="s">
        <v>415</v>
      </c>
      <c r="B573" s="2" t="s">
        <v>557</v>
      </c>
      <c r="C573" s="3">
        <v>11.8</v>
      </c>
      <c r="D573" s="3">
        <v>28.7</v>
      </c>
      <c r="E573" s="3">
        <v>5.3</v>
      </c>
    </row>
    <row r="574" spans="1:5" ht="12.75" customHeight="1">
      <c r="A574" s="2" t="s">
        <v>415</v>
      </c>
      <c r="C574" s="3">
        <v>0</v>
      </c>
      <c r="D574" s="3">
        <v>0</v>
      </c>
      <c r="E574" s="3">
        <v>0</v>
      </c>
    </row>
    <row r="575" spans="1:5" ht="12.75" customHeight="1">
      <c r="A575" s="2" t="s">
        <v>415</v>
      </c>
      <c r="C575" s="3">
        <v>0</v>
      </c>
      <c r="D575" s="3">
        <v>0</v>
      </c>
      <c r="E575" s="3">
        <v>0</v>
      </c>
    </row>
    <row r="576" spans="1:5" ht="12.75" customHeight="1">
      <c r="A576" s="2" t="s">
        <v>415</v>
      </c>
      <c r="C576" s="3">
        <v>0</v>
      </c>
      <c r="D576" s="3">
        <v>0</v>
      </c>
      <c r="E576" s="3">
        <v>0</v>
      </c>
    </row>
    <row r="577" spans="1:5" ht="12.75" customHeight="1">
      <c r="A577" s="2" t="s">
        <v>415</v>
      </c>
      <c r="C577" s="3">
        <v>0</v>
      </c>
      <c r="D577" s="3">
        <v>0</v>
      </c>
      <c r="E577" s="3">
        <v>0</v>
      </c>
    </row>
    <row r="578" spans="1:5" ht="12.75" customHeight="1">
      <c r="A578" s="2" t="s">
        <v>415</v>
      </c>
      <c r="C578" s="3">
        <v>0</v>
      </c>
      <c r="D578" s="3">
        <v>0</v>
      </c>
      <c r="E578" s="3">
        <v>0</v>
      </c>
    </row>
    <row r="579" spans="1:5" ht="12.75" customHeight="1">
      <c r="A579" s="2" t="s">
        <v>415</v>
      </c>
      <c r="C579" s="3">
        <v>0</v>
      </c>
      <c r="D579" s="3">
        <v>0</v>
      </c>
      <c r="E579" s="3">
        <v>0</v>
      </c>
    </row>
    <row r="580" spans="1:5" ht="12.75" customHeight="1">
      <c r="A580" s="68"/>
      <c r="B580" s="68"/>
      <c r="C580" s="69"/>
      <c r="D580" s="69"/>
      <c r="E580" s="69"/>
    </row>
    <row r="581" spans="1:5" ht="12.75" customHeight="1">
      <c r="A581" s="80"/>
      <c r="B581" s="80"/>
      <c r="C581" s="81"/>
      <c r="D581" s="81"/>
      <c r="E581" s="81"/>
    </row>
    <row r="582" spans="1:5" ht="12.75" customHeight="1">
      <c r="A582" s="2"/>
    </row>
    <row r="583" spans="1:5" ht="12.75" customHeight="1">
      <c r="A583" s="2"/>
    </row>
    <row r="584" spans="1:5" ht="12.75" customHeight="1">
      <c r="A584" s="2"/>
    </row>
    <row r="585" spans="1:5" ht="12.75" customHeight="1">
      <c r="A585" s="2"/>
    </row>
    <row r="586" spans="1:5" ht="12.75" customHeight="1">
      <c r="A586" s="2"/>
    </row>
    <row r="587" spans="1:5" ht="12.75" customHeight="1">
      <c r="A587" s="2"/>
    </row>
    <row r="588" spans="1:5" ht="12.75" customHeight="1">
      <c r="A588" s="2"/>
    </row>
    <row r="589" spans="1:5" ht="12.75" customHeight="1"/>
    <row r="590" spans="1:5" ht="12.75" customHeight="1"/>
    <row r="591" spans="1:5" ht="12.75" customHeight="1"/>
    <row r="592" spans="1:5" ht="12.75" customHeight="1"/>
    <row r="593" ht="12.75" customHeight="1"/>
  </sheetData>
  <sortState xmlns:xlrd2="http://schemas.microsoft.com/office/spreadsheetml/2017/richdata2" ref="A365:E477">
    <sortCondition ref="B365:B477"/>
  </sortState>
  <dataValidations count="1">
    <dataValidation type="list" allowBlank="1" showErrorMessage="1" sqref="B454" xr:uid="{327A8BF2-2C55-B749-800C-3239CB63D01A}">
      <formula1>FOODS</formula1>
    </dataValidation>
  </dataValidation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5C42-BC8C-0B4C-8679-10D161603482}">
  <sheetPr>
    <tabColor theme="3"/>
    <pageSetUpPr fitToPage="1"/>
  </sheetPr>
  <dimension ref="A2:J284"/>
  <sheetViews>
    <sheetView tabSelected="1" zoomScale="125" workbookViewId="0">
      <selection activeCell="M23" sqref="M23"/>
    </sheetView>
  </sheetViews>
  <sheetFormatPr defaultColWidth="14.3984375" defaultRowHeight="15" customHeight="1"/>
  <cols>
    <col min="1" max="1" width="0.3984375" style="4" customWidth="1"/>
    <col min="2" max="2" width="2.3984375" style="4" customWidth="1"/>
    <col min="3" max="3" width="6.86328125" style="4" customWidth="1"/>
    <col min="4" max="4" width="38.86328125" style="4" customWidth="1"/>
    <col min="5" max="7" width="9.3984375" style="4" customWidth="1"/>
    <col min="8" max="10" width="9" style="4" customWidth="1"/>
    <col min="11" max="11" width="2.3984375" style="4" customWidth="1"/>
    <col min="12" max="26" width="10.73046875" style="4" customWidth="1"/>
    <col min="27" max="16384" width="14.3984375" style="4"/>
  </cols>
  <sheetData>
    <row r="2" spans="2:10" ht="12.75" customHeight="1">
      <c r="B2" s="26"/>
      <c r="C2" s="48" t="s">
        <v>432</v>
      </c>
      <c r="D2" s="7" t="s">
        <v>433</v>
      </c>
      <c r="E2" s="49" t="s">
        <v>434</v>
      </c>
      <c r="F2" s="8">
        <v>160</v>
      </c>
      <c r="G2" s="26"/>
      <c r="H2" s="63" t="s">
        <v>435</v>
      </c>
      <c r="I2" s="9">
        <v>1.7</v>
      </c>
      <c r="J2" s="50" t="s">
        <v>436</v>
      </c>
    </row>
    <row r="3" spans="2:10" ht="12.75" customHeight="1">
      <c r="B3" s="26"/>
      <c r="C3" s="48"/>
      <c r="D3" s="33"/>
      <c r="E3" s="49" t="s">
        <v>437</v>
      </c>
      <c r="F3" s="8">
        <v>2</v>
      </c>
      <c r="G3" s="50" t="s">
        <v>438</v>
      </c>
      <c r="H3" s="49"/>
      <c r="I3" s="49"/>
      <c r="J3" s="49"/>
    </row>
    <row r="4" spans="2:10" ht="12.75" customHeight="1">
      <c r="B4" s="26"/>
      <c r="C4" s="48"/>
      <c r="D4" s="33"/>
      <c r="E4" s="49" t="s">
        <v>439</v>
      </c>
      <c r="F4" s="10">
        <v>1</v>
      </c>
      <c r="G4" s="50" t="s">
        <v>440</v>
      </c>
      <c r="H4" s="49"/>
      <c r="I4" s="49"/>
      <c r="J4" s="49"/>
    </row>
    <row r="5" spans="2:10" ht="12.75" customHeight="1">
      <c r="B5" s="26"/>
      <c r="C5" s="48"/>
      <c r="D5" s="63" t="s">
        <v>441</v>
      </c>
      <c r="E5" s="11">
        <f>(F3*9)+4</f>
        <v>22</v>
      </c>
      <c r="F5" s="64" t="s">
        <v>442</v>
      </c>
      <c r="G5" s="11">
        <f>F2/E5</f>
        <v>7.2727272727272725</v>
      </c>
      <c r="H5" s="50" t="s">
        <v>443</v>
      </c>
      <c r="I5" s="11">
        <f>G5/F4</f>
        <v>7.2727272727272725</v>
      </c>
      <c r="J5" s="49" t="s">
        <v>444</v>
      </c>
    </row>
    <row r="6" spans="2:10" ht="12.75" customHeight="1">
      <c r="B6" s="26"/>
      <c r="C6" s="48"/>
      <c r="D6" s="63" t="s">
        <v>445</v>
      </c>
      <c r="E6" s="11">
        <f>F2/F4</f>
        <v>160</v>
      </c>
      <c r="F6" s="62"/>
      <c r="G6" s="50"/>
      <c r="H6" s="49" t="s">
        <v>446</v>
      </c>
      <c r="I6" s="49" t="s">
        <v>447</v>
      </c>
      <c r="J6" s="49" t="s">
        <v>448</v>
      </c>
    </row>
    <row r="7" spans="2:10" ht="12.75" customHeight="1">
      <c r="B7" s="26"/>
      <c r="C7" s="48"/>
      <c r="D7" s="33"/>
      <c r="E7" s="49"/>
      <c r="F7" s="49"/>
      <c r="G7" s="61" t="s">
        <v>449</v>
      </c>
      <c r="H7" s="12">
        <f>I2/F4</f>
        <v>1.7</v>
      </c>
      <c r="I7" s="12">
        <f>I5*F3</f>
        <v>14.545454545454545</v>
      </c>
      <c r="J7" s="12">
        <f>I5-H7</f>
        <v>5.5727272727272723</v>
      </c>
    </row>
    <row r="8" spans="2:10" ht="6" hidden="1" customHeight="1">
      <c r="B8" s="26"/>
      <c r="C8" s="48"/>
      <c r="D8" s="26"/>
      <c r="E8" s="26"/>
      <c r="F8" s="26"/>
      <c r="G8" s="26"/>
      <c r="H8" s="26"/>
      <c r="I8" s="26"/>
      <c r="J8" s="26"/>
    </row>
    <row r="9" spans="2:10" ht="1.5" hidden="1" customHeight="1">
      <c r="B9" s="26"/>
      <c r="C9" s="48"/>
      <c r="D9" s="26"/>
      <c r="E9" s="26"/>
      <c r="F9" s="26"/>
      <c r="G9" s="26"/>
      <c r="H9" s="26"/>
      <c r="I9" s="26"/>
      <c r="J9" s="26"/>
    </row>
    <row r="10" spans="2:10" ht="1.5" hidden="1" customHeight="1">
      <c r="B10" s="26"/>
      <c r="C10" s="48"/>
      <c r="D10" s="33"/>
      <c r="E10" s="49"/>
      <c r="F10" s="49"/>
      <c r="G10" s="60"/>
      <c r="H10" s="49"/>
      <c r="I10" s="49"/>
      <c r="J10" s="49"/>
    </row>
    <row r="11" spans="2:10" ht="12.75" hidden="1" customHeight="1">
      <c r="B11" s="26"/>
      <c r="C11" s="48"/>
      <c r="D11" s="33"/>
      <c r="E11" s="49"/>
      <c r="F11" s="49"/>
      <c r="G11" s="49"/>
      <c r="H11" s="49"/>
      <c r="I11" s="49"/>
      <c r="J11" s="49"/>
    </row>
    <row r="12" spans="2:10" ht="12.75" customHeight="1">
      <c r="B12" s="26"/>
      <c r="C12" s="42" t="s">
        <v>450</v>
      </c>
      <c r="D12" s="46" t="s">
        <v>596</v>
      </c>
      <c r="E12" s="47"/>
      <c r="F12" s="45"/>
      <c r="G12" s="44" t="s">
        <v>451</v>
      </c>
      <c r="H12" s="23">
        <f>H7</f>
        <v>1.7</v>
      </c>
      <c r="I12" s="24">
        <f>I7</f>
        <v>14.545454545454545</v>
      </c>
      <c r="J12" s="25">
        <f>J7</f>
        <v>5.5727272727272723</v>
      </c>
    </row>
    <row r="13" spans="2:10" ht="12.75" customHeight="1">
      <c r="B13" s="26"/>
      <c r="C13" s="48"/>
      <c r="D13" s="33"/>
      <c r="E13" s="49"/>
      <c r="F13" s="49"/>
      <c r="G13" s="26"/>
      <c r="H13" s="26"/>
      <c r="I13" s="26"/>
      <c r="J13" s="26"/>
    </row>
    <row r="14" spans="2:10" ht="12.75" customHeight="1">
      <c r="B14" s="26"/>
      <c r="C14" s="42" t="s">
        <v>452</v>
      </c>
      <c r="D14" s="43" t="s">
        <v>453</v>
      </c>
      <c r="E14" s="41" t="s">
        <v>1</v>
      </c>
      <c r="F14" s="41" t="s">
        <v>2</v>
      </c>
      <c r="G14" s="41" t="s">
        <v>3</v>
      </c>
      <c r="H14" s="27" t="s">
        <v>446</v>
      </c>
      <c r="I14" s="27" t="s">
        <v>447</v>
      </c>
      <c r="J14" s="27" t="s">
        <v>448</v>
      </c>
    </row>
    <row r="15" spans="2:10" ht="12.75" customHeight="1">
      <c r="B15" s="26"/>
      <c r="C15" s="42" t="s">
        <v>454</v>
      </c>
      <c r="D15" s="26"/>
      <c r="E15" s="26"/>
      <c r="F15" s="26"/>
      <c r="G15" s="26"/>
      <c r="H15" s="28"/>
      <c r="I15" s="28"/>
      <c r="J15" s="28"/>
    </row>
    <row r="16" spans="2:10" ht="13.5" thickBot="1">
      <c r="B16" s="58">
        <v>1</v>
      </c>
      <c r="C16" s="52">
        <f>E18+G18+F18</f>
        <v>19.801980197823742</v>
      </c>
      <c r="D16" s="67" t="s">
        <v>8</v>
      </c>
      <c r="E16" s="66" cm="1">
        <f t="array" ref="E16">IFERROR(INDEX(DATABASE!$A:$E,MATCH($D16,DATABASE!$B:$B,0),COLUMN(DATABASE!C$1)),"0.00")</f>
        <v>0.3</v>
      </c>
      <c r="F16" s="65" cm="1">
        <f t="array" ref="F16">IFERROR(INDEX(DATABASE!$A:$E,MATCH($D16,DATABASE!$B:$B,0),COLUMN(DATABASE!D$1)),"0.00")</f>
        <v>0.5</v>
      </c>
      <c r="G16" s="65" cm="1">
        <f t="array" ref="G16">IFERROR(INDEX(DATABASE!$A:$E,MATCH($D16,DATABASE!$B:$B,0),COLUMN(DATABASE!E$1)),"0.00")</f>
        <v>10.1</v>
      </c>
      <c r="H16" s="29">
        <f>C16*0.01*E16</f>
        <v>5.9405940593471228E-2</v>
      </c>
      <c r="I16" s="30">
        <f>F16*0.01*C16</f>
        <v>9.9009900989118715E-2</v>
      </c>
      <c r="J16" s="30">
        <f>C16*0.01*G16</f>
        <v>1.9999999999801981</v>
      </c>
    </row>
    <row r="17" spans="2:10" ht="13.05" customHeight="1" thickTop="1" thickBot="1">
      <c r="B17" s="26"/>
      <c r="C17" s="48"/>
      <c r="D17" s="57"/>
      <c r="E17" s="14">
        <v>0</v>
      </c>
      <c r="F17" s="14">
        <v>0</v>
      </c>
      <c r="G17" s="14">
        <v>2</v>
      </c>
      <c r="H17" s="31">
        <f>H12-H16</f>
        <v>1.6405940594065287</v>
      </c>
      <c r="I17" s="32">
        <f>I12-I16</f>
        <v>14.446444644465426</v>
      </c>
      <c r="J17" s="32">
        <f>J12-J16</f>
        <v>3.5727272727470742</v>
      </c>
    </row>
    <row r="18" spans="2:10" ht="13.5" hidden="1" customHeight="1" thickTop="1">
      <c r="B18" s="26"/>
      <c r="C18" s="53">
        <f>ROUND(C16,0)</f>
        <v>20</v>
      </c>
      <c r="D18" s="54"/>
      <c r="E18" s="55">
        <f>E17*100/(E16+0.0000000001)</f>
        <v>0</v>
      </c>
      <c r="F18" s="55">
        <f>F17*100/(F16+0.0000000001)</f>
        <v>0</v>
      </c>
      <c r="G18" s="55">
        <f>G17*100/(G16+0.0000000001)</f>
        <v>19.801980197823742</v>
      </c>
      <c r="H18" s="33">
        <f>$C18*E16*0.01</f>
        <v>0.06</v>
      </c>
      <c r="I18" s="33">
        <f>$C18*F16*0.01</f>
        <v>0.1</v>
      </c>
      <c r="J18" s="33">
        <f>$C18*G16*0.01</f>
        <v>2.02</v>
      </c>
    </row>
    <row r="19" spans="2:10" ht="11.25" customHeight="1" thickTop="1">
      <c r="B19" s="26"/>
      <c r="C19" s="42"/>
      <c r="D19" s="54"/>
      <c r="E19" s="49"/>
      <c r="F19" s="49"/>
      <c r="G19" s="49"/>
      <c r="H19" s="34"/>
      <c r="I19" s="35"/>
      <c r="J19" s="36"/>
    </row>
    <row r="20" spans="2:10" ht="13.5" thickBot="1">
      <c r="B20" s="58">
        <v>2</v>
      </c>
      <c r="C20" s="52">
        <f>E22+G22+F22</f>
        <v>0</v>
      </c>
      <c r="D20" s="67" t="s">
        <v>242</v>
      </c>
      <c r="E20" s="5" cm="1">
        <f t="array" ref="E20">IFERROR(INDEX(DATABASE!$A:$E,MATCH($D20,DATABASE!$B:$B,0),COLUMN(DATABASE!C$1)),"0.00")</f>
        <v>0.7</v>
      </c>
      <c r="F20" s="5" cm="1">
        <f t="array" ref="F20">IFERROR(INDEX(DATABASE!$A:$E,MATCH($D20,DATABASE!$B:$B,0),COLUMN(DATABASE!D$1)),"0.00")</f>
        <v>0.2</v>
      </c>
      <c r="G20" s="5" cm="1">
        <f t="array" ref="G20">IFERROR(INDEX(DATABASE!$A:$E,MATCH($D20,DATABASE!$B:$B,0),COLUMN(DATABASE!E$1)),"0.00")</f>
        <v>3.9</v>
      </c>
      <c r="H20" s="29">
        <f>C20*0.01*E20</f>
        <v>0</v>
      </c>
      <c r="I20" s="30">
        <f>F20*0.01*C20</f>
        <v>0</v>
      </c>
      <c r="J20" s="30">
        <f>C20*0.01*G20</f>
        <v>0</v>
      </c>
    </row>
    <row r="21" spans="2:10" ht="14" customHeight="1" thickTop="1" thickBot="1">
      <c r="B21" s="26"/>
      <c r="C21" s="48"/>
      <c r="D21" s="57"/>
      <c r="E21" s="14">
        <v>0</v>
      </c>
      <c r="F21" s="14">
        <v>0</v>
      </c>
      <c r="G21" s="14">
        <v>0</v>
      </c>
      <c r="H21" s="31">
        <f>H12-H16-H20</f>
        <v>1.6405940594065287</v>
      </c>
      <c r="I21" s="32">
        <f>I12-I16-I20</f>
        <v>14.446444644465426</v>
      </c>
      <c r="J21" s="32">
        <f>J12-J16-J20</f>
        <v>3.5727272727470742</v>
      </c>
    </row>
    <row r="22" spans="2:10" ht="13.5" hidden="1" customHeight="1" thickTop="1">
      <c r="B22" s="26"/>
      <c r="C22" s="53">
        <f>ROUND(C20,0)</f>
        <v>0</v>
      </c>
      <c r="D22" s="54"/>
      <c r="E22" s="55">
        <f>E21*100/(E20+0.0000000001)</f>
        <v>0</v>
      </c>
      <c r="F22" s="55">
        <f>F21*100/(F20+0.0000000001)</f>
        <v>0</v>
      </c>
      <c r="G22" s="55">
        <f>G21*100/(G20+0.0000000001)</f>
        <v>0</v>
      </c>
      <c r="H22" s="33">
        <f>$C22*E20*0.01</f>
        <v>0</v>
      </c>
      <c r="I22" s="33">
        <f>$C22*F20*0.01</f>
        <v>0</v>
      </c>
      <c r="J22" s="33">
        <f>$C22*G20*0.01</f>
        <v>0</v>
      </c>
    </row>
    <row r="23" spans="2:10" ht="9" customHeight="1" thickTop="1">
      <c r="B23" s="26"/>
      <c r="C23" s="42"/>
      <c r="D23" s="54"/>
      <c r="E23" s="49"/>
      <c r="F23" s="49"/>
      <c r="G23" s="49"/>
      <c r="H23" s="34"/>
      <c r="I23" s="36"/>
      <c r="J23" s="36"/>
    </row>
    <row r="24" spans="2:10" ht="13.5" thickBot="1">
      <c r="B24" s="58">
        <v>3</v>
      </c>
      <c r="C24" s="52">
        <f>E26+G26+F26</f>
        <v>30.303030302571166</v>
      </c>
      <c r="D24" s="67" t="s">
        <v>536</v>
      </c>
      <c r="E24" s="5" cm="1">
        <f t="array" ref="E24">IFERROR(INDEX(DATABASE!$A:$E,MATCH($D24,DATABASE!$B:$B,0),COLUMN(DATABASE!C$1)),"0.00")</f>
        <v>5.0999999999999996</v>
      </c>
      <c r="F24" s="5" cm="1">
        <f t="array" ref="F24">IFERROR(INDEX(DATABASE!$A:$E,MATCH($D24,DATABASE!$B:$B,0),COLUMN(DATABASE!D$1)),"0.00")</f>
        <v>6.6</v>
      </c>
      <c r="G24" s="5" cm="1">
        <f t="array" ref="G24">IFERROR(INDEX(DATABASE!$A:$E,MATCH($D24,DATABASE!$B:$B,0),COLUMN(DATABASE!E$1)),"0.00")</f>
        <v>6.9</v>
      </c>
      <c r="H24" s="29">
        <f>C24*0.01*E24</f>
        <v>1.5454545454311293</v>
      </c>
      <c r="I24" s="30">
        <f>F24*0.01*C24</f>
        <v>1.9999999999696971</v>
      </c>
      <c r="J24" s="30">
        <f>C24*0.01*G24</f>
        <v>2.0909090908774104</v>
      </c>
    </row>
    <row r="25" spans="2:10" ht="13.9" thickTop="1" thickBot="1">
      <c r="B25" s="26"/>
      <c r="C25" s="48"/>
      <c r="D25" s="57"/>
      <c r="E25" s="14">
        <v>0</v>
      </c>
      <c r="F25" s="14">
        <v>2</v>
      </c>
      <c r="G25" s="14">
        <v>0</v>
      </c>
      <c r="H25" s="31">
        <f>H12-H16-H20-H24</f>
        <v>9.5139513975399437E-2</v>
      </c>
      <c r="I25" s="32">
        <f>I12-I16-I20-I24</f>
        <v>12.446444644495729</v>
      </c>
      <c r="J25" s="32">
        <f>J12-J16-J20-J24</f>
        <v>1.4818181818696639</v>
      </c>
    </row>
    <row r="26" spans="2:10" ht="13.5" hidden="1" customHeight="1" thickTop="1">
      <c r="B26" s="26"/>
      <c r="C26" s="53">
        <f>ROUND(C24,0)</f>
        <v>30</v>
      </c>
      <c r="D26" s="54"/>
      <c r="E26" s="55">
        <f>E25*100/(E24+0.0000000001)</f>
        <v>0</v>
      </c>
      <c r="F26" s="55">
        <f>F25*100/(F24+0.0000000001)</f>
        <v>30.303030302571166</v>
      </c>
      <c r="G26" s="55">
        <f>G25*100/(G24+0.0000000001)</f>
        <v>0</v>
      </c>
      <c r="H26" s="33">
        <f>$C26*E24*0.01</f>
        <v>1.53</v>
      </c>
      <c r="I26" s="33">
        <f>$C26*F24*0.01</f>
        <v>1.98</v>
      </c>
      <c r="J26" s="33">
        <f>$C26*G24*0.01</f>
        <v>2.0699999999999998</v>
      </c>
    </row>
    <row r="27" spans="2:10" ht="9" customHeight="1" thickTop="1">
      <c r="B27" s="26"/>
      <c r="C27" s="42"/>
      <c r="D27" s="54"/>
      <c r="E27" s="49"/>
      <c r="F27" s="49"/>
      <c r="G27" s="49"/>
      <c r="H27" s="34"/>
      <c r="I27" s="36"/>
      <c r="J27" s="36"/>
    </row>
    <row r="28" spans="2:10" ht="13.5" thickBot="1">
      <c r="B28" s="58">
        <v>4</v>
      </c>
      <c r="C28" s="52">
        <f>E30+G30+F30</f>
        <v>9.7826086956415406</v>
      </c>
      <c r="D28" s="67" t="s">
        <v>287</v>
      </c>
      <c r="E28" s="5" cm="1">
        <f t="array" ref="E28">IFERROR(INDEX(DATABASE!$A:$E,MATCH($D28,DATABASE!$B:$B,0),COLUMN(DATABASE!C$1)),"0.00")</f>
        <v>0</v>
      </c>
      <c r="F28" s="5" cm="1">
        <f t="array" ref="F28">IFERROR(INDEX(DATABASE!$A:$E,MATCH($D28,DATABASE!$B:$B,0),COLUMN(DATABASE!D$1)),"0.00")</f>
        <v>92</v>
      </c>
      <c r="G28" s="5" cm="1">
        <f t="array" ref="G28">IFERROR(INDEX(DATABASE!$A:$E,MATCH($D28,DATABASE!$B:$B,0),COLUMN(DATABASE!E$1)),"0.00")</f>
        <v>0</v>
      </c>
      <c r="H28" s="29">
        <f>C28*0.01*E28</f>
        <v>0</v>
      </c>
      <c r="I28" s="30">
        <f>F28*0.01*C28</f>
        <v>8.9999999999902176</v>
      </c>
      <c r="J28" s="30">
        <f>C28*0.01*G28</f>
        <v>0</v>
      </c>
    </row>
    <row r="29" spans="2:10" ht="13.9" thickTop="1" thickBot="1">
      <c r="B29" s="26"/>
      <c r="C29" s="48"/>
      <c r="D29" s="57"/>
      <c r="E29" s="14">
        <v>0</v>
      </c>
      <c r="F29" s="14">
        <v>9</v>
      </c>
      <c r="G29" s="14">
        <v>0</v>
      </c>
      <c r="H29" s="31">
        <f>H12-H16-H20-H24-H28</f>
        <v>9.5139513975399437E-2</v>
      </c>
      <c r="I29" s="32">
        <f>I12-I16-I20-I24-I28</f>
        <v>3.4464446445055117</v>
      </c>
      <c r="J29" s="32">
        <f>J12-J16-J20-J24-J28</f>
        <v>1.4818181818696639</v>
      </c>
    </row>
    <row r="30" spans="2:10" ht="13.5" hidden="1" customHeight="1" thickTop="1">
      <c r="B30" s="26"/>
      <c r="C30" s="53">
        <f>ROUND(C28,0)</f>
        <v>10</v>
      </c>
      <c r="D30" s="54"/>
      <c r="E30" s="55">
        <f>E29*100/(E28+0.0000000001)</f>
        <v>0</v>
      </c>
      <c r="F30" s="55">
        <f>F29*100/(F28+0.0000000001)</f>
        <v>9.7826086956415406</v>
      </c>
      <c r="G30" s="55">
        <f>G29*100/(G28+0.0000000001)</f>
        <v>0</v>
      </c>
      <c r="H30" s="33">
        <f>$C30*E28*0.01</f>
        <v>0</v>
      </c>
      <c r="I30" s="33">
        <f>$C30*F28*0.01</f>
        <v>9.2000000000000011</v>
      </c>
      <c r="J30" s="33">
        <f>$C30*G28*0.01</f>
        <v>0</v>
      </c>
    </row>
    <row r="31" spans="2:10" ht="2" customHeight="1" thickTop="1">
      <c r="B31" s="26"/>
      <c r="C31" s="42"/>
      <c r="D31" s="54"/>
      <c r="E31" s="49"/>
      <c r="F31" s="49">
        <v>0</v>
      </c>
      <c r="G31" s="49"/>
      <c r="H31" s="34"/>
      <c r="I31" s="36"/>
      <c r="J31" s="36"/>
    </row>
    <row r="32" spans="2:10" ht="13.5" thickBot="1">
      <c r="B32" s="58">
        <v>5</v>
      </c>
      <c r="C32" s="52">
        <f>E34+G34+F34</f>
        <v>0</v>
      </c>
      <c r="D32" s="67"/>
      <c r="E32" s="5" t="str" cm="1">
        <f t="array" ref="E32">IFERROR(INDEX(DATABASE!$A:$E,MATCH($D32,DATABASE!$B:$B,0),COLUMN(DATABASE!C$1)),"0.00")</f>
        <v>0.00</v>
      </c>
      <c r="F32" s="5" t="str" cm="1">
        <f t="array" ref="F32">IFERROR(INDEX(DATABASE!$A:$E,MATCH($D32,DATABASE!$B:$B,0),COLUMN(DATABASE!D$1)),"0.00")</f>
        <v>0.00</v>
      </c>
      <c r="G32" s="5" t="str" cm="1">
        <f t="array" ref="G32">IFERROR(INDEX(DATABASE!$A:$E,MATCH($D32,DATABASE!$B:$B,0),COLUMN(DATABASE!E$1)),"0.00")</f>
        <v>0.00</v>
      </c>
      <c r="H32" s="29">
        <f>C32*0.01*E32</f>
        <v>0</v>
      </c>
      <c r="I32" s="30">
        <f>F32*0.01*C32</f>
        <v>0</v>
      </c>
      <c r="J32" s="30">
        <f>C32*0.01*G32</f>
        <v>0</v>
      </c>
    </row>
    <row r="33" spans="2:10" ht="15" customHeight="1" thickTop="1" thickBot="1">
      <c r="B33" s="26"/>
      <c r="C33" s="48"/>
      <c r="D33" s="57"/>
      <c r="E33" s="14">
        <v>0</v>
      </c>
      <c r="F33" s="14">
        <v>0</v>
      </c>
      <c r="G33" s="14">
        <v>0</v>
      </c>
      <c r="H33" s="31">
        <f>H12-H16-H20-H24-H28-H32</f>
        <v>9.5139513975399437E-2</v>
      </c>
      <c r="I33" s="32">
        <f>I12-I16-I20-I24-I28-I32</f>
        <v>3.4464446445055117</v>
      </c>
      <c r="J33" s="32">
        <f>J12-J16-J20-J24-J28-J32</f>
        <v>1.4818181818696639</v>
      </c>
    </row>
    <row r="34" spans="2:10" ht="13.5" hidden="1" customHeight="1" thickTop="1">
      <c r="B34" s="26"/>
      <c r="C34" s="53">
        <f>ROUND(C32,0)</f>
        <v>0</v>
      </c>
      <c r="D34" s="54"/>
      <c r="E34" s="55">
        <f>E33*100/(E32+0.0000000001)</f>
        <v>0</v>
      </c>
      <c r="F34" s="55">
        <f>F33*100/(F32+0.0000000001)</f>
        <v>0</v>
      </c>
      <c r="G34" s="55">
        <f>G33*100/(G32+0.0000000001)</f>
        <v>0</v>
      </c>
      <c r="H34" s="33">
        <f>$C34*E32*0.01</f>
        <v>0</v>
      </c>
      <c r="I34" s="33">
        <f>$C34*F32*0.01</f>
        <v>0</v>
      </c>
      <c r="J34" s="33">
        <f>$C34*G32*0.01</f>
        <v>0</v>
      </c>
    </row>
    <row r="35" spans="2:10" ht="9" customHeight="1" thickTop="1">
      <c r="B35" s="26"/>
      <c r="C35" s="42"/>
      <c r="D35" s="54"/>
      <c r="E35" s="49"/>
      <c r="F35" s="49"/>
      <c r="G35" s="49"/>
      <c r="H35" s="34"/>
      <c r="I35" s="36"/>
      <c r="J35" s="36"/>
    </row>
    <row r="36" spans="2:10" ht="13.5" thickBot="1">
      <c r="B36" s="58">
        <v>6</v>
      </c>
      <c r="C36" s="52">
        <f>E38+G38+F38</f>
        <v>0</v>
      </c>
      <c r="D36" s="67"/>
      <c r="E36" s="5" t="str" cm="1">
        <f t="array" ref="E36">IFERROR(INDEX(DATABASE!$A:$E,MATCH($D36,DATABASE!$B:$B,0),COLUMN(DATABASE!C$1)),"0.00")</f>
        <v>0.00</v>
      </c>
      <c r="F36" s="5" t="str" cm="1">
        <f t="array" ref="F36">IFERROR(INDEX(DATABASE!$A:$E,MATCH($D36,DATABASE!$B:$B,0),COLUMN(DATABASE!D$1)),"0.00")</f>
        <v>0.00</v>
      </c>
      <c r="G36" s="5" t="str" cm="1">
        <f t="array" ref="G36">IFERROR(INDEX(DATABASE!$A:$E,MATCH($D36,DATABASE!$B:$B,0),COLUMN(DATABASE!E$1)),"0.00")</f>
        <v>0.00</v>
      </c>
      <c r="H36" s="29">
        <f>C36*0.01*E36</f>
        <v>0</v>
      </c>
      <c r="I36" s="30">
        <f>F36*0.01*C36</f>
        <v>0</v>
      </c>
      <c r="J36" s="30">
        <f>C36*0.01*G36</f>
        <v>0</v>
      </c>
    </row>
    <row r="37" spans="2:10" ht="14" customHeight="1" thickTop="1" thickBot="1">
      <c r="B37" s="26"/>
      <c r="C37" s="48"/>
      <c r="D37" s="57"/>
      <c r="E37" s="14">
        <v>0</v>
      </c>
      <c r="F37" s="14">
        <v>0</v>
      </c>
      <c r="G37" s="14">
        <v>0</v>
      </c>
      <c r="H37" s="31">
        <f>H12-H16-H20-H24-H28-H32-H36</f>
        <v>9.5139513975399437E-2</v>
      </c>
      <c r="I37" s="32">
        <f>I12-I16-I20-I24-I28-I32-I36</f>
        <v>3.4464446445055117</v>
      </c>
      <c r="J37" s="32">
        <f>J12-J16-J20-J24-J28-J32-J36</f>
        <v>1.4818181818696639</v>
      </c>
    </row>
    <row r="38" spans="2:10" ht="2" hidden="1" customHeight="1" thickTop="1">
      <c r="B38" s="26"/>
      <c r="C38" s="53">
        <f>ROUND(C36,0)</f>
        <v>0</v>
      </c>
      <c r="D38" s="54"/>
      <c r="E38" s="55">
        <f>E37*100/(E36+0.0000000001)</f>
        <v>0</v>
      </c>
      <c r="F38" s="55">
        <f>F37*100/(F36+0.0000000001)</f>
        <v>0</v>
      </c>
      <c r="G38" s="55">
        <f>G37*100/(G36+0.0000000001)</f>
        <v>0</v>
      </c>
      <c r="H38" s="33">
        <f>$C38*E36*0.01</f>
        <v>0</v>
      </c>
      <c r="I38" s="33">
        <f>$C38*F36*0.01</f>
        <v>0</v>
      </c>
      <c r="J38" s="33">
        <f>$C38*G36*0.01</f>
        <v>0</v>
      </c>
    </row>
    <row r="39" spans="2:10" ht="9" customHeight="1" thickTop="1">
      <c r="B39" s="26"/>
      <c r="C39" s="42"/>
      <c r="D39" s="54"/>
      <c r="E39" s="49"/>
      <c r="F39" s="49"/>
      <c r="G39" s="49"/>
      <c r="H39" s="34"/>
      <c r="I39" s="36"/>
      <c r="J39" s="36"/>
    </row>
    <row r="40" spans="2:10" ht="13.5" thickBot="1">
      <c r="B40" s="58">
        <v>7</v>
      </c>
      <c r="C40" s="52">
        <f>E42+G42+F42</f>
        <v>0</v>
      </c>
      <c r="D40" s="67"/>
      <c r="E40" s="5" t="str" cm="1">
        <f t="array" ref="E40">IFERROR(INDEX(DATABASE!$A:$E,MATCH($D40,DATABASE!$B:$B,0),COLUMN(DATABASE!C$1)),"0.00")</f>
        <v>0.00</v>
      </c>
      <c r="F40" s="5" t="str" cm="1">
        <f t="array" ref="F40">IFERROR(INDEX(DATABASE!$A:$E,MATCH($D40,DATABASE!$B:$B,0),COLUMN(DATABASE!D$1)),"0.00")</f>
        <v>0.00</v>
      </c>
      <c r="G40" s="5" t="str" cm="1">
        <f t="array" ref="G40">IFERROR(INDEX(DATABASE!$A:$E,MATCH($D40,DATABASE!$B:$B,0),COLUMN(DATABASE!E$1)),"0.00")</f>
        <v>0.00</v>
      </c>
      <c r="H40" s="29">
        <f>C40*0.01*E40</f>
        <v>0</v>
      </c>
      <c r="I40" s="30">
        <f>F40*0.01*C40</f>
        <v>0</v>
      </c>
      <c r="J40" s="30">
        <f>C40*0.01*G40</f>
        <v>0</v>
      </c>
    </row>
    <row r="41" spans="2:10" ht="14" customHeight="1" thickTop="1" thickBot="1">
      <c r="B41" s="26"/>
      <c r="C41" s="48"/>
      <c r="D41" s="57"/>
      <c r="E41" s="14">
        <v>0</v>
      </c>
      <c r="F41" s="14">
        <v>0</v>
      </c>
      <c r="G41" s="14">
        <v>0</v>
      </c>
      <c r="H41" s="31">
        <f>H12-H16-H20-H24-H28-H32-H36-H40</f>
        <v>9.5139513975399437E-2</v>
      </c>
      <c r="I41" s="32">
        <f>I12-I16-I20-I24-I28-I32-I36-I40</f>
        <v>3.4464446445055117</v>
      </c>
      <c r="J41" s="32">
        <f>J12-J16-J20-J24-J28-J32-J36-J40</f>
        <v>1.4818181818696639</v>
      </c>
    </row>
    <row r="42" spans="2:10" ht="13.5" hidden="1" customHeight="1" thickTop="1">
      <c r="B42" s="26"/>
      <c r="C42" s="53">
        <f>ROUND(C40,0)</f>
        <v>0</v>
      </c>
      <c r="D42" s="54"/>
      <c r="E42" s="55">
        <f>E41*100/(E40+0.0000000001)</f>
        <v>0</v>
      </c>
      <c r="F42" s="55">
        <f>F41*100/(F40+0.0000000001)</f>
        <v>0</v>
      </c>
      <c r="G42" s="55">
        <f>G41*100/(G40+0.0000000001)</f>
        <v>0</v>
      </c>
      <c r="H42" s="33">
        <f>$C42*E40*0.01</f>
        <v>0</v>
      </c>
      <c r="I42" s="33">
        <f>$C42*F40*0.01</f>
        <v>0</v>
      </c>
      <c r="J42" s="33">
        <f>$C42*G40*0.01</f>
        <v>0</v>
      </c>
    </row>
    <row r="43" spans="2:10" ht="9" customHeight="1" thickTop="1">
      <c r="B43" s="26"/>
      <c r="C43" s="42"/>
      <c r="D43" s="54"/>
      <c r="E43" s="49"/>
      <c r="F43" s="49"/>
      <c r="G43" s="49"/>
      <c r="H43" s="34"/>
      <c r="I43" s="36"/>
      <c r="J43" s="36"/>
    </row>
    <row r="44" spans="2:10" ht="13.5" thickBot="1">
      <c r="B44" s="58">
        <v>8</v>
      </c>
      <c r="C44" s="52">
        <f>E46+G46+F46</f>
        <v>0</v>
      </c>
      <c r="D44" s="67"/>
      <c r="E44" s="5" t="str" cm="1">
        <f t="array" ref="E44">IFERROR(INDEX(DATABASE!$A:$E,MATCH($D44,DATABASE!$B:$B,0),COLUMN(DATABASE!C$1)),"0.00")</f>
        <v>0.00</v>
      </c>
      <c r="F44" s="5" t="str" cm="1">
        <f t="array" ref="F44">IFERROR(INDEX(DATABASE!$A:$E,MATCH($D44,DATABASE!$B:$B,0),COLUMN(DATABASE!D$1)),"0.00")</f>
        <v>0.00</v>
      </c>
      <c r="G44" s="5" t="str" cm="1">
        <f t="array" ref="G44">IFERROR(INDEX(DATABASE!$A:$E,MATCH($D44,DATABASE!$B:$B,0),COLUMN(DATABASE!E$1)),"0.00")</f>
        <v>0.00</v>
      </c>
      <c r="H44" s="29">
        <f>C44*0.01*E44</f>
        <v>0</v>
      </c>
      <c r="I44" s="30">
        <f>F44*0.01*C44</f>
        <v>0</v>
      </c>
      <c r="J44" s="30">
        <f>C44*0.01*G44</f>
        <v>0</v>
      </c>
    </row>
    <row r="45" spans="2:10" ht="13.25" customHeight="1" thickTop="1" thickBot="1">
      <c r="B45" s="26"/>
      <c r="C45" s="48"/>
      <c r="D45" s="57"/>
      <c r="E45" s="14">
        <v>0</v>
      </c>
      <c r="F45" s="14">
        <v>0</v>
      </c>
      <c r="G45" s="14">
        <v>0</v>
      </c>
      <c r="H45" s="31">
        <f>H17-H20-H24-H28-H32-H36-H40-H44</f>
        <v>9.5139513975399437E-2</v>
      </c>
      <c r="I45" s="32">
        <f>I33-I36-I40-I44</f>
        <v>3.4464446445055117</v>
      </c>
      <c r="J45" s="32">
        <f>J33-J36-J40-J44</f>
        <v>1.4818181818696639</v>
      </c>
    </row>
    <row r="46" spans="2:10" ht="13.5" hidden="1" customHeight="1" thickTop="1">
      <c r="B46" s="26"/>
      <c r="C46" s="53">
        <f>ROUND(C44,0)</f>
        <v>0</v>
      </c>
      <c r="D46" s="54"/>
      <c r="E46" s="55">
        <f>E45*100/(E44+0.0000000001)</f>
        <v>0</v>
      </c>
      <c r="F46" s="55">
        <f>F45*100/(F44+0.0000000001)</f>
        <v>0</v>
      </c>
      <c r="G46" s="55">
        <f>G45*100/(G44+0.0000000001)</f>
        <v>0</v>
      </c>
      <c r="H46" s="33">
        <f>$C46*E44*0.01</f>
        <v>0</v>
      </c>
      <c r="I46" s="33">
        <f>$C46*F44*0.01</f>
        <v>0</v>
      </c>
      <c r="J46" s="33">
        <f>$C46*G44*0.01</f>
        <v>0</v>
      </c>
    </row>
    <row r="47" spans="2:10" ht="9" customHeight="1" thickTop="1">
      <c r="B47" s="26"/>
      <c r="C47" s="48"/>
      <c r="D47" s="59"/>
      <c r="E47" s="49"/>
      <c r="F47" s="49"/>
      <c r="G47" s="49"/>
      <c r="H47" s="37"/>
      <c r="I47" s="38"/>
      <c r="J47" s="38"/>
    </row>
    <row r="48" spans="2:10" ht="13.5" thickBot="1">
      <c r="B48" s="58">
        <v>9</v>
      </c>
      <c r="C48" s="52">
        <f>E50+G50+F50</f>
        <v>0</v>
      </c>
      <c r="D48" s="67"/>
      <c r="E48" s="5" t="str" cm="1">
        <f t="array" ref="E48">IFERROR(INDEX(DATABASE!$A:$E,MATCH($D48,DATABASE!$B:$B,0),COLUMN(DATABASE!C$1)),"0.00")</f>
        <v>0.00</v>
      </c>
      <c r="F48" s="5" t="str" cm="1">
        <f t="array" ref="F48">IFERROR(INDEX(DATABASE!$A:$E,MATCH($D48,DATABASE!$B:$B,0),COLUMN(DATABASE!D$1)),"0.00")</f>
        <v>0.00</v>
      </c>
      <c r="G48" s="5" t="str" cm="1">
        <f t="array" ref="G48">IFERROR(INDEX(DATABASE!$A:$E,MATCH($D48,DATABASE!$B:$B,0),COLUMN(DATABASE!E$1)),"0.00")</f>
        <v>0.00</v>
      </c>
      <c r="H48" s="29">
        <f>C48*0.01*E48</f>
        <v>0</v>
      </c>
      <c r="I48" s="30">
        <f>F48*0.01*C48</f>
        <v>0</v>
      </c>
      <c r="J48" s="30">
        <f>C48*0.01*G48</f>
        <v>0</v>
      </c>
    </row>
    <row r="49" spans="2:10" ht="12.5" customHeight="1" thickTop="1" thickBot="1">
      <c r="B49" s="26"/>
      <c r="C49" s="48"/>
      <c r="D49" s="57"/>
      <c r="E49" s="14">
        <v>0</v>
      </c>
      <c r="F49" s="14">
        <v>0</v>
      </c>
      <c r="G49" s="14">
        <v>0</v>
      </c>
      <c r="H49" s="31">
        <f>H12-H16-H20-H24-H28-H32-H36-H40-H44-H48</f>
        <v>9.5139513975399437E-2</v>
      </c>
      <c r="I49" s="32">
        <f>I12-I16-I20-I24-I28-I32-I36-I40-I44-I48</f>
        <v>3.4464446445055117</v>
      </c>
      <c r="J49" s="32">
        <f>J12-J16-J20-J24-J28-J32-J36-J40-J44-J48</f>
        <v>1.4818181818696639</v>
      </c>
    </row>
    <row r="50" spans="2:10" ht="13.5" hidden="1" customHeight="1" thickTop="1">
      <c r="B50" s="26"/>
      <c r="C50" s="53">
        <f>ROUND(C48,0)</f>
        <v>0</v>
      </c>
      <c r="D50" s="54"/>
      <c r="E50" s="55">
        <f>E49*100/(E48+0.0000000001)</f>
        <v>0</v>
      </c>
      <c r="F50" s="55">
        <f>F49*100/(F48+0.0000000001)</f>
        <v>0</v>
      </c>
      <c r="G50" s="55">
        <f>G49*100/(G48+0.0000000001)</f>
        <v>0</v>
      </c>
      <c r="H50" s="33">
        <f>$C50*E48*0.01</f>
        <v>0</v>
      </c>
      <c r="I50" s="33">
        <f>$C50*F48*0.01</f>
        <v>0</v>
      </c>
      <c r="J50" s="33">
        <f>$C50*G48*0.01</f>
        <v>0</v>
      </c>
    </row>
    <row r="51" spans="2:10" ht="15.75" customHeight="1" thickTop="1">
      <c r="B51" s="26"/>
      <c r="C51" s="48"/>
      <c r="D51" s="51" t="s">
        <v>455</v>
      </c>
      <c r="E51" s="5">
        <f>I52/(H52+J52)</f>
        <v>1.9859154929577467</v>
      </c>
      <c r="F51" s="50" t="s">
        <v>456</v>
      </c>
      <c r="G51" s="44" t="s">
        <v>451</v>
      </c>
      <c r="H51" s="39">
        <f>H16+H20+H24+H28+H32+H36+H40+H44+H48</f>
        <v>1.6048604860246005</v>
      </c>
      <c r="I51" s="39">
        <f>I16+I20+I24+I28+I32+I36+I40+I44+I48</f>
        <v>11.099009900949033</v>
      </c>
      <c r="J51" s="24">
        <f>J16+J20+J24+J28+J32+J36+J40+J44+J48</f>
        <v>4.0909090908576085</v>
      </c>
    </row>
    <row r="52" spans="2:10" ht="15.75" customHeight="1">
      <c r="B52" s="26"/>
      <c r="C52" s="42" t="s">
        <v>457</v>
      </c>
      <c r="D52" s="51" t="s">
        <v>458</v>
      </c>
      <c r="E52" s="5">
        <f>(4*H52)+(9*I52)+(4*J52)</f>
        <v>124.24000000000001</v>
      </c>
      <c r="F52" s="49"/>
      <c r="G52" s="44" t="s">
        <v>459</v>
      </c>
      <c r="H52" s="40">
        <f>H18+H22+H26+H30+H34+H38+H42+H46+H50</f>
        <v>1.59</v>
      </c>
      <c r="I52" s="40">
        <f>I18+I22+I26+I30+I34+I38+I42+I46+I50</f>
        <v>11.280000000000001</v>
      </c>
      <c r="J52" s="40">
        <f>J18+J22+J26+J30+J34+J38+J42+J46+J50</f>
        <v>4.09</v>
      </c>
    </row>
    <row r="53" spans="2:10" ht="6" customHeight="1">
      <c r="B53" s="26"/>
      <c r="C53" s="48"/>
      <c r="D53" s="33"/>
      <c r="E53" s="49"/>
      <c r="F53" s="49"/>
      <c r="G53" s="44"/>
      <c r="H53" s="56"/>
      <c r="I53" s="56"/>
      <c r="J53" s="56"/>
    </row>
    <row r="54" spans="2:10" ht="12.75" customHeight="1">
      <c r="B54" s="26"/>
      <c r="C54" s="15"/>
      <c r="D54" s="16"/>
      <c r="E54" s="13"/>
      <c r="F54" s="13"/>
      <c r="G54" s="17"/>
      <c r="H54" s="18"/>
      <c r="I54" s="18"/>
      <c r="J54" s="19"/>
    </row>
    <row r="55" spans="2:10" ht="12.75" customHeight="1">
      <c r="B55" s="26"/>
      <c r="C55" s="15"/>
      <c r="D55" s="16"/>
      <c r="E55" s="13"/>
      <c r="F55" s="13"/>
      <c r="G55" s="17"/>
      <c r="H55" s="18"/>
      <c r="I55" s="18"/>
      <c r="J55" s="19"/>
    </row>
    <row r="56" spans="2:10" ht="12.75" customHeight="1">
      <c r="B56" s="26"/>
      <c r="C56" s="15"/>
      <c r="D56" s="16"/>
      <c r="E56" s="13"/>
      <c r="F56" s="13"/>
      <c r="G56" s="17"/>
      <c r="H56" s="18"/>
      <c r="I56" s="18"/>
      <c r="J56" s="19"/>
    </row>
    <row r="57" spans="2:10" ht="12.75" customHeight="1">
      <c r="B57" s="26"/>
      <c r="C57" s="15"/>
      <c r="D57" s="20"/>
      <c r="E57" s="13"/>
      <c r="F57" s="13"/>
      <c r="G57" s="17"/>
      <c r="H57" s="18"/>
      <c r="I57" s="18"/>
      <c r="J57" s="19"/>
    </row>
    <row r="58" spans="2:10" ht="12.75" customHeight="1">
      <c r="B58" s="26"/>
      <c r="C58" s="15"/>
      <c r="D58" s="20"/>
      <c r="E58" s="21"/>
      <c r="F58" s="13"/>
      <c r="G58" s="17"/>
      <c r="H58" s="18"/>
      <c r="I58" s="18"/>
      <c r="J58" s="19"/>
    </row>
    <row r="59" spans="2:10" ht="12.75" customHeight="1">
      <c r="B59" s="26"/>
      <c r="C59" s="15"/>
      <c r="D59" s="22"/>
      <c r="E59" s="21"/>
      <c r="F59" s="13"/>
      <c r="G59" s="17"/>
      <c r="H59" s="18"/>
      <c r="I59" s="18"/>
      <c r="J59" s="19"/>
    </row>
    <row r="60" spans="2:10" ht="12.75" customHeight="1">
      <c r="B60" s="26"/>
      <c r="C60" s="15"/>
      <c r="D60" s="16"/>
      <c r="E60" s="21"/>
      <c r="F60" s="13"/>
      <c r="G60" s="17"/>
      <c r="H60" s="18"/>
      <c r="I60" s="18"/>
      <c r="J60" s="19"/>
    </row>
    <row r="61" spans="2:10" ht="15" customHeight="1">
      <c r="B61" s="6"/>
      <c r="C61" s="6"/>
      <c r="D61" s="6"/>
      <c r="E61" s="6"/>
      <c r="F61" s="6"/>
      <c r="G61" s="6"/>
      <c r="H61" s="6"/>
      <c r="I61" s="6"/>
      <c r="J61" s="6"/>
    </row>
    <row r="284" spans="1:5" ht="15" customHeight="1">
      <c r="A284" s="4" t="s">
        <v>146</v>
      </c>
      <c r="B284" s="4" t="s">
        <v>583</v>
      </c>
      <c r="C284" s="4">
        <v>10.9</v>
      </c>
      <c r="D284" s="4">
        <v>15.2</v>
      </c>
      <c r="E284" s="4">
        <v>9.8000000000000007</v>
      </c>
    </row>
  </sheetData>
  <sheetProtection formatCells="0" formatColumns="0" formatRows="0" insertColumns="0" insertRows="0" insertHyperlinks="0" deleteColumns="0" deleteRows="0" sort="0" autoFilter="0" pivotTables="0"/>
  <pageMargins left="0.72" right="0.4" top="0.78" bottom="0.71" header="0" footer="0"/>
  <pageSetup paperSize="9" scale="89" orientation="portrait" r:id="rId1"/>
  <headerFooter>
    <oddHeader>&amp;CKETO MEAL WORK SHEET</oddHeader>
    <oddFooter>&amp;C&amp;F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4AAD24-D6F6-414D-AB12-C43C167E1CE2}">
          <x14:formula1>
            <xm:f>DATABASE!$B:$B</xm:f>
          </x14:formula1>
          <xm:sqref>D16 D20 D24 D28 D32 D36 D40 D44 D48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DATABASE</vt:lpstr>
      <vt:lpstr>Master</vt:lpstr>
      <vt:lpstr>food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Herbison (ADHB)</dc:creator>
  <cp:keywords/>
  <dc:description/>
  <cp:lastModifiedBy>Kyle Foley</cp:lastModifiedBy>
  <cp:revision/>
  <dcterms:created xsi:type="dcterms:W3CDTF">2003-09-26T01:41:14Z</dcterms:created>
  <dcterms:modified xsi:type="dcterms:W3CDTF">2025-05-13T00:25:21Z</dcterms:modified>
  <cp:category/>
  <cp:contentStatus/>
</cp:coreProperties>
</file>