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leen/Documents/PhD/2022-NMOD/"/>
    </mc:Choice>
  </mc:AlternateContent>
  <xr:revisionPtr revIDLastSave="0" documentId="13_ncr:1_{65FE222C-D1C0-294E-9170-2BCD6DB86F39}" xr6:coauthVersionLast="47" xr6:coauthVersionMax="47" xr10:uidLastSave="{00000000-0000-0000-0000-000000000000}"/>
  <bookViews>
    <workbookView xWindow="1220" yWindow="500" windowWidth="27580" windowHeight="17500" xr2:uid="{B1A36337-1432-A843-9B36-85E26D682A67}"/>
  </bookViews>
  <sheets>
    <sheet name="HR" sheetId="10" r:id="rId1"/>
    <sheet name="GB2016" sheetId="1" r:id="rId2"/>
    <sheet name="GB2016_kernel" sheetId="3" r:id="rId3"/>
    <sheet name="GB2012" sheetId="2" r:id="rId4"/>
    <sheet name="Deperrois" sheetId="8" r:id="rId5"/>
    <sheet name="GbxShouval" sheetId="6" r:id="rId6"/>
    <sheet name="GONZ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1" i="10" l="1"/>
  <c r="D30" i="10"/>
  <c r="D27" i="10"/>
  <c r="C31" i="10"/>
  <c r="C30" i="10"/>
  <c r="C27" i="10"/>
  <c r="E24" i="3"/>
  <c r="D24" i="3"/>
  <c r="E27" i="3"/>
  <c r="D27" i="3"/>
  <c r="E26" i="3"/>
  <c r="E28" i="3" s="1"/>
  <c r="D26" i="3"/>
  <c r="E21" i="3" s="1"/>
  <c r="J33" i="1"/>
  <c r="J34" i="1"/>
  <c r="B32" i="3"/>
  <c r="B31" i="3"/>
  <c r="B28" i="3"/>
  <c r="D21" i="3"/>
  <c r="D25" i="3"/>
  <c r="C28" i="3"/>
  <c r="C31" i="3"/>
  <c r="C32" i="3"/>
  <c r="D32" i="3"/>
  <c r="H34" i="1"/>
  <c r="H33" i="1"/>
  <c r="G34" i="1"/>
  <c r="G33" i="1"/>
  <c r="E34" i="1"/>
  <c r="E33" i="1"/>
  <c r="C34" i="1"/>
  <c r="C33" i="1"/>
  <c r="D34" i="1"/>
  <c r="D33" i="1"/>
  <c r="F34" i="1"/>
  <c r="F33" i="1"/>
  <c r="I34" i="1"/>
  <c r="I33" i="1"/>
  <c r="B30" i="1"/>
  <c r="B34" i="1"/>
  <c r="B33" i="1"/>
  <c r="K34" i="1"/>
  <c r="L34" i="1"/>
  <c r="L33" i="1"/>
  <c r="D28" i="3" l="1"/>
  <c r="D3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tc={5DE4C8D4-64BE-D940-B619-55573B5E1155}</author>
    <author>tc={3E476F81-E2F3-0A47-A8C5-66E593751969}</author>
    <author>tc={12DBFAFE-A740-4F4F-9686-0EF095F3F11C}</author>
    <author>tc={901363D1-395B-5346-AAC5-9A09DFFBCF89}</author>
    <author>tc={19EE30B3-DFFF-4246-A6FE-57B830046961}</author>
    <author>tc={D53DF503-44A2-7947-A5E0-1F2BB9CAD0DF}</author>
  </authors>
  <commentList>
    <comment ref="J4" authorId="0" shapeId="0" xr:uid="{5DE4C8D4-64BE-D940-B619-55573B5E1155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60 pulses</t>
      </text>
    </comment>
    <comment ref="K4" authorId="1" shapeId="0" xr:uid="{3E476F81-E2F3-0A47-A8C5-66E593751969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60 pulses
</t>
      </text>
    </comment>
    <comment ref="L4" authorId="2" shapeId="0" xr:uid="{12DBFAFE-A740-4F4F-9686-0EF095F3F11C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60 pulses</t>
      </text>
    </comment>
    <comment ref="M4" authorId="3" shapeId="0" xr:uid="{901363D1-395B-5346-AAC5-9A09DFFBCF89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60 pulses
</t>
      </text>
    </comment>
    <comment ref="N4" authorId="4" shapeId="0" xr:uid="{19EE30B3-DFFF-4246-A6FE-57B830046961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60 pulses
</t>
      </text>
    </comment>
    <comment ref="O4" authorId="5" shapeId="0" xr:uid="{D53DF503-44A2-7947-A5E0-1F2BB9CAD0DF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60 pulses
</t>
      </text>
    </comment>
  </commentList>
</comments>
</file>

<file path=xl/sharedStrings.xml><?xml version="1.0" encoding="utf-8"?>
<sst xmlns="http://schemas.openxmlformats.org/spreadsheetml/2006/main" count="1017" uniqueCount="263">
  <si>
    <t>Calcium dynamics</t>
  </si>
  <si>
    <t>GB2016</t>
  </si>
  <si>
    <t>Omega</t>
  </si>
  <si>
    <t>Omega (DD) ou Gamma (GB)</t>
  </si>
  <si>
    <t>Bounds</t>
  </si>
  <si>
    <t>FileName</t>
  </si>
  <si>
    <t>Values</t>
  </si>
  <si>
    <t>tau,Ca</t>
  </si>
  <si>
    <t>Cpre</t>
  </si>
  <si>
    <t>Cpost</t>
  </si>
  <si>
    <t>D</t>
  </si>
  <si>
    <t>tau,w</t>
  </si>
  <si>
    <t>theta,p</t>
  </si>
  <si>
    <t>theta,d</t>
  </si>
  <si>
    <t>Omega,d</t>
  </si>
  <si>
    <t>Omega,p</t>
  </si>
  <si>
    <t>Omega,0</t>
  </si>
  <si>
    <t>tau,p</t>
  </si>
  <si>
    <t>tau,d</t>
  </si>
  <si>
    <t>tau,0</t>
  </si>
  <si>
    <t>gamma,p</t>
  </si>
  <si>
    <t>gamma,d</t>
  </si>
  <si>
    <t>formule</t>
  </si>
  <si>
    <t>Omega,P = gamma,p/(gamma,p+gamma,d)</t>
  </si>
  <si>
    <t>Omega,D = 0</t>
  </si>
  <si>
    <t>tau,p = tau,w/(gamma,p+gamma,d)</t>
  </si>
  <si>
    <t>tau,d = tau,w/gamma,d</t>
  </si>
  <si>
    <t>gEC</t>
  </si>
  <si>
    <t>w,init</t>
  </si>
  <si>
    <t>kernel_DP</t>
  </si>
  <si>
    <t>kernel_D2</t>
  </si>
  <si>
    <t>Gonz</t>
  </si>
  <si>
    <t>Gonz_test</t>
  </si>
  <si>
    <t>Gonz_test2</t>
  </si>
  <si>
    <t>3Omega</t>
  </si>
  <si>
    <t>3Omega2</t>
  </si>
  <si>
    <t>2022_NMOD</t>
  </si>
  <si>
    <t>Folder</t>
  </si>
  <si>
    <t>rule/remark</t>
  </si>
  <si>
    <t>Born</t>
  </si>
  <si>
    <t>Born_thetaFaible</t>
  </si>
  <si>
    <t>theta</t>
  </si>
  <si>
    <t>/</t>
  </si>
  <si>
    <t>HB</t>
  </si>
  <si>
    <t>Rel</t>
  </si>
  <si>
    <t>DD</t>
  </si>
  <si>
    <t>0,01 ou 0,4</t>
  </si>
  <si>
    <t>(-)0.00002</t>
  </si>
  <si>
    <t>(-) 0.00003</t>
  </si>
  <si>
    <t>Gonz_test3</t>
  </si>
  <si>
    <t>0.00002</t>
  </si>
  <si>
    <t>3 (thetaP2=3,4 | thetaP3=3,8)</t>
  </si>
  <si>
    <t>0,1 (OmegaP2=0,5 | OmegaP3=0,75)</t>
  </si>
  <si>
    <t>3 potential level</t>
  </si>
  <si>
    <t>2,5 (thetaP2=2,75 | thetaP3=3)</t>
  </si>
  <si>
    <t>tau,p*2 (tau,p*1.5 | tau,p)</t>
  </si>
  <si>
    <t>0,25 (0,5 | 0,75)</t>
  </si>
  <si>
    <t>(Omega) dw/dt =Omega-w or (Rel) dw/dt = Omega</t>
  </si>
  <si>
    <t>SB</t>
  </si>
  <si>
    <t>GB2012</t>
  </si>
  <si>
    <t>GB2012_Donly</t>
  </si>
  <si>
    <t>GB2012_Dprime</t>
  </si>
  <si>
    <t>gamma</t>
  </si>
  <si>
    <t>wFIX = 0,5</t>
  </si>
  <si>
    <t>init param</t>
  </si>
  <si>
    <t>0,01 (0,4)</t>
  </si>
  <si>
    <t>2022_NMOD/GB_DD</t>
  </si>
  <si>
    <t>GB2106</t>
  </si>
  <si>
    <t>const tauw_p = tau_w /(gamma_p + gamma_d)</t>
  </si>
  <si>
    <t>const tauw_d = tau_w / gamma_d</t>
  </si>
  <si>
    <t>const tauw_0 = 0.</t>
  </si>
  <si>
    <t>1 (0.1)</t>
  </si>
  <si>
    <t>thetaP/D are weight-dep</t>
  </si>
  <si>
    <t>OmegaP also</t>
  </si>
  <si>
    <t>4 (2)</t>
  </si>
  <si>
    <t>3 (1)</t>
  </si>
  <si>
    <t>TAG</t>
  </si>
  <si>
    <t>GB_DD [CONTROL]</t>
  </si>
  <si>
    <t>CONCLUSION</t>
  </si>
  <si>
    <t>Shouval DD</t>
  </si>
  <si>
    <t>Shouval CC</t>
  </si>
  <si>
    <t>Shouval DD rel</t>
  </si>
  <si>
    <t xml:space="preserve">Shouval CC rel </t>
  </si>
  <si>
    <t>Burst (weak)</t>
  </si>
  <si>
    <t>Burst (strong)</t>
  </si>
  <si>
    <t>yes</t>
  </si>
  <si>
    <t>STDP 1Hz</t>
  </si>
  <si>
    <t>STDP 50Hz</t>
  </si>
  <si>
    <t>yes+B2:W5EB2:V6</t>
  </si>
  <si>
    <t>Donly3</t>
  </si>
  <si>
    <t>thetaHIGH_OmegaLOW</t>
  </si>
  <si>
    <t>THETA</t>
  </si>
  <si>
    <t>mettre dans le meme avec des param diff</t>
  </si>
  <si>
    <t>NUMERO</t>
  </si>
  <si>
    <t>OmegaWdep</t>
  </si>
  <si>
    <t>THETA0</t>
  </si>
  <si>
    <t>??</t>
  </si>
  <si>
    <t>0.7(0,1)</t>
  </si>
  <si>
    <t>w,crit</t>
  </si>
  <si>
    <t>old name</t>
  </si>
  <si>
    <t>OmegaWdep_BORN</t>
  </si>
  <si>
    <t>?</t>
  </si>
  <si>
    <t>code Simu</t>
  </si>
  <si>
    <t>0 à 0.9</t>
  </si>
  <si>
    <t>0. à 0.9</t>
  </si>
  <si>
    <t>OmegaWdep_BORN_thetaHIGH</t>
  </si>
  <si>
    <t>AllWdep</t>
  </si>
  <si>
    <t>3bis</t>
  </si>
  <si>
    <t>4levels</t>
  </si>
  <si>
    <t>4levels_LOW</t>
  </si>
  <si>
    <t>4levels_HIGH</t>
  </si>
  <si>
    <t>AllWdep_Born_thetaLOW</t>
  </si>
  <si>
    <t>AllWdep_Born_thetaHIGH</t>
  </si>
  <si>
    <t>4 (3)</t>
  </si>
  <si>
    <t>3 (2)</t>
  </si>
  <si>
    <t>AllWdep_Depression_thetaHIGH</t>
  </si>
  <si>
    <t>0.1</t>
  </si>
  <si>
    <t>Born?</t>
  </si>
  <si>
    <t>GB2012_DP</t>
  </si>
  <si>
    <t>GB2012_cortex</t>
  </si>
  <si>
    <t>6bis</t>
  </si>
  <si>
    <t>reset to 0.1 !</t>
  </si>
  <si>
    <t>A RENOMMER dans les param</t>
  </si>
  <si>
    <t>Gonz_DU</t>
  </si>
  <si>
    <t>Gonz_DP</t>
  </si>
  <si>
    <t>Gonz_DPP</t>
  </si>
  <si>
    <t>Gonz_DP_thetaLOW</t>
  </si>
  <si>
    <t>ok</t>
  </si>
  <si>
    <t>kernel_D</t>
  </si>
  <si>
    <t>kernel_Ddown</t>
  </si>
  <si>
    <t>done</t>
  </si>
  <si>
    <t>param fig 2</t>
  </si>
  <si>
    <t>GB2012_DP_pink</t>
  </si>
  <si>
    <t>en cours</t>
  </si>
  <si>
    <t>GB_DD</t>
  </si>
  <si>
    <t>Shouval DD rel half</t>
  </si>
  <si>
    <t>sigmoid</t>
  </si>
  <si>
    <t>a0 = 0,5</t>
  </si>
  <si>
    <t>a1 = 1,31</t>
  </si>
  <si>
    <t>a2 = 1,8</t>
  </si>
  <si>
    <t>b1 = 20</t>
  </si>
  <si>
    <t>b2 = 40</t>
  </si>
  <si>
    <t>m2 = OmegaP</t>
  </si>
  <si>
    <t>p1 = 0.1*4e4</t>
  </si>
  <si>
    <t>P2=P1*1e-6</t>
  </si>
  <si>
    <t>P3=2.4</t>
  </si>
  <si>
    <t>P4=1</t>
  </si>
  <si>
    <t>GBxShouval</t>
  </si>
  <si>
    <t>Relati</t>
  </si>
  <si>
    <t>(-) gamma,d</t>
  </si>
  <si>
    <t>gamma,p*0.5-gamma,d*0.5</t>
  </si>
  <si>
    <t>(-) gamma,d*0,5</t>
  </si>
  <si>
    <t>relati</t>
  </si>
  <si>
    <t>a1 = 1</t>
  </si>
  <si>
    <t>a2 = 2</t>
  </si>
  <si>
    <t>b1 = 40</t>
  </si>
  <si>
    <t>b2 = 10</t>
  </si>
  <si>
    <t>m2 = 0,5</t>
  </si>
  <si>
    <t>m1=0.25</t>
  </si>
  <si>
    <t>0  (0.1)</t>
  </si>
  <si>
    <t>0 (708,6654894)</t>
  </si>
  <si>
    <t>0 (3780)</t>
  </si>
  <si>
    <t>Omega,P=ratio gamma</t>
  </si>
  <si>
    <t xml:space="preserve">to do </t>
  </si>
  <si>
    <t>enc ours</t>
  </si>
  <si>
    <t>SJO (75 pulses)</t>
  </si>
  <si>
    <t>fig 2</t>
  </si>
  <si>
    <t>SJO (75pulses)</t>
  </si>
  <si>
    <t>GB en sigmoid</t>
  </si>
  <si>
    <t>GB en velocity</t>
  </si>
  <si>
    <t>Shouval en velocity</t>
  </si>
  <si>
    <t>Sjo (real proto)</t>
  </si>
  <si>
    <t>à plotter</t>
  </si>
  <si>
    <t>old name: GB_DD/2016</t>
  </si>
  <si>
    <t>DONE</t>
  </si>
  <si>
    <t>Deperrois STD</t>
  </si>
  <si>
    <t>DepSTD</t>
  </si>
  <si>
    <t>Dep</t>
  </si>
  <si>
    <t>Deperrois no STD</t>
  </si>
  <si>
    <t>Deperrois_burst</t>
  </si>
  <si>
    <t>38.3492083</t>
  </si>
  <si>
    <t>3.99132241</t>
  </si>
  <si>
    <t>1.12940834</t>
  </si>
  <si>
    <t>9.23545841</t>
  </si>
  <si>
    <t>299.8778e3</t>
  </si>
  <si>
    <t>1.63069609</t>
  </si>
  <si>
    <t>564.392975</t>
  </si>
  <si>
    <t xml:space="preserve"> 111.320539 </t>
  </si>
  <si>
    <t>U</t>
  </si>
  <si>
    <t>0.3838</t>
  </si>
  <si>
    <t>tau_rec</t>
  </si>
  <si>
    <t>32.1900754</t>
  </si>
  <si>
    <t>1.60681037</t>
  </si>
  <si>
    <t>1.1243642</t>
  </si>
  <si>
    <t>5.75272377</t>
  </si>
  <si>
    <t>79.9756573e3</t>
  </si>
  <si>
    <t>161.987985</t>
  </si>
  <si>
    <t>31.9759883</t>
  </si>
  <si>
    <t>to do</t>
  </si>
  <si>
    <t>(=) Control</t>
  </si>
  <si>
    <t>148.9192</t>
  </si>
  <si>
    <t>CONTROL</t>
  </si>
  <si>
    <t>w,init (tonic)</t>
  </si>
  <si>
    <t>ref/param origin</t>
  </si>
  <si>
    <t>CC</t>
  </si>
  <si>
    <t>cortex</t>
  </si>
  <si>
    <t>DP</t>
  </si>
  <si>
    <t>Deperrois</t>
  </si>
  <si>
    <t>STD</t>
  </si>
  <si>
    <t>reset</t>
  </si>
  <si>
    <t>U=0,3838</t>
  </si>
  <si>
    <t>tau_res = 148,9192</t>
  </si>
  <si>
    <t>DD-rel-half</t>
  </si>
  <si>
    <t>saturation</t>
  </si>
  <si>
    <t>P1 = 0.1*4e4</t>
  </si>
  <si>
    <t>Dep_DD_rel</t>
  </si>
  <si>
    <t>Dep_CC_rel</t>
  </si>
  <si>
    <t>STD_DD_rel</t>
  </si>
  <si>
    <t>STD_CC_rel</t>
  </si>
  <si>
    <t>juliette</t>
  </si>
  <si>
    <t>MODEL #</t>
  </si>
  <si>
    <t>coupling wCpre</t>
  </si>
  <si>
    <t xml:space="preserve">Short term depression </t>
  </si>
  <si>
    <t>no</t>
  </si>
  <si>
    <t>region</t>
  </si>
  <si>
    <t>hippocampus</t>
  </si>
  <si>
    <t>protocols</t>
  </si>
  <si>
    <t>w(f)</t>
  </si>
  <si>
    <t>w(∆t)</t>
  </si>
  <si>
    <t>GB (gamma)</t>
  </si>
  <si>
    <t>fit</t>
  </si>
  <si>
    <t>wMAX</t>
  </si>
  <si>
    <t>ressources (STD)</t>
  </si>
  <si>
    <t>Standard form</t>
  </si>
  <si>
    <t>rule</t>
  </si>
  <si>
    <t>sigmoid+coupling</t>
  </si>
  <si>
    <t>sigmoid+STD</t>
  </si>
  <si>
    <t>soft bound</t>
  </si>
  <si>
    <t>hard bound</t>
  </si>
  <si>
    <t>DepxShou</t>
  </si>
  <si>
    <t>STDxShou</t>
  </si>
  <si>
    <t>Shouval (GBxShou)</t>
  </si>
  <si>
    <t>a2 = 1.55</t>
  </si>
  <si>
    <t>m1 = 0.25</t>
  </si>
  <si>
    <t>m2 = 0.5</t>
  </si>
  <si>
    <t>P1=0.1*4e4</t>
  </si>
  <si>
    <t>a1 = 1.1</t>
  </si>
  <si>
    <t>a2 = 1.7</t>
  </si>
  <si>
    <t>gamma+coupling</t>
  </si>
  <si>
    <t>see article and datasheet</t>
  </si>
  <si>
    <t>Ca&gt;theta_p: dw/dt = gamma_p(1-w)-gamma_d w</t>
  </si>
  <si>
    <t>Ca in theta_d; theta_p:  dw/dt = -gamma_d w</t>
  </si>
  <si>
    <t>Ca &lt; theta_d: dwt/dt = 0</t>
  </si>
  <si>
    <t xml:space="preserve">Omega: standard diff. equation form </t>
  </si>
  <si>
    <t>Ca&gt;theta_p: tau_p dw/dt = Omega_p - w</t>
  </si>
  <si>
    <t>Ca in theta_d; theta_p:  tau_d dw/dt = Omega_d-w</t>
  </si>
  <si>
    <t xml:space="preserve">Ca&gt;theta_p: tau_p dw/dt = Omega_p </t>
  </si>
  <si>
    <t>Ca in theta_d; theta_p:  tau_d dw/dt = Omega_d</t>
  </si>
  <si>
    <t>Equations</t>
  </si>
  <si>
    <t>calcium dynamics</t>
  </si>
  <si>
    <t>COMPARATIVE TABLE (by region, bounds and equation form)</t>
  </si>
  <si>
    <t>0.5*(gamma_p-gamma_d)</t>
  </si>
  <si>
    <t>-0.5*gamma_d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</si>
</sst>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b/>
      <sz val="12"/>
      <color theme="1" tint="0.499984740745262"/>
      <name val="Calibri"/>
      <family val="2"/>
      <scheme val="minor"/>
    </font>
    <font>
      <sz val="9"/>
      <color theme="1"/>
      <name val="Helvetica"/>
      <family val="2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theme="1"/>
      <name val="Calibri (Corps)"/>
    </font>
    <font>
      <sz val="12"/>
      <color theme="1" tint="0.34998626667073579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b/>
      <sz val="12"/>
      <color theme="0" tint="-0.14999847407452621"/>
      <name val="Calibri"/>
      <family val="2"/>
      <scheme val="minor"/>
    </font>
    <font>
      <sz val="12"/>
      <color rgb="FFDBCEFF"/>
      <name val="Calibri"/>
      <family val="2"/>
      <scheme val="minor"/>
    </font>
    <font>
      <sz val="12"/>
      <color rgb="FFF6D0DD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color rgb="FF000000"/>
      <name val="Tahoma"/>
      <family val="2"/>
    </font>
  </fonts>
  <fills count="1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D1D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BCE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FDAFF"/>
        <bgColor indexed="64"/>
      </patternFill>
    </fill>
    <fill>
      <patternFill patternType="solid">
        <fgColor rgb="FFF6D0D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Fill="1"/>
    <xf numFmtId="0" fontId="1" fillId="4" borderId="0" xfId="0" applyFont="1" applyFill="1"/>
    <xf numFmtId="0" fontId="1" fillId="3" borderId="0" xfId="0" applyFont="1" applyFill="1"/>
    <xf numFmtId="11" fontId="0" fillId="0" borderId="0" xfId="0" applyNumberFormat="1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2" fillId="0" borderId="0" xfId="0" applyFont="1"/>
    <xf numFmtId="0" fontId="0" fillId="0" borderId="0" xfId="0" applyFont="1" applyFill="1"/>
    <xf numFmtId="0" fontId="0" fillId="5" borderId="0" xfId="0" applyFill="1"/>
    <xf numFmtId="0" fontId="0" fillId="6" borderId="0" xfId="0" applyFill="1"/>
    <xf numFmtId="0" fontId="3" fillId="0" borderId="0" xfId="0" applyFont="1"/>
    <xf numFmtId="0" fontId="4" fillId="2" borderId="0" xfId="0" applyFont="1" applyFill="1"/>
    <xf numFmtId="0" fontId="3" fillId="0" borderId="0" xfId="0" applyFont="1" applyFill="1"/>
    <xf numFmtId="0" fontId="4" fillId="0" borderId="0" xfId="0" applyFont="1" applyFill="1"/>
    <xf numFmtId="11" fontId="3" fillId="0" borderId="0" xfId="0" applyNumberFormat="1" applyFont="1"/>
    <xf numFmtId="0" fontId="4" fillId="0" borderId="0" xfId="0" applyFont="1"/>
    <xf numFmtId="0" fontId="0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7" borderId="0" xfId="0" applyFill="1"/>
    <xf numFmtId="11" fontId="6" fillId="0" borderId="0" xfId="0" applyNumberFormat="1" applyFont="1"/>
    <xf numFmtId="0" fontId="0" fillId="0" borderId="1" xfId="0" applyBorder="1"/>
    <xf numFmtId="0" fontId="1" fillId="2" borderId="2" xfId="0" applyFont="1" applyFill="1" applyBorder="1"/>
    <xf numFmtId="0" fontId="0" fillId="0" borderId="2" xfId="0" applyFont="1" applyFill="1" applyBorder="1"/>
    <xf numFmtId="0" fontId="0" fillId="9" borderId="2" xfId="0" applyFont="1" applyFill="1" applyBorder="1"/>
    <xf numFmtId="0" fontId="0" fillId="8" borderId="2" xfId="0" applyFont="1" applyFill="1" applyBorder="1"/>
    <xf numFmtId="0" fontId="1" fillId="0" borderId="2" xfId="0" applyFont="1" applyFill="1" applyBorder="1"/>
    <xf numFmtId="0" fontId="0" fillId="0" borderId="2" xfId="0" applyFill="1" applyBorder="1"/>
    <xf numFmtId="0" fontId="0" fillId="6" borderId="2" xfId="0" applyFill="1" applyBorder="1"/>
    <xf numFmtId="0" fontId="0" fillId="0" borderId="2" xfId="0" applyBorder="1"/>
    <xf numFmtId="11" fontId="0" fillId="0" borderId="2" xfId="0" applyNumberFormat="1" applyBorder="1"/>
    <xf numFmtId="0" fontId="1" fillId="4" borderId="2" xfId="0" applyFont="1" applyFill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6" xfId="0" applyFont="1" applyFill="1" applyBorder="1"/>
    <xf numFmtId="0" fontId="1" fillId="2" borderId="0" xfId="0" applyFont="1" applyFill="1" applyBorder="1"/>
    <xf numFmtId="0" fontId="1" fillId="2" borderId="7" xfId="0" applyFont="1" applyFill="1" applyBorder="1"/>
    <xf numFmtId="0" fontId="1" fillId="0" borderId="6" xfId="0" applyFont="1" applyFill="1" applyBorder="1"/>
    <xf numFmtId="0" fontId="1" fillId="0" borderId="0" xfId="0" applyFont="1" applyFill="1" applyBorder="1"/>
    <xf numFmtId="0" fontId="1" fillId="0" borderId="7" xfId="0" applyFont="1" applyFill="1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1" fillId="0" borderId="6" xfId="0" applyFont="1" applyBorder="1"/>
    <xf numFmtId="0" fontId="1" fillId="0" borderId="0" xfId="0" applyFont="1" applyBorder="1"/>
    <xf numFmtId="0" fontId="8" fillId="0" borderId="0" xfId="0" applyFont="1" applyBorder="1"/>
    <xf numFmtId="0" fontId="7" fillId="0" borderId="0" xfId="0" applyFont="1" applyBorder="1"/>
    <xf numFmtId="0" fontId="7" fillId="0" borderId="7" xfId="0" applyFont="1" applyBorder="1"/>
    <xf numFmtId="0" fontId="0" fillId="2" borderId="0" xfId="0" applyFill="1" applyBorder="1"/>
    <xf numFmtId="0" fontId="0" fillId="2" borderId="7" xfId="0" applyFill="1" applyBorder="1"/>
    <xf numFmtId="0" fontId="0" fillId="0" borderId="6" xfId="0" applyFont="1" applyFill="1" applyBorder="1"/>
    <xf numFmtId="0" fontId="0" fillId="0" borderId="0" xfId="0" applyFont="1" applyFill="1" applyBorder="1"/>
    <xf numFmtId="0" fontId="0" fillId="0" borderId="7" xfId="0" applyFont="1" applyFill="1" applyBorder="1"/>
    <xf numFmtId="0" fontId="5" fillId="0" borderId="0" xfId="0" applyFont="1" applyBorder="1"/>
    <xf numFmtId="0" fontId="0" fillId="0" borderId="6" xfId="0" applyFill="1" applyBorder="1"/>
    <xf numFmtId="11" fontId="0" fillId="0" borderId="6" xfId="0" applyNumberFormat="1" applyFill="1" applyBorder="1"/>
    <xf numFmtId="11" fontId="0" fillId="0" borderId="0" xfId="0" applyNumberFormat="1" applyBorder="1"/>
    <xf numFmtId="11" fontId="0" fillId="0" borderId="7" xfId="0" applyNumberFormat="1" applyBorder="1"/>
    <xf numFmtId="0" fontId="1" fillId="4" borderId="6" xfId="0" applyFont="1" applyFill="1" applyBorder="1"/>
    <xf numFmtId="0" fontId="0" fillId="0" borderId="0" xfId="0" applyFont="1"/>
    <xf numFmtId="0" fontId="0" fillId="0" borderId="0" xfId="0" applyFill="1" applyBorder="1"/>
    <xf numFmtId="0" fontId="9" fillId="0" borderId="0" xfId="0" applyFont="1" applyBorder="1"/>
    <xf numFmtId="0" fontId="10" fillId="0" borderId="0" xfId="0" applyFont="1" applyBorder="1"/>
    <xf numFmtId="11" fontId="10" fillId="0" borderId="0" xfId="0" applyNumberFormat="1" applyFont="1" applyBorder="1"/>
    <xf numFmtId="0" fontId="10" fillId="0" borderId="0" xfId="0" applyFont="1" applyFill="1" applyBorder="1"/>
    <xf numFmtId="0" fontId="11" fillId="0" borderId="0" xfId="0" applyFont="1" applyBorder="1"/>
    <xf numFmtId="0" fontId="0" fillId="0" borderId="0" xfId="0" applyFont="1" applyBorder="1"/>
    <xf numFmtId="11" fontId="0" fillId="0" borderId="0" xfId="0" applyNumberFormat="1" applyFill="1" applyBorder="1"/>
    <xf numFmtId="0" fontId="0" fillId="0" borderId="0" xfId="0" applyAlignment="1"/>
    <xf numFmtId="0" fontId="0" fillId="10" borderId="0" xfId="0" applyFill="1" applyBorder="1"/>
    <xf numFmtId="0" fontId="7" fillId="10" borderId="0" xfId="0" applyFont="1" applyFill="1" applyBorder="1"/>
    <xf numFmtId="0" fontId="7" fillId="10" borderId="0" xfId="0" applyFont="1" applyFill="1"/>
    <xf numFmtId="0" fontId="0" fillId="11" borderId="0" xfId="0" applyFill="1" applyBorder="1"/>
    <xf numFmtId="0" fontId="0" fillId="12" borderId="0" xfId="0" applyFill="1" applyBorder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12" fillId="0" borderId="0" xfId="0" applyFont="1"/>
    <xf numFmtId="0" fontId="12" fillId="0" borderId="0" xfId="0" applyFont="1" applyFill="1" applyBorder="1"/>
    <xf numFmtId="0" fontId="12" fillId="0" borderId="0" xfId="0" applyFont="1" applyBorder="1"/>
    <xf numFmtId="0" fontId="13" fillId="0" borderId="0" xfId="0" applyFont="1" applyFill="1" applyBorder="1"/>
    <xf numFmtId="0" fontId="0" fillId="14" borderId="0" xfId="0" applyFill="1" applyBorder="1"/>
    <xf numFmtId="0" fontId="0" fillId="14" borderId="0" xfId="0" applyFont="1" applyFill="1" applyBorder="1"/>
    <xf numFmtId="0" fontId="13" fillId="0" borderId="0" xfId="0" applyFont="1" applyBorder="1"/>
    <xf numFmtId="11" fontId="13" fillId="0" borderId="0" xfId="0" applyNumberFormat="1" applyFont="1" applyBorder="1"/>
    <xf numFmtId="0" fontId="9" fillId="0" borderId="0" xfId="0" applyFont="1" applyFill="1" applyBorder="1"/>
    <xf numFmtId="0" fontId="1" fillId="15" borderId="0" xfId="0" applyFont="1" applyFill="1" applyBorder="1"/>
    <xf numFmtId="0" fontId="0" fillId="15" borderId="0" xfId="0" applyFont="1" applyFill="1" applyBorder="1"/>
    <xf numFmtId="0" fontId="14" fillId="0" borderId="0" xfId="0" applyFont="1" applyFill="1"/>
    <xf numFmtId="0" fontId="14" fillId="0" borderId="0" xfId="0" applyFont="1" applyFill="1" applyBorder="1"/>
    <xf numFmtId="0" fontId="15" fillId="0" borderId="0" xfId="0" applyFont="1" applyFill="1"/>
    <xf numFmtId="0" fontId="0" fillId="8" borderId="0" xfId="0" applyFill="1" applyBorder="1"/>
    <xf numFmtId="0" fontId="7" fillId="8" borderId="0" xfId="0" applyFont="1" applyFill="1" applyBorder="1"/>
    <xf numFmtId="0" fontId="16" fillId="16" borderId="0" xfId="0" applyFont="1" applyFill="1"/>
    <xf numFmtId="0" fontId="1" fillId="0" borderId="0" xfId="0" applyFont="1" applyAlignment="1">
      <alignment horizontal="center"/>
    </xf>
    <xf numFmtId="0" fontId="16" fillId="16" borderId="0" xfId="0" applyFont="1" applyFill="1" applyAlignment="1">
      <alignment horizontal="center"/>
    </xf>
  </cellXfs>
  <cellStyles count="1">
    <cellStyle name="Normal" xfId="0" builtinId="0"/>
  </cellStyles>
  <dxfs count="67"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F6D0DD"/>
      <color rgb="FFDBCEFF"/>
      <color rgb="FFDFDAFF"/>
      <color rgb="FFDCF1E9"/>
      <color rgb="FFD6ED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thleen Jacquerie" id="{2A9AB4DC-C78A-E644-923D-F16A8F9F5F93}" userId="b4f6b6dba48c291a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4" dT="2022-05-13T09:29:18.03" personId="{2A9AB4DC-C78A-E644-923D-F16A8F9F5F93}" id="{5DE4C8D4-64BE-D940-B619-55573B5E1155}">
    <text>60 pulses</text>
  </threadedComment>
  <threadedComment ref="K4" dT="2022-05-13T09:35:25.46" personId="{2A9AB4DC-C78A-E644-923D-F16A8F9F5F93}" id="{3E476F81-E2F3-0A47-A8C5-66E593751969}">
    <text xml:space="preserve">60 pulses
</text>
  </threadedComment>
  <threadedComment ref="L4" dT="2022-05-13T09:35:35.03" personId="{2A9AB4DC-C78A-E644-923D-F16A8F9F5F93}" id="{12DBFAFE-A740-4F4F-9686-0EF095F3F11C}">
    <text>60 pulses</text>
  </threadedComment>
  <threadedComment ref="M4" dT="2022-05-13T15:01:55.73" personId="{2A9AB4DC-C78A-E644-923D-F16A8F9F5F93}" id="{901363D1-395B-5346-AAC5-9A09DFFBCF89}">
    <text xml:space="preserve">60 pulses
</text>
  </threadedComment>
  <threadedComment ref="N4" dT="2022-05-13T15:05:45.81" personId="{2A9AB4DC-C78A-E644-923D-F16A8F9F5F93}" id="{19EE30B3-DFFF-4246-A6FE-57B830046961}">
    <text xml:space="preserve">60 pulses
</text>
  </threadedComment>
  <threadedComment ref="O4" dT="2022-05-13T15:05:45.81" personId="{2A9AB4DC-C78A-E644-923D-F16A8F9F5F93}" id="{D53DF503-44A2-7947-A5E0-1F2BB9CAD0DF}">
    <text xml:space="preserve">60 pulses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10E45-0EFF-8845-944C-F4624CFE1FC1}">
  <dimension ref="A1:X61"/>
  <sheetViews>
    <sheetView tabSelected="1" zoomScale="75" zoomScaleNormal="137" workbookViewId="0">
      <selection activeCell="N32" sqref="N29:N32"/>
    </sheetView>
  </sheetViews>
  <sheetFormatPr baseColWidth="10" defaultRowHeight="16" x14ac:dyDescent="0.2"/>
  <cols>
    <col min="1" max="1" width="16.83203125" customWidth="1"/>
    <col min="2" max="2" width="15.5" style="46" customWidth="1"/>
    <col min="3" max="3" width="15.83203125" style="46" customWidth="1"/>
    <col min="4" max="4" width="15.5" style="46" customWidth="1"/>
    <col min="5" max="5" width="16.83203125" style="46" customWidth="1"/>
    <col min="6" max="6" width="10.1640625" style="46" customWidth="1"/>
    <col min="7" max="7" width="15.83203125" style="46" customWidth="1"/>
    <col min="8" max="8" width="15.83203125" customWidth="1"/>
    <col min="9" max="9" width="13.83203125" customWidth="1"/>
    <col min="10" max="10" width="18.5" style="46" customWidth="1"/>
    <col min="11" max="11" width="13.1640625" style="46" customWidth="1"/>
    <col min="12" max="12" width="15.5" customWidth="1"/>
    <col min="13" max="13" width="15.6640625" customWidth="1"/>
    <col min="14" max="14" width="14" customWidth="1"/>
    <col min="15" max="15" width="15" customWidth="1"/>
    <col min="18" max="18" width="16.1640625" customWidth="1"/>
    <col min="19" max="19" width="15.83203125" customWidth="1"/>
    <col min="20" max="21" width="14.33203125" customWidth="1"/>
    <col min="22" max="22" width="13" customWidth="1"/>
  </cols>
  <sheetData>
    <row r="1" spans="1:22" ht="21" x14ac:dyDescent="0.25">
      <c r="A1" s="98" t="s">
        <v>220</v>
      </c>
      <c r="B1" s="46">
        <v>1</v>
      </c>
      <c r="C1" s="46">
        <v>2</v>
      </c>
      <c r="D1" s="46">
        <v>3</v>
      </c>
      <c r="E1" s="37">
        <v>4</v>
      </c>
      <c r="F1" s="37">
        <v>5</v>
      </c>
      <c r="G1" s="37">
        <v>6</v>
      </c>
      <c r="H1">
        <v>7</v>
      </c>
      <c r="I1">
        <v>8</v>
      </c>
      <c r="J1" s="37">
        <v>9</v>
      </c>
      <c r="K1" s="46">
        <v>10</v>
      </c>
      <c r="L1" s="65">
        <v>11</v>
      </c>
      <c r="M1" s="65">
        <v>12</v>
      </c>
      <c r="N1" s="65">
        <v>13</v>
      </c>
      <c r="O1" s="65">
        <v>14</v>
      </c>
      <c r="R1" s="100" t="s">
        <v>260</v>
      </c>
      <c r="S1" s="100"/>
      <c r="T1" s="100"/>
      <c r="U1" s="100"/>
      <c r="V1" s="100"/>
    </row>
    <row r="2" spans="1:22" x14ac:dyDescent="0.2">
      <c r="A2" s="3" t="s">
        <v>5</v>
      </c>
      <c r="B2" s="40" t="s">
        <v>229</v>
      </c>
      <c r="C2" s="40" t="s">
        <v>201</v>
      </c>
      <c r="D2" s="40" t="s">
        <v>29</v>
      </c>
      <c r="E2" s="40" t="s">
        <v>205</v>
      </c>
      <c r="F2" s="40" t="s">
        <v>206</v>
      </c>
      <c r="G2" s="40" t="s">
        <v>204</v>
      </c>
      <c r="H2" s="6" t="s">
        <v>177</v>
      </c>
      <c r="I2" s="6" t="s">
        <v>208</v>
      </c>
      <c r="J2" s="40" t="s">
        <v>212</v>
      </c>
      <c r="K2" s="40" t="s">
        <v>82</v>
      </c>
      <c r="L2" s="40" t="s">
        <v>215</v>
      </c>
      <c r="M2" s="40" t="s">
        <v>216</v>
      </c>
      <c r="N2" s="40" t="s">
        <v>217</v>
      </c>
      <c r="O2" s="40" t="s">
        <v>218</v>
      </c>
      <c r="T2" s="99" t="s">
        <v>205</v>
      </c>
      <c r="U2" s="99"/>
      <c r="V2" s="5" t="s">
        <v>225</v>
      </c>
    </row>
    <row r="3" spans="1:22" x14ac:dyDescent="0.2">
      <c r="A3" s="9" t="s">
        <v>224</v>
      </c>
      <c r="B3" s="56" t="s">
        <v>205</v>
      </c>
      <c r="C3" s="56" t="s">
        <v>205</v>
      </c>
      <c r="D3" s="91" t="s">
        <v>225</v>
      </c>
      <c r="E3" s="56" t="s">
        <v>205</v>
      </c>
      <c r="F3" s="92" t="s">
        <v>225</v>
      </c>
      <c r="G3" s="56" t="s">
        <v>205</v>
      </c>
      <c r="H3" s="56" t="s">
        <v>205</v>
      </c>
      <c r="I3" s="56" t="s">
        <v>205</v>
      </c>
      <c r="J3" s="56" t="s">
        <v>205</v>
      </c>
      <c r="K3" s="56" t="s">
        <v>205</v>
      </c>
      <c r="L3" s="56" t="s">
        <v>205</v>
      </c>
      <c r="M3" s="56" t="s">
        <v>205</v>
      </c>
      <c r="N3" s="56" t="s">
        <v>205</v>
      </c>
      <c r="O3" s="56" t="s">
        <v>205</v>
      </c>
      <c r="R3" t="s">
        <v>259</v>
      </c>
      <c r="S3" t="s">
        <v>234</v>
      </c>
      <c r="T3" s="79" t="s">
        <v>237</v>
      </c>
      <c r="U3" s="80" t="s">
        <v>238</v>
      </c>
    </row>
    <row r="4" spans="1:22" x14ac:dyDescent="0.2">
      <c r="A4" s="9" t="s">
        <v>226</v>
      </c>
      <c r="B4" s="56" t="s">
        <v>227</v>
      </c>
      <c r="C4" s="56" t="s">
        <v>227</v>
      </c>
      <c r="D4" s="56" t="s">
        <v>228</v>
      </c>
      <c r="E4" s="56" t="s">
        <v>227</v>
      </c>
      <c r="F4" s="56" t="s">
        <v>228</v>
      </c>
      <c r="G4" s="56" t="s">
        <v>227</v>
      </c>
      <c r="H4" s="56" t="s">
        <v>227</v>
      </c>
      <c r="I4" s="56" t="s">
        <v>227</v>
      </c>
      <c r="J4" s="56" t="s">
        <v>227</v>
      </c>
      <c r="K4" s="56" t="s">
        <v>227</v>
      </c>
      <c r="L4" s="56" t="s">
        <v>227</v>
      </c>
      <c r="M4" s="56" t="s">
        <v>227</v>
      </c>
      <c r="N4" s="56" t="s">
        <v>227</v>
      </c>
      <c r="O4" s="56" t="s">
        <v>227</v>
      </c>
      <c r="R4" t="s">
        <v>59</v>
      </c>
      <c r="S4" t="s">
        <v>62</v>
      </c>
      <c r="T4">
        <v>4</v>
      </c>
      <c r="V4">
        <v>5</v>
      </c>
    </row>
    <row r="5" spans="1:22" x14ac:dyDescent="0.2">
      <c r="A5" s="9" t="s">
        <v>83</v>
      </c>
      <c r="B5" s="56" t="s">
        <v>209</v>
      </c>
      <c r="C5" s="56" t="s">
        <v>209</v>
      </c>
      <c r="D5" s="56" t="s">
        <v>209</v>
      </c>
      <c r="E5" s="56" t="s">
        <v>209</v>
      </c>
      <c r="F5" s="56" t="s">
        <v>209</v>
      </c>
      <c r="G5" s="56" t="s">
        <v>209</v>
      </c>
      <c r="H5" s="9" t="s">
        <v>209</v>
      </c>
      <c r="I5" s="19" t="s">
        <v>209</v>
      </c>
      <c r="J5" s="56" t="s">
        <v>213</v>
      </c>
      <c r="K5" s="56" t="s">
        <v>213</v>
      </c>
      <c r="L5" s="56" t="s">
        <v>213</v>
      </c>
      <c r="M5" s="56" t="s">
        <v>213</v>
      </c>
      <c r="N5" s="56" t="s">
        <v>213</v>
      </c>
      <c r="O5" s="56" t="s">
        <v>213</v>
      </c>
      <c r="R5" t="s">
        <v>1</v>
      </c>
      <c r="S5" t="s">
        <v>62</v>
      </c>
      <c r="T5">
        <v>1</v>
      </c>
    </row>
    <row r="6" spans="1:22" x14ac:dyDescent="0.2">
      <c r="A6" s="7"/>
      <c r="B6" s="56"/>
      <c r="C6" s="56"/>
      <c r="D6" s="43"/>
      <c r="E6" s="43"/>
      <c r="F6" s="58"/>
      <c r="G6" s="43"/>
      <c r="H6" s="7"/>
      <c r="I6" s="7"/>
      <c r="J6" s="43"/>
      <c r="K6" s="43"/>
      <c r="R6" s="56" t="s">
        <v>233</v>
      </c>
      <c r="S6" t="s">
        <v>2</v>
      </c>
      <c r="T6" s="73">
        <v>2</v>
      </c>
      <c r="U6" s="73">
        <v>9</v>
      </c>
      <c r="V6">
        <v>3</v>
      </c>
    </row>
    <row r="7" spans="1:22" x14ac:dyDescent="0.2">
      <c r="A7" s="7"/>
      <c r="B7" s="56"/>
      <c r="C7" s="56"/>
      <c r="D7" s="43"/>
      <c r="E7" s="43"/>
      <c r="G7" s="43"/>
      <c r="H7" s="7"/>
      <c r="I7" s="7"/>
      <c r="J7" s="43"/>
      <c r="K7" s="43"/>
      <c r="R7" t="s">
        <v>241</v>
      </c>
      <c r="S7" s="81" t="s">
        <v>136</v>
      </c>
      <c r="T7">
        <v>6</v>
      </c>
      <c r="U7">
        <v>10</v>
      </c>
    </row>
    <row r="8" spans="1:22" x14ac:dyDescent="0.2">
      <c r="A8" s="7"/>
      <c r="B8" s="56"/>
      <c r="C8" s="56"/>
      <c r="E8" s="65"/>
      <c r="G8" s="43"/>
      <c r="H8" s="7"/>
      <c r="I8" s="7"/>
      <c r="J8" s="43"/>
      <c r="K8" s="43"/>
      <c r="R8" t="s">
        <v>207</v>
      </c>
      <c r="S8" t="s">
        <v>248</v>
      </c>
      <c r="T8">
        <v>7</v>
      </c>
      <c r="U8">
        <v>11</v>
      </c>
    </row>
    <row r="9" spans="1:22" x14ac:dyDescent="0.2">
      <c r="A9" s="3" t="s">
        <v>203</v>
      </c>
      <c r="B9" s="43" t="s">
        <v>1</v>
      </c>
      <c r="C9" s="43" t="s">
        <v>230</v>
      </c>
      <c r="D9" s="43" t="s">
        <v>230</v>
      </c>
      <c r="E9" s="65" t="s">
        <v>59</v>
      </c>
      <c r="F9" s="46" t="s">
        <v>59</v>
      </c>
      <c r="G9" s="43" t="s">
        <v>230</v>
      </c>
      <c r="H9" s="65" t="s">
        <v>207</v>
      </c>
      <c r="I9" s="65" t="s">
        <v>207</v>
      </c>
      <c r="J9" s="43" t="s">
        <v>230</v>
      </c>
      <c r="K9" s="43" t="s">
        <v>230</v>
      </c>
      <c r="L9" s="43" t="s">
        <v>230</v>
      </c>
      <c r="M9" s="43" t="s">
        <v>230</v>
      </c>
      <c r="N9" s="43" t="s">
        <v>230</v>
      </c>
      <c r="O9" s="43" t="s">
        <v>230</v>
      </c>
      <c r="R9" t="s">
        <v>239</v>
      </c>
      <c r="S9" s="81" t="s">
        <v>235</v>
      </c>
      <c r="U9">
        <v>12</v>
      </c>
    </row>
    <row r="10" spans="1:22" x14ac:dyDescent="0.2">
      <c r="A10" s="1" t="s">
        <v>0</v>
      </c>
      <c r="B10" s="65" t="s">
        <v>1</v>
      </c>
      <c r="C10" s="65" t="s">
        <v>1</v>
      </c>
      <c r="D10" s="65" t="s">
        <v>1</v>
      </c>
      <c r="E10" s="65" t="s">
        <v>59</v>
      </c>
      <c r="F10" s="65" t="s">
        <v>59</v>
      </c>
      <c r="G10" s="46" t="s">
        <v>1</v>
      </c>
      <c r="H10" s="65" t="s">
        <v>207</v>
      </c>
      <c r="I10" t="s">
        <v>207</v>
      </c>
      <c r="J10" s="46" t="s">
        <v>1</v>
      </c>
      <c r="K10" s="46" t="s">
        <v>1</v>
      </c>
      <c r="L10" s="65" t="s">
        <v>207</v>
      </c>
      <c r="M10" s="65" t="s">
        <v>207</v>
      </c>
      <c r="N10" s="65" t="s">
        <v>207</v>
      </c>
      <c r="O10" s="65" t="s">
        <v>207</v>
      </c>
      <c r="R10" s="56" t="s">
        <v>240</v>
      </c>
      <c r="S10" s="81" t="s">
        <v>236</v>
      </c>
      <c r="U10">
        <v>14</v>
      </c>
    </row>
    <row r="11" spans="1:22" x14ac:dyDescent="0.2">
      <c r="A11" s="1" t="s">
        <v>57</v>
      </c>
      <c r="B11" s="86" t="s">
        <v>62</v>
      </c>
      <c r="C11" s="96" t="s">
        <v>2</v>
      </c>
      <c r="D11" s="96" t="s">
        <v>2</v>
      </c>
      <c r="E11" s="87" t="s">
        <v>62</v>
      </c>
      <c r="F11" s="86" t="s">
        <v>62</v>
      </c>
      <c r="G11" s="74" t="s">
        <v>136</v>
      </c>
      <c r="H11" s="86" t="s">
        <v>62</v>
      </c>
      <c r="I11" s="86" t="s">
        <v>62</v>
      </c>
      <c r="J11" s="96" t="s">
        <v>2</v>
      </c>
      <c r="K11" s="74" t="s">
        <v>136</v>
      </c>
      <c r="L11" s="96" t="s">
        <v>2</v>
      </c>
      <c r="M11" s="74" t="s">
        <v>136</v>
      </c>
      <c r="N11" s="96" t="s">
        <v>2</v>
      </c>
      <c r="O11" s="74" t="s">
        <v>136</v>
      </c>
    </row>
    <row r="12" spans="1:22" x14ac:dyDescent="0.2">
      <c r="A12" s="1" t="s">
        <v>4</v>
      </c>
      <c r="B12" s="77" t="s">
        <v>58</v>
      </c>
      <c r="C12" s="77" t="s">
        <v>58</v>
      </c>
      <c r="D12" s="77" t="s">
        <v>58</v>
      </c>
      <c r="E12" s="77" t="s">
        <v>58</v>
      </c>
      <c r="F12" s="77" t="s">
        <v>58</v>
      </c>
      <c r="G12" s="77" t="s">
        <v>58</v>
      </c>
      <c r="H12" s="77" t="s">
        <v>58</v>
      </c>
      <c r="I12" s="77" t="s">
        <v>58</v>
      </c>
      <c r="J12" s="78" t="s">
        <v>43</v>
      </c>
      <c r="K12" s="78" t="s">
        <v>43</v>
      </c>
      <c r="L12" s="78" t="s">
        <v>43</v>
      </c>
      <c r="M12" s="78" t="s">
        <v>43</v>
      </c>
      <c r="N12" s="78" t="s">
        <v>43</v>
      </c>
      <c r="O12" s="78" t="s">
        <v>43</v>
      </c>
    </row>
    <row r="13" spans="1:22" x14ac:dyDescent="0.2">
      <c r="A13" s="1" t="s">
        <v>221</v>
      </c>
      <c r="B13" s="65" t="s">
        <v>223</v>
      </c>
      <c r="C13" s="65" t="s">
        <v>223</v>
      </c>
      <c r="D13" s="65" t="s">
        <v>223</v>
      </c>
      <c r="E13" s="65" t="s">
        <v>223</v>
      </c>
      <c r="F13" s="65" t="s">
        <v>223</v>
      </c>
      <c r="G13" s="65" t="s">
        <v>223</v>
      </c>
      <c r="H13" s="65" t="s">
        <v>85</v>
      </c>
      <c r="I13" s="65" t="s">
        <v>85</v>
      </c>
      <c r="J13" s="65" t="s">
        <v>223</v>
      </c>
      <c r="K13" s="65" t="s">
        <v>223</v>
      </c>
      <c r="L13" s="65" t="s">
        <v>85</v>
      </c>
      <c r="M13" s="65" t="s">
        <v>85</v>
      </c>
      <c r="N13" s="65" t="s">
        <v>85</v>
      </c>
      <c r="O13" s="65" t="s">
        <v>85</v>
      </c>
    </row>
    <row r="14" spans="1:22" x14ac:dyDescent="0.2">
      <c r="A14" s="1" t="s">
        <v>222</v>
      </c>
      <c r="B14" s="65" t="s">
        <v>223</v>
      </c>
      <c r="C14" s="65" t="s">
        <v>223</v>
      </c>
      <c r="D14" s="65" t="s">
        <v>223</v>
      </c>
      <c r="E14" s="65" t="s">
        <v>223</v>
      </c>
      <c r="F14" s="65" t="s">
        <v>223</v>
      </c>
      <c r="G14" s="65" t="s">
        <v>223</v>
      </c>
      <c r="H14" s="65" t="s">
        <v>223</v>
      </c>
      <c r="I14" s="65" t="s">
        <v>85</v>
      </c>
      <c r="J14" s="65" t="s">
        <v>223</v>
      </c>
      <c r="K14" s="65" t="s">
        <v>223</v>
      </c>
      <c r="L14" s="65" t="s">
        <v>223</v>
      </c>
      <c r="M14" s="65" t="s">
        <v>223</v>
      </c>
      <c r="N14" s="65" t="s">
        <v>85</v>
      </c>
      <c r="O14" s="65" t="s">
        <v>85</v>
      </c>
    </row>
    <row r="15" spans="1:22" x14ac:dyDescent="0.2">
      <c r="A15" s="1"/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</row>
    <row r="16" spans="1:22" x14ac:dyDescent="0.2">
      <c r="A16" s="1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</row>
    <row r="17" spans="1:15" x14ac:dyDescent="0.2">
      <c r="A17" s="3" t="s">
        <v>6</v>
      </c>
      <c r="B17" s="43"/>
      <c r="C17" s="43"/>
    </row>
    <row r="18" spans="1:15" x14ac:dyDescent="0.2">
      <c r="A18" s="1" t="s">
        <v>7</v>
      </c>
      <c r="B18" s="46">
        <v>22.272120000000001</v>
      </c>
      <c r="C18" s="46">
        <v>22.272120000000001</v>
      </c>
      <c r="D18" s="46">
        <v>22.272120000000001</v>
      </c>
      <c r="E18" s="65">
        <v>22.6936</v>
      </c>
      <c r="F18" s="46">
        <v>20</v>
      </c>
      <c r="G18" s="46">
        <v>22.272120000000001</v>
      </c>
      <c r="H18">
        <v>32.190075399999998</v>
      </c>
      <c r="I18">
        <v>38.349208300000001</v>
      </c>
      <c r="J18" s="46">
        <v>22.272120000000001</v>
      </c>
      <c r="K18" s="46">
        <v>22.272120000000001</v>
      </c>
      <c r="L18">
        <v>32.190075399999998</v>
      </c>
      <c r="M18">
        <v>32.190075399999998</v>
      </c>
      <c r="N18">
        <v>38.349208300000001</v>
      </c>
      <c r="O18">
        <v>38.349208300000001</v>
      </c>
    </row>
    <row r="19" spans="1:15" x14ac:dyDescent="0.2">
      <c r="A19" s="1" t="s">
        <v>8</v>
      </c>
      <c r="B19" s="46">
        <v>0.84409999999999996</v>
      </c>
      <c r="C19" s="46">
        <v>0.84409999999999996</v>
      </c>
      <c r="D19" s="46">
        <v>0.84409999999999996</v>
      </c>
      <c r="E19" s="65">
        <v>0.56175390000000003</v>
      </c>
      <c r="F19" s="46">
        <v>1</v>
      </c>
      <c r="G19" s="46">
        <v>0.84409999999999996</v>
      </c>
      <c r="H19">
        <v>1.60681037</v>
      </c>
      <c r="I19">
        <v>3.99132241</v>
      </c>
      <c r="J19" s="46">
        <v>0.84409999999999996</v>
      </c>
      <c r="K19" s="46">
        <v>0.84409999999999996</v>
      </c>
      <c r="L19">
        <v>1.60681037</v>
      </c>
      <c r="M19">
        <v>1.60681037</v>
      </c>
      <c r="N19">
        <v>3.99132241</v>
      </c>
      <c r="O19">
        <v>3.99132241</v>
      </c>
    </row>
    <row r="20" spans="1:15" x14ac:dyDescent="0.2">
      <c r="A20" s="1" t="s">
        <v>9</v>
      </c>
      <c r="B20" s="46">
        <v>1.62138</v>
      </c>
      <c r="C20" s="46">
        <v>1.62138</v>
      </c>
      <c r="D20" s="46">
        <v>1.62138</v>
      </c>
      <c r="E20" s="65">
        <v>1.2396400000000001</v>
      </c>
      <c r="F20" s="46">
        <v>2</v>
      </c>
      <c r="G20" s="46">
        <v>1.62138</v>
      </c>
      <c r="H20">
        <v>1.1243642</v>
      </c>
      <c r="I20">
        <v>1.1294083399999999</v>
      </c>
      <c r="J20" s="46">
        <v>1.62138</v>
      </c>
      <c r="K20" s="46">
        <v>1.62138</v>
      </c>
      <c r="L20">
        <v>1.1243642</v>
      </c>
      <c r="M20">
        <v>1.1243642</v>
      </c>
      <c r="N20">
        <v>1.1294083399999999</v>
      </c>
      <c r="O20">
        <v>1.1294083399999999</v>
      </c>
    </row>
    <row r="21" spans="1:15" x14ac:dyDescent="0.2">
      <c r="A21" s="1" t="s">
        <v>10</v>
      </c>
      <c r="B21" s="46">
        <v>9.5370899999999992</v>
      </c>
      <c r="C21" s="46">
        <v>9.5370899999999992</v>
      </c>
      <c r="D21" s="46">
        <v>9.5370899999999992</v>
      </c>
      <c r="E21" s="65">
        <v>4.6097999999999999</v>
      </c>
      <c r="F21" s="46">
        <v>13.7</v>
      </c>
      <c r="G21" s="46">
        <v>9.5370899999999992</v>
      </c>
      <c r="H21">
        <v>5.7527237700000002</v>
      </c>
      <c r="I21">
        <v>9.2354584099999997</v>
      </c>
      <c r="J21" s="46">
        <v>9.5370899999999992</v>
      </c>
      <c r="K21" s="46">
        <v>9.5370899999999992</v>
      </c>
      <c r="L21">
        <v>5.7527237700000002</v>
      </c>
      <c r="M21">
        <v>5.7527237700000002</v>
      </c>
      <c r="N21">
        <v>9.2354584099999997</v>
      </c>
      <c r="O21">
        <v>9.2354584099999997</v>
      </c>
    </row>
    <row r="22" spans="1:15" x14ac:dyDescent="0.2">
      <c r="A22" s="1" t="s">
        <v>11</v>
      </c>
      <c r="B22" s="61">
        <v>520761.29</v>
      </c>
      <c r="C22" s="61">
        <v>520761.29</v>
      </c>
      <c r="D22" s="61">
        <v>520761.29</v>
      </c>
      <c r="E22" s="72">
        <v>346361.5</v>
      </c>
      <c r="F22" s="61">
        <v>150000</v>
      </c>
      <c r="G22" s="46">
        <v>520761.29</v>
      </c>
      <c r="H22" s="4">
        <v>79975.657300000006</v>
      </c>
      <c r="I22" s="4">
        <v>299877.8</v>
      </c>
      <c r="J22" s="46">
        <v>520761.29</v>
      </c>
      <c r="K22" s="46">
        <v>520761.29</v>
      </c>
      <c r="L22" s="4">
        <v>79975.657300000006</v>
      </c>
      <c r="M22" s="4">
        <v>79975.657300000006</v>
      </c>
      <c r="N22" s="4">
        <v>299877.8</v>
      </c>
      <c r="O22" s="4">
        <v>299877.8</v>
      </c>
    </row>
    <row r="23" spans="1:15" x14ac:dyDescent="0.2">
      <c r="A23" s="1" t="s">
        <v>12</v>
      </c>
      <c r="B23" s="46">
        <v>2.0092889999999999</v>
      </c>
      <c r="C23" s="46">
        <v>2.0092889999999999</v>
      </c>
      <c r="D23" s="66">
        <v>1.45</v>
      </c>
      <c r="E23" s="65">
        <v>1.3</v>
      </c>
      <c r="F23" s="46">
        <v>1.3</v>
      </c>
      <c r="G23" s="46">
        <v>2.0092889999999999</v>
      </c>
      <c r="H23">
        <v>1.63069609</v>
      </c>
      <c r="I23">
        <v>1.63069609</v>
      </c>
      <c r="J23" s="46">
        <v>2.0092889999999999</v>
      </c>
      <c r="K23" s="46">
        <v>2.0092889999999999</v>
      </c>
      <c r="L23">
        <v>1.63069609</v>
      </c>
      <c r="M23">
        <v>1.63069609</v>
      </c>
      <c r="N23">
        <v>1.63069609</v>
      </c>
      <c r="O23">
        <v>1.63069609</v>
      </c>
    </row>
    <row r="24" spans="1:15" x14ac:dyDescent="0.2">
      <c r="A24" s="1" t="s">
        <v>13</v>
      </c>
      <c r="B24" s="46">
        <v>1</v>
      </c>
      <c r="C24" s="46">
        <v>1</v>
      </c>
      <c r="D24" s="46">
        <v>1</v>
      </c>
      <c r="E24" s="65">
        <v>1</v>
      </c>
      <c r="F24" s="46">
        <v>1</v>
      </c>
      <c r="G24" s="46">
        <v>1</v>
      </c>
      <c r="H24">
        <v>1</v>
      </c>
      <c r="I24">
        <v>1</v>
      </c>
      <c r="J24" s="46">
        <v>1</v>
      </c>
      <c r="K24" s="46">
        <v>1</v>
      </c>
      <c r="L24">
        <v>1</v>
      </c>
      <c r="M24">
        <v>1</v>
      </c>
      <c r="N24">
        <v>1</v>
      </c>
      <c r="O24">
        <v>1</v>
      </c>
    </row>
    <row r="25" spans="1:15" x14ac:dyDescent="0.2">
      <c r="A25" s="1" t="s">
        <v>20</v>
      </c>
      <c r="B25" s="46">
        <v>597.08921999999995</v>
      </c>
      <c r="C25" s="46">
        <v>597.08921999999995</v>
      </c>
      <c r="D25" s="46">
        <v>597.08921999999995</v>
      </c>
      <c r="E25" s="65">
        <v>725.08500000000004</v>
      </c>
      <c r="F25" s="58">
        <v>321.80799999999999</v>
      </c>
      <c r="G25" s="46">
        <v>597.08921999999995</v>
      </c>
      <c r="H25">
        <v>161.98798500000001</v>
      </c>
      <c r="I25">
        <v>564.39297499999998</v>
      </c>
      <c r="J25" s="46">
        <v>597.08921999999995</v>
      </c>
      <c r="K25" s="65">
        <v>597.08921999999995</v>
      </c>
      <c r="L25">
        <v>161.98798500000001</v>
      </c>
      <c r="M25">
        <v>161.98798500000001</v>
      </c>
      <c r="N25">
        <v>564.39297499999998</v>
      </c>
      <c r="O25">
        <v>564.39297499999998</v>
      </c>
    </row>
    <row r="26" spans="1:15" x14ac:dyDescent="0.2">
      <c r="A26" s="1" t="s">
        <v>21</v>
      </c>
      <c r="B26" s="46">
        <v>137.7586</v>
      </c>
      <c r="C26" s="46">
        <v>137.7586</v>
      </c>
      <c r="D26" s="46">
        <v>137.7586</v>
      </c>
      <c r="E26" s="65">
        <v>331.90899999999999</v>
      </c>
      <c r="F26" s="46">
        <v>200</v>
      </c>
      <c r="G26" s="46">
        <v>137.7586</v>
      </c>
      <c r="H26">
        <v>31.975988300000001</v>
      </c>
      <c r="I26">
        <v>111.320539</v>
      </c>
      <c r="J26" s="46">
        <v>137.7586</v>
      </c>
      <c r="K26" s="65">
        <v>137.7586</v>
      </c>
      <c r="L26">
        <v>31.975988300000001</v>
      </c>
      <c r="M26">
        <v>31.975988300000001</v>
      </c>
      <c r="N26">
        <v>111.320539</v>
      </c>
      <c r="O26">
        <v>111.320539</v>
      </c>
    </row>
    <row r="27" spans="1:15" x14ac:dyDescent="0.2">
      <c r="A27" s="1" t="s">
        <v>15</v>
      </c>
      <c r="B27" s="88" t="s">
        <v>42</v>
      </c>
      <c r="C27" s="67">
        <f>C25/(C25+C26)</f>
        <v>0.81253451905184937</v>
      </c>
      <c r="D27" s="46">
        <f>D25/(D25+D26)</f>
        <v>0.81253451905184937</v>
      </c>
      <c r="E27" s="88" t="s">
        <v>42</v>
      </c>
      <c r="F27" s="88" t="s">
        <v>42</v>
      </c>
      <c r="G27" s="71">
        <v>0.81253451905184937</v>
      </c>
      <c r="H27" s="93" t="s">
        <v>42</v>
      </c>
      <c r="I27" s="94" t="s">
        <v>42</v>
      </c>
      <c r="J27" s="50" t="s">
        <v>150</v>
      </c>
      <c r="K27" s="84" t="s">
        <v>42</v>
      </c>
      <c r="L27" s="50" t="s">
        <v>150</v>
      </c>
      <c r="M27" s="82" t="s">
        <v>42</v>
      </c>
      <c r="N27" s="1" t="s">
        <v>261</v>
      </c>
      <c r="O27" s="82" t="s">
        <v>42</v>
      </c>
    </row>
    <row r="28" spans="1:15" x14ac:dyDescent="0.2">
      <c r="A28" s="1" t="s">
        <v>14</v>
      </c>
      <c r="B28" s="88" t="s">
        <v>42</v>
      </c>
      <c r="C28" s="67">
        <v>0</v>
      </c>
      <c r="D28" s="46">
        <v>0</v>
      </c>
      <c r="E28" s="88" t="s">
        <v>42</v>
      </c>
      <c r="F28" s="88" t="s">
        <v>42</v>
      </c>
      <c r="G28" s="46">
        <v>0</v>
      </c>
      <c r="H28" s="93" t="s">
        <v>42</v>
      </c>
      <c r="I28" s="94" t="s">
        <v>42</v>
      </c>
      <c r="J28" s="46" t="s">
        <v>151</v>
      </c>
      <c r="K28" s="84" t="s">
        <v>42</v>
      </c>
      <c r="L28" s="46" t="s">
        <v>151</v>
      </c>
      <c r="M28" s="83" t="s">
        <v>42</v>
      </c>
      <c r="N28" s="1" t="s">
        <v>262</v>
      </c>
      <c r="O28" s="82" t="s">
        <v>42</v>
      </c>
    </row>
    <row r="29" spans="1:15" x14ac:dyDescent="0.2">
      <c r="A29" s="1" t="s">
        <v>16</v>
      </c>
      <c r="B29" s="88" t="s">
        <v>42</v>
      </c>
      <c r="C29" s="67">
        <v>0</v>
      </c>
      <c r="D29" s="46">
        <v>0</v>
      </c>
      <c r="E29" s="88" t="s">
        <v>42</v>
      </c>
      <c r="F29" s="88" t="s">
        <v>42</v>
      </c>
      <c r="G29" s="46">
        <v>0</v>
      </c>
      <c r="H29" s="93" t="s">
        <v>42</v>
      </c>
      <c r="I29" s="94" t="s">
        <v>42</v>
      </c>
      <c r="J29" s="46">
        <v>0</v>
      </c>
      <c r="K29" s="84" t="s">
        <v>42</v>
      </c>
      <c r="L29" s="65">
        <v>0</v>
      </c>
      <c r="M29" s="83" t="s">
        <v>42</v>
      </c>
      <c r="N29" s="1">
        <v>0</v>
      </c>
      <c r="O29" s="82" t="s">
        <v>42</v>
      </c>
    </row>
    <row r="30" spans="1:15" x14ac:dyDescent="0.2">
      <c r="A30" s="1" t="s">
        <v>17</v>
      </c>
      <c r="B30" s="85" t="s">
        <v>42</v>
      </c>
      <c r="C30" s="67">
        <f t="shared" ref="C30" si="0">C22/(C25+C26)</f>
        <v>708.6654894070449</v>
      </c>
      <c r="D30" s="46">
        <f>D22/(D25+D26)</f>
        <v>708.6654894070449</v>
      </c>
      <c r="E30" s="88" t="s">
        <v>42</v>
      </c>
      <c r="F30" s="88" t="s">
        <v>42</v>
      </c>
      <c r="G30" s="70" t="s">
        <v>42</v>
      </c>
      <c r="H30" s="93" t="s">
        <v>42</v>
      </c>
      <c r="I30" s="95" t="s">
        <v>42</v>
      </c>
      <c r="J30" s="46" t="s">
        <v>11</v>
      </c>
      <c r="K30" s="84" t="s">
        <v>42</v>
      </c>
      <c r="L30" t="s">
        <v>11</v>
      </c>
      <c r="M30" s="83" t="s">
        <v>42</v>
      </c>
      <c r="N30" s="1" t="s">
        <v>11</v>
      </c>
      <c r="O30" s="82" t="s">
        <v>42</v>
      </c>
    </row>
    <row r="31" spans="1:15" x14ac:dyDescent="0.2">
      <c r="A31" s="1" t="s">
        <v>18</v>
      </c>
      <c r="B31" s="89" t="s">
        <v>42</v>
      </c>
      <c r="C31" s="68">
        <f>C22/(C26)</f>
        <v>3780.2452260693703</v>
      </c>
      <c r="D31" s="61">
        <f>D22/(D26)</f>
        <v>3780.2452260693703</v>
      </c>
      <c r="E31" s="88" t="s">
        <v>42</v>
      </c>
      <c r="F31" s="88" t="s">
        <v>42</v>
      </c>
      <c r="G31" s="70" t="s">
        <v>42</v>
      </c>
      <c r="H31" s="93" t="s">
        <v>42</v>
      </c>
      <c r="I31" s="95" t="s">
        <v>42</v>
      </c>
      <c r="J31" s="46" t="s">
        <v>11</v>
      </c>
      <c r="K31" s="84" t="s">
        <v>42</v>
      </c>
      <c r="L31" t="s">
        <v>11</v>
      </c>
      <c r="M31" s="83" t="s">
        <v>42</v>
      </c>
      <c r="N31" s="1" t="s">
        <v>11</v>
      </c>
      <c r="O31" s="82" t="s">
        <v>42</v>
      </c>
    </row>
    <row r="32" spans="1:15" x14ac:dyDescent="0.2">
      <c r="A32" s="1" t="s">
        <v>19</v>
      </c>
      <c r="B32" s="85" t="s">
        <v>42</v>
      </c>
      <c r="C32" s="69">
        <v>0</v>
      </c>
      <c r="D32" s="46">
        <v>0</v>
      </c>
      <c r="E32" s="88" t="s">
        <v>42</v>
      </c>
      <c r="F32" s="88" t="s">
        <v>42</v>
      </c>
      <c r="G32" s="71">
        <v>0</v>
      </c>
      <c r="H32" s="93" t="s">
        <v>42</v>
      </c>
      <c r="I32" s="94" t="s">
        <v>42</v>
      </c>
      <c r="J32" s="46">
        <v>0</v>
      </c>
      <c r="K32" s="84" t="s">
        <v>42</v>
      </c>
      <c r="L32">
        <v>0</v>
      </c>
      <c r="M32" s="83" t="s">
        <v>42</v>
      </c>
      <c r="N32" s="1">
        <v>0</v>
      </c>
      <c r="O32" s="82" t="s">
        <v>42</v>
      </c>
    </row>
    <row r="33" spans="1:24" x14ac:dyDescent="0.2">
      <c r="A33" s="1" t="s">
        <v>27</v>
      </c>
      <c r="B33" s="65">
        <v>0.01</v>
      </c>
      <c r="C33" s="65">
        <v>0.01</v>
      </c>
      <c r="D33" s="65">
        <v>0.01</v>
      </c>
      <c r="E33" s="46">
        <v>0.01</v>
      </c>
      <c r="F33" s="46">
        <v>0.01</v>
      </c>
      <c r="G33" s="46">
        <v>0.01</v>
      </c>
      <c r="H33">
        <v>0.01</v>
      </c>
      <c r="I33">
        <v>0.01</v>
      </c>
      <c r="J33" s="46">
        <v>0.01</v>
      </c>
      <c r="K33" s="46">
        <v>0.01</v>
      </c>
      <c r="L33" s="65">
        <v>0.01</v>
      </c>
      <c r="M33" s="65">
        <v>0.01</v>
      </c>
      <c r="N33" s="65">
        <v>0.01</v>
      </c>
      <c r="O33">
        <v>0.01</v>
      </c>
    </row>
    <row r="34" spans="1:24" x14ac:dyDescent="0.2">
      <c r="A34" s="1" t="s">
        <v>202</v>
      </c>
      <c r="B34" s="65">
        <v>0.5</v>
      </c>
      <c r="C34" s="69">
        <v>0.5</v>
      </c>
      <c r="E34" s="46">
        <v>0.5</v>
      </c>
      <c r="F34" s="46">
        <v>0.5</v>
      </c>
      <c r="G34" s="65">
        <v>0.5</v>
      </c>
      <c r="H34" s="65">
        <v>0.5</v>
      </c>
      <c r="I34" s="65">
        <v>0.5</v>
      </c>
      <c r="J34" s="65">
        <v>0.5</v>
      </c>
      <c r="K34" s="46">
        <v>0.5</v>
      </c>
      <c r="L34" s="65">
        <v>0.5</v>
      </c>
      <c r="M34">
        <v>0.5</v>
      </c>
      <c r="N34">
        <v>0.5</v>
      </c>
      <c r="O34">
        <v>0.5</v>
      </c>
    </row>
    <row r="35" spans="1:24" x14ac:dyDescent="0.2">
      <c r="A35" s="1" t="s">
        <v>231</v>
      </c>
      <c r="B35" s="65" t="s">
        <v>58</v>
      </c>
      <c r="C35" s="90" t="s">
        <v>58</v>
      </c>
      <c r="D35" s="71" t="s">
        <v>58</v>
      </c>
      <c r="E35" s="56" t="s">
        <v>58</v>
      </c>
      <c r="F35" s="56" t="s">
        <v>58</v>
      </c>
      <c r="G35" s="56" t="s">
        <v>58</v>
      </c>
      <c r="H35" s="64" t="s">
        <v>58</v>
      </c>
      <c r="I35" s="65" t="s">
        <v>58</v>
      </c>
      <c r="J35" s="65">
        <v>1</v>
      </c>
      <c r="K35" s="65">
        <v>1</v>
      </c>
      <c r="L35" s="65">
        <v>1</v>
      </c>
      <c r="M35" s="1">
        <v>1</v>
      </c>
      <c r="N35" s="1">
        <v>1</v>
      </c>
      <c r="O35" s="1">
        <v>1</v>
      </c>
    </row>
    <row r="36" spans="1:24" s="1" customFormat="1" x14ac:dyDescent="0.2">
      <c r="A36" s="1" t="s">
        <v>232</v>
      </c>
      <c r="B36" s="65"/>
      <c r="C36" s="69"/>
      <c r="D36" s="65"/>
      <c r="E36" s="65"/>
      <c r="F36" s="65"/>
      <c r="G36" s="46"/>
      <c r="H36" s="64"/>
      <c r="I36" s="64" t="s">
        <v>210</v>
      </c>
      <c r="J36" s="46"/>
      <c r="K36" s="46"/>
      <c r="N36" s="64" t="s">
        <v>210</v>
      </c>
      <c r="O36" s="64" t="s">
        <v>210</v>
      </c>
      <c r="R36"/>
      <c r="S36"/>
      <c r="T36"/>
      <c r="U36"/>
      <c r="V36"/>
      <c r="W36"/>
      <c r="X36"/>
    </row>
    <row r="37" spans="1:24" s="1" customFormat="1" x14ac:dyDescent="0.2">
      <c r="B37" s="65"/>
      <c r="C37" s="69"/>
      <c r="D37" s="65"/>
      <c r="E37" s="65"/>
      <c r="F37" s="65"/>
      <c r="G37" s="46"/>
      <c r="H37" s="64"/>
      <c r="I37" t="s">
        <v>211</v>
      </c>
      <c r="J37" s="46"/>
      <c r="K37" s="46"/>
      <c r="N37" t="s">
        <v>211</v>
      </c>
      <c r="O37" t="s">
        <v>211</v>
      </c>
    </row>
    <row r="38" spans="1:24" x14ac:dyDescent="0.2">
      <c r="R38" s="1"/>
      <c r="S38" s="1"/>
      <c r="T38" s="1"/>
      <c r="U38" s="1"/>
      <c r="V38" s="1"/>
      <c r="W38" s="1"/>
      <c r="X38" s="1"/>
    </row>
    <row r="39" spans="1:24" ht="21" x14ac:dyDescent="0.25">
      <c r="A39" s="98" t="s">
        <v>258</v>
      </c>
      <c r="F39" s="65"/>
    </row>
    <row r="40" spans="1:24" x14ac:dyDescent="0.2">
      <c r="A40" s="86" t="s">
        <v>62</v>
      </c>
      <c r="G40" s="75" t="s">
        <v>136</v>
      </c>
      <c r="K40" s="75" t="s">
        <v>136</v>
      </c>
      <c r="M40" s="75" t="s">
        <v>136</v>
      </c>
      <c r="O40" s="76" t="s">
        <v>136</v>
      </c>
    </row>
    <row r="41" spans="1:24" x14ac:dyDescent="0.2">
      <c r="A41" s="46" t="s">
        <v>250</v>
      </c>
      <c r="G41" s="46" t="s">
        <v>137</v>
      </c>
      <c r="K41" s="46" t="s">
        <v>153</v>
      </c>
      <c r="M41" t="s">
        <v>246</v>
      </c>
      <c r="O41" s="19" t="s">
        <v>246</v>
      </c>
    </row>
    <row r="42" spans="1:24" x14ac:dyDescent="0.2">
      <c r="A42" s="65" t="s">
        <v>251</v>
      </c>
      <c r="G42" s="46" t="s">
        <v>138</v>
      </c>
      <c r="K42" s="46" t="s">
        <v>154</v>
      </c>
      <c r="M42" t="s">
        <v>247</v>
      </c>
      <c r="O42" s="19" t="s">
        <v>242</v>
      </c>
    </row>
    <row r="43" spans="1:24" x14ac:dyDescent="0.2">
      <c r="A43" s="65" t="s">
        <v>252</v>
      </c>
      <c r="G43" s="46" t="s">
        <v>139</v>
      </c>
      <c r="K43" t="s">
        <v>158</v>
      </c>
      <c r="M43" t="s">
        <v>243</v>
      </c>
      <c r="O43" s="19" t="s">
        <v>243</v>
      </c>
    </row>
    <row r="44" spans="1:24" x14ac:dyDescent="0.2">
      <c r="G44" s="46" t="s">
        <v>140</v>
      </c>
      <c r="K44" s="46" t="s">
        <v>155</v>
      </c>
      <c r="M44" t="s">
        <v>155</v>
      </c>
      <c r="O44" s="19" t="s">
        <v>155</v>
      </c>
    </row>
    <row r="45" spans="1:24" x14ac:dyDescent="0.2">
      <c r="G45" s="46" t="s">
        <v>141</v>
      </c>
      <c r="K45" s="46" t="s">
        <v>156</v>
      </c>
      <c r="M45" t="s">
        <v>156</v>
      </c>
      <c r="O45" s="19" t="s">
        <v>156</v>
      </c>
    </row>
    <row r="46" spans="1:24" x14ac:dyDescent="0.2">
      <c r="A46" s="97" t="s">
        <v>253</v>
      </c>
      <c r="B46" s="96"/>
      <c r="G46" s="46" t="s">
        <v>142</v>
      </c>
      <c r="K46" s="46" t="s">
        <v>157</v>
      </c>
      <c r="M46" t="s">
        <v>244</v>
      </c>
      <c r="O46" s="19" t="s">
        <v>244</v>
      </c>
    </row>
    <row r="47" spans="1:24" x14ac:dyDescent="0.2">
      <c r="A47" t="s">
        <v>23</v>
      </c>
      <c r="G47" s="46" t="s">
        <v>214</v>
      </c>
      <c r="K47" s="46" t="s">
        <v>143</v>
      </c>
      <c r="M47" t="s">
        <v>245</v>
      </c>
      <c r="O47" s="19" t="s">
        <v>245</v>
      </c>
    </row>
    <row r="48" spans="1:24" x14ac:dyDescent="0.2">
      <c r="A48" t="s">
        <v>24</v>
      </c>
      <c r="G48" s="46" t="s">
        <v>144</v>
      </c>
      <c r="K48" s="46" t="s">
        <v>144</v>
      </c>
      <c r="M48" t="s">
        <v>144</v>
      </c>
      <c r="O48" s="19" t="s">
        <v>144</v>
      </c>
    </row>
    <row r="49" spans="1:15" x14ac:dyDescent="0.2">
      <c r="A49" t="s">
        <v>25</v>
      </c>
      <c r="G49" s="46" t="s">
        <v>145</v>
      </c>
      <c r="K49" s="46" t="s">
        <v>145</v>
      </c>
      <c r="M49" t="s">
        <v>145</v>
      </c>
      <c r="O49" s="19" t="s">
        <v>145</v>
      </c>
    </row>
    <row r="50" spans="1:15" x14ac:dyDescent="0.2">
      <c r="A50" t="s">
        <v>26</v>
      </c>
      <c r="G50" s="46" t="s">
        <v>146</v>
      </c>
      <c r="K50" s="46" t="s">
        <v>146</v>
      </c>
      <c r="M50" t="s">
        <v>146</v>
      </c>
      <c r="O50" s="19" t="s">
        <v>146</v>
      </c>
    </row>
    <row r="51" spans="1:15" x14ac:dyDescent="0.2">
      <c r="A51" t="s">
        <v>24</v>
      </c>
    </row>
    <row r="52" spans="1:15" x14ac:dyDescent="0.2">
      <c r="A52" t="s">
        <v>25</v>
      </c>
    </row>
    <row r="53" spans="1:15" x14ac:dyDescent="0.2">
      <c r="A53" t="s">
        <v>26</v>
      </c>
    </row>
    <row r="54" spans="1:15" x14ac:dyDescent="0.2">
      <c r="A54" s="79" t="s">
        <v>58</v>
      </c>
      <c r="D54" s="78" t="s">
        <v>43</v>
      </c>
    </row>
    <row r="55" spans="1:15" x14ac:dyDescent="0.2">
      <c r="A55" s="46" t="s">
        <v>254</v>
      </c>
      <c r="D55" s="46" t="s">
        <v>256</v>
      </c>
    </row>
    <row r="56" spans="1:15" x14ac:dyDescent="0.2">
      <c r="A56" s="65" t="s">
        <v>255</v>
      </c>
      <c r="D56" s="65" t="s">
        <v>257</v>
      </c>
    </row>
    <row r="57" spans="1:15" x14ac:dyDescent="0.2">
      <c r="A57" s="65" t="s">
        <v>252</v>
      </c>
      <c r="D57" s="65" t="s">
        <v>252</v>
      </c>
    </row>
    <row r="60" spans="1:15" x14ac:dyDescent="0.2">
      <c r="A60" s="75" t="s">
        <v>136</v>
      </c>
    </row>
    <row r="61" spans="1:15" x14ac:dyDescent="0.2">
      <c r="A61" t="s">
        <v>249</v>
      </c>
    </row>
  </sheetData>
  <mergeCells count="2">
    <mergeCell ref="T2:U2"/>
    <mergeCell ref="R1:V1"/>
  </mergeCells>
  <conditionalFormatting sqref="B5:C8 H5:H8 J5:K8 D4:D7 L5:O5 R6">
    <cfRule type="containsText" dxfId="66" priority="52" operator="containsText" text="done">
      <formula>NOT(ISERROR(SEARCH("done",B4)))</formula>
    </cfRule>
    <cfRule type="containsText" dxfId="65" priority="53" operator="containsText" text="no">
      <formula>NOT(ISERROR(SEARCH("no",B4)))</formula>
    </cfRule>
  </conditionalFormatting>
  <conditionalFormatting sqref="B5:D5 H5 J5:O5 R6">
    <cfRule type="containsText" dxfId="64" priority="51" operator="containsText" text="à ploter">
      <formula>NOT(ISERROR(SEARCH("à ploter",B5)))</formula>
    </cfRule>
  </conditionalFormatting>
  <conditionalFormatting sqref="G6:G8">
    <cfRule type="containsText" dxfId="63" priority="30" operator="containsText" text="done">
      <formula>NOT(ISERROR(SEARCH("done",G6)))</formula>
    </cfRule>
    <cfRule type="containsText" dxfId="62" priority="31" operator="containsText" text="no">
      <formula>NOT(ISERROR(SEARCH("no",G6)))</formula>
    </cfRule>
  </conditionalFormatting>
  <conditionalFormatting sqref="I6:I8">
    <cfRule type="containsText" dxfId="61" priority="24" operator="containsText" text="done">
      <formula>NOT(ISERROR(SEARCH("done",I6)))</formula>
    </cfRule>
    <cfRule type="containsText" dxfId="60" priority="25" operator="containsText" text="no">
      <formula>NOT(ISERROR(SEARCH("no",I6)))</formula>
    </cfRule>
  </conditionalFormatting>
  <conditionalFormatting sqref="D5">
    <cfRule type="containsText" dxfId="59" priority="22" operator="containsText" text="à ploter">
      <formula>NOT(ISERROR(SEARCH("à ploter",D5)))</formula>
    </cfRule>
  </conditionalFormatting>
  <conditionalFormatting sqref="E5">
    <cfRule type="containsText" dxfId="58" priority="20" operator="containsText" text="done">
      <formula>NOT(ISERROR(SEARCH("done",E5)))</formula>
    </cfRule>
    <cfRule type="containsText" dxfId="57" priority="21" operator="containsText" text="no">
      <formula>NOT(ISERROR(SEARCH("no",E5)))</formula>
    </cfRule>
  </conditionalFormatting>
  <conditionalFormatting sqref="E5">
    <cfRule type="containsText" dxfId="56" priority="19" operator="containsText" text="à ploter">
      <formula>NOT(ISERROR(SEARCH("à ploter",E5)))</formula>
    </cfRule>
  </conditionalFormatting>
  <conditionalFormatting sqref="F5">
    <cfRule type="containsText" dxfId="55" priority="17" operator="containsText" text="done">
      <formula>NOT(ISERROR(SEARCH("done",F5)))</formula>
    </cfRule>
    <cfRule type="containsText" dxfId="54" priority="18" operator="containsText" text="no">
      <formula>NOT(ISERROR(SEARCH("no",F5)))</formula>
    </cfRule>
  </conditionalFormatting>
  <conditionalFormatting sqref="F5">
    <cfRule type="containsText" dxfId="53" priority="16" operator="containsText" text="à ploter">
      <formula>NOT(ISERROR(SEARCH("à ploter",F5)))</formula>
    </cfRule>
  </conditionalFormatting>
  <conditionalFormatting sqref="G5">
    <cfRule type="containsText" dxfId="52" priority="14" operator="containsText" text="done">
      <formula>NOT(ISERROR(SEARCH("done",G5)))</formula>
    </cfRule>
    <cfRule type="containsText" dxfId="51" priority="15" operator="containsText" text="no">
      <formula>NOT(ISERROR(SEARCH("no",G5)))</formula>
    </cfRule>
  </conditionalFormatting>
  <conditionalFormatting sqref="G5">
    <cfRule type="containsText" dxfId="50" priority="13" operator="containsText" text="à ploter">
      <formula>NOT(ISERROR(SEARCH("à ploter",G5)))</formula>
    </cfRule>
  </conditionalFormatting>
  <conditionalFormatting sqref="D4">
    <cfRule type="containsText" dxfId="49" priority="6" operator="containsText" text="done">
      <formula>NOT(ISERROR(SEARCH("done",D4)))</formula>
    </cfRule>
  </conditionalFormatting>
  <conditionalFormatting sqref="D4">
    <cfRule type="containsText" dxfId="48" priority="5" operator="containsText" text="à ploter">
      <formula>NOT(ISERROR(SEARCH("à ploter",D4)))</formula>
    </cfRule>
  </conditionalFormatting>
  <conditionalFormatting sqref="F4">
    <cfRule type="containsText" dxfId="47" priority="4" operator="containsText" text="done">
      <formula>NOT(ISERROR(SEARCH("done",F4)))</formula>
    </cfRule>
  </conditionalFormatting>
  <conditionalFormatting sqref="F4">
    <cfRule type="containsText" dxfId="46" priority="2" operator="containsText" text="done">
      <formula>NOT(ISERROR(SEARCH("done",F4)))</formula>
    </cfRule>
    <cfRule type="containsText" dxfId="45" priority="3" operator="containsText" text="no">
      <formula>NOT(ISERROR(SEARCH("no",F4)))</formula>
    </cfRule>
  </conditionalFormatting>
  <conditionalFormatting sqref="F4">
    <cfRule type="containsText" dxfId="44" priority="1" operator="containsText" text="à ploter">
      <formula>NOT(ISERROR(SEARCH("à ploter",F4)))</formula>
    </cfRule>
  </conditionalFormatting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C2B8D-B594-AF49-B527-4D587A6340D0}">
  <sheetPr>
    <tabColor theme="9" tint="0.79998168889431442"/>
  </sheetPr>
  <dimension ref="A1:X63"/>
  <sheetViews>
    <sheetView zoomScale="125" workbookViewId="0">
      <pane xSplit="1" topLeftCell="B1" activePane="topRight" state="frozen"/>
      <selection pane="topRight" activeCell="C7" sqref="C7"/>
    </sheetView>
  </sheetViews>
  <sheetFormatPr baseColWidth="10" defaultRowHeight="16" x14ac:dyDescent="0.2"/>
  <cols>
    <col min="1" max="1" width="16.83203125" customWidth="1"/>
    <col min="2" max="2" width="20.33203125" style="32" customWidth="1"/>
    <col min="3" max="3" width="16.1640625" customWidth="1"/>
    <col min="4" max="4" width="15.5" customWidth="1"/>
    <col min="5" max="5" width="18.5" customWidth="1"/>
    <col min="6" max="6" width="25.83203125" customWidth="1"/>
    <col min="7" max="7" width="29.1640625" customWidth="1"/>
    <col min="8" max="8" width="27.33203125" customWidth="1"/>
    <col min="9" max="9" width="24.83203125" customWidth="1"/>
    <col min="10" max="10" width="10.83203125" style="12"/>
    <col min="11" max="11" width="26.5" customWidth="1"/>
    <col min="12" max="12" width="38.83203125" customWidth="1"/>
    <col min="14" max="14" width="14.1640625" customWidth="1"/>
  </cols>
  <sheetData>
    <row r="1" spans="1:24" x14ac:dyDescent="0.2">
      <c r="A1" t="s">
        <v>93</v>
      </c>
      <c r="B1" s="24">
        <v>0</v>
      </c>
      <c r="C1">
        <v>1</v>
      </c>
      <c r="D1">
        <v>2</v>
      </c>
      <c r="E1">
        <v>3</v>
      </c>
      <c r="F1" t="s">
        <v>107</v>
      </c>
      <c r="G1">
        <v>4</v>
      </c>
      <c r="H1">
        <v>4</v>
      </c>
      <c r="I1">
        <v>4</v>
      </c>
      <c r="J1" s="12" t="s">
        <v>101</v>
      </c>
      <c r="K1">
        <v>6</v>
      </c>
      <c r="L1" t="s">
        <v>120</v>
      </c>
    </row>
    <row r="3" spans="1:24" x14ac:dyDescent="0.2">
      <c r="A3" s="3" t="s">
        <v>5</v>
      </c>
      <c r="B3" s="25" t="s">
        <v>77</v>
      </c>
      <c r="C3" s="6" t="s">
        <v>90</v>
      </c>
      <c r="D3" s="6" t="s">
        <v>94</v>
      </c>
      <c r="E3" s="6" t="s">
        <v>100</v>
      </c>
      <c r="F3" s="6" t="s">
        <v>105</v>
      </c>
      <c r="G3" s="6" t="s">
        <v>111</v>
      </c>
      <c r="H3" s="6" t="s">
        <v>112</v>
      </c>
      <c r="I3" s="6" t="s">
        <v>115</v>
      </c>
      <c r="J3" s="13" t="s">
        <v>96</v>
      </c>
      <c r="K3" s="6" t="s">
        <v>109</v>
      </c>
      <c r="L3" s="6" t="s">
        <v>110</v>
      </c>
      <c r="N3" s="6" t="s">
        <v>76</v>
      </c>
      <c r="U3" s="7"/>
      <c r="V3" s="7"/>
      <c r="W3" s="7"/>
      <c r="X3" s="7"/>
    </row>
    <row r="4" spans="1:24" x14ac:dyDescent="0.2">
      <c r="A4" s="3" t="s">
        <v>102</v>
      </c>
      <c r="B4" s="26" t="s">
        <v>173</v>
      </c>
      <c r="C4" s="9" t="s">
        <v>41</v>
      </c>
      <c r="D4" s="9" t="s">
        <v>94</v>
      </c>
      <c r="E4" s="9" t="s">
        <v>94</v>
      </c>
      <c r="F4" s="9" t="s">
        <v>94</v>
      </c>
      <c r="G4" s="9" t="s">
        <v>106</v>
      </c>
      <c r="H4" s="9" t="s">
        <v>106</v>
      </c>
      <c r="I4" s="9" t="s">
        <v>106</v>
      </c>
      <c r="J4" s="14"/>
      <c r="K4" s="18" t="s">
        <v>108</v>
      </c>
      <c r="L4" s="18" t="s">
        <v>108</v>
      </c>
      <c r="N4" s="6"/>
      <c r="U4" s="7"/>
      <c r="V4" s="7"/>
      <c r="W4" s="7"/>
      <c r="X4" s="7"/>
    </row>
    <row r="5" spans="1:24" x14ac:dyDescent="0.2">
      <c r="A5" s="3" t="s">
        <v>171</v>
      </c>
      <c r="B5" s="27" t="s">
        <v>172</v>
      </c>
      <c r="C5" s="9"/>
      <c r="D5" s="9"/>
      <c r="E5" s="9"/>
      <c r="F5" s="9"/>
      <c r="G5" s="9"/>
      <c r="H5" s="9"/>
      <c r="I5" s="9"/>
      <c r="J5" s="14"/>
      <c r="K5" s="18"/>
      <c r="L5" s="18"/>
      <c r="N5" s="6"/>
      <c r="U5" s="7"/>
      <c r="V5" s="7"/>
      <c r="W5" s="7"/>
      <c r="X5" s="7"/>
    </row>
    <row r="6" spans="1:24" x14ac:dyDescent="0.2">
      <c r="A6" s="7" t="s">
        <v>165</v>
      </c>
      <c r="B6" s="28" t="s">
        <v>166</v>
      </c>
      <c r="C6" s="9"/>
      <c r="D6" s="9"/>
      <c r="E6" s="9"/>
      <c r="F6" s="9"/>
      <c r="G6" s="9"/>
      <c r="H6" s="9"/>
      <c r="I6" s="9"/>
      <c r="J6" s="14"/>
      <c r="K6" s="18"/>
      <c r="L6" s="18"/>
      <c r="N6" s="6"/>
      <c r="U6" s="7"/>
      <c r="V6" s="7"/>
      <c r="W6" s="7"/>
      <c r="X6" s="7"/>
    </row>
    <row r="7" spans="1:24" s="1" customFormat="1" x14ac:dyDescent="0.2">
      <c r="A7" s="7" t="s">
        <v>86</v>
      </c>
      <c r="B7" s="26" t="s">
        <v>130</v>
      </c>
      <c r="C7" s="7"/>
      <c r="D7" s="7"/>
      <c r="E7" s="7"/>
      <c r="F7" s="7"/>
      <c r="G7" s="7"/>
      <c r="H7" s="7"/>
      <c r="I7" s="7"/>
      <c r="J7" s="15"/>
      <c r="K7" s="7"/>
      <c r="L7" s="7"/>
      <c r="N7" s="7"/>
      <c r="U7" s="7"/>
      <c r="V7" s="7"/>
      <c r="W7" s="7"/>
      <c r="X7" s="7"/>
    </row>
    <row r="8" spans="1:24" s="1" customFormat="1" x14ac:dyDescent="0.2">
      <c r="A8" s="7" t="s">
        <v>87</v>
      </c>
      <c r="B8" s="26" t="s">
        <v>130</v>
      </c>
      <c r="C8" s="7"/>
      <c r="D8" s="7"/>
      <c r="E8" s="7"/>
      <c r="F8" s="7"/>
      <c r="G8" s="7"/>
      <c r="H8" s="7"/>
      <c r="I8" s="7"/>
      <c r="J8" s="15"/>
      <c r="K8" s="7"/>
      <c r="L8" s="7"/>
      <c r="N8" s="7"/>
      <c r="U8" s="7"/>
      <c r="V8" s="7"/>
      <c r="W8" s="7"/>
      <c r="X8" s="7"/>
    </row>
    <row r="9" spans="1:24" s="1" customFormat="1" x14ac:dyDescent="0.2">
      <c r="A9" s="7" t="s">
        <v>83</v>
      </c>
      <c r="B9" s="26" t="s">
        <v>130</v>
      </c>
      <c r="C9" s="9" t="s">
        <v>130</v>
      </c>
      <c r="D9" s="9" t="s">
        <v>130</v>
      </c>
      <c r="E9" s="9" t="s">
        <v>130</v>
      </c>
      <c r="F9" s="9" t="s">
        <v>130</v>
      </c>
      <c r="G9" s="9" t="s">
        <v>130</v>
      </c>
      <c r="H9" s="9" t="s">
        <v>130</v>
      </c>
      <c r="I9" s="9" t="s">
        <v>130</v>
      </c>
      <c r="J9" s="14"/>
      <c r="K9" s="9" t="s">
        <v>130</v>
      </c>
      <c r="L9" s="9" t="s">
        <v>130</v>
      </c>
      <c r="N9" s="9" t="s">
        <v>130</v>
      </c>
      <c r="U9" s="7"/>
      <c r="V9" s="7"/>
      <c r="W9" s="7"/>
      <c r="X9" s="7"/>
    </row>
    <row r="10" spans="1:24" s="1" customFormat="1" x14ac:dyDescent="0.2">
      <c r="A10" s="7" t="s">
        <v>84</v>
      </c>
      <c r="B10" s="26" t="s">
        <v>130</v>
      </c>
      <c r="C10" s="9" t="s">
        <v>130</v>
      </c>
      <c r="D10" s="9" t="s">
        <v>130</v>
      </c>
      <c r="E10" s="9" t="s">
        <v>130</v>
      </c>
      <c r="F10" s="9" t="s">
        <v>130</v>
      </c>
      <c r="G10" s="9" t="s">
        <v>130</v>
      </c>
      <c r="H10" s="9" t="s">
        <v>130</v>
      </c>
      <c r="I10" s="9" t="s">
        <v>130</v>
      </c>
      <c r="J10" s="14"/>
      <c r="K10" s="9" t="s">
        <v>130</v>
      </c>
      <c r="L10" s="9" t="s">
        <v>130</v>
      </c>
      <c r="N10" s="9" t="s">
        <v>130</v>
      </c>
      <c r="U10" s="7"/>
      <c r="V10" s="7"/>
      <c r="W10" s="7"/>
      <c r="X10" s="7"/>
    </row>
    <row r="11" spans="1:24" s="1" customFormat="1" x14ac:dyDescent="0.2">
      <c r="A11" s="7"/>
      <c r="B11" s="26"/>
      <c r="C11" s="7"/>
      <c r="D11" s="7"/>
      <c r="E11" s="7"/>
      <c r="F11" s="7"/>
      <c r="G11" s="7"/>
      <c r="H11" s="7"/>
      <c r="I11" s="7"/>
      <c r="J11" s="15"/>
      <c r="K11" s="7"/>
      <c r="L11" s="7"/>
      <c r="N11" s="7"/>
      <c r="U11" s="7"/>
      <c r="V11" s="7"/>
      <c r="W11" s="7"/>
      <c r="X11" s="7"/>
    </row>
    <row r="12" spans="1:24" s="1" customFormat="1" x14ac:dyDescent="0.2">
      <c r="A12" s="7"/>
      <c r="B12" s="26"/>
      <c r="C12" s="7"/>
      <c r="D12" s="7" t="s">
        <v>92</v>
      </c>
      <c r="E12" s="7"/>
      <c r="F12" s="7"/>
      <c r="G12" s="7"/>
      <c r="H12" s="7"/>
      <c r="I12" s="7"/>
      <c r="J12" s="15"/>
      <c r="K12" s="7"/>
      <c r="L12" s="7"/>
      <c r="N12" s="7"/>
      <c r="U12" s="7"/>
      <c r="V12" s="7"/>
      <c r="W12" s="7"/>
      <c r="X12" s="7"/>
    </row>
    <row r="13" spans="1:24" s="1" customFormat="1" x14ac:dyDescent="0.2">
      <c r="A13" s="7" t="s">
        <v>99</v>
      </c>
      <c r="B13" s="26"/>
      <c r="C13" s="7" t="s">
        <v>95</v>
      </c>
      <c r="D13" s="7" t="s">
        <v>2</v>
      </c>
      <c r="E13" s="7"/>
      <c r="F13" s="7" t="s">
        <v>40</v>
      </c>
      <c r="G13" s="7" t="s">
        <v>39</v>
      </c>
      <c r="H13" s="7" t="s">
        <v>117</v>
      </c>
      <c r="I13" s="7" t="s">
        <v>91</v>
      </c>
      <c r="J13" s="15" t="s">
        <v>101</v>
      </c>
      <c r="K13" s="7" t="s">
        <v>35</v>
      </c>
      <c r="L13" s="7" t="s">
        <v>34</v>
      </c>
      <c r="N13" s="7"/>
      <c r="U13" s="7"/>
      <c r="V13" s="7"/>
      <c r="W13" s="7"/>
      <c r="X13" s="7"/>
    </row>
    <row r="14" spans="1:24" s="1" customFormat="1" x14ac:dyDescent="0.2">
      <c r="A14" s="7"/>
      <c r="B14" s="26"/>
      <c r="C14" s="7"/>
      <c r="D14" s="7"/>
      <c r="E14" s="7"/>
      <c r="F14" s="7"/>
      <c r="G14" s="7" t="s">
        <v>122</v>
      </c>
      <c r="H14" s="7"/>
      <c r="I14" s="7"/>
      <c r="J14" s="15" t="s">
        <v>121</v>
      </c>
      <c r="K14" s="7"/>
      <c r="L14" s="7"/>
      <c r="N14" s="7"/>
      <c r="U14" s="7"/>
      <c r="V14" s="7"/>
      <c r="W14" s="7"/>
      <c r="X14" s="7"/>
    </row>
    <row r="15" spans="1:24" x14ac:dyDescent="0.2">
      <c r="A15" s="3" t="s">
        <v>37</v>
      </c>
      <c r="B15" s="29" t="s">
        <v>64</v>
      </c>
      <c r="C15" t="s">
        <v>134</v>
      </c>
      <c r="D15" s="7" t="s">
        <v>134</v>
      </c>
      <c r="E15" t="s">
        <v>134</v>
      </c>
      <c r="F15" t="s">
        <v>134</v>
      </c>
      <c r="G15" t="s">
        <v>134</v>
      </c>
      <c r="H15" t="s">
        <v>134</v>
      </c>
      <c r="I15" s="19" t="s">
        <v>134</v>
      </c>
      <c r="K15" s="19" t="s">
        <v>134</v>
      </c>
      <c r="L15" s="19" t="s">
        <v>134</v>
      </c>
      <c r="N15" s="19" t="s">
        <v>134</v>
      </c>
    </row>
    <row r="16" spans="1:24" x14ac:dyDescent="0.2">
      <c r="A16" s="1" t="s">
        <v>0</v>
      </c>
      <c r="B16" s="30" t="s">
        <v>1</v>
      </c>
      <c r="G16" t="s">
        <v>67</v>
      </c>
      <c r="H16" t="s">
        <v>67</v>
      </c>
      <c r="I16" t="s">
        <v>67</v>
      </c>
      <c r="K16" t="s">
        <v>1</v>
      </c>
      <c r="L16" t="s">
        <v>1</v>
      </c>
      <c r="N16" s="1"/>
    </row>
    <row r="17" spans="1:14" x14ac:dyDescent="0.2">
      <c r="A17" s="1" t="s">
        <v>3</v>
      </c>
      <c r="B17" s="30" t="s">
        <v>45</v>
      </c>
      <c r="K17" t="s">
        <v>45</v>
      </c>
      <c r="L17" t="s">
        <v>45</v>
      </c>
      <c r="N17" s="1"/>
    </row>
    <row r="18" spans="1:14" x14ac:dyDescent="0.2">
      <c r="A18" s="1" t="s">
        <v>57</v>
      </c>
      <c r="B18" s="31" t="s">
        <v>2</v>
      </c>
      <c r="C18" s="11" t="s">
        <v>2</v>
      </c>
      <c r="D18" s="11" t="s">
        <v>2</v>
      </c>
      <c r="E18" s="11" t="s">
        <v>2</v>
      </c>
      <c r="F18" s="11" t="s">
        <v>2</v>
      </c>
      <c r="G18" s="11" t="s">
        <v>2</v>
      </c>
      <c r="H18" s="11" t="s">
        <v>2</v>
      </c>
      <c r="I18" s="11" t="s">
        <v>2</v>
      </c>
      <c r="K18" s="11" t="s">
        <v>2</v>
      </c>
      <c r="L18" s="11" t="s">
        <v>2</v>
      </c>
      <c r="N18" s="1"/>
    </row>
    <row r="19" spans="1:14" x14ac:dyDescent="0.2">
      <c r="A19" s="1" t="s">
        <v>4</v>
      </c>
      <c r="B19" s="30" t="s">
        <v>58</v>
      </c>
      <c r="K19" t="s">
        <v>58</v>
      </c>
      <c r="L19" t="s">
        <v>58</v>
      </c>
      <c r="N19" s="1"/>
    </row>
    <row r="20" spans="1:14" x14ac:dyDescent="0.2">
      <c r="A20" s="3" t="s">
        <v>6</v>
      </c>
      <c r="B20" s="29"/>
    </row>
    <row r="21" spans="1:14" x14ac:dyDescent="0.2">
      <c r="A21" s="1" t="s">
        <v>7</v>
      </c>
      <c r="B21" s="32">
        <v>22.272120000000001</v>
      </c>
      <c r="C21">
        <v>22.272120000000001</v>
      </c>
      <c r="D21">
        <v>22.272120000000001</v>
      </c>
      <c r="E21">
        <v>22.272120000000001</v>
      </c>
      <c r="F21">
        <v>22.272120000000001</v>
      </c>
      <c r="G21">
        <v>22.272120000000001</v>
      </c>
      <c r="H21">
        <v>22.272120000000001</v>
      </c>
      <c r="I21">
        <v>22.272120000000001</v>
      </c>
      <c r="J21" s="12">
        <v>22.272120000000001</v>
      </c>
      <c r="K21">
        <v>22.272120000000001</v>
      </c>
      <c r="L21">
        <v>22.272120000000001</v>
      </c>
      <c r="N21" s="19">
        <v>22.272120000000001</v>
      </c>
    </row>
    <row r="22" spans="1:14" x14ac:dyDescent="0.2">
      <c r="A22" s="1" t="s">
        <v>8</v>
      </c>
      <c r="B22" s="32">
        <v>0.84409999999999996</v>
      </c>
      <c r="C22">
        <v>0.84409999999999996</v>
      </c>
      <c r="D22">
        <v>0.84409999999999996</v>
      </c>
      <c r="E22">
        <v>0.84409999999999996</v>
      </c>
      <c r="F22">
        <v>0.84409999999999996</v>
      </c>
      <c r="G22">
        <v>0.84409999999999996</v>
      </c>
      <c r="H22">
        <v>0.84409999999999996</v>
      </c>
      <c r="I22">
        <v>0.84409999999999996</v>
      </c>
      <c r="J22" s="12">
        <v>0.84409999999999996</v>
      </c>
      <c r="K22">
        <v>0.84409999999999996</v>
      </c>
      <c r="L22">
        <v>0.84409999999999996</v>
      </c>
      <c r="N22" s="19">
        <v>0.84409999999999996</v>
      </c>
    </row>
    <row r="23" spans="1:14" x14ac:dyDescent="0.2">
      <c r="A23" s="1" t="s">
        <v>9</v>
      </c>
      <c r="B23" s="32">
        <v>1.62138</v>
      </c>
      <c r="C23">
        <v>1.62138</v>
      </c>
      <c r="D23">
        <v>1.62138</v>
      </c>
      <c r="E23">
        <v>1.62138</v>
      </c>
      <c r="F23">
        <v>1.62138</v>
      </c>
      <c r="G23">
        <v>1.62138</v>
      </c>
      <c r="H23">
        <v>1.62138</v>
      </c>
      <c r="I23">
        <v>1.62138</v>
      </c>
      <c r="J23" s="12">
        <v>1.62138</v>
      </c>
      <c r="K23">
        <v>1.62138</v>
      </c>
      <c r="L23">
        <v>1.62138</v>
      </c>
      <c r="N23" s="19">
        <v>1.62138</v>
      </c>
    </row>
    <row r="24" spans="1:14" x14ac:dyDescent="0.2">
      <c r="A24" s="1" t="s">
        <v>10</v>
      </c>
      <c r="B24" s="32">
        <v>9.5370899999999992</v>
      </c>
      <c r="C24">
        <v>9.5370899999999992</v>
      </c>
      <c r="D24">
        <v>9.5370899999999992</v>
      </c>
      <c r="E24">
        <v>9.5370899999999992</v>
      </c>
      <c r="F24">
        <v>9.5370899999999992</v>
      </c>
      <c r="G24">
        <v>9.5370899999999992</v>
      </c>
      <c r="H24">
        <v>9.5370899999999992</v>
      </c>
      <c r="I24">
        <v>9.5370899999999992</v>
      </c>
      <c r="J24" s="12">
        <v>9.5370899999999992</v>
      </c>
      <c r="K24">
        <v>9.5370899999999992</v>
      </c>
      <c r="L24">
        <v>9.5370899999999992</v>
      </c>
      <c r="N24" s="19">
        <v>9.5370899999999992</v>
      </c>
    </row>
    <row r="25" spans="1:14" x14ac:dyDescent="0.2">
      <c r="A25" s="1" t="s">
        <v>11</v>
      </c>
      <c r="B25" s="33">
        <v>520761.29</v>
      </c>
      <c r="C25" s="4">
        <v>520761.29</v>
      </c>
      <c r="D25" s="4">
        <v>520761.29</v>
      </c>
      <c r="E25" s="4">
        <v>520761.29</v>
      </c>
      <c r="F25" s="4">
        <v>520761.29</v>
      </c>
      <c r="G25" s="4">
        <v>520761.29</v>
      </c>
      <c r="H25" s="4">
        <v>520761.29</v>
      </c>
      <c r="I25" s="4">
        <v>520761.29</v>
      </c>
      <c r="J25" s="16">
        <v>520761.29</v>
      </c>
      <c r="K25" s="4">
        <v>520761.29</v>
      </c>
      <c r="L25" s="4">
        <v>520761.29</v>
      </c>
      <c r="N25" s="23">
        <v>521000</v>
      </c>
    </row>
    <row r="26" spans="1:14" x14ac:dyDescent="0.2">
      <c r="A26" s="22" t="s">
        <v>12</v>
      </c>
      <c r="B26" s="32">
        <v>2.0092889999999999</v>
      </c>
      <c r="C26" s="5">
        <v>4</v>
      </c>
      <c r="D26">
        <v>2.0092889999999999</v>
      </c>
      <c r="E26" s="8">
        <v>2</v>
      </c>
      <c r="F26" s="8">
        <v>4</v>
      </c>
      <c r="G26" s="8" t="s">
        <v>74</v>
      </c>
      <c r="H26" s="8" t="s">
        <v>113</v>
      </c>
      <c r="I26" s="8" t="s">
        <v>113</v>
      </c>
      <c r="J26" s="12">
        <v>2.0092889999999999</v>
      </c>
      <c r="K26" s="5" t="s">
        <v>54</v>
      </c>
      <c r="L26" s="5" t="s">
        <v>51</v>
      </c>
      <c r="N26" s="19">
        <v>2.0092889999999999</v>
      </c>
    </row>
    <row r="27" spans="1:14" x14ac:dyDescent="0.2">
      <c r="A27" s="22" t="s">
        <v>13</v>
      </c>
      <c r="B27" s="32">
        <v>1</v>
      </c>
      <c r="C27" s="5">
        <v>3</v>
      </c>
      <c r="D27">
        <v>1</v>
      </c>
      <c r="E27" s="8">
        <v>1</v>
      </c>
      <c r="F27" s="8">
        <v>3</v>
      </c>
      <c r="G27" s="8" t="s">
        <v>75</v>
      </c>
      <c r="H27" s="8" t="s">
        <v>114</v>
      </c>
      <c r="I27" s="8" t="s">
        <v>114</v>
      </c>
      <c r="J27" s="12">
        <v>1</v>
      </c>
      <c r="K27">
        <v>1.5</v>
      </c>
      <c r="L27">
        <v>1.5</v>
      </c>
      <c r="N27" s="19">
        <v>1</v>
      </c>
    </row>
    <row r="28" spans="1:14" x14ac:dyDescent="0.2">
      <c r="A28" s="1" t="s">
        <v>20</v>
      </c>
      <c r="B28" s="32">
        <v>597.08921999999995</v>
      </c>
      <c r="C28">
        <v>597.08921999999995</v>
      </c>
      <c r="D28">
        <v>597.08921999999995</v>
      </c>
      <c r="E28">
        <v>597.08921999999995</v>
      </c>
      <c r="F28">
        <v>597.08921999999995</v>
      </c>
      <c r="G28">
        <v>597.08921999999995</v>
      </c>
      <c r="H28">
        <v>597.08921999999995</v>
      </c>
      <c r="I28">
        <v>597.08921999999995</v>
      </c>
      <c r="J28" s="12">
        <v>597.08921999999995</v>
      </c>
      <c r="K28">
        <v>597.08921999999995</v>
      </c>
      <c r="L28">
        <v>597.08921999999995</v>
      </c>
      <c r="N28" s="19">
        <v>597.08921999999995</v>
      </c>
    </row>
    <row r="29" spans="1:14" x14ac:dyDescent="0.2">
      <c r="A29" s="1" t="s">
        <v>21</v>
      </c>
      <c r="B29" s="32">
        <v>137.7586</v>
      </c>
      <c r="C29">
        <v>137.7586</v>
      </c>
      <c r="D29">
        <v>137.7586</v>
      </c>
      <c r="E29">
        <v>137.7586</v>
      </c>
      <c r="F29">
        <v>137.7586</v>
      </c>
      <c r="G29">
        <v>137.7586</v>
      </c>
      <c r="H29">
        <v>137.7586</v>
      </c>
      <c r="I29">
        <v>137.7586</v>
      </c>
      <c r="J29" s="12">
        <v>137.7586</v>
      </c>
      <c r="K29">
        <v>137.7586</v>
      </c>
      <c r="L29">
        <v>137.7586</v>
      </c>
      <c r="N29" s="19">
        <v>137.7586</v>
      </c>
    </row>
    <row r="30" spans="1:14" x14ac:dyDescent="0.2">
      <c r="A30" s="22" t="s">
        <v>15</v>
      </c>
      <c r="B30" s="32">
        <f>B28/(B28+B29)</f>
        <v>0.81253451905184937</v>
      </c>
      <c r="C30" s="5">
        <v>0.1</v>
      </c>
      <c r="D30" s="5" t="s">
        <v>97</v>
      </c>
      <c r="E30" s="8" t="s">
        <v>71</v>
      </c>
      <c r="F30" s="5" t="s">
        <v>71</v>
      </c>
      <c r="G30" s="8" t="s">
        <v>71</v>
      </c>
      <c r="H30" s="8" t="s">
        <v>71</v>
      </c>
      <c r="I30" s="8" t="s">
        <v>116</v>
      </c>
      <c r="J30" s="17">
        <v>0.1</v>
      </c>
      <c r="K30" t="s">
        <v>56</v>
      </c>
      <c r="L30" t="s">
        <v>52</v>
      </c>
      <c r="N30" s="19" t="s">
        <v>159</v>
      </c>
    </row>
    <row r="31" spans="1:14" x14ac:dyDescent="0.2">
      <c r="A31" s="1" t="s">
        <v>14</v>
      </c>
      <c r="B31" s="32">
        <v>0</v>
      </c>
      <c r="C31" s="5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s="12">
        <v>0</v>
      </c>
      <c r="K31">
        <v>0</v>
      </c>
      <c r="L31">
        <v>0</v>
      </c>
      <c r="N31" s="19">
        <v>0</v>
      </c>
    </row>
    <row r="32" spans="1:14" x14ac:dyDescent="0.2">
      <c r="A32" s="1" t="s">
        <v>16</v>
      </c>
      <c r="B32" s="32">
        <v>0</v>
      </c>
      <c r="C32" s="5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s="12">
        <v>0</v>
      </c>
      <c r="K32">
        <v>0</v>
      </c>
      <c r="L32">
        <v>0</v>
      </c>
      <c r="N32" s="19">
        <v>0</v>
      </c>
    </row>
    <row r="33" spans="1:14" x14ac:dyDescent="0.2">
      <c r="A33" s="1" t="s">
        <v>17</v>
      </c>
      <c r="B33" s="32">
        <f t="shared" ref="B33:J33" si="0">B25/(B28+B29)</f>
        <v>708.6654894070449</v>
      </c>
      <c r="C33" s="4">
        <f t="shared" si="0"/>
        <v>708.6654894070449</v>
      </c>
      <c r="D33" s="4">
        <f t="shared" si="0"/>
        <v>708.6654894070449</v>
      </c>
      <c r="E33" s="4">
        <f t="shared" si="0"/>
        <v>708.6654894070449</v>
      </c>
      <c r="F33" s="4">
        <f t="shared" si="0"/>
        <v>708.6654894070449</v>
      </c>
      <c r="G33" s="4">
        <f t="shared" si="0"/>
        <v>708.6654894070449</v>
      </c>
      <c r="H33" s="4">
        <f t="shared" si="0"/>
        <v>708.6654894070449</v>
      </c>
      <c r="I33" s="4">
        <f t="shared" si="0"/>
        <v>708.6654894070449</v>
      </c>
      <c r="J33" s="16">
        <f t="shared" si="0"/>
        <v>708.6654894070449</v>
      </c>
      <c r="K33" s="5" t="s">
        <v>55</v>
      </c>
      <c r="L33">
        <f>L25/(L28+L29)</f>
        <v>708.6654894070449</v>
      </c>
      <c r="N33" s="19" t="s">
        <v>160</v>
      </c>
    </row>
    <row r="34" spans="1:14" x14ac:dyDescent="0.2">
      <c r="A34" s="1" t="s">
        <v>18</v>
      </c>
      <c r="B34" s="33">
        <f>B25/(B29)</f>
        <v>3780.2452260693703</v>
      </c>
      <c r="C34" s="4">
        <f t="shared" ref="C34:J34" si="1">C25/C29</f>
        <v>3780.2452260693703</v>
      </c>
      <c r="D34" s="4">
        <f t="shared" si="1"/>
        <v>3780.2452260693703</v>
      </c>
      <c r="E34" s="4">
        <f t="shared" si="1"/>
        <v>3780.2452260693703</v>
      </c>
      <c r="F34" s="4">
        <f t="shared" si="1"/>
        <v>3780.2452260693703</v>
      </c>
      <c r="G34" s="4">
        <f t="shared" si="1"/>
        <v>3780.2452260693703</v>
      </c>
      <c r="H34" s="4">
        <f t="shared" si="1"/>
        <v>3780.2452260693703</v>
      </c>
      <c r="I34" s="4">
        <f t="shared" si="1"/>
        <v>3780.2452260693703</v>
      </c>
      <c r="J34" s="16">
        <f t="shared" si="1"/>
        <v>3780.2452260693703</v>
      </c>
      <c r="K34" s="4">
        <f>K25/(K29)</f>
        <v>3780.2452260693703</v>
      </c>
      <c r="L34" s="4">
        <f>L25/(L29)</f>
        <v>3780.2452260693703</v>
      </c>
      <c r="N34" s="23" t="s">
        <v>161</v>
      </c>
    </row>
    <row r="35" spans="1:14" x14ac:dyDescent="0.2">
      <c r="A35" s="1" t="s">
        <v>19</v>
      </c>
      <c r="B35" s="30">
        <v>0</v>
      </c>
      <c r="C35" s="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s="12">
        <v>0</v>
      </c>
      <c r="K35">
        <v>0</v>
      </c>
      <c r="L35">
        <v>0</v>
      </c>
      <c r="N35" s="19">
        <v>0</v>
      </c>
    </row>
    <row r="36" spans="1:14" x14ac:dyDescent="0.2">
      <c r="A36" s="1" t="s">
        <v>27</v>
      </c>
      <c r="B36" s="30" t="s">
        <v>65</v>
      </c>
      <c r="D36" t="s">
        <v>46</v>
      </c>
      <c r="K36" t="s">
        <v>46</v>
      </c>
      <c r="L36" t="s">
        <v>46</v>
      </c>
      <c r="N36" s="19" t="s">
        <v>65</v>
      </c>
    </row>
    <row r="37" spans="1:14" x14ac:dyDescent="0.2">
      <c r="A37" s="1" t="s">
        <v>28</v>
      </c>
      <c r="B37" s="30"/>
      <c r="D37" t="s">
        <v>103</v>
      </c>
      <c r="E37" t="s">
        <v>104</v>
      </c>
      <c r="F37" t="s">
        <v>104</v>
      </c>
      <c r="G37" t="s">
        <v>103</v>
      </c>
      <c r="H37" t="s">
        <v>103</v>
      </c>
      <c r="I37" t="s">
        <v>103</v>
      </c>
      <c r="K37">
        <v>0.5</v>
      </c>
      <c r="L37">
        <v>0.5</v>
      </c>
    </row>
    <row r="38" spans="1:14" x14ac:dyDescent="0.2">
      <c r="A38" s="22" t="s">
        <v>98</v>
      </c>
      <c r="B38" s="30" t="s">
        <v>42</v>
      </c>
      <c r="C38" t="s">
        <v>42</v>
      </c>
      <c r="D38">
        <v>0.55000000000000004</v>
      </c>
      <c r="E38">
        <v>0.75</v>
      </c>
      <c r="F38">
        <v>0.75</v>
      </c>
      <c r="G38">
        <v>0.75</v>
      </c>
      <c r="H38">
        <v>0.75</v>
      </c>
      <c r="I38">
        <v>0.75</v>
      </c>
      <c r="N38" s="19" t="s">
        <v>162</v>
      </c>
    </row>
    <row r="39" spans="1:14" x14ac:dyDescent="0.2">
      <c r="A39" s="1" t="s">
        <v>38</v>
      </c>
      <c r="B39" s="30"/>
      <c r="G39" t="s">
        <v>72</v>
      </c>
      <c r="H39" t="s">
        <v>72</v>
      </c>
      <c r="I39" t="s">
        <v>72</v>
      </c>
      <c r="K39" t="s">
        <v>53</v>
      </c>
      <c r="L39" t="s">
        <v>53</v>
      </c>
    </row>
    <row r="40" spans="1:14" x14ac:dyDescent="0.2">
      <c r="G40" t="s">
        <v>73</v>
      </c>
      <c r="H40" t="s">
        <v>73</v>
      </c>
      <c r="I40" t="s">
        <v>73</v>
      </c>
    </row>
    <row r="41" spans="1:14" x14ac:dyDescent="0.2">
      <c r="A41" t="s">
        <v>78</v>
      </c>
    </row>
    <row r="43" spans="1:14" x14ac:dyDescent="0.2">
      <c r="A43" s="2" t="s">
        <v>22</v>
      </c>
      <c r="B43" s="34"/>
    </row>
    <row r="44" spans="1:14" x14ac:dyDescent="0.2">
      <c r="A44" t="s">
        <v>23</v>
      </c>
    </row>
    <row r="45" spans="1:14" x14ac:dyDescent="0.2">
      <c r="A45" t="s">
        <v>24</v>
      </c>
    </row>
    <row r="46" spans="1:14" x14ac:dyDescent="0.2">
      <c r="A46" t="s">
        <v>25</v>
      </c>
    </row>
    <row r="47" spans="1:14" x14ac:dyDescent="0.2">
      <c r="A47" t="s">
        <v>26</v>
      </c>
    </row>
    <row r="48" spans="1:14" x14ac:dyDescent="0.2">
      <c r="A48" t="s">
        <v>24</v>
      </c>
    </row>
    <row r="49" spans="1:9" x14ac:dyDescent="0.2">
      <c r="A49" t="s">
        <v>25</v>
      </c>
    </row>
    <row r="50" spans="1:9" x14ac:dyDescent="0.2">
      <c r="A50" t="s">
        <v>26</v>
      </c>
    </row>
    <row r="61" spans="1:9" x14ac:dyDescent="0.2">
      <c r="G61" t="s">
        <v>68</v>
      </c>
      <c r="H61" t="s">
        <v>68</v>
      </c>
      <c r="I61" t="s">
        <v>68</v>
      </c>
    </row>
    <row r="62" spans="1:9" x14ac:dyDescent="0.2">
      <c r="G62" t="s">
        <v>69</v>
      </c>
      <c r="H62" t="s">
        <v>69</v>
      </c>
      <c r="I62" t="s">
        <v>69</v>
      </c>
    </row>
    <row r="63" spans="1:9" x14ac:dyDescent="0.2">
      <c r="G63" t="s">
        <v>70</v>
      </c>
      <c r="H63" t="s">
        <v>70</v>
      </c>
      <c r="I63" t="s">
        <v>70</v>
      </c>
    </row>
  </sheetData>
  <conditionalFormatting sqref="B7:K8">
    <cfRule type="containsText" dxfId="43" priority="4" operator="containsText" text="done">
      <formula>NOT(ISERROR(SEARCH("done",B7)))</formula>
    </cfRule>
  </conditionalFormatting>
  <conditionalFormatting sqref="D15 N7:N14 B7:L14 U7:X14">
    <cfRule type="containsText" dxfId="42" priority="2" operator="containsText" text="done">
      <formula>NOT(ISERROR(SEARCH("done",B7)))</formula>
    </cfRule>
    <cfRule type="containsText" dxfId="41" priority="3" operator="containsText" text="no">
      <formula>NOT(ISERROR(SEARCH("no",B7)))</formula>
    </cfRule>
  </conditionalFormatting>
  <conditionalFormatting sqref="N7:N10 B7:L10 U7:X10">
    <cfRule type="containsText" dxfId="40" priority="1" operator="containsText" text="à ploter">
      <formula>NOT(ISERROR(SEARCH("à ploter",B7)))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82A15-1551-A14C-B369-C3DEE1AABEE1}">
  <sheetPr>
    <tabColor rgb="FFDFDAFF"/>
  </sheetPr>
  <dimension ref="A1:G48"/>
  <sheetViews>
    <sheetView workbookViewId="0">
      <selection activeCell="C1" sqref="C1:C1048576"/>
    </sheetView>
  </sheetViews>
  <sheetFormatPr baseColWidth="10" defaultRowHeight="16" x14ac:dyDescent="0.2"/>
  <cols>
    <col min="1" max="1" width="16.83203125" customWidth="1"/>
    <col min="2" max="2" width="20.33203125" customWidth="1"/>
    <col min="3" max="3" width="15.5" style="32" customWidth="1"/>
    <col min="4" max="7" width="15" customWidth="1"/>
  </cols>
  <sheetData>
    <row r="1" spans="1:7" x14ac:dyDescent="0.2">
      <c r="A1" t="s">
        <v>93</v>
      </c>
      <c r="B1">
        <v>0</v>
      </c>
      <c r="C1" s="24"/>
    </row>
    <row r="2" spans="1:7" x14ac:dyDescent="0.2">
      <c r="A2" s="3" t="s">
        <v>5</v>
      </c>
      <c r="B2" s="6" t="s">
        <v>77</v>
      </c>
      <c r="C2" s="25" t="s">
        <v>29</v>
      </c>
      <c r="D2" s="6" t="s">
        <v>128</v>
      </c>
      <c r="E2" s="6" t="s">
        <v>129</v>
      </c>
      <c r="F2" s="7"/>
      <c r="G2" s="7"/>
    </row>
    <row r="3" spans="1:7" x14ac:dyDescent="0.2">
      <c r="A3" s="3" t="s">
        <v>102</v>
      </c>
      <c r="B3" s="6"/>
      <c r="C3" s="25"/>
      <c r="D3" s="6"/>
      <c r="E3" s="6"/>
      <c r="F3" s="7"/>
      <c r="G3" s="7"/>
    </row>
    <row r="4" spans="1:7" x14ac:dyDescent="0.2">
      <c r="A4" s="3" t="s">
        <v>165</v>
      </c>
      <c r="B4" s="7" t="s">
        <v>127</v>
      </c>
      <c r="C4" s="29" t="s">
        <v>133</v>
      </c>
      <c r="D4" s="7"/>
      <c r="E4" s="7"/>
      <c r="F4" s="7"/>
      <c r="G4" s="7"/>
    </row>
    <row r="5" spans="1:7" x14ac:dyDescent="0.2">
      <c r="A5" s="7" t="s">
        <v>86</v>
      </c>
      <c r="B5" s="9" t="s">
        <v>88</v>
      </c>
      <c r="C5" s="29" t="s">
        <v>133</v>
      </c>
      <c r="D5" s="7"/>
      <c r="E5" s="7"/>
      <c r="F5" s="7"/>
      <c r="G5" s="7"/>
    </row>
    <row r="6" spans="1:7" x14ac:dyDescent="0.2">
      <c r="A6" s="7" t="s">
        <v>87</v>
      </c>
      <c r="B6" s="9" t="s">
        <v>85</v>
      </c>
      <c r="C6" s="29" t="s">
        <v>164</v>
      </c>
      <c r="D6" s="7"/>
      <c r="E6" s="7"/>
      <c r="F6" s="7"/>
      <c r="G6" s="7"/>
    </row>
    <row r="7" spans="1:7" x14ac:dyDescent="0.2">
      <c r="A7" s="7" t="s">
        <v>83</v>
      </c>
      <c r="B7" s="9" t="s">
        <v>127</v>
      </c>
      <c r="C7" s="26" t="s">
        <v>130</v>
      </c>
      <c r="D7" s="9" t="s">
        <v>130</v>
      </c>
      <c r="E7" s="9" t="s">
        <v>130</v>
      </c>
      <c r="F7" s="7"/>
      <c r="G7" s="7"/>
    </row>
    <row r="8" spans="1:7" x14ac:dyDescent="0.2">
      <c r="A8" s="7" t="s">
        <v>84</v>
      </c>
      <c r="B8" s="9" t="s">
        <v>127</v>
      </c>
      <c r="C8" s="26" t="s">
        <v>130</v>
      </c>
      <c r="D8" s="9" t="s">
        <v>130</v>
      </c>
      <c r="E8" s="9" t="s">
        <v>130</v>
      </c>
      <c r="F8" s="7"/>
      <c r="G8" s="7"/>
    </row>
    <row r="9" spans="1:7" x14ac:dyDescent="0.2">
      <c r="A9" s="7"/>
      <c r="B9" s="9"/>
      <c r="C9" s="29"/>
      <c r="D9" s="7"/>
      <c r="E9" s="7"/>
      <c r="F9" s="7"/>
      <c r="G9" s="7"/>
    </row>
    <row r="10" spans="1:7" x14ac:dyDescent="0.2">
      <c r="A10" s="7"/>
      <c r="B10" s="9"/>
      <c r="C10" s="29"/>
      <c r="D10" s="7"/>
      <c r="E10" s="7"/>
      <c r="F10" s="7"/>
      <c r="G10" s="7"/>
    </row>
    <row r="11" spans="1:7" x14ac:dyDescent="0.2">
      <c r="A11" s="7" t="s">
        <v>99</v>
      </c>
      <c r="B11" s="9"/>
      <c r="C11" s="29"/>
      <c r="D11" s="7" t="s">
        <v>30</v>
      </c>
      <c r="E11" s="7" t="s">
        <v>89</v>
      </c>
      <c r="F11" s="7"/>
      <c r="G11" s="7"/>
    </row>
    <row r="12" spans="1:7" x14ac:dyDescent="0.2">
      <c r="A12" s="7"/>
      <c r="B12" s="9"/>
      <c r="C12" s="29"/>
      <c r="D12" s="7"/>
      <c r="E12" s="7"/>
      <c r="F12" s="7"/>
      <c r="G12" s="7"/>
    </row>
    <row r="13" spans="1:7" x14ac:dyDescent="0.2">
      <c r="A13" s="3" t="s">
        <v>37</v>
      </c>
      <c r="B13" s="7" t="s">
        <v>64</v>
      </c>
      <c r="C13" s="32" t="s">
        <v>36</v>
      </c>
      <c r="D13" t="s">
        <v>36</v>
      </c>
    </row>
    <row r="14" spans="1:7" x14ac:dyDescent="0.2">
      <c r="A14" s="1" t="s">
        <v>0</v>
      </c>
      <c r="B14" s="1" t="s">
        <v>1</v>
      </c>
      <c r="C14" s="30" t="s">
        <v>1</v>
      </c>
      <c r="D14" s="1" t="s">
        <v>1</v>
      </c>
      <c r="E14" s="1"/>
      <c r="F14" s="1"/>
      <c r="G14" s="1"/>
    </row>
    <row r="15" spans="1:7" x14ac:dyDescent="0.2">
      <c r="A15" s="1" t="s">
        <v>3</v>
      </c>
      <c r="B15" s="1" t="s">
        <v>45</v>
      </c>
      <c r="C15" s="30" t="s">
        <v>45</v>
      </c>
      <c r="D15" s="1" t="s">
        <v>45</v>
      </c>
      <c r="E15" s="1"/>
      <c r="F15" s="1"/>
      <c r="G15" s="1"/>
    </row>
    <row r="16" spans="1:7" x14ac:dyDescent="0.2">
      <c r="A16" s="1" t="s">
        <v>57</v>
      </c>
      <c r="B16" s="11" t="s">
        <v>2</v>
      </c>
      <c r="C16" s="31" t="s">
        <v>2</v>
      </c>
      <c r="D16" s="11" t="s">
        <v>2</v>
      </c>
      <c r="E16" s="1"/>
      <c r="F16" s="1"/>
      <c r="G16" s="1"/>
    </row>
    <row r="17" spans="1:7" x14ac:dyDescent="0.2">
      <c r="A17" s="1" t="s">
        <v>4</v>
      </c>
      <c r="B17" s="1" t="s">
        <v>58</v>
      </c>
      <c r="C17" s="30" t="s">
        <v>58</v>
      </c>
      <c r="D17" s="1" t="s">
        <v>58</v>
      </c>
      <c r="E17" s="1"/>
      <c r="F17" s="1"/>
      <c r="G17" s="1"/>
    </row>
    <row r="18" spans="1:7" x14ac:dyDescent="0.2">
      <c r="A18" s="3" t="s">
        <v>6</v>
      </c>
      <c r="B18" s="7"/>
    </row>
    <row r="19" spans="1:7" x14ac:dyDescent="0.2">
      <c r="A19" s="1" t="s">
        <v>7</v>
      </c>
      <c r="B19">
        <v>22.272120000000001</v>
      </c>
      <c r="C19" s="32">
        <v>22.272120000000001</v>
      </c>
      <c r="D19">
        <v>22.272120000000001</v>
      </c>
      <c r="E19">
        <v>22.272120000000001</v>
      </c>
    </row>
    <row r="20" spans="1:7" x14ac:dyDescent="0.2">
      <c r="A20" s="1" t="s">
        <v>8</v>
      </c>
      <c r="B20">
        <v>0.84409999999999996</v>
      </c>
      <c r="C20" s="32">
        <v>0.84409999999999996</v>
      </c>
      <c r="D20">
        <v>0.84409999999999996</v>
      </c>
      <c r="E20">
        <v>0.84409999999999996</v>
      </c>
    </row>
    <row r="21" spans="1:7" x14ac:dyDescent="0.2">
      <c r="A21" s="1" t="s">
        <v>9</v>
      </c>
      <c r="B21">
        <v>1.62138</v>
      </c>
      <c r="C21" s="32">
        <v>1.62138</v>
      </c>
      <c r="D21" s="5">
        <f>1.5*1.62138</f>
        <v>2.43207</v>
      </c>
      <c r="E21" s="5">
        <f>D26/(D26+D27)</f>
        <v>0.31705807010877518</v>
      </c>
    </row>
    <row r="22" spans="1:7" x14ac:dyDescent="0.2">
      <c r="A22" s="1" t="s">
        <v>10</v>
      </c>
      <c r="B22">
        <v>9.5370899999999992</v>
      </c>
      <c r="C22" s="32">
        <v>9.5370899999999992</v>
      </c>
      <c r="D22">
        <v>9.5370899999999992</v>
      </c>
      <c r="E22">
        <v>9.5370899999999992</v>
      </c>
    </row>
    <row r="23" spans="1:7" x14ac:dyDescent="0.2">
      <c r="A23" s="1" t="s">
        <v>11</v>
      </c>
      <c r="B23" s="4">
        <v>520761.29</v>
      </c>
      <c r="C23" s="33">
        <v>520761.29</v>
      </c>
      <c r="D23" s="4">
        <v>520761.29</v>
      </c>
      <c r="E23" s="4">
        <v>520761.29</v>
      </c>
      <c r="F23" s="4"/>
    </row>
    <row r="24" spans="1:7" x14ac:dyDescent="0.2">
      <c r="A24" s="1" t="s">
        <v>12</v>
      </c>
      <c r="B24">
        <v>2.0092889999999999</v>
      </c>
      <c r="C24" s="35">
        <v>1.45</v>
      </c>
      <c r="D24" s="5">
        <f>2.009289*1.3/2.5</f>
        <v>1.04483028</v>
      </c>
      <c r="E24">
        <f>2.009289*1.3/2.5</f>
        <v>1.04483028</v>
      </c>
    </row>
    <row r="25" spans="1:7" x14ac:dyDescent="0.2">
      <c r="A25" s="1" t="s">
        <v>13</v>
      </c>
      <c r="B25">
        <v>1</v>
      </c>
      <c r="C25" s="32">
        <v>1</v>
      </c>
      <c r="D25">
        <f>1*0.85</f>
        <v>0.85</v>
      </c>
      <c r="E25">
        <v>0.85</v>
      </c>
    </row>
    <row r="26" spans="1:7" x14ac:dyDescent="0.2">
      <c r="A26" s="1" t="s">
        <v>20</v>
      </c>
      <c r="B26">
        <v>597.08921999999995</v>
      </c>
      <c r="C26" s="32">
        <v>597.08921999999995</v>
      </c>
      <c r="D26" s="5">
        <f>597.08922*241/600*0.8</f>
        <v>191.86466935999999</v>
      </c>
      <c r="E26">
        <f>597.08922*241/600*0.8</f>
        <v>191.86466935999999</v>
      </c>
    </row>
    <row r="27" spans="1:7" x14ac:dyDescent="0.2">
      <c r="A27" s="1" t="s">
        <v>21</v>
      </c>
      <c r="B27">
        <v>137.7586</v>
      </c>
      <c r="C27" s="32">
        <v>137.7586</v>
      </c>
      <c r="D27" s="5">
        <f>137.7586*150/50</f>
        <v>413.2758</v>
      </c>
      <c r="E27">
        <f>137.7586*150/50</f>
        <v>413.2758</v>
      </c>
    </row>
    <row r="28" spans="1:7" x14ac:dyDescent="0.2">
      <c r="A28" s="1" t="s">
        <v>15</v>
      </c>
      <c r="B28">
        <f>B26/(B26+B27)</f>
        <v>0.81253451905184937</v>
      </c>
      <c r="C28" s="32">
        <f>C26/(C26+C27)</f>
        <v>0.81253451905184937</v>
      </c>
      <c r="D28">
        <f>D26/(D26+D27)</f>
        <v>0.31705807010877518</v>
      </c>
      <c r="E28">
        <f>E26/(E26+E27)</f>
        <v>0.31705807010877518</v>
      </c>
    </row>
    <row r="29" spans="1:7" x14ac:dyDescent="0.2">
      <c r="A29" s="1" t="s">
        <v>14</v>
      </c>
      <c r="B29">
        <v>0</v>
      </c>
      <c r="C29" s="32">
        <v>0</v>
      </c>
      <c r="D29">
        <v>0</v>
      </c>
    </row>
    <row r="30" spans="1:7" x14ac:dyDescent="0.2">
      <c r="A30" s="1" t="s">
        <v>16</v>
      </c>
      <c r="B30">
        <v>0</v>
      </c>
      <c r="C30" s="32">
        <v>0</v>
      </c>
      <c r="D30">
        <v>0</v>
      </c>
    </row>
    <row r="31" spans="1:7" x14ac:dyDescent="0.2">
      <c r="A31" s="1" t="s">
        <v>17</v>
      </c>
      <c r="B31">
        <f>B23/(B26+B27)</f>
        <v>708.6654894070449</v>
      </c>
      <c r="C31" s="32">
        <f>C23/(C26+C27)</f>
        <v>708.6654894070449</v>
      </c>
      <c r="D31" s="4">
        <f>D23/(D26+D27)</f>
        <v>860.56265671796848</v>
      </c>
      <c r="E31" s="4"/>
      <c r="F31" s="4"/>
      <c r="G31" s="4"/>
    </row>
    <row r="32" spans="1:7" x14ac:dyDescent="0.2">
      <c r="A32" s="1" t="s">
        <v>18</v>
      </c>
      <c r="B32" s="4">
        <f>B23/(B27)</f>
        <v>3780.2452260693703</v>
      </c>
      <c r="C32" s="33">
        <f>C23/(C27)</f>
        <v>3780.2452260693703</v>
      </c>
      <c r="D32" s="4">
        <f>(D23)/(137.7586*150/50)</f>
        <v>1260.0817420231235</v>
      </c>
      <c r="E32" s="4"/>
      <c r="F32" s="4"/>
      <c r="G32" s="4"/>
    </row>
    <row r="33" spans="1:4" x14ac:dyDescent="0.2">
      <c r="A33" s="1" t="s">
        <v>19</v>
      </c>
      <c r="B33" s="1">
        <v>0</v>
      </c>
      <c r="C33" s="32">
        <v>0</v>
      </c>
      <c r="D33">
        <v>0</v>
      </c>
    </row>
    <row r="34" spans="1:4" x14ac:dyDescent="0.2">
      <c r="A34" s="1" t="s">
        <v>27</v>
      </c>
      <c r="B34" s="1" t="s">
        <v>65</v>
      </c>
    </row>
    <row r="35" spans="1:4" x14ac:dyDescent="0.2">
      <c r="A35" s="1" t="s">
        <v>28</v>
      </c>
      <c r="B35" s="1"/>
    </row>
    <row r="36" spans="1:4" x14ac:dyDescent="0.2">
      <c r="A36" s="1" t="s">
        <v>98</v>
      </c>
      <c r="B36" s="1"/>
    </row>
    <row r="37" spans="1:4" x14ac:dyDescent="0.2">
      <c r="A37" s="1" t="s">
        <v>38</v>
      </c>
      <c r="B37" s="1"/>
    </row>
    <row r="39" spans="1:4" x14ac:dyDescent="0.2">
      <c r="A39" t="s">
        <v>78</v>
      </c>
    </row>
    <row r="41" spans="1:4" x14ac:dyDescent="0.2">
      <c r="A41" s="2" t="s">
        <v>22</v>
      </c>
      <c r="B41" s="2"/>
    </row>
    <row r="42" spans="1:4" x14ac:dyDescent="0.2">
      <c r="A42" t="s">
        <v>23</v>
      </c>
    </row>
    <row r="43" spans="1:4" x14ac:dyDescent="0.2">
      <c r="A43" t="s">
        <v>24</v>
      </c>
    </row>
    <row r="44" spans="1:4" x14ac:dyDescent="0.2">
      <c r="A44" t="s">
        <v>25</v>
      </c>
    </row>
    <row r="45" spans="1:4" x14ac:dyDescent="0.2">
      <c r="A45" t="s">
        <v>26</v>
      </c>
    </row>
    <row r="46" spans="1:4" x14ac:dyDescent="0.2">
      <c r="A46" t="s">
        <v>24</v>
      </c>
    </row>
    <row r="47" spans="1:4" x14ac:dyDescent="0.2">
      <c r="A47" t="s">
        <v>25</v>
      </c>
    </row>
    <row r="48" spans="1:4" x14ac:dyDescent="0.2">
      <c r="A48" t="s">
        <v>26</v>
      </c>
    </row>
  </sheetData>
  <conditionalFormatting sqref="C5:G12">
    <cfRule type="containsText" dxfId="39" priority="7" operator="containsText" text="done">
      <formula>NOT(ISERROR(SEARCH("done",C5)))</formula>
    </cfRule>
    <cfRule type="containsText" dxfId="38" priority="8" operator="containsText" text="no">
      <formula>NOT(ISERROR(SEARCH("no",C5)))</formula>
    </cfRule>
  </conditionalFormatting>
  <conditionalFormatting sqref="C5:G8">
    <cfRule type="containsText" dxfId="37" priority="6" operator="containsText" text="à ploter">
      <formula>NOT(ISERROR(SEARCH("à ploter",C5)))</formula>
    </cfRule>
  </conditionalFormatting>
  <conditionalFormatting sqref="B5:B6">
    <cfRule type="containsText" dxfId="36" priority="4" operator="containsText" text="done">
      <formula>NOT(ISERROR(SEARCH("done",B5)))</formula>
    </cfRule>
  </conditionalFormatting>
  <conditionalFormatting sqref="B5:B12">
    <cfRule type="containsText" dxfId="35" priority="2" operator="containsText" text="done">
      <formula>NOT(ISERROR(SEARCH("done",B5)))</formula>
    </cfRule>
    <cfRule type="containsText" dxfId="34" priority="3" operator="containsText" text="no">
      <formula>NOT(ISERROR(SEARCH("no",B5)))</formula>
    </cfRule>
  </conditionalFormatting>
  <conditionalFormatting sqref="B5:B8">
    <cfRule type="containsText" dxfId="33" priority="1" operator="containsText" text="à ploter">
      <formula>NOT(ISERROR(SEARCH("à ploter",B5)))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81EAB-2618-7749-B13B-C4B9DE354DA0}">
  <sheetPr>
    <tabColor theme="5" tint="0.79998168889431442"/>
  </sheetPr>
  <dimension ref="A1:F47"/>
  <sheetViews>
    <sheetView workbookViewId="0">
      <selection activeCell="C1" sqref="C1:C1048576"/>
    </sheetView>
  </sheetViews>
  <sheetFormatPr baseColWidth="10" defaultRowHeight="16" x14ac:dyDescent="0.2"/>
  <cols>
    <col min="1" max="1" width="16.83203125" customWidth="1"/>
    <col min="2" max="2" width="16.83203125" style="45" customWidth="1"/>
    <col min="3" max="3" width="14.83203125" style="46" customWidth="1"/>
    <col min="4" max="4" width="18.1640625" style="47" customWidth="1"/>
    <col min="5" max="5" width="13.83203125" customWidth="1"/>
    <col min="6" max="6" width="16" customWidth="1"/>
  </cols>
  <sheetData>
    <row r="1" spans="1:6" x14ac:dyDescent="0.2">
      <c r="A1" t="s">
        <v>93</v>
      </c>
      <c r="B1" s="36"/>
      <c r="C1" s="37"/>
      <c r="D1" s="38"/>
    </row>
    <row r="2" spans="1:6" x14ac:dyDescent="0.2">
      <c r="A2" s="3" t="s">
        <v>5</v>
      </c>
      <c r="B2" s="39" t="s">
        <v>119</v>
      </c>
      <c r="C2" s="53" t="s">
        <v>118</v>
      </c>
      <c r="D2" s="54" t="s">
        <v>132</v>
      </c>
      <c r="E2" s="6" t="s">
        <v>60</v>
      </c>
      <c r="F2" s="6" t="s">
        <v>61</v>
      </c>
    </row>
    <row r="3" spans="1:6" x14ac:dyDescent="0.2">
      <c r="A3" s="3" t="s">
        <v>102</v>
      </c>
      <c r="B3" s="42"/>
      <c r="E3" s="6"/>
      <c r="F3" s="6"/>
    </row>
    <row r="4" spans="1:6" x14ac:dyDescent="0.2">
      <c r="A4" s="7" t="s">
        <v>86</v>
      </c>
      <c r="B4" s="42" t="s">
        <v>133</v>
      </c>
      <c r="C4" s="46" t="s">
        <v>133</v>
      </c>
      <c r="E4" s="7"/>
      <c r="F4" s="7"/>
    </row>
    <row r="5" spans="1:6" x14ac:dyDescent="0.2">
      <c r="A5" s="7" t="s">
        <v>87</v>
      </c>
      <c r="B5" s="42" t="s">
        <v>133</v>
      </c>
      <c r="E5" s="7"/>
      <c r="F5" s="7"/>
    </row>
    <row r="6" spans="1:6" x14ac:dyDescent="0.2">
      <c r="A6" s="7" t="s">
        <v>83</v>
      </c>
      <c r="B6" s="55" t="s">
        <v>130</v>
      </c>
      <c r="C6" s="56" t="s">
        <v>130</v>
      </c>
      <c r="D6" s="57" t="s">
        <v>130</v>
      </c>
      <c r="E6" s="9" t="s">
        <v>130</v>
      </c>
      <c r="F6" s="9" t="s">
        <v>130</v>
      </c>
    </row>
    <row r="7" spans="1:6" x14ac:dyDescent="0.2">
      <c r="A7" s="7" t="s">
        <v>84</v>
      </c>
      <c r="B7" s="55" t="s">
        <v>130</v>
      </c>
      <c r="C7" s="56" t="s">
        <v>130</v>
      </c>
      <c r="D7" s="57" t="s">
        <v>130</v>
      </c>
      <c r="E7" s="9" t="s">
        <v>130</v>
      </c>
      <c r="F7" s="9" t="s">
        <v>130</v>
      </c>
    </row>
    <row r="8" spans="1:6" x14ac:dyDescent="0.2">
      <c r="A8" s="7"/>
      <c r="B8" s="42"/>
      <c r="E8" s="7"/>
      <c r="F8" s="7"/>
    </row>
    <row r="9" spans="1:6" x14ac:dyDescent="0.2">
      <c r="A9" s="7"/>
      <c r="B9" s="42"/>
      <c r="E9" s="7" t="s">
        <v>131</v>
      </c>
      <c r="F9" s="7" t="s">
        <v>131</v>
      </c>
    </row>
    <row r="10" spans="1:6" x14ac:dyDescent="0.2">
      <c r="A10" s="7" t="s">
        <v>99</v>
      </c>
      <c r="B10" s="42"/>
      <c r="C10" s="58"/>
      <c r="E10" s="7"/>
      <c r="F10" s="7"/>
    </row>
    <row r="11" spans="1:6" x14ac:dyDescent="0.2">
      <c r="A11" s="7"/>
      <c r="B11" s="42"/>
      <c r="E11" s="7"/>
      <c r="F11" s="7"/>
    </row>
    <row r="12" spans="1:6" x14ac:dyDescent="0.2">
      <c r="A12" s="3" t="s">
        <v>37</v>
      </c>
      <c r="B12" s="42"/>
      <c r="E12" t="s">
        <v>36</v>
      </c>
      <c r="F12" t="s">
        <v>36</v>
      </c>
    </row>
    <row r="13" spans="1:6" x14ac:dyDescent="0.2">
      <c r="A13" s="1" t="s">
        <v>0</v>
      </c>
      <c r="B13" s="59"/>
      <c r="E13" t="s">
        <v>59</v>
      </c>
      <c r="F13" t="s">
        <v>59</v>
      </c>
    </row>
    <row r="14" spans="1:6" x14ac:dyDescent="0.2">
      <c r="A14" s="1" t="s">
        <v>3</v>
      </c>
      <c r="B14" s="59"/>
      <c r="E14" t="s">
        <v>62</v>
      </c>
      <c r="F14" t="s">
        <v>62</v>
      </c>
    </row>
    <row r="15" spans="1:6" x14ac:dyDescent="0.2">
      <c r="A15" s="1" t="s">
        <v>57</v>
      </c>
      <c r="B15" s="59"/>
      <c r="E15" s="11" t="s">
        <v>2</v>
      </c>
      <c r="F15" s="11" t="s">
        <v>2</v>
      </c>
    </row>
    <row r="16" spans="1:6" x14ac:dyDescent="0.2">
      <c r="A16" s="1" t="s">
        <v>4</v>
      </c>
      <c r="B16" s="59"/>
      <c r="E16" t="s">
        <v>58</v>
      </c>
      <c r="F16" t="s">
        <v>58</v>
      </c>
    </row>
    <row r="17" spans="1:6" x14ac:dyDescent="0.2">
      <c r="A17" s="3" t="s">
        <v>6</v>
      </c>
      <c r="B17" s="42"/>
    </row>
    <row r="18" spans="1:6" x14ac:dyDescent="0.2">
      <c r="A18" s="1" t="s">
        <v>7</v>
      </c>
      <c r="B18" s="59">
        <v>22.6936</v>
      </c>
      <c r="C18" s="46">
        <v>20</v>
      </c>
      <c r="D18" s="47">
        <v>20</v>
      </c>
      <c r="E18">
        <v>20</v>
      </c>
      <c r="F18">
        <v>20</v>
      </c>
    </row>
    <row r="19" spans="1:6" x14ac:dyDescent="0.2">
      <c r="A19" s="1" t="s">
        <v>8</v>
      </c>
      <c r="B19" s="59">
        <v>0.56175390000000003</v>
      </c>
      <c r="C19" s="46">
        <v>1</v>
      </c>
      <c r="D19" s="47">
        <v>1</v>
      </c>
      <c r="E19">
        <v>0.6</v>
      </c>
      <c r="F19">
        <v>1</v>
      </c>
    </row>
    <row r="20" spans="1:6" x14ac:dyDescent="0.2">
      <c r="A20" s="1" t="s">
        <v>9</v>
      </c>
      <c r="B20" s="59">
        <v>1.2396400000000001</v>
      </c>
      <c r="C20" s="46">
        <v>2</v>
      </c>
      <c r="D20" s="47">
        <v>2</v>
      </c>
      <c r="E20">
        <v>0.6</v>
      </c>
      <c r="F20">
        <v>2</v>
      </c>
    </row>
    <row r="21" spans="1:6" x14ac:dyDescent="0.2">
      <c r="A21" s="1" t="s">
        <v>10</v>
      </c>
      <c r="B21" s="59">
        <v>4.6097999999999999</v>
      </c>
      <c r="C21" s="46">
        <v>13.7</v>
      </c>
      <c r="D21" s="47">
        <v>13.8</v>
      </c>
      <c r="E21">
        <v>0</v>
      </c>
      <c r="F21">
        <v>0</v>
      </c>
    </row>
    <row r="22" spans="1:6" x14ac:dyDescent="0.2">
      <c r="A22" s="1" t="s">
        <v>11</v>
      </c>
      <c r="B22" s="60">
        <v>346361.5</v>
      </c>
      <c r="C22" s="61">
        <v>150000</v>
      </c>
      <c r="D22" s="62">
        <v>150000</v>
      </c>
      <c r="E22" s="4">
        <v>150000</v>
      </c>
      <c r="F22" s="4">
        <v>150000</v>
      </c>
    </row>
    <row r="23" spans="1:6" x14ac:dyDescent="0.2">
      <c r="A23" s="1" t="s">
        <v>12</v>
      </c>
      <c r="B23" s="59">
        <v>1.3</v>
      </c>
      <c r="C23" s="46">
        <v>1.3</v>
      </c>
      <c r="D23" s="47">
        <v>1.3</v>
      </c>
      <c r="E23">
        <v>1.3</v>
      </c>
      <c r="F23">
        <v>3.5</v>
      </c>
    </row>
    <row r="24" spans="1:6" x14ac:dyDescent="0.2">
      <c r="A24" s="1" t="s">
        <v>13</v>
      </c>
      <c r="B24" s="59">
        <v>1</v>
      </c>
      <c r="C24" s="46">
        <v>1</v>
      </c>
      <c r="D24" s="47">
        <v>1</v>
      </c>
      <c r="E24">
        <v>1</v>
      </c>
      <c r="F24">
        <v>1</v>
      </c>
    </row>
    <row r="25" spans="1:6" x14ac:dyDescent="0.2">
      <c r="A25" s="1" t="s">
        <v>20</v>
      </c>
      <c r="B25" s="59">
        <v>725.08500000000004</v>
      </c>
      <c r="C25" s="58">
        <v>321.80799999999999</v>
      </c>
      <c r="D25" s="47">
        <v>241.35599999999999</v>
      </c>
      <c r="E25">
        <v>550</v>
      </c>
      <c r="F25">
        <v>600</v>
      </c>
    </row>
    <row r="26" spans="1:6" x14ac:dyDescent="0.2">
      <c r="A26" s="1" t="s">
        <v>21</v>
      </c>
      <c r="B26" s="59">
        <v>331.90899999999999</v>
      </c>
      <c r="C26" s="46">
        <v>200</v>
      </c>
      <c r="D26" s="47">
        <v>150</v>
      </c>
      <c r="E26">
        <v>500</v>
      </c>
      <c r="F26">
        <v>60</v>
      </c>
    </row>
    <row r="27" spans="1:6" x14ac:dyDescent="0.2">
      <c r="A27" s="1" t="s">
        <v>15</v>
      </c>
      <c r="B27" s="45" t="s">
        <v>42</v>
      </c>
      <c r="C27" s="46" t="s">
        <v>42</v>
      </c>
      <c r="D27" s="47" t="s">
        <v>42</v>
      </c>
      <c r="E27" t="s">
        <v>42</v>
      </c>
      <c r="F27" t="s">
        <v>42</v>
      </c>
    </row>
    <row r="28" spans="1:6" x14ac:dyDescent="0.2">
      <c r="A28" s="1" t="s">
        <v>14</v>
      </c>
      <c r="B28" s="45" t="s">
        <v>42</v>
      </c>
      <c r="C28" s="46" t="s">
        <v>42</v>
      </c>
      <c r="D28" s="47" t="s">
        <v>42</v>
      </c>
      <c r="E28" t="s">
        <v>42</v>
      </c>
      <c r="F28" t="s">
        <v>42</v>
      </c>
    </row>
    <row r="29" spans="1:6" x14ac:dyDescent="0.2">
      <c r="A29" s="1" t="s">
        <v>16</v>
      </c>
      <c r="B29" s="45" t="s">
        <v>42</v>
      </c>
      <c r="C29" s="46" t="s">
        <v>42</v>
      </c>
      <c r="D29" s="47" t="s">
        <v>42</v>
      </c>
      <c r="E29" t="s">
        <v>42</v>
      </c>
      <c r="F29" t="s">
        <v>42</v>
      </c>
    </row>
    <row r="30" spans="1:6" x14ac:dyDescent="0.2">
      <c r="A30" s="1" t="s">
        <v>17</v>
      </c>
      <c r="B30" s="45" t="s">
        <v>42</v>
      </c>
      <c r="C30" s="46" t="s">
        <v>42</v>
      </c>
      <c r="D30" s="47" t="s">
        <v>42</v>
      </c>
      <c r="E30" t="s">
        <v>42</v>
      </c>
      <c r="F30" t="s">
        <v>42</v>
      </c>
    </row>
    <row r="31" spans="1:6" x14ac:dyDescent="0.2">
      <c r="A31" s="1" t="s">
        <v>18</v>
      </c>
      <c r="B31" s="45" t="s">
        <v>42</v>
      </c>
      <c r="C31" s="46" t="s">
        <v>42</v>
      </c>
      <c r="D31" s="47" t="s">
        <v>42</v>
      </c>
      <c r="E31" t="s">
        <v>42</v>
      </c>
      <c r="F31" t="s">
        <v>42</v>
      </c>
    </row>
    <row r="32" spans="1:6" x14ac:dyDescent="0.2">
      <c r="A32" s="1" t="s">
        <v>19</v>
      </c>
      <c r="B32" s="45" t="s">
        <v>42</v>
      </c>
      <c r="C32" s="46" t="s">
        <v>42</v>
      </c>
      <c r="D32" s="47" t="s">
        <v>42</v>
      </c>
      <c r="E32" t="s">
        <v>42</v>
      </c>
      <c r="F32" t="s">
        <v>42</v>
      </c>
    </row>
    <row r="33" spans="1:6" x14ac:dyDescent="0.2">
      <c r="A33" s="1" t="s">
        <v>27</v>
      </c>
      <c r="B33" s="45" t="s">
        <v>65</v>
      </c>
      <c r="C33" s="46" t="s">
        <v>65</v>
      </c>
      <c r="D33" s="47" t="s">
        <v>65</v>
      </c>
      <c r="E33" t="s">
        <v>65</v>
      </c>
      <c r="F33" t="s">
        <v>65</v>
      </c>
    </row>
    <row r="34" spans="1:6" x14ac:dyDescent="0.2">
      <c r="A34" s="1" t="s">
        <v>28</v>
      </c>
      <c r="B34" s="45">
        <v>0.5</v>
      </c>
      <c r="C34" s="46">
        <v>0.5</v>
      </c>
      <c r="D34" s="47">
        <v>0.5</v>
      </c>
      <c r="E34">
        <v>0.5</v>
      </c>
      <c r="F34">
        <v>0.5</v>
      </c>
    </row>
    <row r="35" spans="1:6" x14ac:dyDescent="0.2">
      <c r="A35" s="1" t="s">
        <v>98</v>
      </c>
      <c r="B35" s="59"/>
    </row>
    <row r="36" spans="1:6" x14ac:dyDescent="0.2">
      <c r="A36" s="1" t="s">
        <v>38</v>
      </c>
      <c r="B36" s="59"/>
      <c r="E36" t="s">
        <v>63</v>
      </c>
    </row>
    <row r="38" spans="1:6" x14ac:dyDescent="0.2">
      <c r="A38" t="s">
        <v>78</v>
      </c>
    </row>
    <row r="40" spans="1:6" x14ac:dyDescent="0.2">
      <c r="A40" s="2" t="s">
        <v>22</v>
      </c>
      <c r="B40" s="63"/>
    </row>
    <row r="41" spans="1:6" x14ac:dyDescent="0.2">
      <c r="A41" t="s">
        <v>23</v>
      </c>
    </row>
    <row r="42" spans="1:6" x14ac:dyDescent="0.2">
      <c r="A42" t="s">
        <v>24</v>
      </c>
    </row>
    <row r="43" spans="1:6" x14ac:dyDescent="0.2">
      <c r="A43" t="s">
        <v>25</v>
      </c>
    </row>
    <row r="44" spans="1:6" x14ac:dyDescent="0.2">
      <c r="A44" t="s">
        <v>26</v>
      </c>
    </row>
    <row r="45" spans="1:6" x14ac:dyDescent="0.2">
      <c r="A45" t="s">
        <v>24</v>
      </c>
    </row>
    <row r="46" spans="1:6" x14ac:dyDescent="0.2">
      <c r="A46" t="s">
        <v>25</v>
      </c>
    </row>
    <row r="47" spans="1:6" x14ac:dyDescent="0.2">
      <c r="A47" t="s">
        <v>26</v>
      </c>
    </row>
  </sheetData>
  <conditionalFormatting sqref="E4:F5 E8:F11 F6:F7">
    <cfRule type="containsText" dxfId="32" priority="35" operator="containsText" text="done">
      <formula>NOT(ISERROR(SEARCH("done",E4)))</formula>
    </cfRule>
    <cfRule type="containsText" dxfId="31" priority="36" operator="containsText" text="no">
      <formula>NOT(ISERROR(SEARCH("no",E4)))</formula>
    </cfRule>
  </conditionalFormatting>
  <conditionalFormatting sqref="E4:F5 F6:F7">
    <cfRule type="containsText" dxfId="30" priority="34" operator="containsText" text="à ploter">
      <formula>NOT(ISERROR(SEARCH("à ploter",E4)))</formula>
    </cfRule>
  </conditionalFormatting>
  <conditionalFormatting sqref="B6">
    <cfRule type="containsText" dxfId="29" priority="26" operator="containsText" text="done">
      <formula>NOT(ISERROR(SEARCH("done",B6)))</formula>
    </cfRule>
    <cfRule type="containsText" dxfId="28" priority="27" operator="containsText" text="no">
      <formula>NOT(ISERROR(SEARCH("no",B6)))</formula>
    </cfRule>
  </conditionalFormatting>
  <conditionalFormatting sqref="B6">
    <cfRule type="containsText" dxfId="27" priority="25" operator="containsText" text="à ploter">
      <formula>NOT(ISERROR(SEARCH("à ploter",B6)))</formula>
    </cfRule>
  </conditionalFormatting>
  <conditionalFormatting sqref="B7:C7">
    <cfRule type="containsText" dxfId="26" priority="23" operator="containsText" text="done">
      <formula>NOT(ISERROR(SEARCH("done",B7)))</formula>
    </cfRule>
    <cfRule type="containsText" dxfId="25" priority="24" operator="containsText" text="no">
      <formula>NOT(ISERROR(SEARCH("no",B7)))</formula>
    </cfRule>
  </conditionalFormatting>
  <conditionalFormatting sqref="B7:C7">
    <cfRule type="containsText" dxfId="24" priority="22" operator="containsText" text="à ploter">
      <formula>NOT(ISERROR(SEARCH("à ploter",B7)))</formula>
    </cfRule>
  </conditionalFormatting>
  <conditionalFormatting sqref="C6">
    <cfRule type="containsText" dxfId="23" priority="14" operator="containsText" text="done">
      <formula>NOT(ISERROR(SEARCH("done",C6)))</formula>
    </cfRule>
    <cfRule type="containsText" dxfId="22" priority="15" operator="containsText" text="no">
      <formula>NOT(ISERROR(SEARCH("no",C6)))</formula>
    </cfRule>
  </conditionalFormatting>
  <conditionalFormatting sqref="C6">
    <cfRule type="containsText" dxfId="21" priority="13" operator="containsText" text="à ploter">
      <formula>NOT(ISERROR(SEARCH("à ploter",C6)))</formula>
    </cfRule>
  </conditionalFormatting>
  <conditionalFormatting sqref="D6">
    <cfRule type="containsText" dxfId="20" priority="11" operator="containsText" text="done">
      <formula>NOT(ISERROR(SEARCH("done",D6)))</formula>
    </cfRule>
    <cfRule type="containsText" dxfId="19" priority="12" operator="containsText" text="no">
      <formula>NOT(ISERROR(SEARCH("no",D6)))</formula>
    </cfRule>
  </conditionalFormatting>
  <conditionalFormatting sqref="D6">
    <cfRule type="containsText" dxfId="18" priority="10" operator="containsText" text="à ploter">
      <formula>NOT(ISERROR(SEARCH("à ploter",D6)))</formula>
    </cfRule>
  </conditionalFormatting>
  <conditionalFormatting sqref="E6">
    <cfRule type="containsText" dxfId="17" priority="8" operator="containsText" text="done">
      <formula>NOT(ISERROR(SEARCH("done",E6)))</formula>
    </cfRule>
    <cfRule type="containsText" dxfId="16" priority="9" operator="containsText" text="no">
      <formula>NOT(ISERROR(SEARCH("no",E6)))</formula>
    </cfRule>
  </conditionalFormatting>
  <conditionalFormatting sqref="E6">
    <cfRule type="containsText" dxfId="15" priority="7" operator="containsText" text="à ploter">
      <formula>NOT(ISERROR(SEARCH("à ploter",E6)))</formula>
    </cfRule>
  </conditionalFormatting>
  <conditionalFormatting sqref="D7">
    <cfRule type="containsText" dxfId="14" priority="5" operator="containsText" text="done">
      <formula>NOT(ISERROR(SEARCH("done",D7)))</formula>
    </cfRule>
    <cfRule type="containsText" dxfId="13" priority="6" operator="containsText" text="no">
      <formula>NOT(ISERROR(SEARCH("no",D7)))</formula>
    </cfRule>
  </conditionalFormatting>
  <conditionalFormatting sqref="D7">
    <cfRule type="containsText" dxfId="12" priority="4" operator="containsText" text="à ploter">
      <formula>NOT(ISERROR(SEARCH("à ploter",D7)))</formula>
    </cfRule>
  </conditionalFormatting>
  <conditionalFormatting sqref="E7">
    <cfRule type="containsText" dxfId="11" priority="2" operator="containsText" text="done">
      <formula>NOT(ISERROR(SEARCH("done",E7)))</formula>
    </cfRule>
    <cfRule type="containsText" dxfId="10" priority="3" operator="containsText" text="no">
      <formula>NOT(ISERROR(SEARCH("no",E7)))</formula>
    </cfRule>
  </conditionalFormatting>
  <conditionalFormatting sqref="E7">
    <cfRule type="containsText" dxfId="9" priority="1" operator="containsText" text="à ploter">
      <formula>NOT(ISERROR(SEARCH("à ploter",E7)))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562DB-9DC0-8549-A274-F7048F1E098A}">
  <sheetPr>
    <tabColor rgb="FFDCF1E9"/>
  </sheetPr>
  <dimension ref="A1:F47"/>
  <sheetViews>
    <sheetView topLeftCell="A4" zoomScale="135" workbookViewId="0">
      <selection activeCell="B1" sqref="B1:B1048576"/>
    </sheetView>
  </sheetViews>
  <sheetFormatPr baseColWidth="10" defaultRowHeight="16" x14ac:dyDescent="0.2"/>
  <cols>
    <col min="1" max="1" width="16.83203125" customWidth="1"/>
    <col min="2" max="2" width="23.1640625" customWidth="1"/>
    <col min="3" max="3" width="15.83203125" customWidth="1"/>
    <col min="4" max="4" width="13.1640625" customWidth="1"/>
    <col min="5" max="5" width="18.5" customWidth="1"/>
    <col min="6" max="6" width="13.1640625" customWidth="1"/>
  </cols>
  <sheetData>
    <row r="1" spans="1:6" x14ac:dyDescent="0.2">
      <c r="A1" t="s">
        <v>93</v>
      </c>
      <c r="B1" t="s">
        <v>176</v>
      </c>
      <c r="C1" t="s">
        <v>177</v>
      </c>
    </row>
    <row r="2" spans="1:6" x14ac:dyDescent="0.2">
      <c r="A2" s="3" t="s">
        <v>5</v>
      </c>
      <c r="B2" s="6" t="s">
        <v>175</v>
      </c>
      <c r="C2" s="6" t="s">
        <v>178</v>
      </c>
      <c r="D2" s="6"/>
      <c r="E2" s="6"/>
      <c r="F2" s="6"/>
    </row>
    <row r="3" spans="1:6" x14ac:dyDescent="0.2">
      <c r="A3" s="3" t="s">
        <v>102</v>
      </c>
      <c r="B3" s="7"/>
      <c r="C3" s="7"/>
      <c r="D3" s="7"/>
      <c r="E3" s="7"/>
      <c r="F3" s="7"/>
    </row>
    <row r="4" spans="1:6" x14ac:dyDescent="0.2">
      <c r="A4" s="7" t="s">
        <v>167</v>
      </c>
      <c r="B4" s="7"/>
      <c r="C4" s="7"/>
      <c r="D4" s="7"/>
      <c r="E4" s="7"/>
      <c r="F4" s="7"/>
    </row>
    <row r="5" spans="1:6" x14ac:dyDescent="0.2">
      <c r="A5" s="7" t="s">
        <v>86</v>
      </c>
      <c r="B5" s="7"/>
      <c r="C5" s="7"/>
      <c r="D5" s="7"/>
      <c r="E5" s="7"/>
      <c r="F5" s="7"/>
    </row>
    <row r="6" spans="1:6" x14ac:dyDescent="0.2">
      <c r="A6" s="7" t="s">
        <v>87</v>
      </c>
      <c r="B6" s="7"/>
      <c r="C6" s="7"/>
      <c r="D6" s="7"/>
      <c r="E6" s="7"/>
      <c r="F6" s="7"/>
    </row>
    <row r="7" spans="1:6" x14ac:dyDescent="0.2">
      <c r="A7" s="7" t="s">
        <v>83</v>
      </c>
      <c r="B7" s="7" t="s">
        <v>130</v>
      </c>
      <c r="C7" s="7" t="s">
        <v>130</v>
      </c>
      <c r="D7" s="7"/>
      <c r="E7" s="7"/>
      <c r="F7" s="7"/>
    </row>
    <row r="8" spans="1:6" x14ac:dyDescent="0.2">
      <c r="A8" s="7" t="s">
        <v>84</v>
      </c>
      <c r="B8" s="7" t="s">
        <v>130</v>
      </c>
      <c r="C8" s="7" t="s">
        <v>130</v>
      </c>
      <c r="D8" s="7"/>
      <c r="E8" s="7"/>
      <c r="F8" s="7"/>
    </row>
    <row r="9" spans="1:6" x14ac:dyDescent="0.2">
      <c r="A9" s="7"/>
      <c r="B9" s="7"/>
      <c r="C9" s="7"/>
      <c r="D9" s="7"/>
      <c r="E9" s="7"/>
      <c r="F9" s="7"/>
    </row>
    <row r="10" spans="1:6" x14ac:dyDescent="0.2">
      <c r="A10" s="7"/>
      <c r="B10" s="7"/>
      <c r="C10" s="7"/>
      <c r="D10" s="7"/>
      <c r="E10" s="7"/>
      <c r="F10" s="7"/>
    </row>
    <row r="11" spans="1:6" x14ac:dyDescent="0.2">
      <c r="A11" s="7" t="s">
        <v>99</v>
      </c>
      <c r="B11" s="7"/>
      <c r="C11" s="7"/>
      <c r="D11" s="7"/>
      <c r="E11" s="7"/>
      <c r="F11" s="7"/>
    </row>
    <row r="12" spans="1:6" x14ac:dyDescent="0.2">
      <c r="A12" s="7"/>
      <c r="B12" s="7"/>
      <c r="C12" s="7"/>
      <c r="D12" s="7"/>
      <c r="E12" s="7"/>
      <c r="F12" s="7"/>
    </row>
    <row r="13" spans="1:6" x14ac:dyDescent="0.2">
      <c r="A13" s="3" t="s">
        <v>37</v>
      </c>
    </row>
    <row r="14" spans="1:6" x14ac:dyDescent="0.2">
      <c r="A14" s="1" t="s">
        <v>0</v>
      </c>
      <c r="B14" t="s">
        <v>179</v>
      </c>
      <c r="C14" t="s">
        <v>179</v>
      </c>
    </row>
    <row r="15" spans="1:6" x14ac:dyDescent="0.2">
      <c r="A15" s="1" t="s">
        <v>3</v>
      </c>
    </row>
    <row r="16" spans="1:6" x14ac:dyDescent="0.2">
      <c r="A16" s="1" t="s">
        <v>57</v>
      </c>
      <c r="B16" t="s">
        <v>62</v>
      </c>
      <c r="C16" t="s">
        <v>62</v>
      </c>
    </row>
    <row r="17" spans="1:5" x14ac:dyDescent="0.2">
      <c r="A17" s="1" t="s">
        <v>4</v>
      </c>
      <c r="B17" t="s">
        <v>58</v>
      </c>
      <c r="C17" t="s">
        <v>58</v>
      </c>
    </row>
    <row r="18" spans="1:5" x14ac:dyDescent="0.2">
      <c r="A18" s="3" t="s">
        <v>6</v>
      </c>
    </row>
    <row r="19" spans="1:5" x14ac:dyDescent="0.2">
      <c r="A19" s="1" t="s">
        <v>7</v>
      </c>
      <c r="B19" t="s">
        <v>180</v>
      </c>
      <c r="C19" t="s">
        <v>191</v>
      </c>
    </row>
    <row r="20" spans="1:5" x14ac:dyDescent="0.2">
      <c r="A20" s="1" t="s">
        <v>8</v>
      </c>
      <c r="B20" t="s">
        <v>181</v>
      </c>
      <c r="C20" t="s">
        <v>192</v>
      </c>
    </row>
    <row r="21" spans="1:5" x14ac:dyDescent="0.2">
      <c r="A21" s="1" t="s">
        <v>9</v>
      </c>
      <c r="B21" t="s">
        <v>182</v>
      </c>
      <c r="C21" t="s">
        <v>193</v>
      </c>
    </row>
    <row r="22" spans="1:5" x14ac:dyDescent="0.2">
      <c r="A22" s="1" t="s">
        <v>10</v>
      </c>
      <c r="B22" t="s">
        <v>183</v>
      </c>
      <c r="C22" t="s">
        <v>194</v>
      </c>
    </row>
    <row r="23" spans="1:5" x14ac:dyDescent="0.2">
      <c r="A23" s="1" t="s">
        <v>11</v>
      </c>
      <c r="B23" t="s">
        <v>184</v>
      </c>
      <c r="C23" t="s">
        <v>195</v>
      </c>
    </row>
    <row r="24" spans="1:5" x14ac:dyDescent="0.2">
      <c r="A24" s="1" t="s">
        <v>12</v>
      </c>
      <c r="B24" t="s">
        <v>185</v>
      </c>
      <c r="C24" t="s">
        <v>185</v>
      </c>
    </row>
    <row r="25" spans="1:5" x14ac:dyDescent="0.2">
      <c r="A25" s="1" t="s">
        <v>13</v>
      </c>
      <c r="B25">
        <v>1</v>
      </c>
      <c r="C25">
        <v>1</v>
      </c>
    </row>
    <row r="26" spans="1:5" x14ac:dyDescent="0.2">
      <c r="A26" s="1" t="s">
        <v>20</v>
      </c>
      <c r="B26" t="s">
        <v>186</v>
      </c>
      <c r="C26" t="s">
        <v>196</v>
      </c>
    </row>
    <row r="27" spans="1:5" x14ac:dyDescent="0.2">
      <c r="A27" s="1" t="s">
        <v>21</v>
      </c>
      <c r="B27" t="s">
        <v>187</v>
      </c>
      <c r="C27" t="s">
        <v>197</v>
      </c>
    </row>
    <row r="28" spans="1:5" x14ac:dyDescent="0.2">
      <c r="A28" s="1" t="s">
        <v>188</v>
      </c>
      <c r="B28" s="64" t="s">
        <v>189</v>
      </c>
      <c r="C28" s="5" t="s">
        <v>42</v>
      </c>
      <c r="E28" s="21"/>
    </row>
    <row r="29" spans="1:5" x14ac:dyDescent="0.2">
      <c r="A29" s="1" t="s">
        <v>190</v>
      </c>
      <c r="B29" t="s">
        <v>200</v>
      </c>
      <c r="C29" t="s">
        <v>42</v>
      </c>
    </row>
    <row r="30" spans="1:5" x14ac:dyDescent="0.2">
      <c r="A30" s="1"/>
    </row>
    <row r="31" spans="1:5" x14ac:dyDescent="0.2">
      <c r="A31" s="1"/>
      <c r="B31" s="5"/>
      <c r="C31" s="5"/>
    </row>
    <row r="32" spans="1:5" x14ac:dyDescent="0.2">
      <c r="A32" s="1"/>
      <c r="B32" s="5"/>
      <c r="C32" s="5"/>
    </row>
    <row r="33" spans="1:6" x14ac:dyDescent="0.2">
      <c r="A33" s="1"/>
      <c r="C33" s="5"/>
    </row>
    <row r="34" spans="1:6" x14ac:dyDescent="0.2">
      <c r="A34" s="1" t="s">
        <v>27</v>
      </c>
      <c r="B34" t="s">
        <v>65</v>
      </c>
      <c r="C34" t="s">
        <v>65</v>
      </c>
    </row>
    <row r="35" spans="1:6" x14ac:dyDescent="0.2">
      <c r="A35" s="1" t="s">
        <v>28</v>
      </c>
    </row>
    <row r="36" spans="1:6" x14ac:dyDescent="0.2">
      <c r="A36" s="1" t="s">
        <v>98</v>
      </c>
    </row>
    <row r="37" spans="1:6" x14ac:dyDescent="0.2">
      <c r="A37" s="1" t="s">
        <v>38</v>
      </c>
      <c r="F37" s="20" t="s">
        <v>136</v>
      </c>
    </row>
    <row r="38" spans="1:6" x14ac:dyDescent="0.2">
      <c r="F38" t="s">
        <v>137</v>
      </c>
    </row>
    <row r="39" spans="1:6" x14ac:dyDescent="0.2">
      <c r="A39" t="s">
        <v>78</v>
      </c>
      <c r="F39" t="s">
        <v>138</v>
      </c>
    </row>
    <row r="40" spans="1:6" x14ac:dyDescent="0.2">
      <c r="F40" t="s">
        <v>139</v>
      </c>
    </row>
    <row r="41" spans="1:6" x14ac:dyDescent="0.2">
      <c r="A41" s="2"/>
      <c r="F41" t="s">
        <v>140</v>
      </c>
    </row>
    <row r="42" spans="1:6" x14ac:dyDescent="0.2">
      <c r="F42" t="s">
        <v>141</v>
      </c>
    </row>
    <row r="43" spans="1:6" x14ac:dyDescent="0.2">
      <c r="F43" t="s">
        <v>142</v>
      </c>
    </row>
    <row r="44" spans="1:6" x14ac:dyDescent="0.2">
      <c r="F44" t="s">
        <v>143</v>
      </c>
    </row>
    <row r="45" spans="1:6" x14ac:dyDescent="0.2">
      <c r="F45" t="s">
        <v>144</v>
      </c>
    </row>
    <row r="46" spans="1:6" x14ac:dyDescent="0.2">
      <c r="F46" t="s">
        <v>145</v>
      </c>
    </row>
    <row r="47" spans="1:6" x14ac:dyDescent="0.2">
      <c r="F47" t="s">
        <v>146</v>
      </c>
    </row>
  </sheetData>
  <conditionalFormatting sqref="B5:F12">
    <cfRule type="containsText" dxfId="8" priority="2" operator="containsText" text="done">
      <formula>NOT(ISERROR(SEARCH("done",B5)))</formula>
    </cfRule>
    <cfRule type="containsText" dxfId="7" priority="3" operator="containsText" text="no">
      <formula>NOT(ISERROR(SEARCH("no",B5)))</formula>
    </cfRule>
  </conditionalFormatting>
  <conditionalFormatting sqref="B5:F8">
    <cfRule type="containsText" dxfId="6" priority="1" operator="containsText" text="à ploter">
      <formula>NOT(ISERROR(SEARCH("à ploter",B5)))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ED5E5-263D-EE48-8338-59F6A5E23B48}">
  <sheetPr>
    <tabColor rgb="FFF6D0DD"/>
  </sheetPr>
  <dimension ref="A1:F48"/>
  <sheetViews>
    <sheetView zoomScale="85" workbookViewId="0">
      <selection activeCell="F1" sqref="F1:F1048576"/>
    </sheetView>
  </sheetViews>
  <sheetFormatPr baseColWidth="10" defaultRowHeight="16" x14ac:dyDescent="0.2"/>
  <cols>
    <col min="1" max="1" width="16.83203125" customWidth="1"/>
    <col min="2" max="2" width="10.83203125" style="45"/>
    <col min="3" max="3" width="15.83203125" style="46" customWidth="1"/>
    <col min="4" max="4" width="13.1640625" style="46" customWidth="1"/>
    <col min="5" max="5" width="18.5" style="46" customWidth="1"/>
    <col min="6" max="6" width="13.1640625" style="47" customWidth="1"/>
  </cols>
  <sheetData>
    <row r="1" spans="1:6" x14ac:dyDescent="0.2">
      <c r="A1" t="s">
        <v>93</v>
      </c>
      <c r="B1" s="36" t="s">
        <v>134</v>
      </c>
      <c r="C1" s="37" t="s">
        <v>168</v>
      </c>
      <c r="D1" s="37" t="s">
        <v>169</v>
      </c>
      <c r="E1" s="37"/>
      <c r="F1" s="38" t="s">
        <v>170</v>
      </c>
    </row>
    <row r="2" spans="1:6" x14ac:dyDescent="0.2">
      <c r="A2" s="3" t="s">
        <v>5</v>
      </c>
      <c r="B2" s="39" t="s">
        <v>79</v>
      </c>
      <c r="C2" s="40" t="s">
        <v>80</v>
      </c>
      <c r="D2" s="40" t="s">
        <v>81</v>
      </c>
      <c r="E2" s="40" t="s">
        <v>135</v>
      </c>
      <c r="F2" s="41" t="s">
        <v>82</v>
      </c>
    </row>
    <row r="3" spans="1:6" x14ac:dyDescent="0.2">
      <c r="A3" s="3" t="s">
        <v>102</v>
      </c>
      <c r="B3" s="42"/>
      <c r="C3" s="43"/>
      <c r="D3" s="43"/>
      <c r="E3" s="43"/>
      <c r="F3" s="44"/>
    </row>
    <row r="4" spans="1:6" x14ac:dyDescent="0.2">
      <c r="A4" s="7" t="s">
        <v>167</v>
      </c>
      <c r="B4" s="42" t="s">
        <v>199</v>
      </c>
      <c r="C4" s="56" t="s">
        <v>172</v>
      </c>
      <c r="D4" s="43" t="s">
        <v>163</v>
      </c>
      <c r="E4" s="43" t="s">
        <v>163</v>
      </c>
      <c r="F4" s="44" t="s">
        <v>198</v>
      </c>
    </row>
    <row r="5" spans="1:6" x14ac:dyDescent="0.2">
      <c r="A5" s="7" t="s">
        <v>86</v>
      </c>
      <c r="B5" s="42"/>
      <c r="C5" s="43"/>
      <c r="D5" s="43"/>
      <c r="E5" s="43"/>
      <c r="F5" s="44"/>
    </row>
    <row r="6" spans="1:6" x14ac:dyDescent="0.2">
      <c r="A6" s="7" t="s">
        <v>87</v>
      </c>
      <c r="B6" s="42"/>
      <c r="C6" s="43"/>
      <c r="D6" s="43"/>
      <c r="E6" s="43"/>
      <c r="F6" s="44"/>
    </row>
    <row r="7" spans="1:6" x14ac:dyDescent="0.2">
      <c r="A7" s="7" t="s">
        <v>83</v>
      </c>
      <c r="B7" s="42" t="s">
        <v>130</v>
      </c>
      <c r="C7" s="43" t="s">
        <v>130</v>
      </c>
      <c r="D7" s="43" t="s">
        <v>130</v>
      </c>
      <c r="E7" s="43" t="s">
        <v>130</v>
      </c>
      <c r="F7" s="44" t="s">
        <v>133</v>
      </c>
    </row>
    <row r="8" spans="1:6" x14ac:dyDescent="0.2">
      <c r="A8" s="7" t="s">
        <v>84</v>
      </c>
      <c r="B8" s="42" t="s">
        <v>130</v>
      </c>
      <c r="C8" s="43" t="s">
        <v>130</v>
      </c>
      <c r="D8" s="43" t="s">
        <v>174</v>
      </c>
      <c r="E8" s="43" t="s">
        <v>130</v>
      </c>
      <c r="F8" s="44" t="s">
        <v>163</v>
      </c>
    </row>
    <row r="9" spans="1:6" x14ac:dyDescent="0.2">
      <c r="A9" s="7"/>
      <c r="B9" s="42"/>
      <c r="C9" s="43"/>
      <c r="D9" s="43"/>
      <c r="E9" s="43"/>
      <c r="F9" s="44"/>
    </row>
    <row r="10" spans="1:6" x14ac:dyDescent="0.2">
      <c r="A10" s="7"/>
      <c r="B10" s="42"/>
      <c r="C10" s="43"/>
      <c r="D10" s="43"/>
      <c r="E10" s="43"/>
      <c r="F10" s="44"/>
    </row>
    <row r="11" spans="1:6" x14ac:dyDescent="0.2">
      <c r="A11" s="7" t="s">
        <v>99</v>
      </c>
      <c r="B11" s="42"/>
      <c r="C11" s="43"/>
      <c r="D11" s="43"/>
      <c r="E11" s="43"/>
      <c r="F11" s="44"/>
    </row>
    <row r="12" spans="1:6" x14ac:dyDescent="0.2">
      <c r="A12" s="7"/>
      <c r="B12" s="42"/>
      <c r="C12" s="43"/>
      <c r="D12" s="43"/>
      <c r="E12" s="43"/>
      <c r="F12" s="44"/>
    </row>
    <row r="13" spans="1:6" x14ac:dyDescent="0.2">
      <c r="A13" s="3" t="s">
        <v>37</v>
      </c>
    </row>
    <row r="14" spans="1:6" x14ac:dyDescent="0.2">
      <c r="A14" s="1" t="s">
        <v>0</v>
      </c>
      <c r="B14" s="45" t="s">
        <v>147</v>
      </c>
      <c r="C14" s="46" t="s">
        <v>147</v>
      </c>
      <c r="D14" s="46" t="s">
        <v>147</v>
      </c>
      <c r="E14" s="46" t="s">
        <v>147</v>
      </c>
      <c r="F14" s="47" t="s">
        <v>147</v>
      </c>
    </row>
    <row r="15" spans="1:6" x14ac:dyDescent="0.2">
      <c r="A15" s="1" t="s">
        <v>3</v>
      </c>
      <c r="B15" s="45" t="s">
        <v>45</v>
      </c>
      <c r="C15" s="46" t="s">
        <v>45</v>
      </c>
      <c r="D15" s="46" t="s">
        <v>45</v>
      </c>
      <c r="E15" s="46" t="s">
        <v>45</v>
      </c>
      <c r="F15" s="47" t="s">
        <v>45</v>
      </c>
    </row>
    <row r="16" spans="1:6" x14ac:dyDescent="0.2">
      <c r="A16" s="1" t="s">
        <v>57</v>
      </c>
      <c r="B16" s="45" t="s">
        <v>2</v>
      </c>
      <c r="C16" s="46" t="s">
        <v>2</v>
      </c>
      <c r="D16" s="46" t="s">
        <v>148</v>
      </c>
      <c r="E16" s="46" t="s">
        <v>152</v>
      </c>
      <c r="F16" s="47" t="s">
        <v>152</v>
      </c>
    </row>
    <row r="17" spans="1:6" x14ac:dyDescent="0.2">
      <c r="A17" s="1" t="s">
        <v>4</v>
      </c>
      <c r="B17" s="45" t="s">
        <v>58</v>
      </c>
      <c r="C17" s="46" t="s">
        <v>58</v>
      </c>
      <c r="D17" s="46" t="s">
        <v>43</v>
      </c>
      <c r="E17" s="46" t="s">
        <v>43</v>
      </c>
      <c r="F17" s="47" t="s">
        <v>43</v>
      </c>
    </row>
    <row r="18" spans="1:6" x14ac:dyDescent="0.2">
      <c r="A18" s="3" t="s">
        <v>6</v>
      </c>
    </row>
    <row r="19" spans="1:6" x14ac:dyDescent="0.2">
      <c r="A19" s="1" t="s">
        <v>7</v>
      </c>
      <c r="B19" s="45">
        <v>22.272120000000001</v>
      </c>
      <c r="C19" s="46">
        <v>22.272120000000001</v>
      </c>
      <c r="D19" s="46">
        <v>22.272120000000001</v>
      </c>
      <c r="E19" s="46">
        <v>22.272120000000001</v>
      </c>
    </row>
    <row r="20" spans="1:6" x14ac:dyDescent="0.2">
      <c r="A20" s="1" t="s">
        <v>8</v>
      </c>
      <c r="B20" s="45">
        <v>0.84409999999999996</v>
      </c>
      <c r="C20" s="46">
        <v>0.84409999999999996</v>
      </c>
      <c r="D20" s="46">
        <v>0.84409999999999996</v>
      </c>
      <c r="E20" s="46">
        <v>0.84409999999999996</v>
      </c>
    </row>
    <row r="21" spans="1:6" x14ac:dyDescent="0.2">
      <c r="A21" s="1" t="s">
        <v>9</v>
      </c>
      <c r="B21" s="45">
        <v>1.62138</v>
      </c>
      <c r="C21" s="46">
        <v>1.62138</v>
      </c>
      <c r="D21" s="46">
        <v>1.62138</v>
      </c>
      <c r="E21" s="46">
        <v>1.62138</v>
      </c>
    </row>
    <row r="22" spans="1:6" x14ac:dyDescent="0.2">
      <c r="A22" s="1" t="s">
        <v>10</v>
      </c>
      <c r="B22" s="45">
        <v>9.5370899999999992</v>
      </c>
      <c r="C22" s="46">
        <v>9.5370899999999992</v>
      </c>
      <c r="D22" s="46">
        <v>9.5370899999999992</v>
      </c>
      <c r="E22" s="46">
        <v>9.5370899999999992</v>
      </c>
    </row>
    <row r="23" spans="1:6" x14ac:dyDescent="0.2">
      <c r="A23" s="1" t="s">
        <v>11</v>
      </c>
      <c r="B23" s="45">
        <v>520761.29</v>
      </c>
      <c r="C23" s="46">
        <v>520761.29</v>
      </c>
      <c r="D23" s="46">
        <v>520761.29</v>
      </c>
      <c r="E23" s="46">
        <v>520761.29</v>
      </c>
    </row>
    <row r="24" spans="1:6" x14ac:dyDescent="0.2">
      <c r="A24" s="1" t="s">
        <v>12</v>
      </c>
      <c r="B24" s="45">
        <v>2.0092889999999999</v>
      </c>
      <c r="C24" s="46">
        <v>2.0092889999999999</v>
      </c>
      <c r="D24" s="46">
        <v>2.0092889999999999</v>
      </c>
      <c r="E24" s="46">
        <v>2.0092889999999999</v>
      </c>
    </row>
    <row r="25" spans="1:6" x14ac:dyDescent="0.2">
      <c r="A25" s="1" t="s">
        <v>13</v>
      </c>
      <c r="B25" s="45">
        <v>1</v>
      </c>
      <c r="C25" s="46">
        <v>1</v>
      </c>
      <c r="D25" s="46">
        <v>1</v>
      </c>
      <c r="E25" s="46">
        <v>1</v>
      </c>
    </row>
    <row r="26" spans="1:6" x14ac:dyDescent="0.2">
      <c r="A26" s="1" t="s">
        <v>20</v>
      </c>
      <c r="B26" s="45">
        <v>597.08921999999995</v>
      </c>
      <c r="C26" s="46">
        <v>597.08921999999995</v>
      </c>
      <c r="D26" s="46">
        <v>597.08921999999995</v>
      </c>
      <c r="E26" s="46">
        <v>597.08921999999995</v>
      </c>
    </row>
    <row r="27" spans="1:6" x14ac:dyDescent="0.2">
      <c r="A27" s="1" t="s">
        <v>21</v>
      </c>
      <c r="B27" s="45">
        <v>137.7586</v>
      </c>
      <c r="C27" s="46">
        <v>137.7586</v>
      </c>
      <c r="D27" s="46">
        <v>137.7586</v>
      </c>
      <c r="E27" s="46">
        <v>137.7586</v>
      </c>
    </row>
    <row r="28" spans="1:6" x14ac:dyDescent="0.2">
      <c r="A28" s="1" t="s">
        <v>15</v>
      </c>
      <c r="B28" s="48">
        <v>0.81253451905184937</v>
      </c>
      <c r="C28" s="49">
        <v>0.81253451905184937</v>
      </c>
      <c r="D28" s="46" t="s">
        <v>20</v>
      </c>
      <c r="E28" s="50" t="s">
        <v>150</v>
      </c>
    </row>
    <row r="29" spans="1:6" x14ac:dyDescent="0.2">
      <c r="A29" s="1" t="s">
        <v>14</v>
      </c>
      <c r="B29" s="45">
        <v>0</v>
      </c>
      <c r="C29" s="46">
        <v>0</v>
      </c>
      <c r="D29" s="46" t="s">
        <v>149</v>
      </c>
      <c r="E29" s="46" t="s">
        <v>151</v>
      </c>
    </row>
    <row r="30" spans="1:6" x14ac:dyDescent="0.2">
      <c r="A30" s="1" t="s">
        <v>16</v>
      </c>
      <c r="B30" s="45">
        <v>0</v>
      </c>
      <c r="C30" s="46">
        <v>0</v>
      </c>
      <c r="D30" s="46">
        <v>0</v>
      </c>
      <c r="E30" s="46">
        <v>0</v>
      </c>
    </row>
    <row r="31" spans="1:6" x14ac:dyDescent="0.2">
      <c r="A31" s="1" t="s">
        <v>17</v>
      </c>
      <c r="B31" s="48">
        <v>708.6654894070449</v>
      </c>
      <c r="C31" s="49">
        <v>708.6654894070449</v>
      </c>
      <c r="D31" s="46" t="s">
        <v>11</v>
      </c>
      <c r="E31" s="46" t="s">
        <v>11</v>
      </c>
    </row>
    <row r="32" spans="1:6" x14ac:dyDescent="0.2">
      <c r="A32" s="1" t="s">
        <v>18</v>
      </c>
      <c r="B32" s="48">
        <v>3780.2452260693703</v>
      </c>
      <c r="C32" s="49">
        <v>3780.2452260693703</v>
      </c>
      <c r="D32" s="46" t="s">
        <v>11</v>
      </c>
      <c r="E32" s="46" t="s">
        <v>11</v>
      </c>
    </row>
    <row r="33" spans="1:6" x14ac:dyDescent="0.2">
      <c r="A33" s="1" t="s">
        <v>19</v>
      </c>
      <c r="B33" s="45">
        <v>0</v>
      </c>
      <c r="C33" s="49">
        <v>0</v>
      </c>
      <c r="D33" s="46">
        <v>0</v>
      </c>
      <c r="E33" s="46">
        <v>0</v>
      </c>
    </row>
    <row r="34" spans="1:6" x14ac:dyDescent="0.2">
      <c r="A34" s="1" t="s">
        <v>27</v>
      </c>
      <c r="B34" s="45" t="s">
        <v>65</v>
      </c>
      <c r="C34" s="46" t="s">
        <v>65</v>
      </c>
      <c r="D34" s="46" t="s">
        <v>65</v>
      </c>
      <c r="E34" s="46" t="s">
        <v>65</v>
      </c>
    </row>
    <row r="35" spans="1:6" x14ac:dyDescent="0.2">
      <c r="A35" s="1" t="s">
        <v>28</v>
      </c>
    </row>
    <row r="36" spans="1:6" x14ac:dyDescent="0.2">
      <c r="A36" s="1" t="s">
        <v>98</v>
      </c>
    </row>
    <row r="37" spans="1:6" x14ac:dyDescent="0.2">
      <c r="A37" s="1" t="s">
        <v>38</v>
      </c>
      <c r="C37" s="51" t="s">
        <v>136</v>
      </c>
      <c r="F37" s="52" t="s">
        <v>136</v>
      </c>
    </row>
    <row r="38" spans="1:6" x14ac:dyDescent="0.2">
      <c r="C38" s="46" t="s">
        <v>137</v>
      </c>
      <c r="F38" s="47" t="s">
        <v>158</v>
      </c>
    </row>
    <row r="39" spans="1:6" x14ac:dyDescent="0.2">
      <c r="A39" t="s">
        <v>78</v>
      </c>
      <c r="C39" s="46" t="s">
        <v>138</v>
      </c>
      <c r="F39" s="47" t="s">
        <v>153</v>
      </c>
    </row>
    <row r="40" spans="1:6" x14ac:dyDescent="0.2">
      <c r="C40" s="46" t="s">
        <v>139</v>
      </c>
      <c r="F40" s="47" t="s">
        <v>154</v>
      </c>
    </row>
    <row r="41" spans="1:6" x14ac:dyDescent="0.2">
      <c r="A41" s="2" t="s">
        <v>22</v>
      </c>
      <c r="C41" s="46" t="s">
        <v>140</v>
      </c>
      <c r="F41" s="47" t="s">
        <v>155</v>
      </c>
    </row>
    <row r="42" spans="1:6" x14ac:dyDescent="0.2">
      <c r="A42" t="s">
        <v>23</v>
      </c>
      <c r="C42" s="46" t="s">
        <v>141</v>
      </c>
      <c r="F42" s="47" t="s">
        <v>156</v>
      </c>
    </row>
    <row r="43" spans="1:6" x14ac:dyDescent="0.2">
      <c r="A43" t="s">
        <v>24</v>
      </c>
      <c r="C43" s="46" t="s">
        <v>142</v>
      </c>
      <c r="F43" s="47" t="s">
        <v>157</v>
      </c>
    </row>
    <row r="44" spans="1:6" x14ac:dyDescent="0.2">
      <c r="A44" t="s">
        <v>25</v>
      </c>
      <c r="C44" s="46" t="s">
        <v>143</v>
      </c>
      <c r="F44" s="47" t="s">
        <v>143</v>
      </c>
    </row>
    <row r="45" spans="1:6" x14ac:dyDescent="0.2">
      <c r="A45" t="s">
        <v>26</v>
      </c>
      <c r="C45" s="46" t="s">
        <v>144</v>
      </c>
      <c r="F45" s="47" t="s">
        <v>144</v>
      </c>
    </row>
    <row r="46" spans="1:6" x14ac:dyDescent="0.2">
      <c r="A46" t="s">
        <v>24</v>
      </c>
      <c r="C46" s="46" t="s">
        <v>145</v>
      </c>
      <c r="F46" s="47" t="s">
        <v>145</v>
      </c>
    </row>
    <row r="47" spans="1:6" x14ac:dyDescent="0.2">
      <c r="A47" t="s">
        <v>25</v>
      </c>
      <c r="C47" s="46" t="s">
        <v>146</v>
      </c>
      <c r="F47" s="47" t="s">
        <v>146</v>
      </c>
    </row>
    <row r="48" spans="1:6" x14ac:dyDescent="0.2">
      <c r="A48" t="s">
        <v>26</v>
      </c>
    </row>
  </sheetData>
  <conditionalFormatting sqref="B5:F12">
    <cfRule type="containsText" dxfId="5" priority="2" operator="containsText" text="done">
      <formula>NOT(ISERROR(SEARCH("done",B5)))</formula>
    </cfRule>
    <cfRule type="containsText" dxfId="4" priority="3" operator="containsText" text="no">
      <formula>NOT(ISERROR(SEARCH("no",B5)))</formula>
    </cfRule>
  </conditionalFormatting>
  <conditionalFormatting sqref="B5:F8">
    <cfRule type="containsText" dxfId="3" priority="1" operator="containsText" text="à ploter">
      <formula>NOT(ISERROR(SEARCH("à ploter",B5)))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6087B-D6D7-5D4A-A57E-91EAB43CC65D}">
  <sheetPr>
    <tabColor theme="8" tint="0.79998168889431442"/>
  </sheetPr>
  <dimension ref="A1:E47"/>
  <sheetViews>
    <sheetView workbookViewId="0">
      <selection activeCell="G28" sqref="G28"/>
    </sheetView>
  </sheetViews>
  <sheetFormatPr baseColWidth="10" defaultRowHeight="16" x14ac:dyDescent="0.2"/>
  <cols>
    <col min="1" max="1" width="20.1640625" customWidth="1"/>
    <col min="2" max="2" width="13.6640625" customWidth="1"/>
    <col min="3" max="3" width="14.6640625" customWidth="1"/>
    <col min="4" max="4" width="12" customWidth="1"/>
  </cols>
  <sheetData>
    <row r="1" spans="1:5" x14ac:dyDescent="0.2">
      <c r="A1" t="s">
        <v>93</v>
      </c>
    </row>
    <row r="2" spans="1:5" x14ac:dyDescent="0.2">
      <c r="A2" s="3" t="s">
        <v>5</v>
      </c>
      <c r="B2" s="6" t="s">
        <v>123</v>
      </c>
      <c r="C2" s="6" t="s">
        <v>126</v>
      </c>
      <c r="D2" s="6" t="s">
        <v>125</v>
      </c>
      <c r="E2" s="6" t="s">
        <v>124</v>
      </c>
    </row>
    <row r="3" spans="1:5" x14ac:dyDescent="0.2">
      <c r="A3" s="3" t="s">
        <v>102</v>
      </c>
      <c r="B3" s="6"/>
      <c r="C3" s="6"/>
      <c r="D3" s="6"/>
      <c r="E3" s="6"/>
    </row>
    <row r="4" spans="1:5" x14ac:dyDescent="0.2">
      <c r="A4" s="7" t="s">
        <v>86</v>
      </c>
      <c r="B4" s="7" t="s">
        <v>219</v>
      </c>
      <c r="C4" s="7" t="s">
        <v>219</v>
      </c>
      <c r="D4" s="7"/>
      <c r="E4" s="7"/>
    </row>
    <row r="5" spans="1:5" x14ac:dyDescent="0.2">
      <c r="A5" s="7" t="s">
        <v>87</v>
      </c>
      <c r="B5" s="7"/>
      <c r="C5" s="7"/>
      <c r="D5" s="7"/>
      <c r="E5" s="7"/>
    </row>
    <row r="6" spans="1:5" x14ac:dyDescent="0.2">
      <c r="A6" s="7" t="s">
        <v>83</v>
      </c>
      <c r="B6" s="9" t="s">
        <v>130</v>
      </c>
      <c r="C6" s="9" t="s">
        <v>130</v>
      </c>
      <c r="D6" s="9" t="s">
        <v>130</v>
      </c>
      <c r="E6" s="9" t="s">
        <v>130</v>
      </c>
    </row>
    <row r="7" spans="1:5" x14ac:dyDescent="0.2">
      <c r="A7" s="7" t="s">
        <v>84</v>
      </c>
      <c r="B7" s="9" t="s">
        <v>130</v>
      </c>
      <c r="C7" s="9" t="s">
        <v>130</v>
      </c>
      <c r="D7" s="9" t="s">
        <v>130</v>
      </c>
      <c r="E7" s="9" t="s">
        <v>130</v>
      </c>
    </row>
    <row r="8" spans="1:5" x14ac:dyDescent="0.2">
      <c r="A8" s="7"/>
      <c r="B8" s="7"/>
      <c r="C8" s="7"/>
      <c r="D8" s="7"/>
      <c r="E8" s="7"/>
    </row>
    <row r="9" spans="1:5" x14ac:dyDescent="0.2">
      <c r="A9" s="7"/>
      <c r="B9" s="7"/>
      <c r="C9" s="7"/>
      <c r="D9" s="7"/>
      <c r="E9" s="7"/>
    </row>
    <row r="10" spans="1:5" x14ac:dyDescent="0.2">
      <c r="A10" s="7" t="s">
        <v>99</v>
      </c>
      <c r="B10" s="7" t="s">
        <v>31</v>
      </c>
      <c r="C10" s="7" t="s">
        <v>32</v>
      </c>
      <c r="D10" s="7" t="s">
        <v>33</v>
      </c>
      <c r="E10" s="7" t="s">
        <v>49</v>
      </c>
    </row>
    <row r="11" spans="1:5" x14ac:dyDescent="0.2">
      <c r="A11" s="7"/>
      <c r="B11" s="7"/>
      <c r="C11" s="7"/>
      <c r="D11" s="7"/>
      <c r="E11" s="7"/>
    </row>
    <row r="12" spans="1:5" x14ac:dyDescent="0.2">
      <c r="A12" s="3" t="s">
        <v>37</v>
      </c>
      <c r="B12" t="s">
        <v>66</v>
      </c>
      <c r="C12" t="s">
        <v>66</v>
      </c>
      <c r="D12" t="s">
        <v>66</v>
      </c>
      <c r="E12" t="s">
        <v>66</v>
      </c>
    </row>
    <row r="13" spans="1:5" x14ac:dyDescent="0.2">
      <c r="A13" s="1" t="s">
        <v>0</v>
      </c>
      <c r="B13" t="s">
        <v>1</v>
      </c>
      <c r="C13" t="s">
        <v>1</v>
      </c>
      <c r="D13" t="s">
        <v>1</v>
      </c>
      <c r="E13" t="s">
        <v>1</v>
      </c>
    </row>
    <row r="14" spans="1:5" x14ac:dyDescent="0.2">
      <c r="A14" s="1" t="s">
        <v>3</v>
      </c>
      <c r="B14" t="s">
        <v>45</v>
      </c>
      <c r="C14" t="s">
        <v>45</v>
      </c>
      <c r="D14" t="s">
        <v>45</v>
      </c>
      <c r="E14" t="s">
        <v>45</v>
      </c>
    </row>
    <row r="15" spans="1:5" x14ac:dyDescent="0.2">
      <c r="A15" s="1" t="s">
        <v>57</v>
      </c>
      <c r="B15" s="10" t="s">
        <v>44</v>
      </c>
      <c r="C15" s="10" t="s">
        <v>44</v>
      </c>
      <c r="D15" s="10" t="s">
        <v>44</v>
      </c>
      <c r="E15" s="10" t="s">
        <v>44</v>
      </c>
    </row>
    <row r="16" spans="1:5" x14ac:dyDescent="0.2">
      <c r="A16" s="1" t="s">
        <v>4</v>
      </c>
      <c r="B16" t="s">
        <v>43</v>
      </c>
      <c r="C16" t="s">
        <v>43</v>
      </c>
      <c r="D16" t="s">
        <v>43</v>
      </c>
      <c r="E16" t="s">
        <v>43</v>
      </c>
    </row>
    <row r="17" spans="1:5" x14ac:dyDescent="0.2">
      <c r="A17" s="3" t="s">
        <v>6</v>
      </c>
    </row>
    <row r="18" spans="1:5" x14ac:dyDescent="0.2">
      <c r="A18" s="1" t="s">
        <v>7</v>
      </c>
      <c r="B18">
        <v>22.272120000000001</v>
      </c>
      <c r="C18">
        <v>22.272120000000001</v>
      </c>
      <c r="D18">
        <v>22.272120000000001</v>
      </c>
      <c r="E18">
        <v>22.272120000000001</v>
      </c>
    </row>
    <row r="19" spans="1:5" x14ac:dyDescent="0.2">
      <c r="A19" s="1" t="s">
        <v>8</v>
      </c>
      <c r="B19">
        <v>0.05</v>
      </c>
      <c r="C19">
        <v>0.05</v>
      </c>
      <c r="D19">
        <v>0.05</v>
      </c>
      <c r="E19">
        <v>0.05</v>
      </c>
    </row>
    <row r="20" spans="1:5" x14ac:dyDescent="0.2">
      <c r="A20" s="1" t="s">
        <v>9</v>
      </c>
      <c r="B20">
        <v>2.9710000000000001</v>
      </c>
      <c r="C20">
        <v>2.9710000000000001</v>
      </c>
      <c r="D20">
        <v>2.9710000000000001</v>
      </c>
      <c r="E20">
        <v>2.9710000000000001</v>
      </c>
    </row>
    <row r="21" spans="1:5" x14ac:dyDescent="0.2">
      <c r="A21" s="1" t="s">
        <v>10</v>
      </c>
      <c r="B21">
        <v>0</v>
      </c>
      <c r="C21">
        <v>0</v>
      </c>
      <c r="D21">
        <v>0</v>
      </c>
      <c r="E21">
        <v>0</v>
      </c>
    </row>
    <row r="22" spans="1:5" x14ac:dyDescent="0.2">
      <c r="A22" s="1" t="s">
        <v>11</v>
      </c>
      <c r="B22" s="4" t="s">
        <v>42</v>
      </c>
      <c r="C22" s="4" t="s">
        <v>42</v>
      </c>
      <c r="D22" s="4" t="s">
        <v>42</v>
      </c>
      <c r="E22" s="4" t="s">
        <v>42</v>
      </c>
    </row>
    <row r="23" spans="1:5" x14ac:dyDescent="0.2">
      <c r="A23" s="1" t="s">
        <v>12</v>
      </c>
      <c r="B23">
        <v>3</v>
      </c>
      <c r="C23" s="5">
        <v>1.5</v>
      </c>
      <c r="D23" s="5">
        <v>3</v>
      </c>
      <c r="E23" s="5">
        <v>3</v>
      </c>
    </row>
    <row r="24" spans="1:5" x14ac:dyDescent="0.2">
      <c r="A24" s="1" t="s">
        <v>13</v>
      </c>
      <c r="B24">
        <v>4.4999999999999998E-2</v>
      </c>
      <c r="C24">
        <v>4.4999999999999998E-2</v>
      </c>
      <c r="D24">
        <v>4.4999999999999998E-2</v>
      </c>
      <c r="E24">
        <v>4.4999999999999998E-2</v>
      </c>
    </row>
    <row r="25" spans="1:5" x14ac:dyDescent="0.2">
      <c r="A25" s="1" t="s">
        <v>20</v>
      </c>
      <c r="B25" t="s">
        <v>42</v>
      </c>
      <c r="C25" t="s">
        <v>42</v>
      </c>
      <c r="D25" t="s">
        <v>42</v>
      </c>
      <c r="E25" t="s">
        <v>42</v>
      </c>
    </row>
    <row r="26" spans="1:5" x14ac:dyDescent="0.2">
      <c r="A26" s="1" t="s">
        <v>21</v>
      </c>
      <c r="B26" t="s">
        <v>42</v>
      </c>
      <c r="C26" t="s">
        <v>42</v>
      </c>
      <c r="D26" t="s">
        <v>42</v>
      </c>
      <c r="E26" t="s">
        <v>42</v>
      </c>
    </row>
    <row r="27" spans="1:5" x14ac:dyDescent="0.2">
      <c r="A27" s="1" t="s">
        <v>15</v>
      </c>
      <c r="B27">
        <v>0</v>
      </c>
      <c r="C27" s="5" t="s">
        <v>50</v>
      </c>
      <c r="D27" s="5">
        <v>4.0000000000000002E-4</v>
      </c>
      <c r="E27" s="5" t="s">
        <v>50</v>
      </c>
    </row>
    <row r="28" spans="1:5" x14ac:dyDescent="0.2">
      <c r="A28" s="1" t="s">
        <v>14</v>
      </c>
      <c r="B28" t="s">
        <v>48</v>
      </c>
      <c r="C28" t="s">
        <v>47</v>
      </c>
      <c r="D28" t="s">
        <v>47</v>
      </c>
      <c r="E28" t="s">
        <v>47</v>
      </c>
    </row>
    <row r="29" spans="1:5" x14ac:dyDescent="0.2">
      <c r="A29" s="1" t="s">
        <v>16</v>
      </c>
      <c r="D29">
        <v>0</v>
      </c>
      <c r="E29">
        <v>0</v>
      </c>
    </row>
    <row r="30" spans="1:5" x14ac:dyDescent="0.2">
      <c r="A30" s="1" t="s">
        <v>17</v>
      </c>
      <c r="B30">
        <v>1</v>
      </c>
      <c r="C30">
        <v>1</v>
      </c>
      <c r="D30">
        <v>1</v>
      </c>
      <c r="E30">
        <v>1</v>
      </c>
    </row>
    <row r="31" spans="1:5" x14ac:dyDescent="0.2">
      <c r="A31" s="1" t="s">
        <v>18</v>
      </c>
      <c r="B31">
        <v>1</v>
      </c>
      <c r="C31">
        <v>1</v>
      </c>
      <c r="D31">
        <v>1</v>
      </c>
      <c r="E31">
        <v>1</v>
      </c>
    </row>
    <row r="32" spans="1:5" x14ac:dyDescent="0.2">
      <c r="A32" s="1" t="s">
        <v>19</v>
      </c>
      <c r="B32">
        <v>0</v>
      </c>
      <c r="C32">
        <v>0</v>
      </c>
      <c r="D32">
        <v>0</v>
      </c>
      <c r="E32">
        <v>0</v>
      </c>
    </row>
    <row r="33" spans="1:5" x14ac:dyDescent="0.2">
      <c r="A33" s="1" t="s">
        <v>27</v>
      </c>
      <c r="B33" t="s">
        <v>46</v>
      </c>
      <c r="C33" t="s">
        <v>46</v>
      </c>
      <c r="D33" t="s">
        <v>46</v>
      </c>
      <c r="E33" t="s">
        <v>46</v>
      </c>
    </row>
    <row r="34" spans="1:5" x14ac:dyDescent="0.2">
      <c r="A34" s="1" t="s">
        <v>28</v>
      </c>
      <c r="B34">
        <v>0.5</v>
      </c>
      <c r="C34">
        <v>0.5</v>
      </c>
      <c r="D34">
        <v>0.5</v>
      </c>
      <c r="E34">
        <v>0.5</v>
      </c>
    </row>
    <row r="35" spans="1:5" x14ac:dyDescent="0.2">
      <c r="A35" s="1" t="s">
        <v>98</v>
      </c>
    </row>
    <row r="36" spans="1:5" x14ac:dyDescent="0.2">
      <c r="A36" s="1" t="s">
        <v>38</v>
      </c>
    </row>
    <row r="38" spans="1:5" x14ac:dyDescent="0.2">
      <c r="A38" t="s">
        <v>78</v>
      </c>
    </row>
    <row r="39" spans="1:5" x14ac:dyDescent="0.2">
      <c r="B39" t="s">
        <v>42</v>
      </c>
      <c r="C39" t="s">
        <v>42</v>
      </c>
      <c r="D39" t="s">
        <v>42</v>
      </c>
    </row>
    <row r="40" spans="1:5" x14ac:dyDescent="0.2">
      <c r="A40" s="2" t="s">
        <v>22</v>
      </c>
    </row>
    <row r="41" spans="1:5" x14ac:dyDescent="0.2">
      <c r="A41" t="s">
        <v>23</v>
      </c>
    </row>
    <row r="42" spans="1:5" x14ac:dyDescent="0.2">
      <c r="A42" t="s">
        <v>24</v>
      </c>
    </row>
    <row r="43" spans="1:5" x14ac:dyDescent="0.2">
      <c r="A43" t="s">
        <v>25</v>
      </c>
    </row>
    <row r="44" spans="1:5" x14ac:dyDescent="0.2">
      <c r="A44" t="s">
        <v>26</v>
      </c>
    </row>
    <row r="45" spans="1:5" x14ac:dyDescent="0.2">
      <c r="A45" t="s">
        <v>24</v>
      </c>
    </row>
    <row r="46" spans="1:5" x14ac:dyDescent="0.2">
      <c r="A46" t="s">
        <v>25</v>
      </c>
    </row>
    <row r="47" spans="1:5" x14ac:dyDescent="0.2">
      <c r="A47" t="s">
        <v>26</v>
      </c>
    </row>
  </sheetData>
  <conditionalFormatting sqref="B4:E9 B11:E11 B10:C10 E10">
    <cfRule type="containsText" dxfId="2" priority="2" operator="containsText" text="done">
      <formula>NOT(ISERROR(SEARCH("done",B4)))</formula>
    </cfRule>
    <cfRule type="containsText" dxfId="1" priority="3" operator="containsText" text="no">
      <formula>NOT(ISERROR(SEARCH("no",B4)))</formula>
    </cfRule>
  </conditionalFormatting>
  <conditionalFormatting sqref="B4:E7">
    <cfRule type="containsText" dxfId="0" priority="1" operator="containsText" text="à ploter">
      <formula>NOT(ISERROR(SEARCH("à ploter",B4)))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HR</vt:lpstr>
      <vt:lpstr>GB2016</vt:lpstr>
      <vt:lpstr>GB2016_kernel</vt:lpstr>
      <vt:lpstr>GB2012</vt:lpstr>
      <vt:lpstr>Deperrois</vt:lpstr>
      <vt:lpstr>GbxShouval</vt:lpstr>
      <vt:lpstr>GONZ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Jacquerie</dc:creator>
  <cp:lastModifiedBy>Kathleen Jacquerie</cp:lastModifiedBy>
  <dcterms:created xsi:type="dcterms:W3CDTF">2022-02-07T10:47:52Z</dcterms:created>
  <dcterms:modified xsi:type="dcterms:W3CDTF">2022-06-02T09:18:03Z</dcterms:modified>
</cp:coreProperties>
</file>