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房屋面积" sheetId="2" r:id="rId2"/>
    <sheet name="验房注意" sheetId="3" r:id="rId3"/>
    <sheet name="Sheet2" sheetId="4" r:id="rId4"/>
    <sheet name="Sheet3" sheetId="5" r:id="rId5"/>
  </sheets>
  <calcPr calcId="144525"/>
</workbook>
</file>

<file path=xl/calcChain.xml><?xml version="1.0" encoding="utf-8"?>
<calcChain xmlns="http://schemas.openxmlformats.org/spreadsheetml/2006/main">
  <c r="G16" i="4" l="1"/>
  <c r="G11" i="4"/>
  <c r="G12" i="4"/>
  <c r="G9" i="4"/>
  <c r="B5" i="5" l="1"/>
  <c r="G14" i="4" l="1"/>
  <c r="G15" i="4"/>
  <c r="G13" i="4"/>
  <c r="G4" i="4"/>
  <c r="G5" i="4"/>
  <c r="G6" i="4"/>
  <c r="G7" i="4"/>
  <c r="G8" i="4"/>
  <c r="G3" i="4"/>
  <c r="D16" i="4"/>
  <c r="C14" i="2" l="1"/>
  <c r="D24" i="2"/>
  <c r="D8" i="2"/>
  <c r="D2" i="2"/>
  <c r="D10" i="2"/>
  <c r="D21" i="2"/>
  <c r="D23" i="2"/>
  <c r="D14" i="2"/>
  <c r="D18" i="2"/>
  <c r="C24" i="2" l="1"/>
  <c r="C23" i="2"/>
  <c r="C21" i="2"/>
  <c r="C18" i="2"/>
  <c r="C10" i="2"/>
  <c r="C8" i="2"/>
  <c r="C2" i="2"/>
  <c r="I14" i="1" l="1"/>
  <c r="D28" i="1" l="1"/>
</calcChain>
</file>

<file path=xl/sharedStrings.xml><?xml version="1.0" encoding="utf-8"?>
<sst xmlns="http://schemas.openxmlformats.org/spreadsheetml/2006/main" count="140" uniqueCount="94">
  <si>
    <t>位置</t>
    <phoneticPr fontId="1" type="noConversion"/>
  </si>
  <si>
    <t>条目</t>
    <phoneticPr fontId="1" type="noConversion"/>
  </si>
  <si>
    <t>单价</t>
    <phoneticPr fontId="1" type="noConversion"/>
  </si>
  <si>
    <t>客厅</t>
    <phoneticPr fontId="1" type="noConversion"/>
  </si>
  <si>
    <t>空调</t>
    <phoneticPr fontId="1" type="noConversion"/>
  </si>
  <si>
    <t>沙发电视柜</t>
    <phoneticPr fontId="1" type="noConversion"/>
  </si>
  <si>
    <t>立灯/台灯</t>
    <phoneticPr fontId="1" type="noConversion"/>
  </si>
  <si>
    <t>照片墙</t>
    <phoneticPr fontId="1" type="noConversion"/>
  </si>
  <si>
    <t>餐厅</t>
    <phoneticPr fontId="1" type="noConversion"/>
  </si>
  <si>
    <t>餐桌</t>
    <phoneticPr fontId="1" type="noConversion"/>
  </si>
  <si>
    <t>置物架</t>
    <phoneticPr fontId="1" type="noConversion"/>
  </si>
  <si>
    <t>规格</t>
    <phoneticPr fontId="1" type="noConversion"/>
  </si>
  <si>
    <t>1.2m一桌4椅A</t>
    <phoneticPr fontId="1" type="noConversion"/>
  </si>
  <si>
    <t>150*90*15</t>
    <phoneticPr fontId="1" type="noConversion"/>
  </si>
  <si>
    <t>主卧</t>
    <phoneticPr fontId="1" type="noConversion"/>
  </si>
  <si>
    <t>衣柜</t>
    <phoneticPr fontId="1" type="noConversion"/>
  </si>
  <si>
    <t>床</t>
    <phoneticPr fontId="1" type="noConversion"/>
  </si>
  <si>
    <t>次卧</t>
    <phoneticPr fontId="1" type="noConversion"/>
  </si>
  <si>
    <t>书桌</t>
    <phoneticPr fontId="1" type="noConversion"/>
  </si>
  <si>
    <t>桌</t>
    <phoneticPr fontId="1" type="noConversion"/>
  </si>
  <si>
    <t>书桌</t>
    <phoneticPr fontId="1" type="noConversion"/>
  </si>
  <si>
    <t>书房</t>
    <phoneticPr fontId="1" type="noConversion"/>
  </si>
  <si>
    <t>洗手间</t>
    <phoneticPr fontId="1" type="noConversion"/>
  </si>
  <si>
    <t>洗衣机</t>
    <phoneticPr fontId="1" type="noConversion"/>
  </si>
  <si>
    <t>厨房</t>
    <phoneticPr fontId="1" type="noConversion"/>
  </si>
  <si>
    <t>烤箱</t>
    <phoneticPr fontId="1" type="noConversion"/>
  </si>
  <si>
    <t>冰箱</t>
    <phoneticPr fontId="1" type="noConversion"/>
  </si>
  <si>
    <t>空调</t>
    <phoneticPr fontId="1" type="noConversion"/>
  </si>
  <si>
    <t>电视</t>
    <phoneticPr fontId="1" type="noConversion"/>
  </si>
  <si>
    <t>热水壶</t>
    <phoneticPr fontId="1" type="noConversion"/>
  </si>
  <si>
    <t>热水器</t>
    <phoneticPr fontId="1" type="noConversion"/>
  </si>
  <si>
    <t>电饭煲</t>
    <phoneticPr fontId="1" type="noConversion"/>
  </si>
  <si>
    <t>锅</t>
    <phoneticPr fontId="1" type="noConversion"/>
  </si>
  <si>
    <t>50'</t>
    <phoneticPr fontId="1" type="noConversion"/>
  </si>
  <si>
    <t>空调</t>
    <phoneticPr fontId="1" type="noConversion"/>
  </si>
  <si>
    <t>1.2*1.9床+床垫</t>
    <phoneticPr fontId="1" type="noConversion"/>
  </si>
  <si>
    <t>三件套+茶几+电视柜(浅褐色+米黄色)</t>
    <phoneticPr fontId="1" type="noConversion"/>
  </si>
  <si>
    <t>合计</t>
    <phoneticPr fontId="1" type="noConversion"/>
  </si>
  <si>
    <t>林氏木业简约台式家用</t>
    <phoneticPr fontId="1" type="noConversion"/>
  </si>
  <si>
    <t>注意事项</t>
    <phoneticPr fontId="1" type="noConversion"/>
  </si>
  <si>
    <t>子项</t>
    <phoneticPr fontId="1" type="noConversion"/>
  </si>
  <si>
    <t>状态</t>
    <phoneticPr fontId="1" type="noConversion"/>
  </si>
  <si>
    <t>主卧</t>
    <phoneticPr fontId="1" type="noConversion"/>
  </si>
  <si>
    <t>客厅</t>
    <phoneticPr fontId="1" type="noConversion"/>
  </si>
  <si>
    <t>备注</t>
    <phoneticPr fontId="1" type="noConversion"/>
  </si>
  <si>
    <t>厨房</t>
    <phoneticPr fontId="1" type="noConversion"/>
  </si>
  <si>
    <t>卫生间</t>
    <phoneticPr fontId="1" type="noConversion"/>
  </si>
  <si>
    <t>次卧</t>
    <phoneticPr fontId="1" type="noConversion"/>
  </si>
  <si>
    <t>书房</t>
    <phoneticPr fontId="1" type="noConversion"/>
  </si>
  <si>
    <t>进户门是否有磕碰和刷漆</t>
    <phoneticPr fontId="1" type="noConversion"/>
  </si>
  <si>
    <t>-</t>
    <phoneticPr fontId="1" type="noConversion"/>
  </si>
  <si>
    <t>层高不能低于2.8m</t>
    <phoneticPr fontId="1" type="noConversion"/>
  </si>
  <si>
    <t>检查室内平整度</t>
    <phoneticPr fontId="1" type="noConversion"/>
  </si>
  <si>
    <t>电视电话线路接口</t>
    <phoneticPr fontId="1" type="noConversion"/>
  </si>
  <si>
    <t>电话线，闭路电视，宽带是否到位</t>
    <phoneticPr fontId="1" type="noConversion"/>
  </si>
  <si>
    <t>监控系统</t>
    <phoneticPr fontId="1" type="noConversion"/>
  </si>
  <si>
    <t>周围防范管理系统</t>
    <phoneticPr fontId="1" type="noConversion"/>
  </si>
  <si>
    <t>其他</t>
    <phoneticPr fontId="1" type="noConversion"/>
  </si>
  <si>
    <t>注意收房是要验收要修改的地方
是否已修改完成才可以收房</t>
    <phoneticPr fontId="1" type="noConversion"/>
  </si>
  <si>
    <t>墙面是否有裂痕</t>
    <phoneticPr fontId="1" type="noConversion"/>
  </si>
  <si>
    <t>门窗安装轨道是否顺畅</t>
    <phoneticPr fontId="1" type="noConversion"/>
  </si>
  <si>
    <t>排水是否正常</t>
    <phoneticPr fontId="1" type="noConversion"/>
  </si>
  <si>
    <t>电气水是否与买的数量一致</t>
    <phoneticPr fontId="1" type="noConversion"/>
  </si>
  <si>
    <t>预留洞是否合理，内高外低</t>
    <phoneticPr fontId="1" type="noConversion"/>
  </si>
  <si>
    <t>开关是否正常，
电闸是否能完全控制室内开关</t>
    <phoneticPr fontId="1" type="noConversion"/>
  </si>
  <si>
    <t>公共配套</t>
    <phoneticPr fontId="1" type="noConversion"/>
  </si>
  <si>
    <t>楼地面是否平整，地板是否完好</t>
    <phoneticPr fontId="1" type="noConversion"/>
  </si>
  <si>
    <t>门锁，猫眼是否正常</t>
    <phoneticPr fontId="1" type="noConversion"/>
  </si>
  <si>
    <t>是否可分期</t>
    <phoneticPr fontId="1" type="noConversion"/>
  </si>
  <si>
    <t>客厅</t>
    <phoneticPr fontId="1" type="noConversion"/>
  </si>
  <si>
    <t>沙发</t>
    <phoneticPr fontId="1" type="noConversion"/>
  </si>
  <si>
    <t>电视柜</t>
    <phoneticPr fontId="1" type="noConversion"/>
  </si>
  <si>
    <t>窗帘</t>
    <phoneticPr fontId="1" type="noConversion"/>
  </si>
  <si>
    <t>花架</t>
    <phoneticPr fontId="1" type="noConversion"/>
  </si>
  <si>
    <t>书桌</t>
    <phoneticPr fontId="1" type="noConversion"/>
  </si>
  <si>
    <t>书柜</t>
    <phoneticPr fontId="1" type="noConversion"/>
  </si>
  <si>
    <t>橱柜</t>
    <phoneticPr fontId="1" type="noConversion"/>
  </si>
  <si>
    <t>插画</t>
    <phoneticPr fontId="1" type="noConversion"/>
  </si>
  <si>
    <t>茶几</t>
    <phoneticPr fontId="1" type="noConversion"/>
  </si>
  <si>
    <t>第一批</t>
    <phoneticPr fontId="1" type="noConversion"/>
  </si>
  <si>
    <t>第二批</t>
    <phoneticPr fontId="1" type="noConversion"/>
  </si>
  <si>
    <t>客厅</t>
    <phoneticPr fontId="1" type="noConversion"/>
  </si>
  <si>
    <t>每期金额</t>
    <phoneticPr fontId="1" type="noConversion"/>
  </si>
  <si>
    <t>合计</t>
    <phoneticPr fontId="1" type="noConversion"/>
  </si>
  <si>
    <t>预算单价</t>
    <phoneticPr fontId="1" type="noConversion"/>
  </si>
  <si>
    <t>实际单价</t>
    <phoneticPr fontId="1" type="noConversion"/>
  </si>
  <si>
    <t>其他</t>
    <phoneticPr fontId="1" type="noConversion"/>
  </si>
  <si>
    <t>四件套</t>
    <phoneticPr fontId="1" type="noConversion"/>
  </si>
  <si>
    <t>枕头</t>
    <phoneticPr fontId="1" type="noConversion"/>
  </si>
  <si>
    <t>电视柜</t>
    <phoneticPr fontId="1" type="noConversion"/>
  </si>
  <si>
    <t>总额</t>
    <phoneticPr fontId="1" type="noConversion"/>
  </si>
  <si>
    <t>18000</t>
    <phoneticPr fontId="1" type="noConversion"/>
  </si>
  <si>
    <t>11-20</t>
    <phoneticPr fontId="1" type="noConversion"/>
  </si>
  <si>
    <t>11-30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</si>
</sst>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1" xfId="0" applyNumberFormat="1" applyFont="1" applyBorder="1"/>
    <xf numFmtId="49" fontId="2" fillId="0" borderId="0" xfId="0" applyNumberFormat="1" applyFont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0" fontId="2" fillId="0" borderId="1" xfId="0" applyNumberFormat="1" applyFont="1" applyFill="1" applyBorder="1"/>
    <xf numFmtId="0" fontId="2" fillId="0" borderId="0" xfId="0" applyNumberFormat="1" applyFont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49" fontId="2" fillId="0" borderId="3" xfId="0" applyNumberFormat="1" applyFont="1" applyFill="1" applyBorder="1"/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Fill="1" applyBorder="1"/>
    <xf numFmtId="0" fontId="2" fillId="0" borderId="5" xfId="0" applyFont="1" applyBorder="1"/>
    <xf numFmtId="0" fontId="0" fillId="0" borderId="0" xfId="0" applyBorder="1"/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17" sqref="C17"/>
    </sheetView>
  </sheetViews>
  <sheetFormatPr defaultRowHeight="16.5" x14ac:dyDescent="0.3"/>
  <cols>
    <col min="1" max="1" width="13.125" style="1" customWidth="1"/>
    <col min="2" max="2" width="11.25" style="1" bestFit="1" customWidth="1"/>
    <col min="3" max="3" width="35.875" style="1" bestFit="1" customWidth="1"/>
    <col min="4" max="4" width="16.5" style="1" customWidth="1"/>
    <col min="5" max="8" width="9" style="2"/>
    <col min="9" max="9" width="7.375" style="2" bestFit="1" customWidth="1"/>
    <col min="10" max="16384" width="9" style="2"/>
  </cols>
  <sheetData>
    <row r="1" spans="1:9" x14ac:dyDescent="0.3">
      <c r="A1" s="1" t="s">
        <v>0</v>
      </c>
      <c r="B1" s="1" t="s">
        <v>1</v>
      </c>
      <c r="C1" s="1" t="s">
        <v>11</v>
      </c>
      <c r="D1" s="1" t="s">
        <v>2</v>
      </c>
      <c r="I1" s="4">
        <v>3080</v>
      </c>
    </row>
    <row r="2" spans="1:9" x14ac:dyDescent="0.3">
      <c r="A2" s="22" t="s">
        <v>3</v>
      </c>
      <c r="B2" s="6" t="s">
        <v>4</v>
      </c>
      <c r="C2" s="6"/>
      <c r="D2" s="7">
        <v>3000</v>
      </c>
      <c r="I2" s="4">
        <v>400</v>
      </c>
    </row>
    <row r="3" spans="1:9" x14ac:dyDescent="0.3">
      <c r="A3" s="24"/>
      <c r="B3" s="3" t="s">
        <v>5</v>
      </c>
      <c r="C3" s="3" t="s">
        <v>36</v>
      </c>
      <c r="D3" s="4">
        <v>3080</v>
      </c>
      <c r="I3" s="4">
        <v>158</v>
      </c>
    </row>
    <row r="4" spans="1:9" x14ac:dyDescent="0.3">
      <c r="A4" s="24"/>
      <c r="B4" s="3" t="s">
        <v>6</v>
      </c>
      <c r="C4" s="3"/>
      <c r="D4" s="4">
        <v>400</v>
      </c>
      <c r="I4" s="4">
        <v>100</v>
      </c>
    </row>
    <row r="5" spans="1:9" x14ac:dyDescent="0.3">
      <c r="A5" s="24"/>
      <c r="B5" s="6" t="s">
        <v>28</v>
      </c>
      <c r="C5" s="6" t="s">
        <v>33</v>
      </c>
      <c r="D5" s="7">
        <v>3000</v>
      </c>
      <c r="I5" s="4">
        <v>1800</v>
      </c>
    </row>
    <row r="6" spans="1:9" x14ac:dyDescent="0.3">
      <c r="A6" s="24"/>
      <c r="B6" s="3" t="s">
        <v>10</v>
      </c>
      <c r="C6" s="3"/>
      <c r="D6" s="4">
        <v>158</v>
      </c>
      <c r="I6" s="4">
        <v>3000</v>
      </c>
    </row>
    <row r="7" spans="1:9" x14ac:dyDescent="0.3">
      <c r="A7" s="23"/>
      <c r="B7" s="3" t="s">
        <v>7</v>
      </c>
      <c r="C7" s="3"/>
      <c r="D7" s="4">
        <v>100</v>
      </c>
      <c r="I7" s="4">
        <v>3000</v>
      </c>
    </row>
    <row r="8" spans="1:9" x14ac:dyDescent="0.3">
      <c r="A8" s="22" t="s">
        <v>8</v>
      </c>
      <c r="B8" s="3" t="s">
        <v>9</v>
      </c>
      <c r="C8" s="3" t="s">
        <v>12</v>
      </c>
      <c r="D8" s="4">
        <v>1800</v>
      </c>
      <c r="I8" s="4">
        <v>1500</v>
      </c>
    </row>
    <row r="9" spans="1:9" x14ac:dyDescent="0.3">
      <c r="A9" s="23"/>
      <c r="B9" s="6" t="s">
        <v>10</v>
      </c>
      <c r="C9" s="6" t="s">
        <v>13</v>
      </c>
      <c r="D9" s="7">
        <v>550</v>
      </c>
      <c r="I9" s="4">
        <v>1400</v>
      </c>
    </row>
    <row r="10" spans="1:9" x14ac:dyDescent="0.3">
      <c r="A10" s="25" t="s">
        <v>14</v>
      </c>
      <c r="B10" s="1" t="s">
        <v>16</v>
      </c>
      <c r="D10" s="11">
        <v>5000</v>
      </c>
      <c r="I10" s="4">
        <v>1500</v>
      </c>
    </row>
    <row r="11" spans="1:9" x14ac:dyDescent="0.3">
      <c r="A11" s="26"/>
      <c r="B11" s="1" t="s">
        <v>19</v>
      </c>
      <c r="I11" s="4">
        <v>1600</v>
      </c>
    </row>
    <row r="12" spans="1:9" x14ac:dyDescent="0.3">
      <c r="A12" s="26"/>
      <c r="B12" s="1" t="s">
        <v>27</v>
      </c>
      <c r="I12" s="4">
        <v>60</v>
      </c>
    </row>
    <row r="13" spans="1:9" x14ac:dyDescent="0.3">
      <c r="A13" s="27"/>
      <c r="B13" s="1" t="s">
        <v>15</v>
      </c>
      <c r="I13" s="4">
        <v>500</v>
      </c>
    </row>
    <row r="14" spans="1:9" x14ac:dyDescent="0.3">
      <c r="A14" s="22" t="s">
        <v>17</v>
      </c>
      <c r="B14" s="3" t="s">
        <v>16</v>
      </c>
      <c r="C14" s="3"/>
      <c r="D14" s="4">
        <v>3000</v>
      </c>
      <c r="I14" s="8">
        <f>SUM(I1:I13)</f>
        <v>18098</v>
      </c>
    </row>
    <row r="15" spans="1:9" x14ac:dyDescent="0.3">
      <c r="A15" s="24"/>
      <c r="B15" s="3" t="s">
        <v>15</v>
      </c>
      <c r="C15" s="3"/>
      <c r="D15" s="4">
        <v>3000</v>
      </c>
    </row>
    <row r="16" spans="1:9" x14ac:dyDescent="0.3">
      <c r="A16" s="24"/>
      <c r="B16" s="6" t="s">
        <v>34</v>
      </c>
      <c r="C16" s="6"/>
      <c r="D16" s="7">
        <v>3000</v>
      </c>
    </row>
    <row r="17" spans="1:4" x14ac:dyDescent="0.3">
      <c r="A17" s="23"/>
      <c r="B17" s="3" t="s">
        <v>18</v>
      </c>
      <c r="C17" s="3"/>
      <c r="D17" s="4">
        <v>1500</v>
      </c>
    </row>
    <row r="18" spans="1:4" x14ac:dyDescent="0.3">
      <c r="A18" s="19" t="s">
        <v>21</v>
      </c>
      <c r="B18" s="6" t="s">
        <v>15</v>
      </c>
      <c r="C18" s="6" t="s">
        <v>35</v>
      </c>
      <c r="D18" s="7">
        <v>4600</v>
      </c>
    </row>
    <row r="19" spans="1:4" x14ac:dyDescent="0.3">
      <c r="A19" s="20"/>
      <c r="B19" s="6"/>
      <c r="C19" s="6"/>
      <c r="D19" s="7"/>
    </row>
    <row r="20" spans="1:4" x14ac:dyDescent="0.3">
      <c r="A20" s="21"/>
      <c r="B20" s="6" t="s">
        <v>20</v>
      </c>
      <c r="C20" s="6" t="s">
        <v>38</v>
      </c>
      <c r="D20" s="7">
        <v>1300</v>
      </c>
    </row>
    <row r="21" spans="1:4" x14ac:dyDescent="0.3">
      <c r="A21" s="22" t="s">
        <v>22</v>
      </c>
      <c r="B21" s="3" t="s">
        <v>30</v>
      </c>
      <c r="C21" s="3"/>
      <c r="D21" s="4">
        <v>1400</v>
      </c>
    </row>
    <row r="22" spans="1:4" x14ac:dyDescent="0.3">
      <c r="A22" s="23"/>
      <c r="B22" s="3" t="s">
        <v>23</v>
      </c>
      <c r="C22" s="3"/>
      <c r="D22" s="4">
        <v>1500</v>
      </c>
    </row>
    <row r="23" spans="1:4" x14ac:dyDescent="0.3">
      <c r="A23" s="5" t="s">
        <v>24</v>
      </c>
      <c r="B23" s="6" t="s">
        <v>25</v>
      </c>
      <c r="C23" s="6"/>
      <c r="D23" s="7">
        <v>500</v>
      </c>
    </row>
    <row r="24" spans="1:4" x14ac:dyDescent="0.3">
      <c r="A24" s="3"/>
      <c r="B24" s="3" t="s">
        <v>26</v>
      </c>
      <c r="C24" s="3"/>
      <c r="D24" s="4">
        <v>1600</v>
      </c>
    </row>
    <row r="25" spans="1:4" x14ac:dyDescent="0.3">
      <c r="A25" s="3"/>
      <c r="B25" s="3" t="s">
        <v>29</v>
      </c>
      <c r="C25" s="3"/>
      <c r="D25" s="4">
        <v>60</v>
      </c>
    </row>
    <row r="26" spans="1:4" x14ac:dyDescent="0.3">
      <c r="A26" s="3"/>
      <c r="B26" s="3" t="s">
        <v>31</v>
      </c>
      <c r="C26" s="3"/>
      <c r="D26" s="4">
        <v>500</v>
      </c>
    </row>
    <row r="27" spans="1:4" x14ac:dyDescent="0.3">
      <c r="A27" s="3"/>
      <c r="B27" s="3" t="s">
        <v>32</v>
      </c>
      <c r="C27" s="3"/>
      <c r="D27" s="3"/>
    </row>
    <row r="28" spans="1:4" x14ac:dyDescent="0.3">
      <c r="A28" s="1" t="s">
        <v>37</v>
      </c>
      <c r="D28" s="1">
        <f>SUM(D1:D27)</f>
        <v>39048</v>
      </c>
    </row>
  </sheetData>
  <mergeCells count="6">
    <mergeCell ref="A18:A20"/>
    <mergeCell ref="A21:A22"/>
    <mergeCell ref="A2:A7"/>
    <mergeCell ref="A8:A9"/>
    <mergeCell ref="A10:A13"/>
    <mergeCell ref="A14:A1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18" sqref="G18"/>
    </sheetView>
  </sheetViews>
  <sheetFormatPr defaultRowHeight="16.5" x14ac:dyDescent="0.3"/>
  <cols>
    <col min="1" max="2" width="7.375" style="6" bestFit="1" customWidth="1"/>
    <col min="3" max="4" width="11.875" style="7" bestFit="1" customWidth="1"/>
  </cols>
  <sheetData>
    <row r="1" spans="1:4" x14ac:dyDescent="0.3">
      <c r="A1" s="6" t="s">
        <v>0</v>
      </c>
      <c r="B1" s="6" t="s">
        <v>0</v>
      </c>
      <c r="C1" s="7" t="s">
        <v>0</v>
      </c>
      <c r="D1" s="7" t="s">
        <v>0</v>
      </c>
    </row>
    <row r="2" spans="1:4" ht="13.5" x14ac:dyDescent="0.15">
      <c r="A2" s="19" t="s">
        <v>3</v>
      </c>
      <c r="B2" s="19"/>
      <c r="C2" s="28">
        <f>2.75*3.64</f>
        <v>10.01</v>
      </c>
      <c r="D2" s="28">
        <f>4.2*3.8</f>
        <v>15.959999999999999</v>
      </c>
    </row>
    <row r="3" spans="1:4" ht="13.5" x14ac:dyDescent="0.15">
      <c r="A3" s="20"/>
      <c r="B3" s="20"/>
      <c r="C3" s="29"/>
      <c r="D3" s="29"/>
    </row>
    <row r="4" spans="1:4" ht="13.5" x14ac:dyDescent="0.15">
      <c r="A4" s="20"/>
      <c r="B4" s="20"/>
      <c r="C4" s="29"/>
      <c r="D4" s="29"/>
    </row>
    <row r="5" spans="1:4" ht="13.5" x14ac:dyDescent="0.15">
      <c r="A5" s="20"/>
      <c r="B5" s="20"/>
      <c r="C5" s="29"/>
      <c r="D5" s="29"/>
    </row>
    <row r="6" spans="1:4" ht="13.5" x14ac:dyDescent="0.15">
      <c r="A6" s="20"/>
      <c r="B6" s="20"/>
      <c r="C6" s="29"/>
      <c r="D6" s="29"/>
    </row>
    <row r="7" spans="1:4" ht="13.5" x14ac:dyDescent="0.15">
      <c r="A7" s="21"/>
      <c r="B7" s="21"/>
      <c r="C7" s="30"/>
      <c r="D7" s="30"/>
    </row>
    <row r="8" spans="1:4" ht="13.5" x14ac:dyDescent="0.15">
      <c r="A8" s="19" t="s">
        <v>8</v>
      </c>
      <c r="B8" s="19"/>
      <c r="C8" s="28">
        <f>2.3*2.55</f>
        <v>5.8649999999999993</v>
      </c>
      <c r="D8" s="28">
        <f>3.85*2.5</f>
        <v>9.625</v>
      </c>
    </row>
    <row r="9" spans="1:4" ht="13.5" x14ac:dyDescent="0.15">
      <c r="A9" s="21"/>
      <c r="B9" s="21"/>
      <c r="C9" s="30"/>
      <c r="D9" s="30"/>
    </row>
    <row r="10" spans="1:4" ht="13.5" x14ac:dyDescent="0.15">
      <c r="A10" s="19" t="s">
        <v>14</v>
      </c>
      <c r="B10" s="19"/>
      <c r="C10" s="28">
        <f>3.855*3.6</f>
        <v>13.878</v>
      </c>
      <c r="D10" s="28">
        <f>3.87*3.55</f>
        <v>13.7385</v>
      </c>
    </row>
    <row r="11" spans="1:4" ht="13.5" x14ac:dyDescent="0.15">
      <c r="A11" s="20"/>
      <c r="B11" s="20"/>
      <c r="C11" s="29"/>
      <c r="D11" s="29"/>
    </row>
    <row r="12" spans="1:4" ht="13.5" x14ac:dyDescent="0.15">
      <c r="A12" s="20"/>
      <c r="B12" s="20"/>
      <c r="C12" s="29"/>
      <c r="D12" s="29"/>
    </row>
    <row r="13" spans="1:4" ht="13.5" x14ac:dyDescent="0.15">
      <c r="A13" s="21"/>
      <c r="B13" s="21"/>
      <c r="C13" s="30"/>
      <c r="D13" s="30"/>
    </row>
    <row r="14" spans="1:4" ht="13.5" x14ac:dyDescent="0.15">
      <c r="A14" s="19" t="s">
        <v>17</v>
      </c>
      <c r="B14" s="19"/>
      <c r="C14" s="28">
        <f>3.1*2.6</f>
        <v>8.06</v>
      </c>
      <c r="D14" s="28">
        <f>3.3*2.9</f>
        <v>9.5699999999999985</v>
      </c>
    </row>
    <row r="15" spans="1:4" ht="13.5" x14ac:dyDescent="0.15">
      <c r="A15" s="20"/>
      <c r="B15" s="20"/>
      <c r="C15" s="29"/>
      <c r="D15" s="29"/>
    </row>
    <row r="16" spans="1:4" ht="13.5" x14ac:dyDescent="0.15">
      <c r="A16" s="20"/>
      <c r="B16" s="20"/>
      <c r="C16" s="29"/>
      <c r="D16" s="29"/>
    </row>
    <row r="17" spans="1:4" ht="13.5" x14ac:dyDescent="0.15">
      <c r="A17" s="21"/>
      <c r="B17" s="21"/>
      <c r="C17" s="30"/>
      <c r="D17" s="30"/>
    </row>
    <row r="18" spans="1:4" ht="13.5" x14ac:dyDescent="0.15">
      <c r="A18" s="19" t="s">
        <v>21</v>
      </c>
      <c r="B18" s="19"/>
      <c r="C18" s="28">
        <f>3*2.3</f>
        <v>6.8999999999999995</v>
      </c>
      <c r="D18" s="28">
        <f>3.2*2.5</f>
        <v>8</v>
      </c>
    </row>
    <row r="19" spans="1:4" ht="13.5" x14ac:dyDescent="0.15">
      <c r="A19" s="20"/>
      <c r="B19" s="20"/>
      <c r="C19" s="29"/>
      <c r="D19" s="29"/>
    </row>
    <row r="20" spans="1:4" ht="13.5" x14ac:dyDescent="0.15">
      <c r="A20" s="21"/>
      <c r="B20" s="21"/>
      <c r="C20" s="30"/>
      <c r="D20" s="30"/>
    </row>
    <row r="21" spans="1:4" ht="13.5" x14ac:dyDescent="0.15">
      <c r="A21" s="19" t="s">
        <v>22</v>
      </c>
      <c r="B21" s="19"/>
      <c r="C21" s="28">
        <f>1.7*2.75</f>
        <v>4.6749999999999998</v>
      </c>
      <c r="D21" s="28">
        <f>1.7*2.75</f>
        <v>4.6749999999999998</v>
      </c>
    </row>
    <row r="22" spans="1:4" ht="13.5" x14ac:dyDescent="0.15">
      <c r="A22" s="21"/>
      <c r="B22" s="21"/>
      <c r="C22" s="30"/>
      <c r="D22" s="30"/>
    </row>
    <row r="23" spans="1:4" x14ac:dyDescent="0.3">
      <c r="A23" s="9" t="s">
        <v>24</v>
      </c>
      <c r="B23" s="9"/>
      <c r="C23" s="10">
        <f>2.75*2.5</f>
        <v>6.875</v>
      </c>
      <c r="D23" s="10">
        <f>1.85*3.55</f>
        <v>6.5674999999999999</v>
      </c>
    </row>
    <row r="24" spans="1:4" x14ac:dyDescent="0.3">
      <c r="C24" s="7">
        <f>SUM(C2:C23)</f>
        <v>56.262999999999998</v>
      </c>
      <c r="D24" s="7">
        <f>SUM(D2:D23)+1.3</f>
        <v>69.435999999999993</v>
      </c>
    </row>
  </sheetData>
  <mergeCells count="24">
    <mergeCell ref="D21:D22"/>
    <mergeCell ref="B2:B7"/>
    <mergeCell ref="B8:B9"/>
    <mergeCell ref="B10:B13"/>
    <mergeCell ref="B14:B17"/>
    <mergeCell ref="B18:B20"/>
    <mergeCell ref="B21:B22"/>
    <mergeCell ref="D2:D7"/>
    <mergeCell ref="D8:D9"/>
    <mergeCell ref="D10:D13"/>
    <mergeCell ref="D14:D17"/>
    <mergeCell ref="D18:D20"/>
    <mergeCell ref="C21:C22"/>
    <mergeCell ref="A21:A22"/>
    <mergeCell ref="C2:C7"/>
    <mergeCell ref="C8:C9"/>
    <mergeCell ref="C10:C13"/>
    <mergeCell ref="C14:C17"/>
    <mergeCell ref="C18:C20"/>
    <mergeCell ref="A2:A7"/>
    <mergeCell ref="A8:A9"/>
    <mergeCell ref="A10:A13"/>
    <mergeCell ref="A14:A17"/>
    <mergeCell ref="A18:A2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9" sqref="C9"/>
    </sheetView>
  </sheetViews>
  <sheetFormatPr defaultRowHeight="16.5" x14ac:dyDescent="0.3"/>
  <cols>
    <col min="1" max="1" width="27.875" style="12" bestFit="1" customWidth="1"/>
    <col min="2" max="2" width="32" style="12" bestFit="1" customWidth="1"/>
    <col min="3" max="3" width="9" style="12"/>
    <col min="4" max="4" width="18.25" style="14" customWidth="1"/>
  </cols>
  <sheetData>
    <row r="1" spans="1:4" x14ac:dyDescent="0.3">
      <c r="A1" s="12" t="s">
        <v>39</v>
      </c>
      <c r="B1" s="12" t="s">
        <v>40</v>
      </c>
      <c r="C1" s="12" t="s">
        <v>41</v>
      </c>
      <c r="D1" s="13" t="s">
        <v>44</v>
      </c>
    </row>
    <row r="2" spans="1:4" x14ac:dyDescent="0.3">
      <c r="A2" s="12" t="s">
        <v>66</v>
      </c>
      <c r="B2" s="12" t="s">
        <v>50</v>
      </c>
    </row>
    <row r="3" spans="1:4" x14ac:dyDescent="0.3">
      <c r="A3" s="12" t="s">
        <v>52</v>
      </c>
    </row>
    <row r="4" spans="1:4" x14ac:dyDescent="0.3">
      <c r="A4" s="12" t="s">
        <v>59</v>
      </c>
      <c r="B4" s="12" t="s">
        <v>42</v>
      </c>
    </row>
    <row r="5" spans="1:4" x14ac:dyDescent="0.3">
      <c r="B5" s="12" t="s">
        <v>43</v>
      </c>
    </row>
    <row r="6" spans="1:4" x14ac:dyDescent="0.3">
      <c r="B6" s="12" t="s">
        <v>45</v>
      </c>
    </row>
    <row r="7" spans="1:4" x14ac:dyDescent="0.3">
      <c r="B7" s="12" t="s">
        <v>46</v>
      </c>
    </row>
    <row r="8" spans="1:4" x14ac:dyDescent="0.3">
      <c r="B8" s="12" t="s">
        <v>47</v>
      </c>
    </row>
    <row r="9" spans="1:4" x14ac:dyDescent="0.3">
      <c r="B9" s="12" t="s">
        <v>48</v>
      </c>
    </row>
    <row r="10" spans="1:4" x14ac:dyDescent="0.3">
      <c r="A10" s="12" t="s">
        <v>60</v>
      </c>
      <c r="B10" s="12" t="s">
        <v>42</v>
      </c>
    </row>
    <row r="11" spans="1:4" x14ac:dyDescent="0.3">
      <c r="B11" s="12" t="s">
        <v>43</v>
      </c>
    </row>
    <row r="12" spans="1:4" x14ac:dyDescent="0.3">
      <c r="B12" s="12" t="s">
        <v>45</v>
      </c>
    </row>
    <row r="13" spans="1:4" x14ac:dyDescent="0.3">
      <c r="B13" s="12" t="s">
        <v>46</v>
      </c>
    </row>
    <row r="14" spans="1:4" x14ac:dyDescent="0.3">
      <c r="B14" s="12" t="s">
        <v>47</v>
      </c>
    </row>
    <row r="15" spans="1:4" x14ac:dyDescent="0.3">
      <c r="B15" s="12" t="s">
        <v>48</v>
      </c>
    </row>
    <row r="16" spans="1:4" x14ac:dyDescent="0.3">
      <c r="A16" s="12" t="s">
        <v>49</v>
      </c>
      <c r="B16" s="12" t="s">
        <v>50</v>
      </c>
    </row>
    <row r="17" spans="1:2" x14ac:dyDescent="0.3">
      <c r="A17" s="12" t="s">
        <v>67</v>
      </c>
    </row>
    <row r="18" spans="1:2" x14ac:dyDescent="0.3">
      <c r="A18" s="12" t="s">
        <v>51</v>
      </c>
    </row>
    <row r="19" spans="1:2" x14ac:dyDescent="0.3">
      <c r="A19" s="12" t="s">
        <v>61</v>
      </c>
    </row>
    <row r="20" spans="1:2" x14ac:dyDescent="0.3">
      <c r="A20" s="12" t="s">
        <v>62</v>
      </c>
    </row>
    <row r="21" spans="1:2" x14ac:dyDescent="0.3">
      <c r="A21" s="12" t="s">
        <v>63</v>
      </c>
      <c r="B21" s="12" t="s">
        <v>42</v>
      </c>
    </row>
    <row r="22" spans="1:2" x14ac:dyDescent="0.3">
      <c r="B22" s="12" t="s">
        <v>43</v>
      </c>
    </row>
    <row r="23" spans="1:2" x14ac:dyDescent="0.3">
      <c r="B23" s="12" t="s">
        <v>45</v>
      </c>
    </row>
    <row r="24" spans="1:2" x14ac:dyDescent="0.3">
      <c r="B24" s="12" t="s">
        <v>46</v>
      </c>
    </row>
    <row r="25" spans="1:2" x14ac:dyDescent="0.3">
      <c r="B25" s="12" t="s">
        <v>47</v>
      </c>
    </row>
    <row r="26" spans="1:2" x14ac:dyDescent="0.3">
      <c r="B26" s="12" t="s">
        <v>48</v>
      </c>
    </row>
    <row r="27" spans="1:2" ht="33" x14ac:dyDescent="0.3">
      <c r="A27" s="15" t="s">
        <v>64</v>
      </c>
      <c r="B27" s="12" t="s">
        <v>42</v>
      </c>
    </row>
    <row r="28" spans="1:2" x14ac:dyDescent="0.3">
      <c r="B28" s="12" t="s">
        <v>43</v>
      </c>
    </row>
    <row r="29" spans="1:2" x14ac:dyDescent="0.3">
      <c r="B29" s="12" t="s">
        <v>45</v>
      </c>
    </row>
    <row r="30" spans="1:2" x14ac:dyDescent="0.3">
      <c r="B30" s="12" t="s">
        <v>46</v>
      </c>
    </row>
    <row r="31" spans="1:2" x14ac:dyDescent="0.3">
      <c r="B31" s="12" t="s">
        <v>47</v>
      </c>
    </row>
    <row r="32" spans="1:2" x14ac:dyDescent="0.3">
      <c r="B32" s="12" t="s">
        <v>48</v>
      </c>
    </row>
    <row r="33" spans="1:2" x14ac:dyDescent="0.3">
      <c r="A33" s="12" t="s">
        <v>65</v>
      </c>
      <c r="B33" s="12" t="s">
        <v>53</v>
      </c>
    </row>
    <row r="34" spans="1:2" x14ac:dyDescent="0.3">
      <c r="B34" s="12" t="s">
        <v>54</v>
      </c>
    </row>
    <row r="35" spans="1:2" x14ac:dyDescent="0.3">
      <c r="B35" s="12" t="s">
        <v>55</v>
      </c>
    </row>
    <row r="36" spans="1:2" x14ac:dyDescent="0.3">
      <c r="B36" s="12" t="s">
        <v>56</v>
      </c>
    </row>
    <row r="37" spans="1:2" ht="33" x14ac:dyDescent="0.3">
      <c r="A37" s="16" t="s">
        <v>57</v>
      </c>
      <c r="B37" s="17" t="s">
        <v>58</v>
      </c>
    </row>
  </sheetData>
  <phoneticPr fontId="1" type="noConversion"/>
  <dataValidations count="1">
    <dataValidation type="list" allowBlank="1" showInputMessage="1" showErrorMessage="1" sqref="C2:C32 C33:C1048576">
      <formula1>"是,否"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6.5" x14ac:dyDescent="0.3"/>
  <cols>
    <col min="1" max="1" width="13.75" style="12" customWidth="1"/>
    <col min="2" max="2" width="11.25" style="12" bestFit="1" customWidth="1"/>
    <col min="3" max="3" width="21.625" style="12" bestFit="1" customWidth="1"/>
    <col min="4" max="5" width="9.25" style="12" bestFit="1" customWidth="1"/>
    <col min="6" max="6" width="11.25" style="12" bestFit="1" customWidth="1"/>
    <col min="7" max="7" width="10.75" style="12" bestFit="1" customWidth="1"/>
  </cols>
  <sheetData>
    <row r="1" spans="1:9" x14ac:dyDescent="0.3">
      <c r="A1" s="1" t="s">
        <v>0</v>
      </c>
      <c r="B1" s="1" t="s">
        <v>1</v>
      </c>
      <c r="C1" s="1" t="s">
        <v>11</v>
      </c>
      <c r="D1" s="1" t="s">
        <v>84</v>
      </c>
      <c r="E1" s="1" t="s">
        <v>85</v>
      </c>
      <c r="F1" s="12" t="s">
        <v>68</v>
      </c>
      <c r="G1" s="6" t="s">
        <v>82</v>
      </c>
      <c r="H1" s="18" t="s">
        <v>83</v>
      </c>
    </row>
    <row r="2" spans="1:9" x14ac:dyDescent="0.3">
      <c r="A2" s="31" t="s">
        <v>79</v>
      </c>
      <c r="B2" s="32"/>
      <c r="C2" s="32"/>
      <c r="D2" s="32"/>
      <c r="E2" s="32"/>
      <c r="F2" s="32"/>
      <c r="G2" s="32"/>
      <c r="H2" s="40"/>
      <c r="I2" s="39"/>
    </row>
    <row r="3" spans="1:9" x14ac:dyDescent="0.3">
      <c r="A3" s="33" t="s">
        <v>69</v>
      </c>
      <c r="B3" s="6" t="s">
        <v>70</v>
      </c>
      <c r="C3" s="6"/>
      <c r="D3" s="7">
        <v>3500</v>
      </c>
      <c r="E3" s="7">
        <v>3279</v>
      </c>
      <c r="F3" s="13"/>
      <c r="G3" s="38">
        <f>E3</f>
        <v>3279</v>
      </c>
      <c r="H3" s="40"/>
      <c r="I3" s="39"/>
    </row>
    <row r="4" spans="1:9" x14ac:dyDescent="0.3">
      <c r="A4" s="33"/>
      <c r="B4" s="6" t="s">
        <v>78</v>
      </c>
      <c r="C4" s="6"/>
      <c r="D4" s="7">
        <v>1078</v>
      </c>
      <c r="E4" s="7">
        <v>1050</v>
      </c>
      <c r="F4" s="13"/>
      <c r="G4" s="38">
        <f t="shared" ref="G4:G8" si="0">E4</f>
        <v>1050</v>
      </c>
      <c r="H4" s="40"/>
      <c r="I4" s="39"/>
    </row>
    <row r="5" spans="1:9" x14ac:dyDescent="0.3">
      <c r="A5" s="33"/>
      <c r="B5" s="6" t="s">
        <v>6</v>
      </c>
      <c r="C5" s="6"/>
      <c r="D5" s="7">
        <v>310</v>
      </c>
      <c r="E5" s="7">
        <v>310</v>
      </c>
      <c r="F5" s="13"/>
      <c r="G5" s="38">
        <f t="shared" si="0"/>
        <v>310</v>
      </c>
      <c r="H5" s="40"/>
      <c r="I5" s="39"/>
    </row>
    <row r="6" spans="1:9" x14ac:dyDescent="0.3">
      <c r="A6" s="33"/>
      <c r="B6" s="6" t="s">
        <v>7</v>
      </c>
      <c r="C6" s="6"/>
      <c r="D6" s="7">
        <v>99</v>
      </c>
      <c r="E6" s="7">
        <v>109</v>
      </c>
      <c r="F6" s="13"/>
      <c r="G6" s="38">
        <f t="shared" si="0"/>
        <v>109</v>
      </c>
      <c r="H6" s="40"/>
      <c r="I6" s="39"/>
    </row>
    <row r="7" spans="1:9" x14ac:dyDescent="0.3">
      <c r="A7" s="33"/>
      <c r="B7" s="6" t="s">
        <v>89</v>
      </c>
      <c r="C7" s="6"/>
      <c r="D7" s="7"/>
      <c r="E7" s="7">
        <v>2000</v>
      </c>
      <c r="F7" s="13"/>
      <c r="G7" s="38">
        <f t="shared" si="0"/>
        <v>2000</v>
      </c>
      <c r="H7" s="40"/>
      <c r="I7" s="39"/>
    </row>
    <row r="8" spans="1:9" x14ac:dyDescent="0.3">
      <c r="A8" s="33"/>
      <c r="B8" s="6" t="s">
        <v>73</v>
      </c>
      <c r="C8" s="6"/>
      <c r="D8" s="7">
        <v>30</v>
      </c>
      <c r="E8" s="7">
        <v>30</v>
      </c>
      <c r="F8" s="13"/>
      <c r="G8" s="38">
        <f t="shared" si="0"/>
        <v>30</v>
      </c>
      <c r="H8" s="40"/>
      <c r="I8" s="39"/>
    </row>
    <row r="9" spans="1:9" x14ac:dyDescent="0.3">
      <c r="A9" s="19" t="s">
        <v>8</v>
      </c>
      <c r="B9" s="6" t="s">
        <v>9</v>
      </c>
      <c r="C9" s="6"/>
      <c r="D9" s="7">
        <v>2130</v>
      </c>
      <c r="E9" s="7">
        <v>3150</v>
      </c>
      <c r="F9" s="13">
        <v>6</v>
      </c>
      <c r="G9" s="38">
        <f>E9/F9</f>
        <v>525</v>
      </c>
      <c r="H9" s="37"/>
      <c r="I9" s="39"/>
    </row>
    <row r="10" spans="1:9" x14ac:dyDescent="0.3">
      <c r="A10" s="21"/>
      <c r="B10" s="6" t="s">
        <v>77</v>
      </c>
      <c r="C10" s="6"/>
      <c r="D10" s="7">
        <v>39</v>
      </c>
      <c r="E10" s="7"/>
      <c r="F10" s="13"/>
      <c r="G10" s="38">
        <v>0</v>
      </c>
      <c r="H10" s="40"/>
      <c r="I10" s="39"/>
    </row>
    <row r="11" spans="1:9" x14ac:dyDescent="0.3">
      <c r="A11" s="33" t="s">
        <v>17</v>
      </c>
      <c r="B11" s="6" t="s">
        <v>16</v>
      </c>
      <c r="C11" s="6"/>
      <c r="D11" s="7">
        <v>2080</v>
      </c>
      <c r="E11" s="7">
        <v>2980</v>
      </c>
      <c r="F11" s="13">
        <v>3</v>
      </c>
      <c r="G11" s="38">
        <f>E11/F11</f>
        <v>993.33333333333337</v>
      </c>
      <c r="H11" s="37"/>
      <c r="I11" s="39"/>
    </row>
    <row r="12" spans="1:9" x14ac:dyDescent="0.3">
      <c r="A12" s="33"/>
      <c r="B12" s="6" t="s">
        <v>15</v>
      </c>
      <c r="C12" s="6"/>
      <c r="D12" s="7">
        <v>3700</v>
      </c>
      <c r="E12" s="7">
        <v>3699</v>
      </c>
      <c r="F12" s="13">
        <v>12</v>
      </c>
      <c r="G12" s="38">
        <f>E12/F12</f>
        <v>308.25</v>
      </c>
      <c r="H12" s="37"/>
      <c r="I12" s="39"/>
    </row>
    <row r="13" spans="1:9" x14ac:dyDescent="0.3">
      <c r="A13" s="34" t="s">
        <v>86</v>
      </c>
      <c r="B13" s="12" t="s">
        <v>72</v>
      </c>
      <c r="D13" s="12">
        <v>1400</v>
      </c>
      <c r="E13" s="12">
        <v>1000</v>
      </c>
      <c r="G13" s="38">
        <f t="shared" ref="G13:G15" si="1">E13</f>
        <v>1000</v>
      </c>
      <c r="H13" s="37"/>
      <c r="I13" s="39"/>
    </row>
    <row r="14" spans="1:9" x14ac:dyDescent="0.3">
      <c r="A14" s="35"/>
      <c r="B14" s="12" t="s">
        <v>87</v>
      </c>
      <c r="D14" s="12">
        <v>260</v>
      </c>
      <c r="E14" s="12">
        <v>260</v>
      </c>
      <c r="G14" s="38">
        <f t="shared" si="1"/>
        <v>260</v>
      </c>
      <c r="H14" s="37"/>
      <c r="I14" s="39"/>
    </row>
    <row r="15" spans="1:9" x14ac:dyDescent="0.3">
      <c r="A15" s="36"/>
      <c r="B15" s="12" t="s">
        <v>88</v>
      </c>
      <c r="D15" s="12">
        <v>120</v>
      </c>
      <c r="E15" s="12">
        <v>120</v>
      </c>
      <c r="G15" s="38">
        <f t="shared" si="1"/>
        <v>120</v>
      </c>
      <c r="H15" s="37"/>
      <c r="I15" s="39"/>
    </row>
    <row r="16" spans="1:9" x14ac:dyDescent="0.3">
      <c r="D16" s="12">
        <f>SUM(D3:D15)</f>
        <v>14746</v>
      </c>
      <c r="G16" s="38">
        <f>SUM(G3:G15)</f>
        <v>9984.5833333333339</v>
      </c>
      <c r="H16" s="40"/>
      <c r="I16" s="39"/>
    </row>
    <row r="17" spans="1:9" x14ac:dyDescent="0.3">
      <c r="A17" s="31" t="s">
        <v>80</v>
      </c>
      <c r="B17" s="32"/>
      <c r="C17" s="32"/>
      <c r="D17" s="32"/>
      <c r="E17" s="32"/>
      <c r="F17" s="32"/>
      <c r="G17" s="32"/>
      <c r="H17" s="40"/>
      <c r="I17" s="39"/>
    </row>
    <row r="18" spans="1:9" x14ac:dyDescent="0.3">
      <c r="A18" s="33" t="s">
        <v>21</v>
      </c>
      <c r="B18" s="6" t="s">
        <v>74</v>
      </c>
      <c r="C18" s="6"/>
      <c r="D18" s="12">
        <v>1680</v>
      </c>
      <c r="E18" s="12">
        <v>1248</v>
      </c>
      <c r="F18" s="13"/>
      <c r="G18" s="38"/>
      <c r="H18" s="40"/>
      <c r="I18" s="39"/>
    </row>
    <row r="19" spans="1:9" x14ac:dyDescent="0.3">
      <c r="A19" s="33"/>
      <c r="B19" s="6" t="s">
        <v>75</v>
      </c>
      <c r="C19" s="6"/>
      <c r="D19" s="7">
        <v>1380</v>
      </c>
      <c r="E19" s="7"/>
      <c r="F19" s="13"/>
      <c r="G19" s="38"/>
      <c r="H19" s="40"/>
      <c r="I19" s="39"/>
    </row>
    <row r="20" spans="1:9" x14ac:dyDescent="0.3">
      <c r="A20" s="33"/>
      <c r="B20" s="6" t="s">
        <v>76</v>
      </c>
      <c r="C20" s="6"/>
      <c r="D20" s="7">
        <v>799</v>
      </c>
      <c r="E20" s="7"/>
      <c r="F20" s="13"/>
      <c r="G20" s="38"/>
      <c r="H20" s="40"/>
      <c r="I20" s="39"/>
    </row>
    <row r="21" spans="1:9" x14ac:dyDescent="0.3">
      <c r="A21" s="12" t="s">
        <v>81</v>
      </c>
      <c r="B21" s="6" t="s">
        <v>71</v>
      </c>
      <c r="C21" s="6"/>
      <c r="D21" s="7">
        <v>1999</v>
      </c>
      <c r="E21" s="7"/>
      <c r="G21" s="38"/>
      <c r="H21" s="40"/>
      <c r="I21" s="39"/>
    </row>
  </sheetData>
  <mergeCells count="7">
    <mergeCell ref="A2:G2"/>
    <mergeCell ref="A17:G17"/>
    <mergeCell ref="A3:A8"/>
    <mergeCell ref="A11:A12"/>
    <mergeCell ref="A18:A20"/>
    <mergeCell ref="A9:A10"/>
    <mergeCell ref="A13:A1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9" sqref="G9"/>
    </sheetView>
  </sheetViews>
  <sheetFormatPr defaultRowHeight="16.5" x14ac:dyDescent="0.3"/>
  <cols>
    <col min="1" max="1" width="9" style="2"/>
    <col min="2" max="2" width="7.375" style="8" bestFit="1" customWidth="1"/>
    <col min="3" max="16384" width="9" style="2"/>
  </cols>
  <sheetData>
    <row r="1" spans="1:2" x14ac:dyDescent="0.3">
      <c r="A1" s="2" t="s">
        <v>90</v>
      </c>
      <c r="B1" s="8" t="s">
        <v>91</v>
      </c>
    </row>
    <row r="2" spans="1:2" x14ac:dyDescent="0.3">
      <c r="A2" s="2" t="s">
        <v>92</v>
      </c>
      <c r="B2" s="8">
        <v>295</v>
      </c>
    </row>
    <row r="3" spans="1:2" x14ac:dyDescent="0.3">
      <c r="A3" s="2" t="s">
        <v>93</v>
      </c>
      <c r="B3" s="8">
        <v>2400</v>
      </c>
    </row>
    <row r="4" spans="1:2" x14ac:dyDescent="0.3">
      <c r="A4" s="2" t="s">
        <v>93</v>
      </c>
      <c r="B4" s="8">
        <v>8076</v>
      </c>
    </row>
    <row r="5" spans="1:2" x14ac:dyDescent="0.3">
      <c r="B5" s="8">
        <f>B1-B2-B3-B4</f>
        <v>7229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房屋面积</vt:lpstr>
      <vt:lpstr>验房注意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2017-11-07T07:42:11Z</dcterms:modified>
</cp:coreProperties>
</file>