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06"/>
  <workbookPr/>
  <mc:AlternateContent xmlns:mc="http://schemas.openxmlformats.org/markup-compatibility/2006">
    <mc:Choice Requires="x15">
      <x15ac:absPath xmlns:x15ac="http://schemas.microsoft.com/office/spreadsheetml/2010/11/ac" url="https://unisalerno.sharepoint.com/sites/DOCUMENTAZIONE_GPS/Documenti condivisi/"/>
    </mc:Choice>
  </mc:AlternateContent>
  <xr:revisionPtr revIDLastSave="230" documentId="11_FB0628A35FC118816E6F064F6C255B39FB09C0A9" xr6:coauthVersionLast="47" xr6:coauthVersionMax="47" xr10:uidLastSave="{87852B71-805A-43BC-96B6-065CC79798B5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" l="1"/>
  <c r="B13" i="1" s="1"/>
  <c r="E37" i="1"/>
  <c r="C13" i="1" s="1"/>
  <c r="G37" i="1"/>
  <c r="E13" i="1" s="1"/>
  <c r="F37" i="1"/>
  <c r="D13" i="1" s="1"/>
  <c r="E41" i="1"/>
  <c r="E40" i="1"/>
  <c r="E25" i="1"/>
  <c r="E26" i="1"/>
  <c r="E14" i="1"/>
  <c r="D14" i="1"/>
  <c r="C14" i="1"/>
  <c r="B14" i="1"/>
  <c r="D10" i="1"/>
  <c r="E10" i="1"/>
  <c r="C10" i="1"/>
  <c r="B10" i="1"/>
  <c r="B15" i="1" l="1"/>
  <c r="E15" i="1"/>
  <c r="C15" i="1"/>
  <c r="D15" i="1"/>
  <c r="E42" i="1"/>
  <c r="D9" i="1" s="1"/>
  <c r="E29" i="1"/>
  <c r="B9" i="1" s="1"/>
  <c r="E9" i="1" l="1"/>
  <c r="E11" i="1" s="1"/>
  <c r="E17" i="1" s="1"/>
  <c r="F15" i="1"/>
  <c r="C9" i="1"/>
  <c r="D11" i="1"/>
  <c r="D17" i="1" s="1"/>
  <c r="B11" i="1"/>
  <c r="B17" i="1" s="1"/>
  <c r="B18" i="1" s="1"/>
  <c r="C11" i="1" l="1"/>
  <c r="C17" i="1" s="1"/>
  <c r="C18" i="1" s="1"/>
  <c r="D18" i="1" s="1"/>
  <c r="E18" i="1" s="1"/>
  <c r="F11" i="1" l="1"/>
  <c r="B20" i="1" s="1"/>
  <c r="F17" i="1" l="1"/>
</calcChain>
</file>

<file path=xl/sharedStrings.xml><?xml version="1.0" encoding="utf-8"?>
<sst xmlns="http://schemas.openxmlformats.org/spreadsheetml/2006/main" count="39" uniqueCount="34">
  <si>
    <t>Financial Analysis for Report.it project</t>
  </si>
  <si>
    <t>Created by: Maria Concetta Schiavone, Simona Grieco</t>
  </si>
  <si>
    <t>Date: 28/10/2022</t>
  </si>
  <si>
    <t>Discount rate</t>
  </si>
  <si>
    <t>Assume the project is completed in Year 0</t>
  </si>
  <si>
    <t>Year</t>
  </si>
  <si>
    <t>Total</t>
  </si>
  <si>
    <t>Costs</t>
  </si>
  <si>
    <t>Discount factor</t>
  </si>
  <si>
    <t>Discounted costs</t>
  </si>
  <si>
    <t>Benefits</t>
  </si>
  <si>
    <t>Discounted benefits</t>
  </si>
  <si>
    <t>Discounted benefits - costs</t>
  </si>
  <si>
    <t>NPV</t>
  </si>
  <si>
    <t>Cumulative benefits - costs</t>
  </si>
  <si>
    <t>ROI</t>
  </si>
  <si>
    <t>Payback in Year 2</t>
  </si>
  <si>
    <t>Assumptions</t>
  </si>
  <si>
    <t>Cost/Hours</t>
  </si>
  <si>
    <t>#Hours</t>
  </si>
  <si>
    <t>Partial</t>
  </si>
  <si>
    <t>2 Project Managers</t>
  </si>
  <si>
    <t>6 Team Members</t>
  </si>
  <si>
    <t>Hosting</t>
  </si>
  <si>
    <t>Total Project Costs(applied in year 0)</t>
  </si>
  <si>
    <t>European Investment</t>
  </si>
  <si>
    <t>Private Investment</t>
  </si>
  <si>
    <t>Total Project Benefits</t>
  </si>
  <si>
    <t>Manutention</t>
  </si>
  <si>
    <t>Cost/Hour</t>
  </si>
  <si>
    <t>#Hour</t>
  </si>
  <si>
    <t>1 Project Manager</t>
  </si>
  <si>
    <t>3 Team Members</t>
  </si>
  <si>
    <t>Total each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</si>
</sst>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7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0"/>
      <color rgb="FF00B0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166" fontId="0" fillId="0" borderId="0" xfId="0" applyNumberFormat="1"/>
    <xf numFmtId="0" fontId="2" fillId="0" borderId="0" xfId="0" applyFont="1"/>
    <xf numFmtId="166" fontId="2" fillId="0" borderId="0" xfId="1" applyNumberFormat="1" applyFont="1"/>
    <xf numFmtId="166" fontId="2" fillId="0" borderId="0" xfId="0" applyNumberFormat="1" applyFont="1"/>
    <xf numFmtId="0" fontId="2" fillId="0" borderId="0" xfId="1" applyNumberFormat="1" applyFont="1"/>
    <xf numFmtId="0" fontId="2" fillId="0" borderId="0" xfId="0" applyFont="1" applyAlignment="1">
      <alignment horizontal="right"/>
    </xf>
    <xf numFmtId="9" fontId="2" fillId="0" borderId="0" xfId="3" applyFont="1"/>
    <xf numFmtId="9" fontId="2" fillId="0" borderId="0" xfId="0" applyNumberFormat="1" applyFont="1"/>
    <xf numFmtId="166" fontId="3" fillId="0" borderId="0" xfId="0" applyNumberFormat="1" applyFont="1"/>
    <xf numFmtId="2" fontId="0" fillId="0" borderId="0" xfId="0" applyNumberForma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0" fontId="6" fillId="0" borderId="0" xfId="0" applyNumberFormat="1" applyFont="1"/>
    <xf numFmtId="37" fontId="6" fillId="0" borderId="0" xfId="1" applyNumberFormat="1" applyFont="1"/>
    <xf numFmtId="0" fontId="6" fillId="0" borderId="0" xfId="2" applyNumberFormat="1" applyFont="1"/>
    <xf numFmtId="0" fontId="6" fillId="0" borderId="0" xfId="0" applyFont="1"/>
    <xf numFmtId="3" fontId="6" fillId="0" borderId="0" xfId="0" applyNumberFormat="1" applyFont="1"/>
    <xf numFmtId="0" fontId="0" fillId="0" borderId="0" xfId="0" applyAlignment="1">
      <alignment horizontal="right"/>
    </xf>
    <xf numFmtId="0" fontId="2" fillId="0" borderId="0" xfId="0" applyFont="1" applyAlignment="1">
      <alignment horizontal="left" indent="4"/>
    </xf>
    <xf numFmtId="0" fontId="4" fillId="0" borderId="0" xfId="0" applyFont="1" applyAlignment="1">
      <alignment horizontal="center"/>
    </xf>
  </cellXfs>
  <cellStyles count="4">
    <cellStyle name="Migliaia" xfId="1" builtinId="3"/>
    <cellStyle name="Normale" xfId="0" builtinId="0"/>
    <cellStyle name="Percentuale" xfId="3" builtinId="5"/>
    <cellStyle name="Valuta" xfId="2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85725</xdr:rowOff>
    </xdr:from>
    <xdr:to>
      <xdr:col>6</xdr:col>
      <xdr:colOff>276225</xdr:colOff>
      <xdr:row>16</xdr:row>
      <xdr:rowOff>85725</xdr:rowOff>
    </xdr:to>
    <xdr:sp macro="" textlink="">
      <xdr:nvSpPr>
        <xdr:cNvPr id="1044" name="Line 2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>
          <a:spLocks noChangeShapeType="1"/>
        </xdr:cNvSpPr>
      </xdr:nvSpPr>
      <xdr:spPr bwMode="auto">
        <a:xfrm flipH="1">
          <a:off x="5591175" y="3162300"/>
          <a:ext cx="2762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</xdr:col>
      <xdr:colOff>413385</xdr:colOff>
      <xdr:row>18</xdr:row>
      <xdr:rowOff>22860</xdr:rowOff>
    </xdr:from>
    <xdr:to>
      <xdr:col>3</xdr:col>
      <xdr:colOff>413385</xdr:colOff>
      <xdr:row>19</xdr:row>
      <xdr:rowOff>152400</xdr:rowOff>
    </xdr:to>
    <xdr:sp macro="" textlink="">
      <xdr:nvSpPr>
        <xdr:cNvPr id="1045" name="Line 3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>
          <a:spLocks noChangeShapeType="1"/>
        </xdr:cNvSpPr>
      </xdr:nvSpPr>
      <xdr:spPr bwMode="auto">
        <a:xfrm flipV="1">
          <a:off x="4337685" y="3406140"/>
          <a:ext cx="0" cy="29718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0</xdr:col>
      <xdr:colOff>352425</xdr:colOff>
      <xdr:row>19</xdr:row>
      <xdr:rowOff>85725</xdr:rowOff>
    </xdr:from>
    <xdr:to>
      <xdr:col>0</xdr:col>
      <xdr:colOff>2371725</xdr:colOff>
      <xdr:row>19</xdr:row>
      <xdr:rowOff>85725</xdr:rowOff>
    </xdr:to>
    <xdr:sp macro="" textlink="">
      <xdr:nvSpPr>
        <xdr:cNvPr id="1046" name="Line 4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>
          <a:spLocks noChangeShapeType="1"/>
        </xdr:cNvSpPr>
      </xdr:nvSpPr>
      <xdr:spPr bwMode="auto">
        <a:xfrm>
          <a:off x="352425" y="3648075"/>
          <a:ext cx="20193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2"/>
  <sheetViews>
    <sheetView tabSelected="1" topLeftCell="A7" workbookViewId="0">
      <selection activeCell="N29" sqref="N29"/>
    </sheetView>
  </sheetViews>
  <sheetFormatPr defaultRowHeight="13.15"/>
  <cols>
    <col min="1" max="1" width="37.140625" bestFit="1" customWidth="1"/>
    <col min="2" max="2" width="11.42578125" bestFit="1" customWidth="1"/>
    <col min="3" max="5" width="8.7109375" bestFit="1" customWidth="1"/>
  </cols>
  <sheetData>
    <row r="1" spans="1:7" ht="22.9">
      <c r="A1" s="21" t="s">
        <v>0</v>
      </c>
      <c r="B1" s="21"/>
      <c r="C1" s="21"/>
      <c r="D1" s="21"/>
      <c r="E1" s="21"/>
      <c r="F1" s="21"/>
      <c r="G1" s="21"/>
    </row>
    <row r="2" spans="1:7" ht="22.9">
      <c r="A2" s="13" t="s">
        <v>1</v>
      </c>
      <c r="B2" s="13"/>
      <c r="E2" s="13" t="s">
        <v>2</v>
      </c>
      <c r="F2" s="12"/>
      <c r="G2" s="12"/>
    </row>
    <row r="3" spans="1:7" ht="22.9">
      <c r="A3" s="13"/>
      <c r="B3" s="13"/>
      <c r="E3" s="13"/>
      <c r="F3" s="12"/>
      <c r="G3" s="12"/>
    </row>
    <row r="4" spans="1:7">
      <c r="A4" s="11"/>
      <c r="B4" s="11"/>
      <c r="C4" s="11"/>
      <c r="D4" s="11"/>
      <c r="E4" s="11"/>
      <c r="F4" s="11"/>
      <c r="G4" s="11"/>
    </row>
    <row r="5" spans="1:7">
      <c r="A5" s="2" t="s">
        <v>3</v>
      </c>
      <c r="B5" s="14">
        <v>0.08</v>
      </c>
    </row>
    <row r="6" spans="1:7">
      <c r="A6" s="2"/>
      <c r="B6" s="8"/>
    </row>
    <row r="7" spans="1:7">
      <c r="A7" t="s">
        <v>4</v>
      </c>
      <c r="D7" s="2" t="s">
        <v>5</v>
      </c>
      <c r="F7" s="2"/>
    </row>
    <row r="8" spans="1:7">
      <c r="B8" s="16">
        <v>0</v>
      </c>
      <c r="C8" s="17">
        <v>1</v>
      </c>
      <c r="D8" s="17">
        <v>2</v>
      </c>
      <c r="E8" s="17">
        <v>3</v>
      </c>
      <c r="F8" s="2" t="s">
        <v>6</v>
      </c>
    </row>
    <row r="9" spans="1:7">
      <c r="A9" t="s">
        <v>7</v>
      </c>
      <c r="B9" s="18">
        <f>E29</f>
        <v>9600</v>
      </c>
      <c r="C9" s="18">
        <f>E42</f>
        <v>4500</v>
      </c>
      <c r="D9" s="18">
        <f>E42</f>
        <v>4500</v>
      </c>
      <c r="E9" s="18">
        <f>E42</f>
        <v>4500</v>
      </c>
    </row>
    <row r="10" spans="1:7">
      <c r="A10" t="s">
        <v>8</v>
      </c>
      <c r="B10" s="10">
        <f>ROUND(1/(1+$B$5)^B$8,2)</f>
        <v>1</v>
      </c>
      <c r="C10" s="10">
        <f>ROUND(1/(1+$B$5)^C$8,2)</f>
        <v>0.93</v>
      </c>
      <c r="D10" s="10">
        <f>ROUND(1/(1+$B$5)^D$8,2)</f>
        <v>0.86</v>
      </c>
      <c r="E10" s="10">
        <f>ROUND(1/(1+$B$5)^E$8,2)</f>
        <v>0.79</v>
      </c>
    </row>
    <row r="11" spans="1:7">
      <c r="A11" s="2" t="s">
        <v>9</v>
      </c>
      <c r="B11" s="3">
        <f>B9*B10</f>
        <v>9600</v>
      </c>
      <c r="C11" s="3">
        <f>C9*C10</f>
        <v>4185</v>
      </c>
      <c r="D11" s="3">
        <f>D9*D10</f>
        <v>3870</v>
      </c>
      <c r="E11" s="3">
        <f>E9*E10</f>
        <v>3555</v>
      </c>
      <c r="F11" s="4">
        <f>SUM(B11:E11)</f>
        <v>21210</v>
      </c>
    </row>
    <row r="13" spans="1:7">
      <c r="A13" t="s">
        <v>10</v>
      </c>
      <c r="B13" s="15">
        <f>D37</f>
        <v>6000</v>
      </c>
      <c r="C13" s="15">
        <f>E37</f>
        <v>7000</v>
      </c>
      <c r="D13" s="15">
        <f>F37</f>
        <v>7000</v>
      </c>
      <c r="E13" s="15">
        <f>G37</f>
        <v>7000</v>
      </c>
    </row>
    <row r="14" spans="1:7">
      <c r="A14" t="s">
        <v>8</v>
      </c>
      <c r="B14" s="10">
        <f>ROUND(1/(1+$B$5)^B$8,2)</f>
        <v>1</v>
      </c>
      <c r="C14" s="10">
        <f>ROUND(1/(1+$B$5)^C$8,2)</f>
        <v>0.93</v>
      </c>
      <c r="D14" s="10">
        <f>ROUND(1/(1+$B$5)^D$8,2)</f>
        <v>0.86</v>
      </c>
      <c r="E14" s="10">
        <f>ROUND(1/(1+$B$5)^E$8,2)</f>
        <v>0.79</v>
      </c>
    </row>
    <row r="15" spans="1:7">
      <c r="A15" s="2" t="s">
        <v>11</v>
      </c>
      <c r="B15" s="5">
        <f>B13*B14</f>
        <v>6000</v>
      </c>
      <c r="C15" s="3">
        <f>C13*C14</f>
        <v>6510</v>
      </c>
      <c r="D15" s="3">
        <f>D13*D14</f>
        <v>6020</v>
      </c>
      <c r="E15" s="3">
        <f>E13*E14</f>
        <v>5530</v>
      </c>
      <c r="F15" s="3">
        <f>SUM(B15:E15)</f>
        <v>24060</v>
      </c>
    </row>
    <row r="17" spans="1:7">
      <c r="A17" t="s">
        <v>12</v>
      </c>
      <c r="B17" s="1">
        <f>B15-B11</f>
        <v>-3600</v>
      </c>
      <c r="C17" s="1">
        <f>C15-C11</f>
        <v>2325</v>
      </c>
      <c r="D17" s="1">
        <f>D15-D11</f>
        <v>2150</v>
      </c>
      <c r="E17" s="1">
        <f>E15-E11</f>
        <v>1975</v>
      </c>
      <c r="F17" s="4">
        <f>F15-F11</f>
        <v>2850</v>
      </c>
      <c r="G17" s="6" t="s">
        <v>13</v>
      </c>
    </row>
    <row r="18" spans="1:7">
      <c r="A18" t="s">
        <v>14</v>
      </c>
      <c r="B18" s="1">
        <f>B17</f>
        <v>-3600</v>
      </c>
      <c r="C18" s="1">
        <f>B18+C17</f>
        <v>-1275</v>
      </c>
      <c r="D18" s="1">
        <f>C18+D17</f>
        <v>875</v>
      </c>
      <c r="E18" s="9">
        <f>D18+E17</f>
        <v>2850</v>
      </c>
    </row>
    <row r="20" spans="1:7">
      <c r="A20" s="2" t="s">
        <v>15</v>
      </c>
      <c r="B20" s="7">
        <f>(F15-F11)/F11</f>
        <v>0.13437057991513437</v>
      </c>
    </row>
    <row r="21" spans="1:7">
      <c r="C21" s="20" t="s">
        <v>16</v>
      </c>
      <c r="D21" s="20"/>
      <c r="E21" s="20"/>
    </row>
    <row r="22" spans="1:7">
      <c r="A22" s="2" t="s">
        <v>17</v>
      </c>
    </row>
    <row r="24" spans="1:7">
      <c r="A24" t="s">
        <v>7</v>
      </c>
      <c r="B24" t="s">
        <v>18</v>
      </c>
      <c r="C24" t="s">
        <v>19</v>
      </c>
      <c r="E24" t="s">
        <v>20</v>
      </c>
    </row>
    <row r="25" spans="1:7">
      <c r="A25" t="s">
        <v>21</v>
      </c>
      <c r="B25">
        <v>30</v>
      </c>
      <c r="C25">
        <v>50</v>
      </c>
      <c r="D25" s="19"/>
      <c r="E25">
        <f>B25*C25*2</f>
        <v>3000</v>
      </c>
    </row>
    <row r="26" spans="1:7">
      <c r="A26" t="s">
        <v>22</v>
      </c>
      <c r="B26">
        <v>20</v>
      </c>
      <c r="C26">
        <v>50</v>
      </c>
      <c r="D26" s="19"/>
      <c r="E26">
        <f>B26*C26*6</f>
        <v>6000</v>
      </c>
    </row>
    <row r="27" spans="1:7">
      <c r="A27" t="s">
        <v>23</v>
      </c>
      <c r="E27">
        <v>600</v>
      </c>
    </row>
    <row r="29" spans="1:7">
      <c r="A29" t="s">
        <v>24</v>
      </c>
      <c r="E29" s="2">
        <f>E25+E26+E27</f>
        <v>9600</v>
      </c>
    </row>
    <row r="33" spans="1:9">
      <c r="A33" t="s">
        <v>10</v>
      </c>
      <c r="C33" t="s">
        <v>5</v>
      </c>
      <c r="D33">
        <v>0</v>
      </c>
      <c r="E33">
        <v>1</v>
      </c>
      <c r="F33">
        <v>2</v>
      </c>
      <c r="G33">
        <v>3</v>
      </c>
    </row>
    <row r="34" spans="1:9">
      <c r="A34" t="s">
        <v>25</v>
      </c>
      <c r="D34">
        <v>6000</v>
      </c>
      <c r="E34">
        <v>5000</v>
      </c>
      <c r="F34">
        <v>5000</v>
      </c>
      <c r="G34">
        <v>5000</v>
      </c>
    </row>
    <row r="35" spans="1:9">
      <c r="A35" t="s">
        <v>26</v>
      </c>
      <c r="D35">
        <v>0</v>
      </c>
      <c r="E35">
        <v>2000</v>
      </c>
      <c r="F35">
        <v>2000</v>
      </c>
      <c r="G35">
        <v>2000</v>
      </c>
    </row>
    <row r="37" spans="1:9">
      <c r="A37" t="s">
        <v>27</v>
      </c>
      <c r="D37">
        <f>D34+D35</f>
        <v>6000</v>
      </c>
      <c r="E37">
        <f>E34+E35</f>
        <v>7000</v>
      </c>
      <c r="F37">
        <f>F34+F35</f>
        <v>7000</v>
      </c>
      <c r="G37">
        <f>G34+G35</f>
        <v>7000</v>
      </c>
      <c r="I37" s="2"/>
    </row>
    <row r="39" spans="1:9">
      <c r="A39" t="s">
        <v>28</v>
      </c>
      <c r="B39" t="s">
        <v>29</v>
      </c>
      <c r="C39" t="s">
        <v>30</v>
      </c>
      <c r="E39" t="s">
        <v>6</v>
      </c>
    </row>
    <row r="40" spans="1:9">
      <c r="A40" t="s">
        <v>31</v>
      </c>
      <c r="B40">
        <v>30</v>
      </c>
      <c r="C40">
        <v>50</v>
      </c>
      <c r="E40">
        <f>B40*C40</f>
        <v>1500</v>
      </c>
    </row>
    <row r="41" spans="1:9">
      <c r="A41" t="s">
        <v>32</v>
      </c>
      <c r="B41">
        <v>20</v>
      </c>
      <c r="C41">
        <v>50</v>
      </c>
      <c r="E41">
        <f>B41*C41*3</f>
        <v>3000</v>
      </c>
    </row>
    <row r="42" spans="1:9">
      <c r="A42" t="s">
        <v>33</v>
      </c>
      <c r="E42" s="2">
        <f>E40+E41</f>
        <v>4500</v>
      </c>
    </row>
  </sheetData>
  <mergeCells count="2">
    <mergeCell ref="C21:E21"/>
    <mergeCell ref="A1:G1"/>
  </mergeCells>
  <phoneticPr fontId="0" type="noConversion"/>
  <printOptions gridLines="1"/>
  <pageMargins left="0.75" right="0.75" top="1" bottom="1" header="0.5" footer="0.5"/>
  <pageSetup scale="95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1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D6BB54714A87E44B6805EF88D52425B" ma:contentTypeVersion="10" ma:contentTypeDescription="Creare un nuovo documento." ma:contentTypeScope="" ma:versionID="f29f57affbbc4835a2ba6f1e3eff9c89">
  <xsd:schema xmlns:xsd="http://www.w3.org/2001/XMLSchema" xmlns:xs="http://www.w3.org/2001/XMLSchema" xmlns:p="http://schemas.microsoft.com/office/2006/metadata/properties" xmlns:ns2="a65ae7f0-2710-4003-b7fa-618684872d6b" xmlns:ns3="b8b568ea-dbf3-4dba-84d0-87559ad5801e" targetNamespace="http://schemas.microsoft.com/office/2006/metadata/properties" ma:root="true" ma:fieldsID="5480f745aeefe83bd9c1a51709168633" ns2:_="" ns3:_="">
    <xsd:import namespace="a65ae7f0-2710-4003-b7fa-618684872d6b"/>
    <xsd:import namespace="b8b568ea-dbf3-4dba-84d0-87559ad580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5ae7f0-2710-4003-b7fa-618684872d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Tag immagine" ma:readOnly="false" ma:fieldId="{5cf76f15-5ced-4ddc-b409-7134ff3c332f}" ma:taxonomyMulti="true" ma:sspId="15f82a6a-8e37-4253-84f4-d1f37f6741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b568ea-dbf3-4dba-84d0-87559ad5801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46ee7cc6-df77-4a15-98ea-f75f909a66bc}" ma:internalName="TaxCatchAll" ma:showField="CatchAllData" ma:web="b8b568ea-dbf3-4dba-84d0-87559ad580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8b568ea-dbf3-4dba-84d0-87559ad5801e" xsi:nil="true"/>
    <lcf76f155ced4ddcb4097134ff3c332f xmlns="a65ae7f0-2710-4003-b7fa-618684872d6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D1A666B-367B-4321-B192-46083E4622D7}"/>
</file>

<file path=customXml/itemProps2.xml><?xml version="1.0" encoding="utf-8"?>
<ds:datastoreItem xmlns:ds="http://schemas.openxmlformats.org/officeDocument/2006/customXml" ds:itemID="{C4AAD81F-D04F-423E-8E61-6BB302404414}"/>
</file>

<file path=customXml/itemProps3.xml><?xml version="1.0" encoding="utf-8"?>
<ds:datastoreItem xmlns:ds="http://schemas.openxmlformats.org/officeDocument/2006/customXml" ds:itemID="{06AAC131-535B-444A-A3EE-ACD1863F104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Augsburg College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 Department</dc:creator>
  <cp:keywords/>
  <dc:description/>
  <cp:lastModifiedBy>SIMONA GRIECO</cp:lastModifiedBy>
  <cp:revision/>
  <dcterms:created xsi:type="dcterms:W3CDTF">2003-02-20T16:30:31Z</dcterms:created>
  <dcterms:modified xsi:type="dcterms:W3CDTF">2022-11-13T16:09:26Z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0x010100AD6BB54714A87E44B6805EF88D52425B</vt:lpwstr>
  </property>
  <property fmtid="{D5CDD505-2E9C-101B-9397-08002B2CF9AE}" pid="3" name="WorkbookGuid">
    <vt:lpwstr>4b219aaa-78b3-4703-9388-936afaf9fd42</vt:lpwstr>
  </property>
  <property fmtid="{D5CDD505-2E9C-101B-9397-08002B2CF9AE}" pid="4" name="MediaServiceImageTags">
    <vt:lpwstr/>
  </property>
</Properties>
</file>