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39329\Desktop\UNISA\MAGISTRALE\SECONDO\GPS\DOCUMENTAZIONE_PROGETTO\MANAGEMENT\VALUTAZIONI TEAM MEMBERS\"/>
    </mc:Choice>
  </mc:AlternateContent>
  <xr:revisionPtr revIDLastSave="0" documentId="8_{44D8F935-086E-4174-876F-204255A2F946}" xr6:coauthVersionLast="47" xr6:coauthVersionMax="47" xr10:uidLastSave="{00000000-0000-0000-0000-000000000000}"/>
  <bookViews>
    <workbookView xWindow="-108" yWindow="-108" windowWidth="23256" windowHeight="12456" firstSheet="1" activeTab="7" xr2:uid="{B2E0D5AD-C6F7-4FB1-8F99-39FA8A154C79}"/>
  </bookViews>
  <sheets>
    <sheet name="Legenda" sheetId="1" r:id="rId1"/>
    <sheet name="Valutazione_1" sheetId="3" r:id="rId2"/>
    <sheet name="Valutazione_2" sheetId="2" r:id="rId3"/>
    <sheet name="Valutazione_3" sheetId="4" r:id="rId4"/>
    <sheet name="Valutazione_4" sheetId="5" r:id="rId5"/>
    <sheet name="Valutazione_5" sheetId="6" r:id="rId6"/>
    <sheet name="Valutazione_6" sheetId="7" r:id="rId7"/>
    <sheet name="Media finale" sheetId="8" r:id="rId8"/>
    <sheet name="Grafici" sheetId="9" r:id="rId9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8" l="1"/>
  <c r="D8" i="8"/>
  <c r="D7" i="8"/>
  <c r="D6" i="8"/>
  <c r="D5" i="8"/>
  <c r="D4" i="8"/>
  <c r="C9" i="8"/>
  <c r="C8" i="8"/>
  <c r="C7" i="8"/>
  <c r="C4" i="8"/>
  <c r="C5" i="8"/>
  <c r="C6" i="8"/>
  <c r="L76" i="8"/>
  <c r="K76" i="8"/>
  <c r="L75" i="8"/>
  <c r="K75" i="8"/>
  <c r="L74" i="8"/>
  <c r="K74" i="8"/>
  <c r="L73" i="8"/>
  <c r="K73" i="8"/>
  <c r="L72" i="8"/>
  <c r="K72" i="8"/>
  <c r="L71" i="8"/>
  <c r="K71" i="8"/>
  <c r="L67" i="8"/>
  <c r="K67" i="8"/>
  <c r="L66" i="8"/>
  <c r="K66" i="8"/>
  <c r="L65" i="8"/>
  <c r="K65" i="8"/>
  <c r="L64" i="8"/>
  <c r="K64" i="8"/>
  <c r="L63" i="8"/>
  <c r="K63" i="8"/>
  <c r="L62" i="8"/>
  <c r="K62" i="8"/>
  <c r="L58" i="8"/>
  <c r="K58" i="8"/>
  <c r="L57" i="8"/>
  <c r="K57" i="8"/>
  <c r="L56" i="8"/>
  <c r="K56" i="8"/>
  <c r="L55" i="8"/>
  <c r="K55" i="8"/>
  <c r="L54" i="8"/>
  <c r="K54" i="8"/>
  <c r="L53" i="8"/>
  <c r="K53" i="8"/>
  <c r="L49" i="8"/>
  <c r="K49" i="8"/>
  <c r="L48" i="8"/>
  <c r="K48" i="8"/>
  <c r="L47" i="8"/>
  <c r="K47" i="8"/>
  <c r="L46" i="8"/>
  <c r="K46" i="8"/>
  <c r="L45" i="8"/>
  <c r="K45" i="8"/>
  <c r="L44" i="8"/>
  <c r="K44" i="8"/>
  <c r="L40" i="8"/>
  <c r="K40" i="8"/>
  <c r="L39" i="8"/>
  <c r="K39" i="8"/>
  <c r="L38" i="8"/>
  <c r="K38" i="8"/>
  <c r="L37" i="8"/>
  <c r="K37" i="8"/>
  <c r="L36" i="8"/>
  <c r="K36" i="8"/>
  <c r="L35" i="8"/>
  <c r="K35" i="8"/>
  <c r="K26" i="8"/>
  <c r="L31" i="8"/>
  <c r="K31" i="8"/>
  <c r="L30" i="8"/>
  <c r="K30" i="8"/>
  <c r="L29" i="8"/>
  <c r="K29" i="8"/>
  <c r="L28" i="8"/>
  <c r="K28" i="8"/>
  <c r="L27" i="8"/>
  <c r="K27" i="8"/>
  <c r="L26" i="8"/>
  <c r="L8" i="7"/>
  <c r="K8" i="7"/>
  <c r="L7" i="7"/>
  <c r="K7" i="7"/>
  <c r="L6" i="7"/>
  <c r="K6" i="7"/>
  <c r="L5" i="7"/>
  <c r="K5" i="7"/>
  <c r="L4" i="7"/>
  <c r="K4" i="7"/>
  <c r="L3" i="7"/>
  <c r="K3" i="7"/>
  <c r="L8" i="6"/>
  <c r="K8" i="6"/>
  <c r="L7" i="6"/>
  <c r="K7" i="6"/>
  <c r="L6" i="6"/>
  <c r="K6" i="6"/>
  <c r="L5" i="6"/>
  <c r="K5" i="6"/>
  <c r="L4" i="6"/>
  <c r="K4" i="6"/>
  <c r="L3" i="6"/>
  <c r="K3" i="6"/>
  <c r="L8" i="5"/>
  <c r="K8" i="5"/>
  <c r="L7" i="5"/>
  <c r="K7" i="5"/>
  <c r="L6" i="5"/>
  <c r="K6" i="5"/>
  <c r="L5" i="5"/>
  <c r="K5" i="5"/>
  <c r="L4" i="5"/>
  <c r="K4" i="5"/>
  <c r="L3" i="5"/>
  <c r="K3" i="5"/>
  <c r="L3" i="4"/>
  <c r="K3" i="4"/>
  <c r="K5" i="4"/>
  <c r="L8" i="4"/>
  <c r="K8" i="4"/>
  <c r="L7" i="4"/>
  <c r="K7" i="4"/>
  <c r="L6" i="4"/>
  <c r="K6" i="4"/>
  <c r="L5" i="4"/>
  <c r="L4" i="4"/>
  <c r="K4" i="4"/>
  <c r="L8" i="3"/>
  <c r="K8" i="3"/>
  <c r="L7" i="3"/>
  <c r="K7" i="3"/>
  <c r="L6" i="3"/>
  <c r="K6" i="3"/>
  <c r="L5" i="3"/>
  <c r="K5" i="3"/>
  <c r="L4" i="3"/>
  <c r="K4" i="3"/>
  <c r="L3" i="3"/>
  <c r="K3" i="3"/>
  <c r="L8" i="2"/>
  <c r="L7" i="2"/>
  <c r="L6" i="2"/>
  <c r="L5" i="2"/>
  <c r="L4" i="2"/>
  <c r="L3" i="2"/>
  <c r="K8" i="2"/>
  <c r="K7" i="2"/>
  <c r="K6" i="2"/>
  <c r="K5" i="2"/>
  <c r="K4" i="2"/>
  <c r="K3" i="2"/>
</calcChain>
</file>

<file path=xl/sharedStrings.xml><?xml version="1.0" encoding="utf-8"?>
<sst xmlns="http://schemas.openxmlformats.org/spreadsheetml/2006/main" count="409" uniqueCount="92">
  <si>
    <t>Matricola</t>
  </si>
  <si>
    <t>Nome</t>
  </si>
  <si>
    <t>Cognome</t>
  </si>
  <si>
    <t>Criterio</t>
  </si>
  <si>
    <t>Descrizione</t>
  </si>
  <si>
    <t>0512109763</t>
  </si>
  <si>
    <t>Riccardo Kevin</t>
  </si>
  <si>
    <t>Ferraris</t>
  </si>
  <si>
    <t>Proattività</t>
  </si>
  <si>
    <t>Problem solving</t>
  </si>
  <si>
    <t>0512110615</t>
  </si>
  <si>
    <t>Nicola</t>
  </si>
  <si>
    <t>Frugieri</t>
  </si>
  <si>
    <t>Anticipare e prevenire eventuali problemi</t>
  </si>
  <si>
    <t>0512109961</t>
  </si>
  <si>
    <t>Alberto</t>
  </si>
  <si>
    <t>Genovese</t>
  </si>
  <si>
    <t>Disponibile ad aiutare gli altri</t>
  </si>
  <si>
    <t>0512109946</t>
  </si>
  <si>
    <t>Arturo</t>
  </si>
  <si>
    <t>Gentile</t>
  </si>
  <si>
    <t>Volenteroso a migliorarsi</t>
  </si>
  <si>
    <t>0512111929</t>
  </si>
  <si>
    <t>Marisa</t>
  </si>
  <si>
    <t>La Sorda</t>
  </si>
  <si>
    <t>Produttività</t>
  </si>
  <si>
    <t>Utilizzo del Budget</t>
  </si>
  <si>
    <t>0512110456</t>
  </si>
  <si>
    <t>Leonardo</t>
  </si>
  <si>
    <t>Schiavo</t>
  </si>
  <si>
    <t>Risparmio del tempo</t>
  </si>
  <si>
    <t>Qualità degli artefatti</t>
  </si>
  <si>
    <t>Qualità del contenuto (sintattico e semantico)</t>
  </si>
  <si>
    <t>Attenzione ai dettagli</t>
  </si>
  <si>
    <t>Ottimizzazione del lavoro</t>
  </si>
  <si>
    <t>Legenda voti</t>
  </si>
  <si>
    <t>Rispetto delle scadenze</t>
  </si>
  <si>
    <t>Consegna dei task puntuali (in combinazione anche con la qualità e produttività)</t>
  </si>
  <si>
    <t>INCLASSIFICABILE</t>
  </si>
  <si>
    <t>Team-work</t>
  </si>
  <si>
    <t>Comunicazione e coordinazione con il team</t>
  </si>
  <si>
    <t>INSUFFICENZA GRAVE</t>
  </si>
  <si>
    <t>Capacità di lavorare insieme</t>
  </si>
  <si>
    <t>MOLTO INSUFFICENTE</t>
  </si>
  <si>
    <t>Autonomia</t>
  </si>
  <si>
    <t>ABBASTANZA INSUFFICENTE</t>
  </si>
  <si>
    <t>Comunicazione</t>
  </si>
  <si>
    <t>Comunicazione ottimale</t>
  </si>
  <si>
    <t>INSUFFICENTE</t>
  </si>
  <si>
    <t>Disponibilità</t>
  </si>
  <si>
    <t>POCO SUFFICIENTE</t>
  </si>
  <si>
    <t>Evitare sprechi di tempo durante i meeting</t>
  </si>
  <si>
    <t>SUFFICIENTE</t>
  </si>
  <si>
    <t>Utilizzo dei tool concordati</t>
  </si>
  <si>
    <t>ABBASTANZA SUFFICIENTE</t>
  </si>
  <si>
    <t>Comportamento</t>
  </si>
  <si>
    <t>Partecipazione ai meeting</t>
  </si>
  <si>
    <t>MOLTO SUFFICIENTE</t>
  </si>
  <si>
    <t>Intervento costruttivo ai meeting</t>
  </si>
  <si>
    <t>OTTIMO</t>
  </si>
  <si>
    <t>Rispetto e responsabilità</t>
  </si>
  <si>
    <t>ECCELLENTE</t>
  </si>
  <si>
    <t>Valutazione N°1 (03/11/2022 - 10/11/2022)</t>
  </si>
  <si>
    <t>Nome e cognome</t>
  </si>
  <si>
    <t>Qualità artefatti</t>
  </si>
  <si>
    <t>Rispetto scadenze</t>
  </si>
  <si>
    <t>Team work</t>
  </si>
  <si>
    <t>VOTO CALCOLATO</t>
  </si>
  <si>
    <t>VOTO</t>
  </si>
  <si>
    <t>Riccardo Kevin Ferraris</t>
  </si>
  <si>
    <t>Nicola Frugieri</t>
  </si>
  <si>
    <t>Alberto Genovese</t>
  </si>
  <si>
    <t>Arturo Gentile</t>
  </si>
  <si>
    <t>Marisa La Sorda</t>
  </si>
  <si>
    <t>Leonardo Schiavo</t>
  </si>
  <si>
    <t>Valutazione N°2 (14/11/2022 - 26/11/2022)</t>
  </si>
  <si>
    <t>Valutazione N°3 (28/11/2022 - 10/12/2022)</t>
  </si>
  <si>
    <t>Valutazione N°4 (12/12/2022 -24/12/2022)</t>
  </si>
  <si>
    <t>Valutazione N°5 (26/12/2022 - 07/01/2023)</t>
  </si>
  <si>
    <t>Leonardo
 Schiavo</t>
  </si>
  <si>
    <t>Valutazione N°6 (09/01/2023 - 27/01/2023)</t>
  </si>
  <si>
    <t>VOTO FINALE PARZIALE</t>
  </si>
  <si>
    <t>VALUTAZIONE 1</t>
  </si>
  <si>
    <t>VALUTAZIONE 2</t>
  </si>
  <si>
    <t>VALUTAZIONE 3</t>
  </si>
  <si>
    <t>VALUTAZIONE 4</t>
  </si>
  <si>
    <t>VALUTAZIONE 5</t>
  </si>
  <si>
    <t>VALUTAZIONE 6</t>
  </si>
  <si>
    <t>RIEPILOGO VALUTAZIONI</t>
  </si>
  <si>
    <t>RISULTATI FINALI VALUTAZIONI</t>
  </si>
  <si>
    <t>VOTO FINALE *</t>
  </si>
  <si>
    <r>
      <rPr>
        <b/>
        <sz val="11"/>
        <color rgb="FFFF0000"/>
        <rFont val="Calibri (Corpo)"/>
      </rPr>
      <t>*NOTA</t>
    </r>
    <r>
      <rPr>
        <sz val="11"/>
        <color theme="1"/>
        <rFont val="Calibri"/>
        <family val="2"/>
        <scheme val="minor"/>
      </rPr>
      <t xml:space="preserve">: Nel voto finale non è stata considerata la prima settimana di valutazioni, in quanto il Top Manager 
ha preferito (successivamente alla data delle prime valutazioni) valutare i TM dalla seconda settimana in poi e ogni 2 settimane.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</si>
</sst>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entury Gothic"/>
      <family val="2"/>
    </font>
    <font>
      <b/>
      <sz val="12"/>
      <color theme="0"/>
      <name val="Century Gothic"/>
      <family val="2"/>
    </font>
    <font>
      <b/>
      <sz val="12"/>
      <color rgb="FFFFFFFF"/>
      <name val="Century Gothic"/>
      <family val="2"/>
    </font>
    <font>
      <b/>
      <sz val="12"/>
      <color theme="1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5" tint="-0.499984740745262"/>
      <name val="Calibri"/>
      <family val="2"/>
      <scheme val="minor"/>
    </font>
    <font>
      <b/>
      <sz val="12"/>
      <color theme="5" tint="0.39997558519241921"/>
      <name val="Calibri"/>
      <family val="2"/>
      <scheme val="minor"/>
    </font>
    <font>
      <b/>
      <sz val="12"/>
      <color theme="5" tint="0.59999389629810485"/>
      <name val="Calibri"/>
      <family val="2"/>
      <scheme val="minor"/>
    </font>
    <font>
      <b/>
      <sz val="12"/>
      <color theme="9" tint="0.59999389629810485"/>
      <name val="Calibri"/>
      <family val="2"/>
      <scheme val="minor"/>
    </font>
    <font>
      <b/>
      <sz val="12"/>
      <color theme="9" tint="0.39997558519241921"/>
      <name val="Calibri"/>
      <family val="2"/>
      <scheme val="minor"/>
    </font>
    <font>
      <b/>
      <sz val="12"/>
      <color theme="9" tint="-0.249977111117893"/>
      <name val="Calibri"/>
      <family val="2"/>
      <scheme val="minor"/>
    </font>
    <font>
      <b/>
      <sz val="12"/>
      <color rgb="FF92D050"/>
      <name val="Calibri"/>
      <family val="2"/>
      <scheme val="minor"/>
    </font>
    <font>
      <b/>
      <sz val="12"/>
      <color theme="7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F0000"/>
      <name val="Calibri (Corpo)"/>
    </font>
  </fonts>
  <fills count="19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rgb="FFFF990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E31D1D"/>
        <bgColor indexed="64"/>
      </patternFill>
    </fill>
    <fill>
      <patternFill patternType="solid">
        <fgColor rgb="FFF9D1D1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0">
    <xf numFmtId="0" fontId="0" fillId="0" borderId="0" xfId="0"/>
    <xf numFmtId="0" fontId="0" fillId="0" borderId="0" xfId="0" applyAlignment="1">
      <alignment horizontal="center" vertical="center"/>
    </xf>
    <xf numFmtId="0" fontId="3" fillId="0" borderId="0" xfId="0" applyFont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4" fillId="3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0" fontId="5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49" fontId="2" fillId="0" borderId="13" xfId="0" applyNumberFormat="1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49" fontId="2" fillId="9" borderId="1" xfId="0" applyNumberFormat="1" applyFont="1" applyFill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9" fillId="0" borderId="17" xfId="0" applyFont="1" applyBorder="1" applyAlignment="1">
      <alignment horizontal="center" vertical="center"/>
    </xf>
    <xf numFmtId="0" fontId="11" fillId="0" borderId="17" xfId="0" applyFont="1" applyBorder="1" applyAlignment="1">
      <alignment horizontal="center" vertical="center"/>
    </xf>
    <xf numFmtId="0" fontId="12" fillId="0" borderId="18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10" fillId="0" borderId="2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/>
    </xf>
    <xf numFmtId="49" fontId="2" fillId="7" borderId="23" xfId="0" applyNumberFormat="1" applyFont="1" applyFill="1" applyBorder="1" applyAlignment="1">
      <alignment horizontal="center" vertical="center"/>
    </xf>
    <xf numFmtId="49" fontId="2" fillId="0" borderId="23" xfId="0" applyNumberFormat="1" applyFont="1" applyBorder="1" applyAlignment="1">
      <alignment horizontal="center" vertical="center"/>
    </xf>
    <xf numFmtId="49" fontId="2" fillId="0" borderId="24" xfId="0" applyNumberFormat="1" applyFont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4" fillId="6" borderId="26" xfId="0" applyFont="1" applyFill="1" applyBorder="1" applyAlignment="1">
      <alignment horizontal="center" vertical="center"/>
    </xf>
    <xf numFmtId="0" fontId="4" fillId="6" borderId="14" xfId="0" applyFont="1" applyFill="1" applyBorder="1" applyAlignment="1">
      <alignment horizontal="center" vertical="center"/>
    </xf>
    <xf numFmtId="0" fontId="18" fillId="12" borderId="1" xfId="0" applyFont="1" applyFill="1" applyBorder="1" applyAlignment="1">
      <alignment horizontal="center" vertical="center"/>
    </xf>
    <xf numFmtId="2" fontId="0" fillId="0" borderId="0" xfId="0" applyNumberFormat="1" applyAlignment="1">
      <alignment horizontal="center"/>
    </xf>
    <xf numFmtId="1" fontId="18" fillId="15" borderId="1" xfId="0" applyNumberFormat="1" applyFont="1" applyFill="1" applyBorder="1" applyAlignment="1">
      <alignment horizontal="center" vertical="center"/>
    </xf>
    <xf numFmtId="2" fontId="18" fillId="18" borderId="1" xfId="0" applyNumberFormat="1" applyFont="1" applyFill="1" applyBorder="1" applyAlignment="1">
      <alignment horizontal="center" vertical="center"/>
    </xf>
    <xf numFmtId="0" fontId="18" fillId="16" borderId="1" xfId="0" applyFont="1" applyFill="1" applyBorder="1" applyAlignment="1">
      <alignment horizontal="center" vertical="center"/>
    </xf>
    <xf numFmtId="0" fontId="19" fillId="14" borderId="14" xfId="0" applyFont="1" applyFill="1" applyBorder="1" applyAlignment="1">
      <alignment horizontal="center" vertical="center"/>
    </xf>
    <xf numFmtId="0" fontId="19" fillId="17" borderId="14" xfId="0" applyFont="1" applyFill="1" applyBorder="1" applyAlignment="1">
      <alignment horizontal="center" vertical="center"/>
    </xf>
    <xf numFmtId="2" fontId="18" fillId="15" borderId="1" xfId="0" applyNumberFormat="1" applyFont="1" applyFill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vertical="center" wrapText="1"/>
    </xf>
    <xf numFmtId="0" fontId="4" fillId="3" borderId="2" xfId="0" applyFont="1" applyFill="1" applyBorder="1" applyAlignment="1">
      <alignment horizontal="center" vertical="center"/>
    </xf>
    <xf numFmtId="0" fontId="4" fillId="3" borderId="15" xfId="0" applyFont="1" applyFill="1" applyBorder="1" applyAlignment="1">
      <alignment horizontal="center" vertical="center"/>
    </xf>
    <xf numFmtId="0" fontId="4" fillId="3" borderId="14" xfId="0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4" fillId="3" borderId="12" xfId="0" applyFont="1" applyFill="1" applyBorder="1" applyAlignment="1">
      <alignment horizontal="center" vertical="center"/>
    </xf>
    <xf numFmtId="0" fontId="4" fillId="3" borderId="13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4" fillId="10" borderId="20" xfId="0" applyFont="1" applyFill="1" applyBorder="1" applyAlignment="1">
      <alignment horizontal="center" vertical="center"/>
    </xf>
    <xf numFmtId="0" fontId="4" fillId="10" borderId="22" xfId="0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6" fillId="8" borderId="1" xfId="0" applyFont="1" applyFill="1" applyBorder="1"/>
    <xf numFmtId="0" fontId="18" fillId="13" borderId="1" xfId="0" applyFont="1" applyFill="1" applyBorder="1" applyAlignment="1">
      <alignment horizontal="center" vertical="center"/>
    </xf>
    <xf numFmtId="0" fontId="6" fillId="11" borderId="1" xfId="0" applyFont="1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Normale" xfId="0" builtinId="0"/>
  </cellStyles>
  <dxfs count="216"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entury Gothic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entury Gothic"/>
        <family val="2"/>
        <scheme val="none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entury Gothic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entury Gothic"/>
        <family val="2"/>
        <scheme val="none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entury Gothic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entury Gothic"/>
        <family val="2"/>
        <scheme val="none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entury Gothic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entury Gothic"/>
        <family val="2"/>
        <scheme val="none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entury Gothic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entury Gothic"/>
        <family val="2"/>
        <scheme val="none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entury Gothic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</dxf>
    <dxf>
      <border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entury Gothic"/>
        <family val="2"/>
        <scheme val="none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entury Gothic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entury Gothic"/>
        <family val="2"/>
        <scheme val="none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entury Gothic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entury Gothic"/>
        <family val="2"/>
        <scheme val="none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entury Gothic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entury Gothic"/>
        <family val="2"/>
        <scheme val="none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entury Gothic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entury Gothic"/>
        <family val="2"/>
        <scheme val="none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entury Gothic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entury Gothic"/>
        <family val="2"/>
        <scheme val="none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entury Gothic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</dxf>
    <dxf>
      <border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entury Gothic"/>
        <family val="2"/>
        <scheme val="none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F9D1D1"/>
      <color rgb="FFE31D1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Grafici!$C$3</c:f>
              <c:strCache>
                <c:ptCount val="1"/>
                <c:pt idx="0">
                  <c:v>Riccardo Kevin Ferraris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Grafici!$D$3:$I$3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EE-477A-8508-E5B88C167AB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27720520"/>
        <c:axId val="727720848"/>
      </c:lineChart>
      <c:catAx>
        <c:axId val="7277205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27720848"/>
        <c:crosses val="autoZero"/>
        <c:auto val="1"/>
        <c:lblAlgn val="ctr"/>
        <c:lblOffset val="100"/>
        <c:noMultiLvlLbl val="0"/>
      </c:catAx>
      <c:valAx>
        <c:axId val="72772084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727720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Grafici!$C$4</c:f>
              <c:strCache>
                <c:ptCount val="1"/>
                <c:pt idx="0">
                  <c:v>Nicola Frugieri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Grafici!$D$4:$I$4</c:f>
              <c:numCache>
                <c:formatCode>General</c:formatCode>
                <c:ptCount val="6"/>
                <c:pt idx="0">
                  <c:v>7</c:v>
                </c:pt>
                <c:pt idx="1">
                  <c:v>7</c:v>
                </c:pt>
                <c:pt idx="2">
                  <c:v>8</c:v>
                </c:pt>
                <c:pt idx="3">
                  <c:v>8</c:v>
                </c:pt>
                <c:pt idx="4">
                  <c:v>10</c:v>
                </c:pt>
                <c:pt idx="5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63-472A-9F71-B43F71E10D9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14199136"/>
        <c:axId val="814202088"/>
      </c:lineChart>
      <c:catAx>
        <c:axId val="8141991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4202088"/>
        <c:crosses val="autoZero"/>
        <c:auto val="1"/>
        <c:lblAlgn val="ctr"/>
        <c:lblOffset val="100"/>
        <c:noMultiLvlLbl val="0"/>
      </c:catAx>
      <c:valAx>
        <c:axId val="81420208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814199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Grafici!$C$5</c:f>
              <c:strCache>
                <c:ptCount val="1"/>
                <c:pt idx="0">
                  <c:v>Alberto Genovese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Grafici!$D$5:$I$5</c:f>
              <c:numCache>
                <c:formatCode>General</c:formatCode>
                <c:ptCount val="6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9</c:v>
                </c:pt>
                <c:pt idx="4">
                  <c:v>10</c:v>
                </c:pt>
                <c:pt idx="5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07-40B1-B610-7628B80613F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27204632"/>
        <c:axId val="727205288"/>
      </c:lineChart>
      <c:catAx>
        <c:axId val="7272046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27205288"/>
        <c:crosses val="autoZero"/>
        <c:auto val="1"/>
        <c:lblAlgn val="ctr"/>
        <c:lblOffset val="100"/>
        <c:noMultiLvlLbl val="0"/>
      </c:catAx>
      <c:valAx>
        <c:axId val="72720528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727204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Grafici!$C$6</c:f>
              <c:strCache>
                <c:ptCount val="1"/>
                <c:pt idx="0">
                  <c:v>Arturo Gentile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Grafici!$D$6:$I$6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8</c:v>
                </c:pt>
                <c:pt idx="4">
                  <c:v>10</c:v>
                </c:pt>
                <c:pt idx="5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8A-48D3-8C14-BEF270C0D91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27209224"/>
        <c:axId val="727213816"/>
      </c:lineChart>
      <c:catAx>
        <c:axId val="7272092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27213816"/>
        <c:crosses val="autoZero"/>
        <c:auto val="1"/>
        <c:lblAlgn val="ctr"/>
        <c:lblOffset val="100"/>
        <c:noMultiLvlLbl val="0"/>
      </c:catAx>
      <c:valAx>
        <c:axId val="72721381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727209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"/>
          <c:y val="0.20057708266443217"/>
          <c:w val="0.93605712291381782"/>
          <c:h val="0.6809698781504524"/>
        </c:manualLayout>
      </c:layout>
      <c:lineChart>
        <c:grouping val="stacked"/>
        <c:varyColors val="0"/>
        <c:ser>
          <c:idx val="0"/>
          <c:order val="0"/>
          <c:tx>
            <c:strRef>
              <c:f>Grafici!$C$7</c:f>
              <c:strCache>
                <c:ptCount val="1"/>
                <c:pt idx="0">
                  <c:v>Marisa La Sorda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Grafici!$D$7:$I$7</c:f>
              <c:numCache>
                <c:formatCode>General</c:formatCode>
                <c:ptCount val="6"/>
                <c:pt idx="0">
                  <c:v>7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9</c:v>
                </c:pt>
                <c:pt idx="5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8B-4AD3-ADA7-5AC02640D44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47204832"/>
        <c:axId val="747212048"/>
      </c:lineChart>
      <c:catAx>
        <c:axId val="7472048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47212048"/>
        <c:crosses val="autoZero"/>
        <c:auto val="1"/>
        <c:lblAlgn val="ctr"/>
        <c:lblOffset val="100"/>
        <c:noMultiLvlLbl val="0"/>
      </c:catAx>
      <c:valAx>
        <c:axId val="74721204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747204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Grafici!$C$8</c:f>
              <c:strCache>
                <c:ptCount val="1"/>
                <c:pt idx="0">
                  <c:v>Leonardo Schiavo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Grafici!$D$8:$I$8</c:f>
              <c:numCache>
                <c:formatCode>General</c:formatCode>
                <c:ptCount val="6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9A-4301-BE40-676602BE9F7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27211520"/>
        <c:axId val="727221360"/>
      </c:lineChart>
      <c:catAx>
        <c:axId val="7272115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27221360"/>
        <c:crosses val="autoZero"/>
        <c:auto val="1"/>
        <c:lblAlgn val="ctr"/>
        <c:lblOffset val="100"/>
        <c:noMultiLvlLbl val="0"/>
      </c:catAx>
      <c:valAx>
        <c:axId val="72722136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727211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SOMMARIO VOTI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'Media finale'!$B$13</c:f>
              <c:strCache>
                <c:ptCount val="1"/>
                <c:pt idx="0">
                  <c:v>Riccardo Kevin Ferraris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'Media finale'!$C$13:$H$13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9B-434A-B855-FBD9CB5D56A4}"/>
            </c:ext>
          </c:extLst>
        </c:ser>
        <c:ser>
          <c:idx val="1"/>
          <c:order val="1"/>
          <c:tx>
            <c:strRef>
              <c:f>'Media finale'!$B$14</c:f>
              <c:strCache>
                <c:ptCount val="1"/>
                <c:pt idx="0">
                  <c:v>Nicola Frugieri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'Media finale'!$C$14:$H$14</c:f>
              <c:numCache>
                <c:formatCode>General</c:formatCode>
                <c:ptCount val="6"/>
                <c:pt idx="0">
                  <c:v>7</c:v>
                </c:pt>
                <c:pt idx="1">
                  <c:v>7</c:v>
                </c:pt>
                <c:pt idx="2">
                  <c:v>8</c:v>
                </c:pt>
                <c:pt idx="3">
                  <c:v>8</c:v>
                </c:pt>
                <c:pt idx="4">
                  <c:v>10</c:v>
                </c:pt>
                <c:pt idx="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9B-434A-B855-FBD9CB5D56A4}"/>
            </c:ext>
          </c:extLst>
        </c:ser>
        <c:ser>
          <c:idx val="2"/>
          <c:order val="2"/>
          <c:tx>
            <c:strRef>
              <c:f>'Media finale'!$B$15</c:f>
              <c:strCache>
                <c:ptCount val="1"/>
                <c:pt idx="0">
                  <c:v>Alberto Genovese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'Media finale'!$C$15:$H$15</c:f>
              <c:numCache>
                <c:formatCode>General</c:formatCode>
                <c:ptCount val="6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9</c:v>
                </c:pt>
                <c:pt idx="4">
                  <c:v>10</c:v>
                </c:pt>
                <c:pt idx="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9B-434A-B855-FBD9CB5D56A4}"/>
            </c:ext>
          </c:extLst>
        </c:ser>
        <c:ser>
          <c:idx val="3"/>
          <c:order val="3"/>
          <c:tx>
            <c:strRef>
              <c:f>'Media finale'!$B$16</c:f>
              <c:strCache>
                <c:ptCount val="1"/>
                <c:pt idx="0">
                  <c:v>Arturo Gentile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'Media finale'!$C$16:$H$16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8</c:v>
                </c:pt>
                <c:pt idx="4">
                  <c:v>10</c:v>
                </c:pt>
                <c:pt idx="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9B-434A-B855-FBD9CB5D56A4}"/>
            </c:ext>
          </c:extLst>
        </c:ser>
        <c:ser>
          <c:idx val="4"/>
          <c:order val="4"/>
          <c:tx>
            <c:strRef>
              <c:f>'Media finale'!$B$17</c:f>
              <c:strCache>
                <c:ptCount val="1"/>
                <c:pt idx="0">
                  <c:v>Marisa La Sorda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'Media finale'!$C$17:$H$17</c:f>
              <c:numCache>
                <c:formatCode>General</c:formatCode>
                <c:ptCount val="6"/>
                <c:pt idx="0">
                  <c:v>7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9</c:v>
                </c:pt>
                <c:pt idx="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69B-434A-B855-FBD9CB5D56A4}"/>
            </c:ext>
          </c:extLst>
        </c:ser>
        <c:ser>
          <c:idx val="5"/>
          <c:order val="5"/>
          <c:tx>
            <c:strRef>
              <c:f>'Media finale'!$B$18</c:f>
              <c:strCache>
                <c:ptCount val="1"/>
                <c:pt idx="0">
                  <c:v>Leonardo Schiavo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'Media finale'!$C$18:$H$18</c:f>
              <c:numCache>
                <c:formatCode>General</c:formatCode>
                <c:ptCount val="6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69B-434A-B855-FBD9CB5D56A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814184704"/>
        <c:axId val="814181424"/>
      </c:barChart>
      <c:catAx>
        <c:axId val="814184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4181424"/>
        <c:crosses val="autoZero"/>
        <c:auto val="1"/>
        <c:lblAlgn val="ctr"/>
        <c:lblOffset val="100"/>
        <c:noMultiLvlLbl val="0"/>
      </c:catAx>
      <c:valAx>
        <c:axId val="81418142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814184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accent1">
          <a:lumMod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</xdr:colOff>
      <xdr:row>10</xdr:row>
      <xdr:rowOff>7620</xdr:rowOff>
    </xdr:from>
    <xdr:to>
      <xdr:col>3</xdr:col>
      <xdr:colOff>998220</xdr:colOff>
      <xdr:row>22</xdr:row>
      <xdr:rowOff>22860</xdr:rowOff>
    </xdr:to>
    <xdr:graphicFrame macro="">
      <xdr:nvGraphicFramePr>
        <xdr:cNvPr id="84" name="Grafico 5">
          <a:extLst>
            <a:ext uri="{FF2B5EF4-FFF2-40B4-BE49-F238E27FC236}">
              <a16:creationId xmlns:a16="http://schemas.microsoft.com/office/drawing/2014/main" id="{FC30EB92-7094-0A61-9360-3DFED903F6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312420</xdr:colOff>
      <xdr:row>10</xdr:row>
      <xdr:rowOff>7620</xdr:rowOff>
    </xdr:from>
    <xdr:to>
      <xdr:col>8</xdr:col>
      <xdr:colOff>335280</xdr:colOff>
      <xdr:row>22</xdr:row>
      <xdr:rowOff>30480</xdr:rowOff>
    </xdr:to>
    <xdr:graphicFrame macro="">
      <xdr:nvGraphicFramePr>
        <xdr:cNvPr id="72" name="Grafico 6">
          <a:extLst>
            <a:ext uri="{FF2B5EF4-FFF2-40B4-BE49-F238E27FC236}">
              <a16:creationId xmlns:a16="http://schemas.microsoft.com/office/drawing/2014/main" id="{B2B42A2E-1716-1C25-2989-C3D3F4C632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670560</xdr:colOff>
      <xdr:row>10</xdr:row>
      <xdr:rowOff>7620</xdr:rowOff>
    </xdr:from>
    <xdr:to>
      <xdr:col>14</xdr:col>
      <xdr:colOff>601980</xdr:colOff>
      <xdr:row>22</xdr:row>
      <xdr:rowOff>0</xdr:rowOff>
    </xdr:to>
    <xdr:graphicFrame macro="">
      <xdr:nvGraphicFramePr>
        <xdr:cNvPr id="73" name="Grafico 7">
          <a:extLst>
            <a:ext uri="{FF2B5EF4-FFF2-40B4-BE49-F238E27FC236}">
              <a16:creationId xmlns:a16="http://schemas.microsoft.com/office/drawing/2014/main" id="{687C50AD-2979-D91F-4A06-9EBD300C04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7620</xdr:colOff>
      <xdr:row>24</xdr:row>
      <xdr:rowOff>7620</xdr:rowOff>
    </xdr:from>
    <xdr:to>
      <xdr:col>4</xdr:col>
      <xdr:colOff>15240</xdr:colOff>
      <xdr:row>36</xdr:row>
      <xdr:rowOff>175260</xdr:rowOff>
    </xdr:to>
    <xdr:graphicFrame macro="">
      <xdr:nvGraphicFramePr>
        <xdr:cNvPr id="74" name="Grafico 8">
          <a:extLst>
            <a:ext uri="{FF2B5EF4-FFF2-40B4-BE49-F238E27FC236}">
              <a16:creationId xmlns:a16="http://schemas.microsoft.com/office/drawing/2014/main" id="{D90AFD7C-4CF1-8EE7-0ABA-A4F7C10826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327660</xdr:colOff>
      <xdr:row>24</xdr:row>
      <xdr:rowOff>7620</xdr:rowOff>
    </xdr:from>
    <xdr:to>
      <xdr:col>8</xdr:col>
      <xdr:colOff>342900</xdr:colOff>
      <xdr:row>37</xdr:row>
      <xdr:rowOff>7620</xdr:rowOff>
    </xdr:to>
    <xdr:graphicFrame macro="">
      <xdr:nvGraphicFramePr>
        <xdr:cNvPr id="78" name="Grafico 9">
          <a:extLst>
            <a:ext uri="{FF2B5EF4-FFF2-40B4-BE49-F238E27FC236}">
              <a16:creationId xmlns:a16="http://schemas.microsoft.com/office/drawing/2014/main" id="{8A90A3A3-FC0A-FC16-DC21-D46B62E901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678180</xdr:colOff>
      <xdr:row>24</xdr:row>
      <xdr:rowOff>7620</xdr:rowOff>
    </xdr:from>
    <xdr:to>
      <xdr:col>14</xdr:col>
      <xdr:colOff>601980</xdr:colOff>
      <xdr:row>36</xdr:row>
      <xdr:rowOff>175260</xdr:rowOff>
    </xdr:to>
    <xdr:graphicFrame macro="">
      <xdr:nvGraphicFramePr>
        <xdr:cNvPr id="76" name="Grafico 10">
          <a:extLst>
            <a:ext uri="{FF2B5EF4-FFF2-40B4-BE49-F238E27FC236}">
              <a16:creationId xmlns:a16="http://schemas.microsoft.com/office/drawing/2014/main" id="{BE939457-1830-9BA0-0A96-443B3F0F48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664754</xdr:colOff>
      <xdr:row>10</xdr:row>
      <xdr:rowOff>18143</xdr:rowOff>
    </xdr:from>
    <xdr:to>
      <xdr:col>22</xdr:col>
      <xdr:colOff>365759</xdr:colOff>
      <xdr:row>25</xdr:row>
      <xdr:rowOff>25762</xdr:rowOff>
    </xdr:to>
    <xdr:graphicFrame macro="">
      <xdr:nvGraphicFramePr>
        <xdr:cNvPr id="128" name="Grafico 15">
          <a:extLst>
            <a:ext uri="{FF2B5EF4-FFF2-40B4-BE49-F238E27FC236}">
              <a16:creationId xmlns:a16="http://schemas.microsoft.com/office/drawing/2014/main" id="{3DAAFE8A-597E-45D0-8573-29E0DC0E3C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9718845-458E-4190-A2F4-3AE09ECA4E5A}" name="Tabella33" displayName="Tabella33" ref="A2:I8" totalsRowShown="0" headerRowDxfId="215" dataDxfId="213" headerRowBorderDxfId="214" tableBorderDxfId="212" totalsRowBorderDxfId="211">
  <autoFilter ref="A2:I8" xr:uid="{0F947429-C92D-4CD8-AE66-5B691701EF6B}"/>
  <tableColumns count="9">
    <tableColumn id="1" xr3:uid="{06CD5592-B048-41CF-835D-74D7F7182381}" name="Matricola" dataDxfId="210"/>
    <tableColumn id="2" xr3:uid="{9CCEEBC6-4C72-460C-8562-85DC9A37383A}" name="Nome e cognome" dataDxfId="209"/>
    <tableColumn id="3" xr3:uid="{D8F0DA86-545D-44DC-AFEF-4D8E2BFE21F1}" name="Proattività" dataDxfId="208"/>
    <tableColumn id="4" xr3:uid="{F5640191-0CF7-4057-9C97-F0BCDB1AFD3E}" name="Produttività" dataDxfId="207"/>
    <tableColumn id="5" xr3:uid="{66C9DC05-F259-43BF-8AE3-32058BE2054C}" name="Qualità artefatti" dataDxfId="206"/>
    <tableColumn id="6" xr3:uid="{07BA69D5-2BA7-4705-9498-54760CA77E9D}" name="Rispetto scadenze" dataDxfId="205"/>
    <tableColumn id="7" xr3:uid="{1D2CEDA6-B068-4B4B-919D-69A4BD7F0190}" name="Team work" dataDxfId="204"/>
    <tableColumn id="8" xr3:uid="{852E07F2-F37B-45DB-8942-C04962EAB898}" name="Comunicazione" dataDxfId="203"/>
    <tableColumn id="9" xr3:uid="{29D70952-E29A-48F4-815A-A6C8C956BABF}" name="Comportamento" dataDxfId="202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2935639-59EE-4E35-A7A1-7FB6FE916214}" name="Tabella17911" displayName="Tabella17911" ref="L2:L8" totalsRowShown="0" headerRowDxfId="129" dataDxfId="127" headerRowBorderDxfId="128">
  <autoFilter ref="L2:L8" xr:uid="{02935639-59EE-4E35-A7A1-7FB6FE916214}"/>
  <tableColumns count="1">
    <tableColumn id="2" xr3:uid="{04D51651-B069-4C5A-8303-6D557F5B6F1A}" name="VOTO" dataDxfId="126">
      <calculatedColumnFormula>AVERAGE(Tabella36810[[#This Row],[Proattività]:[Comportamento]])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9B5DC2B7-7B9B-4E76-974F-DE35A34C71D2}" name="Tabella3681012" displayName="Tabella3681012" ref="A2:I8" totalsRowShown="0" headerRowDxfId="125" dataDxfId="123" headerRowBorderDxfId="124" tableBorderDxfId="122" totalsRowBorderDxfId="121">
  <autoFilter ref="A2:I8" xr:uid="{9B5DC2B7-7B9B-4E76-974F-DE35A34C71D2}"/>
  <tableColumns count="9">
    <tableColumn id="1" xr3:uid="{41213CEB-419F-45DD-B35B-9024B1727E60}" name="Matricola" dataDxfId="120"/>
    <tableColumn id="2" xr3:uid="{F80570E2-E8DC-4E0C-BE37-C29CC80D70D9}" name="Nome e cognome" dataDxfId="119"/>
    <tableColumn id="3" xr3:uid="{7B06EB63-99E2-4211-8D94-697B9EB272DC}" name="Proattività" dataDxfId="118"/>
    <tableColumn id="4" xr3:uid="{7387D0AB-F2C8-4599-977F-EFAB22FE6ADE}" name="Produttività" dataDxfId="117"/>
    <tableColumn id="5" xr3:uid="{C1BA7299-4B3F-419E-A1E6-0604F163C39C}" name="Qualità artefatti" dataDxfId="116"/>
    <tableColumn id="6" xr3:uid="{B5E38655-C484-41BA-BB19-094B0B5158C4}" name="Rispetto scadenze" dataDxfId="115">
      <calculatedColumnFormula>(Tabella3681012[[#This Row],[Produttività]]+Tabella3681012[[#This Row],[Qualità artefatti]])/2</calculatedColumnFormula>
    </tableColumn>
    <tableColumn id="7" xr3:uid="{FAB13C93-3131-4BA7-8D9C-FF2CC4C81019}" name="Team work" dataDxfId="114"/>
    <tableColumn id="8" xr3:uid="{A3EF5938-0C1D-4E19-AFA5-C33561AC67E8}" name="Comunicazione" dataDxfId="113"/>
    <tableColumn id="9" xr3:uid="{4ADF4EEC-0C56-4A26-A133-A9C699D9A809}" name="Comportamento" dataDxfId="112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4388280B-17D6-489C-9AE1-28AD224C22AF}" name="Tabella1791113" displayName="Tabella1791113" ref="L2:L8" totalsRowShown="0" headerRowDxfId="111" dataDxfId="109" headerRowBorderDxfId="110">
  <autoFilter ref="L2:L8" xr:uid="{4388280B-17D6-489C-9AE1-28AD224C22AF}"/>
  <tableColumns count="1">
    <tableColumn id="2" xr3:uid="{925A2100-617C-4A54-B2DD-94CB945DE5FB}" name="VOTO" dataDxfId="108">
      <calculatedColumnFormula>AVERAGE(Tabella3681012[[#This Row],[Proattività]:[Comportamento]])</calculatedColumnFormula>
    </tableColumn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6F3A2859-A3B9-4778-8AB7-1EB88BEFE341}" name="Tabella3314" displayName="Tabella3314" ref="A25:I31" totalsRowShown="0" headerRowDxfId="107" dataDxfId="105" headerRowBorderDxfId="106" tableBorderDxfId="104" totalsRowBorderDxfId="103">
  <autoFilter ref="A25:I31" xr:uid="{6F3A2859-A3B9-4778-8AB7-1EB88BEFE341}"/>
  <tableColumns count="9">
    <tableColumn id="1" xr3:uid="{D56F3B64-8F04-4BE7-9949-0B3D3C9B9AA7}" name="Matricola" dataDxfId="102"/>
    <tableColumn id="2" xr3:uid="{8533B65E-CE28-49ED-A72A-6324DC3DB95B}" name="Nome e cognome" dataDxfId="101"/>
    <tableColumn id="3" xr3:uid="{E5E2C43A-CE53-40A0-AD20-DE98027DC52C}" name="Proattività" dataDxfId="100"/>
    <tableColumn id="4" xr3:uid="{93B233FC-6E8A-45E8-91F6-82C08EE56E70}" name="Produttività" dataDxfId="99"/>
    <tableColumn id="5" xr3:uid="{0F62FFFE-3422-4B17-A51E-0C8B753EA9C9}" name="Qualità artefatti" dataDxfId="98"/>
    <tableColumn id="6" xr3:uid="{051596D1-F9D9-44AD-A1EA-95859E36F086}" name="Rispetto scadenze" dataDxfId="97"/>
    <tableColumn id="7" xr3:uid="{EB362194-E565-401A-B7F3-2DBFAD1560EF}" name="Team work" dataDxfId="96"/>
    <tableColumn id="8" xr3:uid="{C09A4612-548F-4538-921A-88C92309F231}" name="Comunicazione" dataDxfId="95"/>
    <tableColumn id="9" xr3:uid="{AF00FFAC-EB83-4AB5-A093-69CC9EE739BE}" name="Comportamento" dataDxfId="94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4F893151-DB84-4D15-9775-D053D2A10E7F}" name="Tabella1515" displayName="Tabella1515" ref="L25:L31" totalsRowShown="0" headerRowDxfId="93" dataDxfId="91" headerRowBorderDxfId="92">
  <autoFilter ref="L25:L31" xr:uid="{4F893151-DB84-4D15-9775-D053D2A10E7F}"/>
  <tableColumns count="1">
    <tableColumn id="2" xr3:uid="{383CB751-AA3B-48EA-8897-AD556BD206C3}" name="VOTO" dataDxfId="90">
      <calculatedColumnFormula>AVERAGE(Tabella3314[[#This Row],[Proattività]:[Comportamento]])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8AAAFEF4-AD1C-477E-878B-81752C5AACA3}" name="Tabella316" displayName="Tabella316" ref="A34:I40" totalsRowShown="0" headerRowDxfId="89" dataDxfId="87" headerRowBorderDxfId="88" tableBorderDxfId="86" totalsRowBorderDxfId="85">
  <autoFilter ref="A34:I40" xr:uid="{8AAAFEF4-AD1C-477E-878B-81752C5AACA3}"/>
  <tableColumns count="9">
    <tableColumn id="1" xr3:uid="{BF0B94CF-A449-4DF6-8F86-CC1286B3ED4F}" name="Matricola" dataDxfId="84"/>
    <tableColumn id="2" xr3:uid="{1D87BB52-12A4-42F5-8EE3-7A63B95B357B}" name="Nome e cognome" dataDxfId="83"/>
    <tableColumn id="3" xr3:uid="{C7327F98-39C4-4651-BDF8-8E65C7570D14}" name="Proattività" dataDxfId="82"/>
    <tableColumn id="4" xr3:uid="{6C1B0C09-81FE-4182-B31C-24FD0AC1ECDB}" name="Produttività" dataDxfId="81"/>
    <tableColumn id="5" xr3:uid="{51DA4AC7-3040-42DA-9FCD-4416A93C079B}" name="Qualità artefatti" dataDxfId="80"/>
    <tableColumn id="6" xr3:uid="{E1658C98-7543-4BB4-9CD3-FBE4EF861D04}" name="Rispetto scadenze" dataDxfId="79"/>
    <tableColumn id="7" xr3:uid="{F43D51DF-36B2-478C-A0B2-0F0F16092E7B}" name="Team work" dataDxfId="78"/>
    <tableColumn id="8" xr3:uid="{E3387059-D8A2-45F2-A0F9-D2C1DA6B7D9C}" name="Comunicazione" dataDxfId="77"/>
    <tableColumn id="9" xr3:uid="{6B1B661D-2EA0-497F-9947-1B32028DF33A}" name="Comportamento" dataDxfId="76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592B5143-26DC-4F2C-921D-F8A474C162FA}" name="Tabella117" displayName="Tabella117" ref="L34:L40" totalsRowShown="0" headerRowDxfId="75" dataDxfId="73" headerRowBorderDxfId="74">
  <autoFilter ref="L34:L40" xr:uid="{592B5143-26DC-4F2C-921D-F8A474C162FA}"/>
  <tableColumns count="1">
    <tableColumn id="2" xr3:uid="{CE154F32-9E96-494A-9A63-B84FE3651FFD}" name="VOTO" dataDxfId="72">
      <calculatedColumnFormula>AVERAGE(Tabella316[[#This Row],[Proattività]:[Comportamento]])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D0D7C6BF-7250-4A64-A459-67D037ACFBF8}" name="Tabella3618" displayName="Tabella3618" ref="A43:I49" totalsRowShown="0" headerRowDxfId="71" dataDxfId="69" headerRowBorderDxfId="70" tableBorderDxfId="68" totalsRowBorderDxfId="67">
  <autoFilter ref="A43:I49" xr:uid="{D0D7C6BF-7250-4A64-A459-67D037ACFBF8}"/>
  <tableColumns count="9">
    <tableColumn id="1" xr3:uid="{30979732-C14B-4618-BF20-14CB8B2E73FD}" name="Matricola" dataDxfId="66"/>
    <tableColumn id="2" xr3:uid="{9B81304A-ECD2-4977-A702-9271291574DA}" name="Nome e cognome" dataDxfId="65"/>
    <tableColumn id="3" xr3:uid="{BC1C2EDF-57CE-4406-8A2F-9AED0CDFD027}" name="Proattività" dataDxfId="64"/>
    <tableColumn id="4" xr3:uid="{9D67118B-A127-4A5C-A46B-80650D9814F5}" name="Produttività" dataDxfId="63"/>
    <tableColumn id="5" xr3:uid="{5A0B916C-D9EA-48EE-BEA6-204E8971A00D}" name="Qualità artefatti" dataDxfId="62"/>
    <tableColumn id="6" xr3:uid="{72489DAF-873B-41FB-B692-EC769D5C2576}" name="Rispetto scadenze" dataDxfId="61">
      <calculatedColumnFormula>(Tabella3618[[#This Row],[Produttività]]+Tabella3618[[#This Row],[Qualità artefatti]])/2</calculatedColumnFormula>
    </tableColumn>
    <tableColumn id="7" xr3:uid="{35008B91-47E6-4ACC-A270-9D48E8D9453D}" name="Team work" dataDxfId="60"/>
    <tableColumn id="8" xr3:uid="{278CE990-EA5B-42D1-A2E8-CDA24C768C5D}" name="Comunicazione" dataDxfId="59"/>
    <tableColumn id="9" xr3:uid="{5854F6E8-9640-4E38-AC7D-0A58CD6F6466}" name="Comportamento" dataDxfId="58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3CC15EE4-F6DF-4007-A228-5F4B04C885C1}" name="Tabella1719" displayName="Tabella1719" ref="L43:L49" totalsRowShown="0" headerRowDxfId="57" dataDxfId="55" headerRowBorderDxfId="56">
  <autoFilter ref="L43:L49" xr:uid="{3CC15EE4-F6DF-4007-A228-5F4B04C885C1}"/>
  <tableColumns count="1">
    <tableColumn id="2" xr3:uid="{761C4BD1-1201-4A64-BAB3-0B676182DDA8}" name="VOTO" dataDxfId="54">
      <calculatedColumnFormula>AVERAGE(Tabella3618[[#This Row],[Proattività]:[Comportamento]])</calculatedColumnFormula>
    </tableColumn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64CCB68A-E2E2-4176-9825-3F6F1F881A66}" name="Tabella36820" displayName="Tabella36820" ref="A52:I58" totalsRowShown="0" headerRowDxfId="53" dataDxfId="51" headerRowBorderDxfId="52" tableBorderDxfId="50" totalsRowBorderDxfId="49">
  <autoFilter ref="A52:I58" xr:uid="{64CCB68A-E2E2-4176-9825-3F6F1F881A66}"/>
  <tableColumns count="9">
    <tableColumn id="1" xr3:uid="{75E587D5-4DD9-4BB9-9692-62F15EDE45B6}" name="Matricola" dataDxfId="48"/>
    <tableColumn id="2" xr3:uid="{73CE6DFB-FA1D-481B-BEEB-F806C7DE750F}" name="Nome e cognome" dataDxfId="47"/>
    <tableColumn id="3" xr3:uid="{3CF2D760-41A8-4C07-9101-66F73FD80919}" name="Proattività" dataDxfId="46"/>
    <tableColumn id="4" xr3:uid="{6196FAF5-AF37-4B1C-90E2-D355B7D2522B}" name="Produttività" dataDxfId="45"/>
    <tableColumn id="5" xr3:uid="{C63DCB04-D387-4991-8D58-817523C1021D}" name="Qualità artefatti" dataDxfId="44"/>
    <tableColumn id="6" xr3:uid="{B7888014-DF32-4F08-85D8-16FBCA6AAB0C}" name="Rispetto scadenze" dataDxfId="43">
      <calculatedColumnFormula>(Tabella36820[[#This Row],[Produttività]]+Tabella36820[[#This Row],[Qualità artefatti]])/2</calculatedColumnFormula>
    </tableColumn>
    <tableColumn id="7" xr3:uid="{B7FE4C10-5AD0-472C-914C-6FC78CA5A8FC}" name="Team work" dataDxfId="42"/>
    <tableColumn id="8" xr3:uid="{707A0B95-1FD4-4CDE-BA3F-84838C613C5A}" name="Comunicazione" dataDxfId="41"/>
    <tableColumn id="9" xr3:uid="{90B4D4B8-02F5-4668-9234-3686373D0F0E}" name="Comportamento" dataDxfId="4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6D1E05E-EE59-4F6D-B83B-AACAE936164D}" name="Tabella15" displayName="Tabella15" ref="L2:L8" totalsRowShown="0" headerRowDxfId="201" dataDxfId="199" headerRowBorderDxfId="200">
  <autoFilter ref="L2:L8" xr:uid="{D7A99B1D-7B39-417F-AF26-99F5F05E86D7}"/>
  <tableColumns count="1">
    <tableColumn id="2" xr3:uid="{8E3CEF13-7281-4E97-9678-89C386A9D59B}" name="VOTO" dataDxfId="198">
      <calculatedColumnFormula>AVERAGE(Tabella33[[#This Row],[Proattività]:[Comportamento]])</calculatedColumnFormula>
    </tableColumn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A9485829-0A39-433F-B390-BB4C74599037}" name="Tabella17921" displayName="Tabella17921" ref="L52:L58" totalsRowShown="0" headerRowDxfId="39" dataDxfId="37" headerRowBorderDxfId="38">
  <autoFilter ref="L52:L58" xr:uid="{A9485829-0A39-433F-B390-BB4C74599037}"/>
  <tableColumns count="1">
    <tableColumn id="2" xr3:uid="{FD5EC98E-1753-4CDA-BD74-6CEB0805D4AE}" name="VOTO" dataDxfId="36">
      <calculatedColumnFormula>AVERAGE(Tabella36820[[#This Row],[Proattività]:[Comportamento]])</calculatedColumnFormula>
    </tableColumn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7AAE9A13-C50B-4591-8863-DCA60C9891E5}" name="Tabella3681022" displayName="Tabella3681022" ref="A61:I67" totalsRowShown="0" headerRowDxfId="35" dataDxfId="33" headerRowBorderDxfId="34" tableBorderDxfId="32" totalsRowBorderDxfId="31">
  <autoFilter ref="A61:I67" xr:uid="{7AAE9A13-C50B-4591-8863-DCA60C9891E5}"/>
  <tableColumns count="9">
    <tableColumn id="1" xr3:uid="{AEC1B3A7-3EEB-4546-B07C-CCBDBC9CB644}" name="Matricola" dataDxfId="30"/>
    <tableColumn id="2" xr3:uid="{6ACB35AC-7C84-49EE-BEFC-AA25CC4DAAB2}" name="Nome e cognome" dataDxfId="29"/>
    <tableColumn id="3" xr3:uid="{F4BF287C-A3EB-4960-9535-5E2436D95AFF}" name="Proattività" dataDxfId="28"/>
    <tableColumn id="4" xr3:uid="{33DE728C-334D-420B-8A03-D0573018F26F}" name="Produttività" dataDxfId="27"/>
    <tableColumn id="5" xr3:uid="{073B243C-6A0C-44D2-B1B7-B8D714919EEF}" name="Qualità artefatti" dataDxfId="26"/>
    <tableColumn id="6" xr3:uid="{F4CB1DD1-B004-4E13-B6EB-28D5E652D7C9}" name="Rispetto scadenze" dataDxfId="25">
      <calculatedColumnFormula>(Tabella3681022[[#This Row],[Produttività]]+Tabella3681022[[#This Row],[Qualità artefatti]])/2</calculatedColumnFormula>
    </tableColumn>
    <tableColumn id="7" xr3:uid="{63B54492-6BA6-4F06-B9E8-FEEB9601C566}" name="Team work" dataDxfId="24"/>
    <tableColumn id="8" xr3:uid="{B14E21B7-899E-4857-819F-CF5476DF83CA}" name="Comunicazione" dataDxfId="23"/>
    <tableColumn id="9" xr3:uid="{E1148FFC-C91E-47B5-BCA0-B37AF3CAC52C}" name="Comportamento" dataDxfId="22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2247AB44-DD04-44AB-B6BF-11427C494A61}" name="Tabella1791123" displayName="Tabella1791123" ref="L61:L67" totalsRowShown="0" headerRowDxfId="21" dataDxfId="19" headerRowBorderDxfId="20">
  <autoFilter ref="L61:L67" xr:uid="{2247AB44-DD04-44AB-B6BF-11427C494A61}"/>
  <tableColumns count="1">
    <tableColumn id="2" xr3:uid="{F7D860EA-9AB7-41B9-81E7-21341FBC5F84}" name="VOTO" dataDxfId="18">
      <calculatedColumnFormula>AVERAGE(Tabella3681022[[#This Row],[Proattività]:[Comportamento]])</calculatedColumnFormula>
    </tableColumn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6B1DB3AE-B096-4EEF-8959-26396E3B15FB}" name="Tabella368101224" displayName="Tabella368101224" ref="A70:I76" totalsRowShown="0" headerRowDxfId="17" dataDxfId="15" headerRowBorderDxfId="16" tableBorderDxfId="14" totalsRowBorderDxfId="13">
  <autoFilter ref="A70:I76" xr:uid="{6B1DB3AE-B096-4EEF-8959-26396E3B15FB}"/>
  <tableColumns count="9">
    <tableColumn id="1" xr3:uid="{44462E7C-34DD-4689-BC3E-9490786B9D16}" name="Matricola" dataDxfId="12"/>
    <tableColumn id="2" xr3:uid="{ADCC0FAC-148F-4EB8-A529-EA3C4955AC4F}" name="Nome e cognome" dataDxfId="11"/>
    <tableColumn id="3" xr3:uid="{A5CA3565-8C20-484D-AC69-8DC2E03F3503}" name="Proattività" dataDxfId="10"/>
    <tableColumn id="4" xr3:uid="{BD9A04BC-AC7C-412A-A9B3-8D5FC409E42A}" name="Produttività" dataDxfId="9"/>
    <tableColumn id="5" xr3:uid="{D7234525-25D5-416B-9AF6-2CF6AA9595BF}" name="Qualità artefatti" dataDxfId="8"/>
    <tableColumn id="6" xr3:uid="{3AB8A59C-B03E-47D6-AA4E-520BD9C2AFC9}" name="Rispetto scadenze" dataDxfId="7">
      <calculatedColumnFormula>(Tabella368101224[[#This Row],[Produttività]]+Tabella368101224[[#This Row],[Qualità artefatti]])/2</calculatedColumnFormula>
    </tableColumn>
    <tableColumn id="7" xr3:uid="{E2EA8C65-1418-4CDD-BBB7-E3929EC5DD17}" name="Team work" dataDxfId="6"/>
    <tableColumn id="8" xr3:uid="{6646EC5B-4BFA-415E-81F4-80736462EAA0}" name="Comunicazione" dataDxfId="5"/>
    <tableColumn id="9" xr3:uid="{4844A8C6-0CE1-4A3C-AEFE-0F660127C8AC}" name="Comportamento" dataDxfId="4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A6A3C2B-8ECF-41B1-96A9-783D67ABF499}" name="Tabella179111325" displayName="Tabella179111325" ref="L70:L76" totalsRowShown="0" headerRowDxfId="3" dataDxfId="1" headerRowBorderDxfId="2">
  <autoFilter ref="L70:L76" xr:uid="{0A6A3C2B-8ECF-41B1-96A9-783D67ABF499}"/>
  <tableColumns count="1">
    <tableColumn id="2" xr3:uid="{EDF9B2B3-6F41-45C7-8E74-031B308CB5A4}" name="VOTO" dataDxfId="0">
      <calculatedColumnFormula>AVERAGE(Tabella368101224[[#This Row],[Proattività]:[Comportamento]])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F947429-C92D-4CD8-AE66-5B691701EF6B}" name="Tabella3" displayName="Tabella3" ref="A2:I8" totalsRowShown="0" headerRowDxfId="197" dataDxfId="195" headerRowBorderDxfId="196" tableBorderDxfId="194" totalsRowBorderDxfId="193">
  <autoFilter ref="A2:I8" xr:uid="{0F947429-C92D-4CD8-AE66-5B691701EF6B}"/>
  <tableColumns count="9">
    <tableColumn id="1" xr3:uid="{10E0166E-80B3-41D4-8A37-A167FE1ECF48}" name="Matricola" dataDxfId="192"/>
    <tableColumn id="2" xr3:uid="{99E85BD8-35CE-4524-B26B-E62C0897E9B7}" name="Nome e cognome" dataDxfId="191"/>
    <tableColumn id="3" xr3:uid="{36D39F63-FB90-45A3-90CD-CDBCD550E424}" name="Proattività" dataDxfId="190"/>
    <tableColumn id="4" xr3:uid="{127AF9A3-98BD-45DF-9CC4-6B7AD83D9170}" name="Produttività" dataDxfId="189"/>
    <tableColumn id="5" xr3:uid="{35940037-11F9-4442-87EE-4612753FAC4A}" name="Qualità artefatti" dataDxfId="188"/>
    <tableColumn id="6" xr3:uid="{04926ECF-9ED5-4A18-9BB5-2A6C6457A8E7}" name="Rispetto scadenze" dataDxfId="187"/>
    <tableColumn id="7" xr3:uid="{31347081-DCA4-4BD5-9F08-6852A70768CE}" name="Team work" dataDxfId="186"/>
    <tableColumn id="8" xr3:uid="{23CE1FD4-DB30-44D1-846E-5463D55EAB11}" name="Comunicazione" dataDxfId="185"/>
    <tableColumn id="9" xr3:uid="{6CF0097B-3563-49B1-BADB-474BE92866DC}" name="Comportamento" dataDxfId="18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A99B1D-7B39-417F-AF26-99F5F05E86D7}" name="Tabella1" displayName="Tabella1" ref="L2:L8" totalsRowShown="0" headerRowDxfId="183" dataDxfId="181" headerRowBorderDxfId="182">
  <autoFilter ref="L2:L8" xr:uid="{D7A99B1D-7B39-417F-AF26-99F5F05E86D7}"/>
  <tableColumns count="1">
    <tableColumn id="2" xr3:uid="{92B6993B-15D2-4A4B-A34F-FE10FE66C30E}" name="VOTO" dataDxfId="180">
      <calculatedColumnFormula>AVERAGE(Tabella3[[#This Row],[Proattività]:[Comportamento]])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089F227-BF68-4ABC-BACB-221E357A7705}" name="Tabella36" displayName="Tabella36" ref="A2:I8" totalsRowShown="0" headerRowDxfId="179" dataDxfId="177" headerRowBorderDxfId="178" tableBorderDxfId="176" totalsRowBorderDxfId="175">
  <autoFilter ref="A2:I8" xr:uid="{8089F227-BF68-4ABC-BACB-221E357A7705}"/>
  <tableColumns count="9">
    <tableColumn id="1" xr3:uid="{A7AA54C1-FBBB-4926-84C0-37D16EC13E28}" name="Matricola" dataDxfId="174"/>
    <tableColumn id="2" xr3:uid="{ACB0C6A7-C35C-4571-8930-09840DF9274F}" name="Nome e cognome" dataDxfId="173"/>
    <tableColumn id="3" xr3:uid="{15A1165A-3C7B-4CF6-BDF4-85C0233E7F4B}" name="Proattività" dataDxfId="172"/>
    <tableColumn id="4" xr3:uid="{C291CC50-2F04-418A-A01A-0D1246346C2A}" name="Produttività" dataDxfId="171"/>
    <tableColumn id="5" xr3:uid="{CCDD6290-AF54-4CCC-A441-3BE1AFF42CC6}" name="Qualità artefatti" dataDxfId="170"/>
    <tableColumn id="6" xr3:uid="{CB9F8BC2-B186-4DD4-B19D-BBCEDF3259A6}" name="Rispetto scadenze" dataDxfId="169">
      <calculatedColumnFormula>(Tabella36[[#This Row],[Produttività]]+Tabella36[[#This Row],[Qualità artefatti]])/2</calculatedColumnFormula>
    </tableColumn>
    <tableColumn id="7" xr3:uid="{97BD3086-2026-4EE3-8CF4-AB4876D6E84A}" name="Team work" dataDxfId="168"/>
    <tableColumn id="8" xr3:uid="{97363E80-7C96-46DA-AEF7-B52340E3DF06}" name="Comunicazione" dataDxfId="167"/>
    <tableColumn id="9" xr3:uid="{0A468F61-EEA2-423C-BE0F-7B58A856A595}" name="Comportamento" dataDxfId="166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2B711F5-3F11-4832-83E7-46CCB46D23AF}" name="Tabella17" displayName="Tabella17" ref="L2:L8" totalsRowShown="0" headerRowDxfId="165" dataDxfId="163" headerRowBorderDxfId="164">
  <autoFilter ref="L2:L8" xr:uid="{12B711F5-3F11-4832-83E7-46CCB46D23AF}"/>
  <tableColumns count="1">
    <tableColumn id="2" xr3:uid="{916A90AF-B746-40F5-877C-291E21E46D4F}" name="VOTO" dataDxfId="162">
      <calculatedColumnFormula>AVERAGE(Tabella36[[#This Row],[Proattività]:[Comportamento]])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2579BD9-E16C-4760-987E-713620DA0532}" name="Tabella368" displayName="Tabella368" ref="A2:I8" totalsRowShown="0" headerRowDxfId="161" dataDxfId="159" headerRowBorderDxfId="160" tableBorderDxfId="158" totalsRowBorderDxfId="157">
  <autoFilter ref="A2:I8" xr:uid="{82579BD9-E16C-4760-987E-713620DA0532}"/>
  <tableColumns count="9">
    <tableColumn id="1" xr3:uid="{4FC967DF-9CD7-443A-BDA3-8C883317190B}" name="Matricola" dataDxfId="156"/>
    <tableColumn id="2" xr3:uid="{B3ADF052-5CE6-4F8A-A42D-C4CFC9585C29}" name="Nome e cognome" dataDxfId="155"/>
    <tableColumn id="3" xr3:uid="{0DC6F256-4C6C-4E1F-B20B-6DFB20CFF322}" name="Proattività" dataDxfId="154"/>
    <tableColumn id="4" xr3:uid="{796911EB-F568-4766-BAB6-80280A4105AF}" name="Produttività" dataDxfId="153"/>
    <tableColumn id="5" xr3:uid="{C8E47080-7C58-462C-8872-7DEAC7F941CE}" name="Qualità artefatti" dataDxfId="152"/>
    <tableColumn id="6" xr3:uid="{EE3AC49C-E440-4279-BE4A-E5805D076963}" name="Rispetto scadenze" dataDxfId="151">
      <calculatedColumnFormula>(Tabella368[[#This Row],[Produttività]]+Tabella368[[#This Row],[Qualità artefatti]])/2</calculatedColumnFormula>
    </tableColumn>
    <tableColumn id="7" xr3:uid="{1FE695F8-6EF1-4C58-BD8D-D725FBC1CF55}" name="Team work" dataDxfId="150"/>
    <tableColumn id="8" xr3:uid="{7A9A4F06-CDB7-4CBF-80A9-54F3321A3449}" name="Comunicazione" dataDxfId="149"/>
    <tableColumn id="9" xr3:uid="{448CA774-1C2E-4208-B371-E857C112A312}" name="Comportamento" dataDxfId="148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43FA680-5083-4FBD-A5B0-AC7BC4003CBB}" name="Tabella179" displayName="Tabella179" ref="L2:L8" totalsRowShown="0" headerRowDxfId="147" dataDxfId="145" headerRowBorderDxfId="146">
  <autoFilter ref="L2:L8" xr:uid="{C43FA680-5083-4FBD-A5B0-AC7BC4003CBB}"/>
  <tableColumns count="1">
    <tableColumn id="2" xr3:uid="{310254DD-604C-41E8-95AE-9F5413DB2F10}" name="VOTO" dataDxfId="144">
      <calculatedColumnFormula>AVERAGE(Tabella368[[#This Row],[Proattività]:[Comportamento]])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2A19842-1A84-4ABF-8C7D-7BDF793F16F9}" name="Tabella36810" displayName="Tabella36810" ref="A2:I8" totalsRowShown="0" headerRowDxfId="143" dataDxfId="141" headerRowBorderDxfId="142" tableBorderDxfId="140" totalsRowBorderDxfId="139">
  <autoFilter ref="A2:I8" xr:uid="{62A19842-1A84-4ABF-8C7D-7BDF793F16F9}"/>
  <tableColumns count="9">
    <tableColumn id="1" xr3:uid="{EC6DAD62-177B-4782-9EB6-C7D61EA2790A}" name="Matricola" dataDxfId="138"/>
    <tableColumn id="2" xr3:uid="{5F73A7A5-D40C-45B2-8B78-8CF7E7F90085}" name="Nome e cognome" dataDxfId="137"/>
    <tableColumn id="3" xr3:uid="{F1027070-6AAF-4D6A-A3A7-93DE54CE33ED}" name="Proattività" dataDxfId="136"/>
    <tableColumn id="4" xr3:uid="{22DF77E7-C5E1-4D75-B73D-0B4D55BF73BE}" name="Produttività" dataDxfId="135"/>
    <tableColumn id="5" xr3:uid="{0C142BB9-89FC-4CBF-A33C-2BFE1E5002F2}" name="Qualità artefatti" dataDxfId="134"/>
    <tableColumn id="6" xr3:uid="{49906324-89F2-4D51-8A36-8752F9694DB7}" name="Rispetto scadenze" dataDxfId="133">
      <calculatedColumnFormula>(Tabella36810[[#This Row],[Produttività]]+Tabella36810[[#This Row],[Qualità artefatti]])/2</calculatedColumnFormula>
    </tableColumn>
    <tableColumn id="7" xr3:uid="{A35F4E0F-8AC9-460A-A227-70406853725B}" name="Team work" dataDxfId="132"/>
    <tableColumn id="8" xr3:uid="{06C5547E-8F52-458D-8D67-4A5377B6518D}" name="Comunicazione" dataDxfId="131"/>
    <tableColumn id="9" xr3:uid="{FC69E5FB-8D64-4C90-9939-1712243F3730}" name="Comportamento" dataDxfId="13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9.xml"/><Relationship Id="rId13" Type="http://schemas.openxmlformats.org/officeDocument/2006/relationships/table" Target="../tables/table24.xml"/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12" Type="http://schemas.openxmlformats.org/officeDocument/2006/relationships/table" Target="../tables/table23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17.xml"/><Relationship Id="rId11" Type="http://schemas.openxmlformats.org/officeDocument/2006/relationships/table" Target="../tables/table22.xml"/><Relationship Id="rId5" Type="http://schemas.openxmlformats.org/officeDocument/2006/relationships/table" Target="../tables/table16.xml"/><Relationship Id="rId10" Type="http://schemas.openxmlformats.org/officeDocument/2006/relationships/table" Target="../tables/table21.xml"/><Relationship Id="rId4" Type="http://schemas.openxmlformats.org/officeDocument/2006/relationships/table" Target="../tables/table15.xml"/><Relationship Id="rId9" Type="http://schemas.openxmlformats.org/officeDocument/2006/relationships/table" Target="../tables/table20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A7B95-84C2-425F-BBA7-76FFED8CE271}">
  <dimension ref="A1:J30"/>
  <sheetViews>
    <sheetView topLeftCell="A9" zoomScale="85" zoomScaleNormal="85" workbookViewId="0">
      <selection activeCell="C24" sqref="C24"/>
    </sheetView>
  </sheetViews>
  <sheetFormatPr defaultColWidth="8.77734375" defaultRowHeight="14.4"/>
  <cols>
    <col min="1" max="1" width="14.44140625" customWidth="1"/>
    <col min="2" max="2" width="28.33203125" bestFit="1" customWidth="1"/>
    <col min="3" max="3" width="25.6640625" bestFit="1" customWidth="1"/>
    <col min="4" max="4" width="10.6640625" customWidth="1"/>
    <col min="6" max="6" width="29.44140625" customWidth="1"/>
    <col min="7" max="7" width="15" customWidth="1"/>
    <col min="8" max="8" width="14.44140625" customWidth="1"/>
    <col min="9" max="9" width="18.6640625" customWidth="1"/>
    <col min="10" max="10" width="28.33203125" customWidth="1"/>
  </cols>
  <sheetData>
    <row r="1" spans="1:10" ht="18.75" customHeight="1">
      <c r="A1" s="8" t="s">
        <v>0</v>
      </c>
      <c r="B1" s="8" t="s">
        <v>1</v>
      </c>
      <c r="C1" s="8" t="s">
        <v>2</v>
      </c>
      <c r="F1" s="5" t="s">
        <v>3</v>
      </c>
      <c r="G1" s="60" t="s">
        <v>4</v>
      </c>
      <c r="H1" s="61"/>
      <c r="I1" s="61"/>
      <c r="J1" s="62"/>
    </row>
    <row r="2" spans="1:10" ht="15.6">
      <c r="A2" s="19" t="s">
        <v>5</v>
      </c>
      <c r="B2" s="9" t="s">
        <v>6</v>
      </c>
      <c r="C2" s="9" t="s">
        <v>7</v>
      </c>
      <c r="F2" s="57" t="s">
        <v>8</v>
      </c>
      <c r="G2" s="63" t="s">
        <v>9</v>
      </c>
      <c r="H2" s="64"/>
      <c r="I2" s="64"/>
      <c r="J2" s="65"/>
    </row>
    <row r="3" spans="1:10" ht="15.6">
      <c r="A3" s="18" t="s">
        <v>10</v>
      </c>
      <c r="B3" s="9" t="s">
        <v>11</v>
      </c>
      <c r="C3" s="9" t="s">
        <v>12</v>
      </c>
      <c r="F3" s="58"/>
      <c r="G3" s="66" t="s">
        <v>13</v>
      </c>
      <c r="H3" s="67"/>
      <c r="I3" s="67"/>
      <c r="J3" s="68"/>
    </row>
    <row r="4" spans="1:10" ht="15.6">
      <c r="A4" s="19" t="s">
        <v>14</v>
      </c>
      <c r="B4" s="9" t="s">
        <v>15</v>
      </c>
      <c r="C4" s="9" t="s">
        <v>16</v>
      </c>
      <c r="F4" s="58"/>
      <c r="G4" s="69" t="s">
        <v>17</v>
      </c>
      <c r="H4" s="70"/>
      <c r="I4" s="70"/>
      <c r="J4" s="71"/>
    </row>
    <row r="5" spans="1:10" ht="15.6">
      <c r="A5" s="18" t="s">
        <v>18</v>
      </c>
      <c r="B5" s="9" t="s">
        <v>19</v>
      </c>
      <c r="C5" s="9" t="s">
        <v>20</v>
      </c>
      <c r="F5" s="59"/>
      <c r="G5" s="72" t="s">
        <v>21</v>
      </c>
      <c r="H5" s="73"/>
      <c r="I5" s="73"/>
      <c r="J5" s="74"/>
    </row>
    <row r="6" spans="1:10" ht="15.6">
      <c r="A6" s="19" t="s">
        <v>22</v>
      </c>
      <c r="B6" s="9" t="s">
        <v>23</v>
      </c>
      <c r="C6" s="9" t="s">
        <v>24</v>
      </c>
      <c r="F6" s="57" t="s">
        <v>25</v>
      </c>
      <c r="G6" s="63" t="s">
        <v>26</v>
      </c>
      <c r="H6" s="64"/>
      <c r="I6" s="64"/>
      <c r="J6" s="65"/>
    </row>
    <row r="7" spans="1:10" ht="15.6">
      <c r="A7" s="18" t="s">
        <v>27</v>
      </c>
      <c r="B7" s="9" t="s">
        <v>28</v>
      </c>
      <c r="C7" s="9" t="s">
        <v>29</v>
      </c>
      <c r="F7" s="59"/>
      <c r="G7" s="72" t="s">
        <v>30</v>
      </c>
      <c r="H7" s="73"/>
      <c r="I7" s="73"/>
      <c r="J7" s="74"/>
    </row>
    <row r="8" spans="1:10" ht="15.6">
      <c r="F8" s="57" t="s">
        <v>31</v>
      </c>
      <c r="G8" s="63" t="s">
        <v>32</v>
      </c>
      <c r="H8" s="64"/>
      <c r="I8" s="64"/>
      <c r="J8" s="65"/>
    </row>
    <row r="9" spans="1:10" ht="15.6">
      <c r="C9" s="1"/>
      <c r="D9" s="1"/>
      <c r="E9" s="1"/>
      <c r="F9" s="58"/>
      <c r="G9" s="66" t="s">
        <v>33</v>
      </c>
      <c r="H9" s="67"/>
      <c r="I9" s="67"/>
      <c r="J9" s="68"/>
    </row>
    <row r="10" spans="1:10" ht="18.75" customHeight="1">
      <c r="C10" s="1"/>
      <c r="D10" s="1"/>
      <c r="E10" s="1"/>
      <c r="F10" s="59"/>
      <c r="G10" s="75" t="s">
        <v>34</v>
      </c>
      <c r="H10" s="76"/>
      <c r="I10" s="76"/>
      <c r="J10" s="77"/>
    </row>
    <row r="11" spans="1:10" s="1" customFormat="1" ht="23.7" customHeight="1">
      <c r="A11" s="81" t="s">
        <v>35</v>
      </c>
      <c r="B11" s="82"/>
      <c r="F11" s="5" t="s">
        <v>36</v>
      </c>
      <c r="G11" s="78" t="s">
        <v>37</v>
      </c>
      <c r="H11" s="79"/>
      <c r="I11" s="79"/>
      <c r="J11" s="80"/>
    </row>
    <row r="12" spans="1:10" s="1" customFormat="1" ht="20.7" customHeight="1">
      <c r="A12" s="23">
        <v>0</v>
      </c>
      <c r="B12" s="24" t="s">
        <v>38</v>
      </c>
      <c r="F12" s="57" t="s">
        <v>39</v>
      </c>
      <c r="G12" s="63" t="s">
        <v>40</v>
      </c>
      <c r="H12" s="64"/>
      <c r="I12" s="64"/>
      <c r="J12" s="65"/>
    </row>
    <row r="13" spans="1:10" s="1" customFormat="1" ht="20.7" customHeight="1">
      <c r="A13" s="20">
        <v>1</v>
      </c>
      <c r="B13" s="25" t="s">
        <v>41</v>
      </c>
      <c r="F13" s="58"/>
      <c r="G13" s="66" t="s">
        <v>42</v>
      </c>
      <c r="H13" s="92"/>
      <c r="I13" s="92"/>
      <c r="J13" s="93"/>
    </row>
    <row r="14" spans="1:10" s="1" customFormat="1" ht="20.7" customHeight="1">
      <c r="A14" s="20">
        <v>2</v>
      </c>
      <c r="B14" s="26" t="s">
        <v>43</v>
      </c>
      <c r="F14" s="59"/>
      <c r="G14" s="69" t="s">
        <v>44</v>
      </c>
      <c r="H14" s="70"/>
      <c r="I14" s="70"/>
      <c r="J14" s="71"/>
    </row>
    <row r="15" spans="1:10" s="1" customFormat="1" ht="18" customHeight="1">
      <c r="A15" s="20">
        <v>3</v>
      </c>
      <c r="B15" s="32" t="s">
        <v>45</v>
      </c>
      <c r="F15" s="86" t="s">
        <v>46</v>
      </c>
      <c r="G15" s="89" t="s">
        <v>47</v>
      </c>
      <c r="H15" s="90"/>
      <c r="I15" s="90"/>
      <c r="J15" s="91"/>
    </row>
    <row r="16" spans="1:10" s="1" customFormat="1" ht="20.7" customHeight="1">
      <c r="A16" s="20">
        <v>4</v>
      </c>
      <c r="B16" s="27" t="s">
        <v>48</v>
      </c>
      <c r="F16" s="87"/>
      <c r="G16" s="69" t="s">
        <v>49</v>
      </c>
      <c r="H16" s="70"/>
      <c r="I16" s="70"/>
      <c r="J16" s="71"/>
    </row>
    <row r="17" spans="1:10" s="1" customFormat="1" ht="18.75" customHeight="1">
      <c r="A17" s="21">
        <v>5</v>
      </c>
      <c r="B17" s="28" t="s">
        <v>50</v>
      </c>
      <c r="F17" s="87"/>
      <c r="G17" s="66" t="s">
        <v>51</v>
      </c>
      <c r="H17" s="67"/>
      <c r="I17" s="67"/>
      <c r="J17" s="68"/>
    </row>
    <row r="18" spans="1:10" ht="18.75" customHeight="1">
      <c r="A18" s="22">
        <v>6</v>
      </c>
      <c r="B18" s="29" t="s">
        <v>52</v>
      </c>
      <c r="F18" s="88"/>
      <c r="G18" s="69" t="s">
        <v>53</v>
      </c>
      <c r="H18" s="70"/>
      <c r="I18" s="70"/>
      <c r="J18" s="71"/>
    </row>
    <row r="19" spans="1:10" ht="18" customHeight="1">
      <c r="A19" s="22">
        <v>7</v>
      </c>
      <c r="B19" s="30" t="s">
        <v>54</v>
      </c>
      <c r="F19" s="86" t="s">
        <v>55</v>
      </c>
      <c r="G19" s="78" t="s">
        <v>56</v>
      </c>
      <c r="H19" s="79"/>
      <c r="I19" s="79"/>
      <c r="J19" s="80"/>
    </row>
    <row r="20" spans="1:10" ht="18" customHeight="1">
      <c r="A20" s="22">
        <v>8</v>
      </c>
      <c r="B20" s="31" t="s">
        <v>57</v>
      </c>
      <c r="F20" s="87"/>
      <c r="G20" s="69" t="s">
        <v>58</v>
      </c>
      <c r="H20" s="70"/>
      <c r="I20" s="70"/>
      <c r="J20" s="71"/>
    </row>
    <row r="21" spans="1:10" ht="23.7" customHeight="1">
      <c r="A21" s="22">
        <v>9</v>
      </c>
      <c r="B21" s="33" t="s">
        <v>59</v>
      </c>
      <c r="F21" s="88"/>
      <c r="G21" s="83" t="s">
        <v>60</v>
      </c>
      <c r="H21" s="84"/>
      <c r="I21" s="84"/>
      <c r="J21" s="85"/>
    </row>
    <row r="22" spans="1:10" ht="20.7" customHeight="1">
      <c r="A22" s="22">
        <v>10</v>
      </c>
      <c r="B22" s="34" t="s">
        <v>61</v>
      </c>
    </row>
    <row r="23" spans="1:10" ht="19.2" customHeight="1"/>
    <row r="24" spans="1:10" ht="19.95" customHeight="1"/>
    <row r="25" spans="1:10" ht="19.2" customHeight="1"/>
    <row r="26" spans="1:10" ht="19.2" customHeight="1"/>
    <row r="27" spans="1:10" ht="19.95" customHeight="1"/>
    <row r="28" spans="1:10" ht="19.2" customHeight="1"/>
    <row r="29" spans="1:10" ht="19.95" customHeight="1"/>
    <row r="30" spans="1:10" ht="18.75" customHeight="1"/>
  </sheetData>
  <mergeCells count="28">
    <mergeCell ref="A11:B11"/>
    <mergeCell ref="G19:J19"/>
    <mergeCell ref="G20:J20"/>
    <mergeCell ref="G21:J21"/>
    <mergeCell ref="F19:F21"/>
    <mergeCell ref="G14:J14"/>
    <mergeCell ref="G15:J15"/>
    <mergeCell ref="G16:J16"/>
    <mergeCell ref="G17:J17"/>
    <mergeCell ref="F15:F18"/>
    <mergeCell ref="G18:J18"/>
    <mergeCell ref="G13:J13"/>
    <mergeCell ref="F6:F7"/>
    <mergeCell ref="G6:J6"/>
    <mergeCell ref="G7:J7"/>
    <mergeCell ref="F8:F10"/>
    <mergeCell ref="F12:F14"/>
    <mergeCell ref="G8:J8"/>
    <mergeCell ref="G9:J9"/>
    <mergeCell ref="G10:J10"/>
    <mergeCell ref="G11:J11"/>
    <mergeCell ref="G12:J12"/>
    <mergeCell ref="F2:F5"/>
    <mergeCell ref="G1:J1"/>
    <mergeCell ref="G2:J2"/>
    <mergeCell ref="G3:J3"/>
    <mergeCell ref="G4:J4"/>
    <mergeCell ref="G5:J5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13BC5-6795-47F4-A7B8-89E437240F6B}">
  <dimension ref="A1:L8"/>
  <sheetViews>
    <sheetView zoomScaleNormal="100" workbookViewId="0">
      <selection activeCell="B25" sqref="B25"/>
    </sheetView>
  </sheetViews>
  <sheetFormatPr defaultColWidth="8.77734375" defaultRowHeight="14.4"/>
  <cols>
    <col min="1" max="1" width="26.6640625" customWidth="1"/>
    <col min="2" max="2" width="24.44140625" customWidth="1"/>
    <col min="3" max="3" width="16.44140625" customWidth="1"/>
    <col min="4" max="4" width="16.6640625" customWidth="1"/>
    <col min="5" max="5" width="17.6640625" customWidth="1"/>
    <col min="6" max="6" width="18.6640625" customWidth="1"/>
    <col min="7" max="7" width="18" customWidth="1"/>
    <col min="8" max="9" width="18.33203125" customWidth="1"/>
    <col min="11" max="11" width="28.44140625" customWidth="1"/>
    <col min="12" max="12" width="10.33203125" customWidth="1"/>
  </cols>
  <sheetData>
    <row r="1" spans="1:12" ht="29.7" customHeight="1">
      <c r="A1" s="94" t="s">
        <v>62</v>
      </c>
      <c r="B1" s="95"/>
    </row>
    <row r="2" spans="1:12" ht="15.6">
      <c r="A2" s="16" t="s">
        <v>0</v>
      </c>
      <c r="B2" s="10" t="s">
        <v>63</v>
      </c>
      <c r="C2" s="10" t="s">
        <v>8</v>
      </c>
      <c r="D2" s="10" t="s">
        <v>25</v>
      </c>
      <c r="E2" s="10" t="s">
        <v>64</v>
      </c>
      <c r="F2" s="10" t="s">
        <v>65</v>
      </c>
      <c r="G2" s="10" t="s">
        <v>66</v>
      </c>
      <c r="H2" s="10" t="s">
        <v>46</v>
      </c>
      <c r="I2" s="11" t="s">
        <v>55</v>
      </c>
      <c r="J2" s="2"/>
      <c r="K2" s="35" t="s">
        <v>67</v>
      </c>
      <c r="L2" s="36" t="s">
        <v>68</v>
      </c>
    </row>
    <row r="3" spans="1:12" ht="15.6">
      <c r="A3" s="17" t="s">
        <v>5</v>
      </c>
      <c r="B3" s="12" t="s">
        <v>69</v>
      </c>
      <c r="C3" s="12">
        <v>6</v>
      </c>
      <c r="D3" s="12">
        <v>6</v>
      </c>
      <c r="E3" s="12">
        <v>4</v>
      </c>
      <c r="F3" s="12">
        <v>7</v>
      </c>
      <c r="G3" s="12">
        <v>7</v>
      </c>
      <c r="H3" s="12">
        <v>7</v>
      </c>
      <c r="I3" s="13">
        <v>7</v>
      </c>
      <c r="J3" s="3"/>
      <c r="K3" s="6">
        <f>AVERAGE(Tabella33[[#This Row],[Proattività]:[Comportamento]])</f>
        <v>6.2857142857142856</v>
      </c>
      <c r="L3" s="7">
        <f>AVERAGE(Tabella33[[#This Row],[Proattività]:[Comportamento]])</f>
        <v>6.2857142857142856</v>
      </c>
    </row>
    <row r="4" spans="1:12" ht="15.6">
      <c r="A4" s="17" t="s">
        <v>10</v>
      </c>
      <c r="B4" s="12" t="s">
        <v>70</v>
      </c>
      <c r="C4" s="12">
        <v>7</v>
      </c>
      <c r="D4" s="12">
        <v>7</v>
      </c>
      <c r="E4" s="12">
        <v>5</v>
      </c>
      <c r="F4" s="12">
        <v>7</v>
      </c>
      <c r="G4" s="12">
        <v>7</v>
      </c>
      <c r="H4" s="12">
        <v>7</v>
      </c>
      <c r="I4" s="13">
        <v>7</v>
      </c>
      <c r="J4" s="3"/>
      <c r="K4" s="4">
        <f>AVERAGE(Tabella33[[#This Row],[Proattività]:[Comportamento]])</f>
        <v>6.7142857142857144</v>
      </c>
      <c r="L4" s="7">
        <f>AVERAGE(Tabella33[[#This Row],[Proattività]:[Comportamento]])</f>
        <v>6.7142857142857144</v>
      </c>
    </row>
    <row r="5" spans="1:12" ht="15.6">
      <c r="A5" s="17" t="s">
        <v>14</v>
      </c>
      <c r="B5" s="12" t="s">
        <v>71</v>
      </c>
      <c r="C5" s="12">
        <v>7</v>
      </c>
      <c r="D5" s="12">
        <v>6</v>
      </c>
      <c r="E5" s="12">
        <v>5</v>
      </c>
      <c r="F5" s="12">
        <v>7</v>
      </c>
      <c r="G5" s="12">
        <v>7</v>
      </c>
      <c r="H5" s="12">
        <v>7</v>
      </c>
      <c r="I5" s="13">
        <v>7</v>
      </c>
      <c r="J5" s="3"/>
      <c r="K5" s="6">
        <f>AVERAGE(Tabella33[[#This Row],[Proattività]:[Comportamento]])</f>
        <v>6.5714285714285712</v>
      </c>
      <c r="L5" s="7">
        <f>AVERAGE(Tabella33[[#This Row],[Proattività]:[Comportamento]])</f>
        <v>6.5714285714285712</v>
      </c>
    </row>
    <row r="6" spans="1:12" ht="15.6">
      <c r="A6" s="17" t="s">
        <v>18</v>
      </c>
      <c r="B6" s="12" t="s">
        <v>72</v>
      </c>
      <c r="C6" s="12">
        <v>5</v>
      </c>
      <c r="D6" s="12">
        <v>6</v>
      </c>
      <c r="E6" s="12">
        <v>4</v>
      </c>
      <c r="F6" s="12">
        <v>7</v>
      </c>
      <c r="G6" s="12">
        <v>6</v>
      </c>
      <c r="H6" s="12">
        <v>7</v>
      </c>
      <c r="I6" s="13">
        <v>7</v>
      </c>
      <c r="J6" s="3"/>
      <c r="K6" s="4">
        <f>AVERAGE(Tabella33[[#This Row],[Proattività]:[Comportamento]])</f>
        <v>6</v>
      </c>
      <c r="L6" s="7">
        <f>AVERAGE(Tabella33[[#This Row],[Proattività]:[Comportamento]])</f>
        <v>6</v>
      </c>
    </row>
    <row r="7" spans="1:12" ht="15.6">
      <c r="A7" s="17" t="s">
        <v>22</v>
      </c>
      <c r="B7" s="12" t="s">
        <v>73</v>
      </c>
      <c r="C7" s="12">
        <v>7</v>
      </c>
      <c r="D7" s="12">
        <v>6</v>
      </c>
      <c r="E7" s="12">
        <v>6</v>
      </c>
      <c r="F7" s="12">
        <v>7</v>
      </c>
      <c r="G7" s="12">
        <v>6</v>
      </c>
      <c r="H7" s="12">
        <v>7</v>
      </c>
      <c r="I7" s="13">
        <v>8</v>
      </c>
      <c r="J7" s="3"/>
      <c r="K7" s="6">
        <f>AVERAGE(Tabella33[[#This Row],[Proattività]:[Comportamento]])</f>
        <v>6.7142857142857144</v>
      </c>
      <c r="L7" s="7">
        <f>AVERAGE(Tabella33[[#This Row],[Proattività]:[Comportamento]])</f>
        <v>6.7142857142857144</v>
      </c>
    </row>
    <row r="8" spans="1:12" ht="15.6">
      <c r="A8" s="17" t="s">
        <v>27</v>
      </c>
      <c r="B8" s="14" t="s">
        <v>74</v>
      </c>
      <c r="C8" s="14">
        <v>7</v>
      </c>
      <c r="D8" s="14">
        <v>7</v>
      </c>
      <c r="E8" s="14">
        <v>6</v>
      </c>
      <c r="F8" s="14">
        <v>7</v>
      </c>
      <c r="G8" s="14">
        <v>7</v>
      </c>
      <c r="H8" s="14">
        <v>7</v>
      </c>
      <c r="I8" s="15">
        <v>8</v>
      </c>
      <c r="J8" s="3"/>
      <c r="K8" s="4">
        <f>AVERAGE(Tabella33[[#This Row],[Proattività]:[Comportamento]])</f>
        <v>7</v>
      </c>
      <c r="L8" s="7">
        <f>AVERAGE(Tabella33[[#This Row],[Proattività]:[Comportamento]])</f>
        <v>7</v>
      </c>
    </row>
  </sheetData>
  <mergeCells count="1">
    <mergeCell ref="A1:B1"/>
  </mergeCells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10486-D9C2-4279-9F9A-BD7A088F208A}">
  <dimension ref="A1:L8"/>
  <sheetViews>
    <sheetView zoomScaleNormal="100" workbookViewId="0">
      <selection activeCell="B19" sqref="B19"/>
    </sheetView>
  </sheetViews>
  <sheetFormatPr defaultColWidth="8.77734375" defaultRowHeight="14.4"/>
  <cols>
    <col min="1" max="1" width="26.6640625" customWidth="1"/>
    <col min="2" max="2" width="27.33203125" bestFit="1" customWidth="1"/>
    <col min="3" max="3" width="16.44140625" customWidth="1"/>
    <col min="4" max="4" width="16.6640625" customWidth="1"/>
    <col min="5" max="5" width="17.6640625" customWidth="1"/>
    <col min="6" max="6" width="20.6640625" customWidth="1"/>
    <col min="7" max="7" width="18" customWidth="1"/>
    <col min="8" max="9" width="18.33203125" customWidth="1"/>
    <col min="11" max="11" width="28.44140625" customWidth="1"/>
    <col min="12" max="12" width="10.33203125" customWidth="1"/>
  </cols>
  <sheetData>
    <row r="1" spans="1:12" ht="29.7" customHeight="1">
      <c r="A1" s="94" t="s">
        <v>75</v>
      </c>
      <c r="B1" s="95"/>
    </row>
    <row r="2" spans="1:12" ht="15.6">
      <c r="A2" s="16" t="s">
        <v>0</v>
      </c>
      <c r="B2" s="10" t="s">
        <v>63</v>
      </c>
      <c r="C2" s="10" t="s">
        <v>8</v>
      </c>
      <c r="D2" s="10" t="s">
        <v>25</v>
      </c>
      <c r="E2" s="10" t="s">
        <v>64</v>
      </c>
      <c r="F2" s="10" t="s">
        <v>65</v>
      </c>
      <c r="G2" s="10" t="s">
        <v>66</v>
      </c>
      <c r="H2" s="10" t="s">
        <v>46</v>
      </c>
      <c r="I2" s="11" t="s">
        <v>55</v>
      </c>
      <c r="J2" s="2"/>
      <c r="K2" s="35" t="s">
        <v>67</v>
      </c>
      <c r="L2" s="36" t="s">
        <v>68</v>
      </c>
    </row>
    <row r="3" spans="1:12" ht="15.6">
      <c r="A3" s="17" t="s">
        <v>5</v>
      </c>
      <c r="B3" s="12" t="s">
        <v>69</v>
      </c>
      <c r="C3" s="12">
        <v>6</v>
      </c>
      <c r="D3" s="12">
        <v>6</v>
      </c>
      <c r="E3" s="12">
        <v>6</v>
      </c>
      <c r="F3" s="12">
        <v>7</v>
      </c>
      <c r="G3" s="12">
        <v>7</v>
      </c>
      <c r="H3" s="12">
        <v>7</v>
      </c>
      <c r="I3" s="13">
        <v>7</v>
      </c>
      <c r="J3" s="3"/>
      <c r="K3" s="6">
        <f>AVERAGE(Tabella3[[#This Row],[Proattività]:[Comportamento]])</f>
        <v>6.5714285714285712</v>
      </c>
      <c r="L3" s="7">
        <f>AVERAGE(Tabella3[[#This Row],[Proattività]:[Comportamento]])</f>
        <v>6.5714285714285712</v>
      </c>
    </row>
    <row r="4" spans="1:12" ht="15.6">
      <c r="A4" s="17" t="s">
        <v>10</v>
      </c>
      <c r="B4" s="12" t="s">
        <v>70</v>
      </c>
      <c r="C4" s="12">
        <v>7</v>
      </c>
      <c r="D4" s="12">
        <v>6</v>
      </c>
      <c r="E4" s="12">
        <v>7</v>
      </c>
      <c r="F4" s="12">
        <v>7</v>
      </c>
      <c r="G4" s="12">
        <v>7</v>
      </c>
      <c r="H4" s="12">
        <v>7</v>
      </c>
      <c r="I4" s="13">
        <v>7</v>
      </c>
      <c r="J4" s="3"/>
      <c r="K4" s="4">
        <f>AVERAGE(Tabella3[[#This Row],[Proattività]:[Comportamento]])</f>
        <v>6.8571428571428568</v>
      </c>
      <c r="L4" s="7">
        <f>AVERAGE(Tabella3[[#This Row],[Proattività]:[Comportamento]])</f>
        <v>6.8571428571428568</v>
      </c>
    </row>
    <row r="5" spans="1:12" ht="15.6">
      <c r="A5" s="17" t="s">
        <v>14</v>
      </c>
      <c r="B5" s="12" t="s">
        <v>71</v>
      </c>
      <c r="C5" s="12">
        <v>8</v>
      </c>
      <c r="D5" s="12">
        <v>8</v>
      </c>
      <c r="E5" s="12">
        <v>8</v>
      </c>
      <c r="F5" s="12">
        <v>8</v>
      </c>
      <c r="G5" s="12">
        <v>7</v>
      </c>
      <c r="H5" s="12">
        <v>8</v>
      </c>
      <c r="I5" s="13">
        <v>7</v>
      </c>
      <c r="J5" s="3"/>
      <c r="K5" s="6">
        <f>AVERAGE(Tabella3[[#This Row],[Proattività]:[Comportamento]])</f>
        <v>7.7142857142857144</v>
      </c>
      <c r="L5" s="7">
        <f>AVERAGE(Tabella3[[#This Row],[Proattività]:[Comportamento]])</f>
        <v>7.7142857142857144</v>
      </c>
    </row>
    <row r="6" spans="1:12" ht="15.6">
      <c r="A6" s="17" t="s">
        <v>18</v>
      </c>
      <c r="B6" s="12" t="s">
        <v>72</v>
      </c>
      <c r="C6" s="12">
        <v>7</v>
      </c>
      <c r="D6" s="12">
        <v>8</v>
      </c>
      <c r="E6" s="12">
        <v>7</v>
      </c>
      <c r="F6" s="12">
        <v>8</v>
      </c>
      <c r="G6" s="12">
        <v>7</v>
      </c>
      <c r="H6" s="12">
        <v>7</v>
      </c>
      <c r="I6" s="13">
        <v>8</v>
      </c>
      <c r="J6" s="3"/>
      <c r="K6" s="4">
        <f>AVERAGE(Tabella3[[#This Row],[Proattività]:[Comportamento]])</f>
        <v>7.4285714285714288</v>
      </c>
      <c r="L6" s="7">
        <f>AVERAGE(Tabella3[[#This Row],[Proattività]:[Comportamento]])</f>
        <v>7.4285714285714288</v>
      </c>
    </row>
    <row r="7" spans="1:12" ht="15.6">
      <c r="A7" s="17" t="s">
        <v>22</v>
      </c>
      <c r="B7" s="12" t="s">
        <v>73</v>
      </c>
      <c r="C7" s="12">
        <v>7</v>
      </c>
      <c r="D7" s="12">
        <v>8</v>
      </c>
      <c r="E7" s="12">
        <v>7</v>
      </c>
      <c r="F7" s="12">
        <v>8</v>
      </c>
      <c r="G7" s="12">
        <v>7</v>
      </c>
      <c r="H7" s="12">
        <v>6</v>
      </c>
      <c r="I7" s="13">
        <v>7</v>
      </c>
      <c r="J7" s="3"/>
      <c r="K7" s="6">
        <f>AVERAGE(Tabella3[[#This Row],[Proattività]:[Comportamento]])</f>
        <v>7.1428571428571432</v>
      </c>
      <c r="L7" s="7">
        <f>AVERAGE(Tabella3[[#This Row],[Proattività]:[Comportamento]])</f>
        <v>7.1428571428571432</v>
      </c>
    </row>
    <row r="8" spans="1:12" ht="15.6">
      <c r="A8" s="17" t="s">
        <v>27</v>
      </c>
      <c r="B8" s="14" t="s">
        <v>74</v>
      </c>
      <c r="C8" s="14">
        <v>9</v>
      </c>
      <c r="D8" s="14">
        <v>8</v>
      </c>
      <c r="E8" s="14">
        <v>8</v>
      </c>
      <c r="F8" s="14">
        <v>8</v>
      </c>
      <c r="G8" s="14">
        <v>7</v>
      </c>
      <c r="H8" s="14">
        <v>9</v>
      </c>
      <c r="I8" s="15">
        <v>8</v>
      </c>
      <c r="J8" s="3"/>
      <c r="K8" s="4">
        <f>AVERAGE(Tabella3[[#This Row],[Proattività]:[Comportamento]])</f>
        <v>8.1428571428571423</v>
      </c>
      <c r="L8" s="7">
        <f>AVERAGE(Tabella3[[#This Row],[Proattività]:[Comportamento]])</f>
        <v>8.1428571428571423</v>
      </c>
    </row>
  </sheetData>
  <mergeCells count="1">
    <mergeCell ref="A1:B1"/>
  </mergeCells>
  <phoneticPr fontId="1" type="noConversion"/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2A426-072E-47E7-964F-EFF011FDE2E6}">
  <dimension ref="A1:L8"/>
  <sheetViews>
    <sheetView workbookViewId="0">
      <selection sqref="A1:XFD8"/>
    </sheetView>
  </sheetViews>
  <sheetFormatPr defaultColWidth="8.77734375" defaultRowHeight="14.4"/>
  <cols>
    <col min="1" max="1" width="26.6640625" customWidth="1"/>
    <col min="2" max="2" width="27.33203125" bestFit="1" customWidth="1"/>
    <col min="3" max="3" width="16.44140625" customWidth="1"/>
    <col min="4" max="4" width="16.6640625" customWidth="1"/>
    <col min="5" max="5" width="17.6640625" customWidth="1"/>
    <col min="6" max="6" width="20.6640625" customWidth="1"/>
    <col min="7" max="7" width="18" customWidth="1"/>
    <col min="8" max="9" width="18.33203125" customWidth="1"/>
    <col min="11" max="11" width="28.44140625" customWidth="1"/>
    <col min="12" max="12" width="10.33203125" customWidth="1"/>
  </cols>
  <sheetData>
    <row r="1" spans="1:12" ht="29.7" customHeight="1">
      <c r="A1" s="94" t="s">
        <v>76</v>
      </c>
      <c r="B1" s="95"/>
    </row>
    <row r="2" spans="1:12" ht="15.6">
      <c r="A2" s="16" t="s">
        <v>0</v>
      </c>
      <c r="B2" s="10" t="s">
        <v>63</v>
      </c>
      <c r="C2" s="10" t="s">
        <v>8</v>
      </c>
      <c r="D2" s="10" t="s">
        <v>25</v>
      </c>
      <c r="E2" s="10" t="s">
        <v>64</v>
      </c>
      <c r="F2" s="10" t="s">
        <v>65</v>
      </c>
      <c r="G2" s="10" t="s">
        <v>66</v>
      </c>
      <c r="H2" s="10" t="s">
        <v>46</v>
      </c>
      <c r="I2" s="11" t="s">
        <v>55</v>
      </c>
      <c r="J2" s="2"/>
      <c r="K2" s="35" t="s">
        <v>67</v>
      </c>
      <c r="L2" s="36" t="s">
        <v>68</v>
      </c>
    </row>
    <row r="3" spans="1:12" ht="15.6">
      <c r="A3" s="17" t="s">
        <v>5</v>
      </c>
      <c r="B3" s="12" t="s">
        <v>69</v>
      </c>
      <c r="C3" s="12">
        <v>8</v>
      </c>
      <c r="D3" s="12">
        <v>9</v>
      </c>
      <c r="E3" s="12">
        <v>8</v>
      </c>
      <c r="F3" s="12">
        <v>9</v>
      </c>
      <c r="G3" s="12">
        <v>8</v>
      </c>
      <c r="H3" s="12">
        <v>7</v>
      </c>
      <c r="I3" s="13">
        <v>8</v>
      </c>
      <c r="J3" s="3"/>
      <c r="K3" s="6">
        <f>AVERAGE(Tabella36[[#This Row],[Proattività]:[Comportamento]])</f>
        <v>8.1428571428571423</v>
      </c>
      <c r="L3" s="7">
        <f>AVERAGE(Tabella36[[#This Row],[Proattività]:[Comportamento]])</f>
        <v>8.1428571428571423</v>
      </c>
    </row>
    <row r="4" spans="1:12" ht="15.6">
      <c r="A4" s="17" t="s">
        <v>10</v>
      </c>
      <c r="B4" s="12" t="s">
        <v>70</v>
      </c>
      <c r="C4" s="12">
        <v>8</v>
      </c>
      <c r="D4" s="12">
        <v>9</v>
      </c>
      <c r="E4" s="12">
        <v>8</v>
      </c>
      <c r="F4" s="12">
        <v>9</v>
      </c>
      <c r="G4" s="12">
        <v>8</v>
      </c>
      <c r="H4" s="12">
        <v>8</v>
      </c>
      <c r="I4" s="13">
        <v>8</v>
      </c>
      <c r="J4" s="3"/>
      <c r="K4" s="4">
        <f>AVERAGE(Tabella36[[#This Row],[Proattività]:[Comportamento]])</f>
        <v>8.2857142857142865</v>
      </c>
      <c r="L4" s="7">
        <f>AVERAGE(Tabella36[[#This Row],[Proattività]:[Comportamento]])</f>
        <v>8.2857142857142865</v>
      </c>
    </row>
    <row r="5" spans="1:12" ht="15.6">
      <c r="A5" s="17" t="s">
        <v>14</v>
      </c>
      <c r="B5" s="12" t="s">
        <v>71</v>
      </c>
      <c r="C5" s="12">
        <v>9</v>
      </c>
      <c r="D5" s="12">
        <v>10</v>
      </c>
      <c r="E5" s="12">
        <v>8</v>
      </c>
      <c r="F5" s="12">
        <v>10</v>
      </c>
      <c r="G5" s="12">
        <v>8</v>
      </c>
      <c r="H5" s="12">
        <v>8</v>
      </c>
      <c r="I5" s="13">
        <v>8</v>
      </c>
      <c r="J5" s="3"/>
      <c r="K5" s="6">
        <f>AVERAGE(Tabella36[[#This Row],[Proattività]:[Comportamento]])</f>
        <v>8.7142857142857135</v>
      </c>
      <c r="L5" s="7">
        <f>AVERAGE(Tabella36[[#This Row],[Proattività]:[Comportamento]])</f>
        <v>8.7142857142857135</v>
      </c>
    </row>
    <row r="6" spans="1:12" ht="15.6">
      <c r="A6" s="17" t="s">
        <v>18</v>
      </c>
      <c r="B6" s="12" t="s">
        <v>72</v>
      </c>
      <c r="C6" s="12">
        <v>8</v>
      </c>
      <c r="D6" s="12">
        <v>9</v>
      </c>
      <c r="E6" s="12">
        <v>8</v>
      </c>
      <c r="F6" s="12">
        <v>9</v>
      </c>
      <c r="G6" s="12">
        <v>7</v>
      </c>
      <c r="H6" s="12">
        <v>7</v>
      </c>
      <c r="I6" s="13">
        <v>8</v>
      </c>
      <c r="J6" s="3"/>
      <c r="K6" s="4">
        <f>AVERAGE(Tabella36[[#This Row],[Proattività]:[Comportamento]])</f>
        <v>8</v>
      </c>
      <c r="L6" s="7">
        <f>AVERAGE(Tabella36[[#This Row],[Proattività]:[Comportamento]])</f>
        <v>8</v>
      </c>
    </row>
    <row r="7" spans="1:12" ht="15.6">
      <c r="A7" s="17" t="s">
        <v>22</v>
      </c>
      <c r="B7" s="12" t="s">
        <v>73</v>
      </c>
      <c r="C7" s="12">
        <v>8</v>
      </c>
      <c r="D7" s="12">
        <v>9</v>
      </c>
      <c r="E7" s="12">
        <v>8</v>
      </c>
      <c r="F7" s="12">
        <v>9</v>
      </c>
      <c r="G7" s="12">
        <v>7</v>
      </c>
      <c r="H7" s="12">
        <v>7</v>
      </c>
      <c r="I7" s="13">
        <v>8</v>
      </c>
      <c r="J7" s="3"/>
      <c r="K7" s="6">
        <f>AVERAGE(Tabella36[[#This Row],[Proattività]:[Comportamento]])</f>
        <v>8</v>
      </c>
      <c r="L7" s="7">
        <f>AVERAGE(Tabella36[[#This Row],[Proattività]:[Comportamento]])</f>
        <v>8</v>
      </c>
    </row>
    <row r="8" spans="1:12" ht="15.6">
      <c r="A8" s="17" t="s">
        <v>27</v>
      </c>
      <c r="B8" s="14" t="s">
        <v>74</v>
      </c>
      <c r="C8" s="14">
        <v>10</v>
      </c>
      <c r="D8" s="12">
        <v>9</v>
      </c>
      <c r="E8" s="12">
        <v>8</v>
      </c>
      <c r="F8" s="12">
        <v>10</v>
      </c>
      <c r="G8" s="12">
        <v>8</v>
      </c>
      <c r="H8" s="14">
        <v>9</v>
      </c>
      <c r="I8" s="13">
        <v>7</v>
      </c>
      <c r="J8" s="3"/>
      <c r="K8" s="4">
        <f>AVERAGE(Tabella36[[#This Row],[Proattività]:[Comportamento]])</f>
        <v>8.7142857142857135</v>
      </c>
      <c r="L8" s="7">
        <f>AVERAGE(Tabella36[[#This Row],[Proattività]:[Comportamento]])</f>
        <v>8.7142857142857135</v>
      </c>
    </row>
  </sheetData>
  <mergeCells count="1">
    <mergeCell ref="A1:B1"/>
  </mergeCells>
  <pageMargins left="0.7" right="0.7" top="0.75" bottom="0.75" header="0.3" footer="0.3"/>
  <ignoredErrors>
    <ignoredError sqref="F3:F8" calculatedColumn="1"/>
  </ignoredErrors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5CEBC-A7CC-46DA-91EC-39E49EC6804C}">
  <dimension ref="A1:L8"/>
  <sheetViews>
    <sheetView zoomScale="85" zoomScaleNormal="85" workbookViewId="0">
      <selection activeCell="C18" sqref="C18"/>
    </sheetView>
  </sheetViews>
  <sheetFormatPr defaultColWidth="8.77734375" defaultRowHeight="14.4"/>
  <cols>
    <col min="1" max="1" width="26.6640625" customWidth="1"/>
    <col min="2" max="2" width="27.33203125" bestFit="1" customWidth="1"/>
    <col min="3" max="3" width="16.44140625" customWidth="1"/>
    <col min="4" max="4" width="16.6640625" customWidth="1"/>
    <col min="5" max="5" width="17.6640625" customWidth="1"/>
    <col min="6" max="6" width="20.6640625" customWidth="1"/>
    <col min="7" max="7" width="18" customWidth="1"/>
    <col min="8" max="9" width="18.33203125" customWidth="1"/>
    <col min="11" max="11" width="28.44140625" customWidth="1"/>
    <col min="12" max="12" width="10.33203125" customWidth="1"/>
  </cols>
  <sheetData>
    <row r="1" spans="1:12" ht="29.7" customHeight="1">
      <c r="A1" s="94" t="s">
        <v>77</v>
      </c>
      <c r="B1" s="95"/>
    </row>
    <row r="2" spans="1:12" ht="15.6">
      <c r="A2" s="16" t="s">
        <v>0</v>
      </c>
      <c r="B2" s="10" t="s">
        <v>63</v>
      </c>
      <c r="C2" s="10" t="s">
        <v>8</v>
      </c>
      <c r="D2" s="10" t="s">
        <v>25</v>
      </c>
      <c r="E2" s="10" t="s">
        <v>64</v>
      </c>
      <c r="F2" s="10" t="s">
        <v>65</v>
      </c>
      <c r="G2" s="10" t="s">
        <v>66</v>
      </c>
      <c r="H2" s="10" t="s">
        <v>46</v>
      </c>
      <c r="I2" s="11" t="s">
        <v>55</v>
      </c>
      <c r="J2" s="2"/>
      <c r="K2" s="35" t="s">
        <v>67</v>
      </c>
      <c r="L2" s="36" t="s">
        <v>68</v>
      </c>
    </row>
    <row r="3" spans="1:12" ht="15.6">
      <c r="A3" s="17" t="s">
        <v>5</v>
      </c>
      <c r="B3" s="12" t="s">
        <v>69</v>
      </c>
      <c r="C3" s="12">
        <v>7</v>
      </c>
      <c r="D3" s="12">
        <v>9</v>
      </c>
      <c r="E3" s="12">
        <v>8</v>
      </c>
      <c r="F3" s="12">
        <v>9</v>
      </c>
      <c r="G3" s="12">
        <v>9</v>
      </c>
      <c r="H3" s="12">
        <v>8</v>
      </c>
      <c r="I3" s="13">
        <v>10</v>
      </c>
      <c r="J3" s="3"/>
      <c r="K3" s="6">
        <f>AVERAGE(Tabella368[[#This Row],[Proattività]:[Comportamento]])</f>
        <v>8.5714285714285712</v>
      </c>
      <c r="L3" s="7">
        <f>AVERAGE(Tabella368[[#This Row],[Proattività]:[Comportamento]])</f>
        <v>8.5714285714285712</v>
      </c>
    </row>
    <row r="4" spans="1:12" ht="15.6">
      <c r="A4" s="17" t="s">
        <v>10</v>
      </c>
      <c r="B4" s="12" t="s">
        <v>70</v>
      </c>
      <c r="C4" s="12">
        <v>7</v>
      </c>
      <c r="D4" s="12">
        <v>9</v>
      </c>
      <c r="E4" s="12">
        <v>7</v>
      </c>
      <c r="F4" s="12">
        <v>7</v>
      </c>
      <c r="G4" s="12">
        <v>9</v>
      </c>
      <c r="H4" s="12">
        <v>9</v>
      </c>
      <c r="I4" s="13">
        <v>10</v>
      </c>
      <c r="J4" s="3"/>
      <c r="K4" s="4">
        <f>AVERAGE(Tabella368[[#This Row],[Proattività]:[Comportamento]])</f>
        <v>8.2857142857142865</v>
      </c>
      <c r="L4" s="7">
        <f>AVERAGE(Tabella368[[#This Row],[Proattività]:[Comportamento]])</f>
        <v>8.2857142857142865</v>
      </c>
    </row>
    <row r="5" spans="1:12" ht="15.6">
      <c r="A5" s="17" t="s">
        <v>14</v>
      </c>
      <c r="B5" s="12" t="s">
        <v>71</v>
      </c>
      <c r="C5" s="12">
        <v>9</v>
      </c>
      <c r="D5" s="12">
        <v>9</v>
      </c>
      <c r="E5" s="12">
        <v>7</v>
      </c>
      <c r="F5" s="12">
        <v>7</v>
      </c>
      <c r="G5" s="12">
        <v>9</v>
      </c>
      <c r="H5" s="12">
        <v>9</v>
      </c>
      <c r="I5" s="13">
        <v>10</v>
      </c>
      <c r="J5" s="3"/>
      <c r="K5" s="6">
        <f>AVERAGE(Tabella368[[#This Row],[Proattività]:[Comportamento]])</f>
        <v>8.5714285714285712</v>
      </c>
      <c r="L5" s="7">
        <f>AVERAGE(Tabella368[[#This Row],[Proattività]:[Comportamento]])</f>
        <v>8.5714285714285712</v>
      </c>
    </row>
    <row r="6" spans="1:12" ht="15.6">
      <c r="A6" s="17" t="s">
        <v>18</v>
      </c>
      <c r="B6" s="12" t="s">
        <v>72</v>
      </c>
      <c r="C6" s="12">
        <v>8</v>
      </c>
      <c r="D6" s="12">
        <v>9</v>
      </c>
      <c r="E6" s="12">
        <v>7</v>
      </c>
      <c r="F6" s="12">
        <v>7</v>
      </c>
      <c r="G6" s="12">
        <v>9</v>
      </c>
      <c r="H6" s="12">
        <v>8</v>
      </c>
      <c r="I6" s="13">
        <v>10</v>
      </c>
      <c r="J6" s="3"/>
      <c r="K6" s="4">
        <f>AVERAGE(Tabella368[[#This Row],[Proattività]:[Comportamento]])</f>
        <v>8.2857142857142865</v>
      </c>
      <c r="L6" s="7">
        <f>AVERAGE(Tabella368[[#This Row],[Proattività]:[Comportamento]])</f>
        <v>8.2857142857142865</v>
      </c>
    </row>
    <row r="7" spans="1:12" ht="15.6">
      <c r="A7" s="17" t="s">
        <v>22</v>
      </c>
      <c r="B7" s="12" t="s">
        <v>73</v>
      </c>
      <c r="C7" s="12">
        <v>7</v>
      </c>
      <c r="D7" s="12">
        <v>9</v>
      </c>
      <c r="E7" s="12">
        <v>8</v>
      </c>
      <c r="F7" s="12">
        <v>9</v>
      </c>
      <c r="G7" s="12">
        <v>9</v>
      </c>
      <c r="H7" s="12">
        <v>8</v>
      </c>
      <c r="I7" s="13">
        <v>10</v>
      </c>
      <c r="J7" s="3"/>
      <c r="K7" s="6">
        <f>AVERAGE(Tabella368[[#This Row],[Proattività]:[Comportamento]])</f>
        <v>8.5714285714285712</v>
      </c>
      <c r="L7" s="7">
        <f>AVERAGE(Tabella368[[#This Row],[Proattività]:[Comportamento]])</f>
        <v>8.5714285714285712</v>
      </c>
    </row>
    <row r="8" spans="1:12" ht="15.6">
      <c r="A8" s="17" t="s">
        <v>27</v>
      </c>
      <c r="B8" s="14" t="s">
        <v>74</v>
      </c>
      <c r="C8" s="14">
        <v>10</v>
      </c>
      <c r="D8" s="12">
        <v>9</v>
      </c>
      <c r="E8" s="12">
        <v>10</v>
      </c>
      <c r="F8" s="12">
        <v>9</v>
      </c>
      <c r="G8" s="12">
        <v>9</v>
      </c>
      <c r="H8" s="14">
        <v>10</v>
      </c>
      <c r="I8" s="13">
        <v>10</v>
      </c>
      <c r="J8" s="3"/>
      <c r="K8" s="4">
        <f>AVERAGE(Tabella368[[#This Row],[Proattività]:[Comportamento]])</f>
        <v>9.5714285714285712</v>
      </c>
      <c r="L8" s="7">
        <f>AVERAGE(Tabella368[[#This Row],[Proattività]:[Comportamento]])</f>
        <v>9.5714285714285712</v>
      </c>
    </row>
  </sheetData>
  <mergeCells count="1">
    <mergeCell ref="A1:B1"/>
  </mergeCells>
  <pageMargins left="0.7" right="0.7" top="0.75" bottom="0.75" header="0.3" footer="0.3"/>
  <ignoredErrors>
    <ignoredError sqref="F3:F8" calculatedColumn="1"/>
  </ignoredErrors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07BEB-1C3F-4047-8DBB-A51AF358BC6B}">
  <dimension ref="A1:L8"/>
  <sheetViews>
    <sheetView topLeftCell="G1" workbookViewId="0">
      <selection activeCell="C15" sqref="C15"/>
    </sheetView>
  </sheetViews>
  <sheetFormatPr defaultColWidth="8.77734375" defaultRowHeight="14.4"/>
  <cols>
    <col min="1" max="1" width="26.6640625" customWidth="1"/>
    <col min="2" max="2" width="27.33203125" customWidth="1"/>
    <col min="3" max="3" width="16.44140625" customWidth="1"/>
    <col min="4" max="4" width="16.6640625" customWidth="1"/>
    <col min="5" max="5" width="17.6640625" customWidth="1"/>
    <col min="6" max="6" width="20.6640625" customWidth="1"/>
    <col min="7" max="7" width="18" customWidth="1"/>
    <col min="8" max="9" width="18.33203125" customWidth="1"/>
    <col min="11" max="11" width="28.44140625" customWidth="1"/>
    <col min="12" max="12" width="10.33203125" customWidth="1"/>
  </cols>
  <sheetData>
    <row r="1" spans="1:12" ht="29.7" customHeight="1">
      <c r="A1" s="94" t="s">
        <v>78</v>
      </c>
      <c r="B1" s="95"/>
    </row>
    <row r="2" spans="1:12" ht="15.6">
      <c r="A2" s="16" t="s">
        <v>0</v>
      </c>
      <c r="B2" s="10" t="s">
        <v>63</v>
      </c>
      <c r="C2" s="10" t="s">
        <v>8</v>
      </c>
      <c r="D2" s="10" t="s">
        <v>25</v>
      </c>
      <c r="E2" s="10" t="s">
        <v>64</v>
      </c>
      <c r="F2" s="10" t="s">
        <v>65</v>
      </c>
      <c r="G2" s="10" t="s">
        <v>66</v>
      </c>
      <c r="H2" s="10" t="s">
        <v>46</v>
      </c>
      <c r="I2" s="11" t="s">
        <v>55</v>
      </c>
      <c r="J2" s="2"/>
      <c r="K2" s="35" t="s">
        <v>67</v>
      </c>
      <c r="L2" s="36" t="s">
        <v>68</v>
      </c>
    </row>
    <row r="3" spans="1:12" ht="15.6">
      <c r="A3" s="17" t="s">
        <v>5</v>
      </c>
      <c r="B3" s="12" t="s">
        <v>69</v>
      </c>
      <c r="C3" s="12">
        <v>9</v>
      </c>
      <c r="D3" s="12">
        <v>9</v>
      </c>
      <c r="E3" s="12">
        <v>8</v>
      </c>
      <c r="F3" s="12">
        <v>8</v>
      </c>
      <c r="G3" s="12">
        <v>9</v>
      </c>
      <c r="H3" s="12">
        <v>9</v>
      </c>
      <c r="I3" s="13">
        <v>10</v>
      </c>
      <c r="J3" s="3"/>
      <c r="K3" s="6">
        <f>AVERAGE(Tabella36810[[#This Row],[Proattività]:[Comportamento]])</f>
        <v>8.8571428571428577</v>
      </c>
      <c r="L3" s="7">
        <f>AVERAGE(Tabella36810[[#This Row],[Proattività]:[Comportamento]])</f>
        <v>8.8571428571428577</v>
      </c>
    </row>
    <row r="4" spans="1:12" ht="15.6">
      <c r="A4" s="17" t="s">
        <v>10</v>
      </c>
      <c r="B4" s="12" t="s">
        <v>70</v>
      </c>
      <c r="C4" s="12">
        <v>10</v>
      </c>
      <c r="D4" s="12">
        <v>9</v>
      </c>
      <c r="E4" s="12">
        <v>10</v>
      </c>
      <c r="F4" s="12">
        <v>9</v>
      </c>
      <c r="G4" s="12">
        <v>10</v>
      </c>
      <c r="H4" s="12">
        <v>9</v>
      </c>
      <c r="I4" s="13">
        <v>10</v>
      </c>
      <c r="J4" s="3"/>
      <c r="K4" s="4">
        <f>AVERAGE(Tabella36810[[#This Row],[Proattività]:[Comportamento]])</f>
        <v>9.5714285714285712</v>
      </c>
      <c r="L4" s="7">
        <f>AVERAGE(Tabella36810[[#This Row],[Proattività]:[Comportamento]])</f>
        <v>9.5714285714285712</v>
      </c>
    </row>
    <row r="5" spans="1:12" ht="15.6">
      <c r="A5" s="17" t="s">
        <v>14</v>
      </c>
      <c r="B5" s="12" t="s">
        <v>71</v>
      </c>
      <c r="C5" s="12">
        <v>10</v>
      </c>
      <c r="D5" s="12">
        <v>10</v>
      </c>
      <c r="E5" s="12">
        <v>10</v>
      </c>
      <c r="F5" s="12">
        <v>10</v>
      </c>
      <c r="G5" s="12">
        <v>10</v>
      </c>
      <c r="H5" s="12">
        <v>9</v>
      </c>
      <c r="I5" s="13">
        <v>10</v>
      </c>
      <c r="J5" s="3"/>
      <c r="K5" s="6">
        <f>AVERAGE(Tabella36810[[#This Row],[Proattività]:[Comportamento]])</f>
        <v>9.8571428571428577</v>
      </c>
      <c r="L5" s="7">
        <f>AVERAGE(Tabella36810[[#This Row],[Proattività]:[Comportamento]])</f>
        <v>9.8571428571428577</v>
      </c>
    </row>
    <row r="6" spans="1:12" ht="15.6">
      <c r="A6" s="17" t="s">
        <v>18</v>
      </c>
      <c r="B6" s="12" t="s">
        <v>72</v>
      </c>
      <c r="C6" s="12">
        <v>10</v>
      </c>
      <c r="D6" s="12">
        <v>10</v>
      </c>
      <c r="E6" s="12">
        <v>9</v>
      </c>
      <c r="F6" s="12">
        <v>9</v>
      </c>
      <c r="G6" s="12">
        <v>10</v>
      </c>
      <c r="H6" s="12">
        <v>9</v>
      </c>
      <c r="I6" s="13">
        <v>10</v>
      </c>
      <c r="J6" s="3"/>
      <c r="K6" s="4">
        <f>AVERAGE(Tabella36810[[#This Row],[Proattività]:[Comportamento]])</f>
        <v>9.5714285714285712</v>
      </c>
      <c r="L6" s="7">
        <f>AVERAGE(Tabella36810[[#This Row],[Proattività]:[Comportamento]])</f>
        <v>9.5714285714285712</v>
      </c>
    </row>
    <row r="7" spans="1:12" ht="15.6">
      <c r="A7" s="17" t="s">
        <v>22</v>
      </c>
      <c r="B7" s="12" t="s">
        <v>73</v>
      </c>
      <c r="C7" s="12">
        <v>9</v>
      </c>
      <c r="D7" s="12">
        <v>9</v>
      </c>
      <c r="E7" s="12">
        <v>8</v>
      </c>
      <c r="F7" s="12">
        <v>8</v>
      </c>
      <c r="G7" s="12">
        <v>9</v>
      </c>
      <c r="H7" s="12">
        <v>9</v>
      </c>
      <c r="I7" s="13">
        <v>10</v>
      </c>
      <c r="J7" s="3"/>
      <c r="K7" s="6">
        <f>AVERAGE(Tabella36810[[#This Row],[Proattività]:[Comportamento]])</f>
        <v>8.8571428571428577</v>
      </c>
      <c r="L7" s="7">
        <f>AVERAGE(Tabella36810[[#This Row],[Proattività]:[Comportamento]])</f>
        <v>8.8571428571428577</v>
      </c>
    </row>
    <row r="8" spans="1:12" ht="15.6">
      <c r="A8" s="17" t="s">
        <v>27</v>
      </c>
      <c r="B8" s="14" t="s">
        <v>79</v>
      </c>
      <c r="C8" s="14">
        <v>9</v>
      </c>
      <c r="D8" s="12">
        <v>10</v>
      </c>
      <c r="E8" s="12">
        <v>10</v>
      </c>
      <c r="F8" s="12">
        <v>9</v>
      </c>
      <c r="G8" s="12">
        <v>10</v>
      </c>
      <c r="H8" s="14">
        <v>9</v>
      </c>
      <c r="I8" s="13">
        <v>10</v>
      </c>
      <c r="J8" s="3"/>
      <c r="K8" s="4">
        <f>AVERAGE(Tabella36810[[#This Row],[Proattività]:[Comportamento]])</f>
        <v>9.5714285714285712</v>
      </c>
      <c r="L8" s="7">
        <f>AVERAGE(Tabella36810[[#This Row],[Proattività]:[Comportamento]])</f>
        <v>9.5714285714285712</v>
      </c>
    </row>
  </sheetData>
  <mergeCells count="1">
    <mergeCell ref="A1:B1"/>
  </mergeCells>
  <pageMargins left="0.7" right="0.7" top="0.75" bottom="0.75" header="0.3" footer="0.3"/>
  <tableParts count="2">
    <tablePart r:id="rId1"/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9F505-CCBD-436F-A0F0-C4697377070F}">
  <dimension ref="A1:L8"/>
  <sheetViews>
    <sheetView zoomScale="70" zoomScaleNormal="70" workbookViewId="0">
      <selection activeCell="E13" sqref="E13"/>
    </sheetView>
  </sheetViews>
  <sheetFormatPr defaultColWidth="8.77734375" defaultRowHeight="14.4"/>
  <cols>
    <col min="1" max="1" width="26.6640625" customWidth="1"/>
    <col min="2" max="2" width="27.33203125" customWidth="1"/>
    <col min="3" max="3" width="16.44140625" customWidth="1"/>
    <col min="4" max="4" width="16.6640625" customWidth="1"/>
    <col min="5" max="5" width="17.6640625" customWidth="1"/>
    <col min="6" max="6" width="20.6640625" customWidth="1"/>
    <col min="7" max="7" width="18" customWidth="1"/>
    <col min="8" max="9" width="18.33203125" customWidth="1"/>
    <col min="11" max="11" width="28.44140625" customWidth="1"/>
    <col min="12" max="12" width="10.33203125" customWidth="1"/>
  </cols>
  <sheetData>
    <row r="1" spans="1:12" ht="29.7" customHeight="1">
      <c r="A1" s="94" t="s">
        <v>80</v>
      </c>
      <c r="B1" s="95"/>
    </row>
    <row r="2" spans="1:12" ht="15.6">
      <c r="A2" s="16" t="s">
        <v>0</v>
      </c>
      <c r="B2" s="10" t="s">
        <v>63</v>
      </c>
      <c r="C2" s="10" t="s">
        <v>8</v>
      </c>
      <c r="D2" s="10" t="s">
        <v>25</v>
      </c>
      <c r="E2" s="10" t="s">
        <v>64</v>
      </c>
      <c r="F2" s="10" t="s">
        <v>65</v>
      </c>
      <c r="G2" s="10" t="s">
        <v>66</v>
      </c>
      <c r="H2" s="10" t="s">
        <v>46</v>
      </c>
      <c r="I2" s="11" t="s">
        <v>55</v>
      </c>
      <c r="J2" s="2"/>
      <c r="K2" s="35" t="s">
        <v>67</v>
      </c>
      <c r="L2" s="36" t="s">
        <v>68</v>
      </c>
    </row>
    <row r="3" spans="1:12" ht="15.6">
      <c r="A3" s="17" t="s">
        <v>5</v>
      </c>
      <c r="B3" s="12" t="s">
        <v>69</v>
      </c>
      <c r="C3" s="12">
        <v>9</v>
      </c>
      <c r="D3" s="12">
        <v>9</v>
      </c>
      <c r="E3" s="12">
        <v>8</v>
      </c>
      <c r="F3" s="12">
        <v>8</v>
      </c>
      <c r="G3" s="12">
        <v>9</v>
      </c>
      <c r="H3" s="12">
        <v>9</v>
      </c>
      <c r="I3" s="13">
        <v>10</v>
      </c>
      <c r="J3" s="3"/>
      <c r="K3" s="6">
        <f>AVERAGE(Tabella3681012[[#This Row],[Proattività]:[Comportamento]])</f>
        <v>8.8571428571428577</v>
      </c>
      <c r="L3" s="7">
        <f>AVERAGE(Tabella3681012[[#This Row],[Proattività]:[Comportamento]])</f>
        <v>8.8571428571428577</v>
      </c>
    </row>
    <row r="4" spans="1:12" ht="15.6">
      <c r="A4" s="17" t="s">
        <v>10</v>
      </c>
      <c r="B4" s="12" t="s">
        <v>70</v>
      </c>
      <c r="C4" s="12">
        <v>10</v>
      </c>
      <c r="D4" s="12">
        <v>9</v>
      </c>
      <c r="E4" s="12">
        <v>10</v>
      </c>
      <c r="F4" s="12">
        <v>9</v>
      </c>
      <c r="G4" s="12">
        <v>10</v>
      </c>
      <c r="H4" s="12">
        <v>9</v>
      </c>
      <c r="I4" s="13">
        <v>10</v>
      </c>
      <c r="J4" s="3"/>
      <c r="K4" s="4">
        <f>AVERAGE(Tabella3681012[[#This Row],[Proattività]:[Comportamento]])</f>
        <v>9.5714285714285712</v>
      </c>
      <c r="L4" s="7">
        <f>AVERAGE(Tabella3681012[[#This Row],[Proattività]:[Comportamento]])</f>
        <v>9.5714285714285712</v>
      </c>
    </row>
    <row r="5" spans="1:12" ht="15.6">
      <c r="A5" s="17" t="s">
        <v>14</v>
      </c>
      <c r="B5" s="12" t="s">
        <v>71</v>
      </c>
      <c r="C5" s="12">
        <v>10</v>
      </c>
      <c r="D5" s="12">
        <v>10</v>
      </c>
      <c r="E5" s="12">
        <v>10</v>
      </c>
      <c r="F5" s="12">
        <v>10</v>
      </c>
      <c r="G5" s="12">
        <v>10</v>
      </c>
      <c r="H5" s="12">
        <v>9</v>
      </c>
      <c r="I5" s="13">
        <v>10</v>
      </c>
      <c r="J5" s="3"/>
      <c r="K5" s="6">
        <f>AVERAGE(Tabella3681012[[#This Row],[Proattività]:[Comportamento]])</f>
        <v>9.8571428571428577</v>
      </c>
      <c r="L5" s="7">
        <f>AVERAGE(Tabella3681012[[#This Row],[Proattività]:[Comportamento]])</f>
        <v>9.8571428571428577</v>
      </c>
    </row>
    <row r="6" spans="1:12" ht="15.6">
      <c r="A6" s="17" t="s">
        <v>18</v>
      </c>
      <c r="B6" s="12" t="s">
        <v>72</v>
      </c>
      <c r="C6" s="12">
        <v>10</v>
      </c>
      <c r="D6" s="12">
        <v>10</v>
      </c>
      <c r="E6" s="12">
        <v>9</v>
      </c>
      <c r="F6" s="12">
        <v>9</v>
      </c>
      <c r="G6" s="12">
        <v>10</v>
      </c>
      <c r="H6" s="12">
        <v>9</v>
      </c>
      <c r="I6" s="13">
        <v>10</v>
      </c>
      <c r="J6" s="3"/>
      <c r="K6" s="4">
        <f>AVERAGE(Tabella3681012[[#This Row],[Proattività]:[Comportamento]])</f>
        <v>9.5714285714285712</v>
      </c>
      <c r="L6" s="7">
        <f>AVERAGE(Tabella3681012[[#This Row],[Proattività]:[Comportamento]])</f>
        <v>9.5714285714285712</v>
      </c>
    </row>
    <row r="7" spans="1:12" ht="15.6">
      <c r="A7" s="17" t="s">
        <v>22</v>
      </c>
      <c r="B7" s="12" t="s">
        <v>73</v>
      </c>
      <c r="C7" s="12">
        <v>9</v>
      </c>
      <c r="D7" s="12">
        <v>9</v>
      </c>
      <c r="E7" s="12">
        <v>8</v>
      </c>
      <c r="F7" s="12">
        <v>8</v>
      </c>
      <c r="G7" s="12">
        <v>9</v>
      </c>
      <c r="H7" s="12">
        <v>9</v>
      </c>
      <c r="I7" s="13">
        <v>10</v>
      </c>
      <c r="J7" s="3"/>
      <c r="K7" s="6">
        <f>AVERAGE(Tabella3681012[[#This Row],[Proattività]:[Comportamento]])</f>
        <v>8.8571428571428577</v>
      </c>
      <c r="L7" s="7">
        <f>AVERAGE(Tabella3681012[[#This Row],[Proattività]:[Comportamento]])</f>
        <v>8.8571428571428577</v>
      </c>
    </row>
    <row r="8" spans="1:12" ht="15.6">
      <c r="A8" s="17" t="s">
        <v>27</v>
      </c>
      <c r="B8" s="14" t="s">
        <v>79</v>
      </c>
      <c r="C8" s="14">
        <v>9</v>
      </c>
      <c r="D8" s="12">
        <v>10</v>
      </c>
      <c r="E8" s="12">
        <v>10</v>
      </c>
      <c r="F8" s="12">
        <v>9</v>
      </c>
      <c r="G8" s="12">
        <v>10</v>
      </c>
      <c r="H8" s="14">
        <v>9</v>
      </c>
      <c r="I8" s="13">
        <v>10</v>
      </c>
      <c r="J8" s="3"/>
      <c r="K8" s="4">
        <f>AVERAGE(Tabella3681012[[#This Row],[Proattività]:[Comportamento]])</f>
        <v>9.5714285714285712</v>
      </c>
      <c r="L8" s="7">
        <f>AVERAGE(Tabella3681012[[#This Row],[Proattività]:[Comportamento]])</f>
        <v>9.5714285714285712</v>
      </c>
    </row>
  </sheetData>
  <mergeCells count="1">
    <mergeCell ref="A1:B1"/>
  </mergeCells>
  <pageMargins left="0.7" right="0.7" top="0.75" bottom="0.75" header="0.3" footer="0.3"/>
  <tableParts count="2">
    <tablePart r:id="rId1"/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BA334-79A7-41DD-A671-8016715FE014}">
  <dimension ref="A2:L76"/>
  <sheetViews>
    <sheetView tabSelected="1" zoomScale="70" zoomScaleNormal="70" workbookViewId="0">
      <selection activeCell="F5" sqref="F5:G7"/>
    </sheetView>
  </sheetViews>
  <sheetFormatPr defaultColWidth="8.77734375" defaultRowHeight="14.4"/>
  <cols>
    <col min="1" max="1" width="15.6640625" bestFit="1" customWidth="1"/>
    <col min="2" max="2" width="25.77734375" bestFit="1" customWidth="1"/>
    <col min="3" max="3" width="22.44140625" customWidth="1"/>
    <col min="4" max="4" width="21" customWidth="1"/>
    <col min="5" max="5" width="22.109375" bestFit="1" customWidth="1"/>
    <col min="6" max="6" width="24.109375" customWidth="1"/>
    <col min="7" max="7" width="19.109375" customWidth="1"/>
    <col min="8" max="8" width="22.77734375" bestFit="1" customWidth="1"/>
    <col min="9" max="9" width="23.6640625" bestFit="1" customWidth="1"/>
    <col min="11" max="11" width="21.6640625" bestFit="1" customWidth="1"/>
    <col min="12" max="12" width="9.44140625" bestFit="1" customWidth="1"/>
  </cols>
  <sheetData>
    <row r="2" spans="1:8" ht="29.7" customHeight="1">
      <c r="A2" s="97" t="s">
        <v>89</v>
      </c>
      <c r="B2" s="98"/>
      <c r="C2" s="98"/>
      <c r="D2" s="98"/>
    </row>
    <row r="3" spans="1:8" ht="27" customHeight="1">
      <c r="A3" s="43" t="s">
        <v>0</v>
      </c>
      <c r="B3" s="44" t="s">
        <v>63</v>
      </c>
      <c r="C3" s="50" t="s">
        <v>81</v>
      </c>
      <c r="D3" s="51" t="s">
        <v>90</v>
      </c>
      <c r="F3" s="53"/>
      <c r="G3" s="53"/>
    </row>
    <row r="4" spans="1:8" ht="31.8" customHeight="1">
      <c r="A4" s="37" t="s">
        <v>5</v>
      </c>
      <c r="B4" s="40" t="s">
        <v>69</v>
      </c>
      <c r="C4" s="52">
        <f t="shared" ref="C4:C9" si="0">AVERAGE(C13:H13)</f>
        <v>8</v>
      </c>
      <c r="D4" s="48">
        <f t="shared" ref="D4:D9" si="1">AVERAGE(D13:H13)</f>
        <v>8.4</v>
      </c>
      <c r="F4" s="54"/>
      <c r="G4" s="55"/>
    </row>
    <row r="5" spans="1:8" ht="31.2" customHeight="1">
      <c r="A5" s="38" t="s">
        <v>10</v>
      </c>
      <c r="B5" s="12" t="s">
        <v>70</v>
      </c>
      <c r="C5" s="52">
        <f t="shared" si="0"/>
        <v>8.3333333333333339</v>
      </c>
      <c r="D5" s="48">
        <f t="shared" si="1"/>
        <v>8.6</v>
      </c>
      <c r="F5" s="99" t="s">
        <v>91</v>
      </c>
      <c r="G5" s="99"/>
    </row>
    <row r="6" spans="1:8" ht="29.55" customHeight="1">
      <c r="A6" s="37" t="s">
        <v>14</v>
      </c>
      <c r="B6" s="40" t="s">
        <v>71</v>
      </c>
      <c r="C6" s="52">
        <f t="shared" si="0"/>
        <v>8.8333333333333339</v>
      </c>
      <c r="D6" s="48">
        <f t="shared" si="1"/>
        <v>9.1999999999999993</v>
      </c>
      <c r="F6" s="99"/>
      <c r="G6" s="99"/>
    </row>
    <row r="7" spans="1:8" ht="29.55" customHeight="1">
      <c r="A7" s="38" t="s">
        <v>18</v>
      </c>
      <c r="B7" s="12" t="s">
        <v>72</v>
      </c>
      <c r="C7" s="52">
        <f t="shared" si="0"/>
        <v>8</v>
      </c>
      <c r="D7" s="48">
        <f t="shared" si="1"/>
        <v>8.4</v>
      </c>
      <c r="F7" s="99"/>
      <c r="G7" s="99"/>
    </row>
    <row r="8" spans="1:8" ht="15.6">
      <c r="A8" s="37" t="s">
        <v>22</v>
      </c>
      <c r="B8" s="40" t="s">
        <v>73</v>
      </c>
      <c r="C8" s="52">
        <f t="shared" si="0"/>
        <v>8.3333333333333339</v>
      </c>
      <c r="D8" s="48">
        <f t="shared" si="1"/>
        <v>8.6</v>
      </c>
      <c r="F8" s="56"/>
      <c r="G8" s="46"/>
    </row>
    <row r="9" spans="1:8" ht="27" customHeight="1">
      <c r="A9" s="39" t="s">
        <v>27</v>
      </c>
      <c r="B9" s="41" t="s">
        <v>74</v>
      </c>
      <c r="C9" s="47">
        <f t="shared" si="0"/>
        <v>9</v>
      </c>
      <c r="D9" s="48">
        <f t="shared" si="1"/>
        <v>9.4</v>
      </c>
      <c r="F9" s="56"/>
    </row>
    <row r="12" spans="1:8" ht="24.75" customHeight="1">
      <c r="A12" s="35" t="s">
        <v>0</v>
      </c>
      <c r="B12" s="35" t="s">
        <v>63</v>
      </c>
      <c r="C12" s="45" t="s">
        <v>82</v>
      </c>
      <c r="D12" s="45" t="s">
        <v>83</v>
      </c>
      <c r="E12" s="45" t="s">
        <v>84</v>
      </c>
      <c r="F12" s="45" t="s">
        <v>85</v>
      </c>
      <c r="G12" s="45" t="s">
        <v>86</v>
      </c>
      <c r="H12" s="45" t="s">
        <v>87</v>
      </c>
    </row>
    <row r="13" spans="1:8" ht="24.75" customHeight="1">
      <c r="A13" s="37" t="s">
        <v>5</v>
      </c>
      <c r="B13" s="40" t="s">
        <v>69</v>
      </c>
      <c r="C13" s="42">
        <v>6</v>
      </c>
      <c r="D13" s="42">
        <v>7</v>
      </c>
      <c r="E13" s="42">
        <v>8</v>
      </c>
      <c r="F13" s="42">
        <v>9</v>
      </c>
      <c r="G13" s="42">
        <v>9</v>
      </c>
      <c r="H13" s="42">
        <v>9</v>
      </c>
    </row>
    <row r="14" spans="1:8" ht="22.95" customHeight="1">
      <c r="A14" s="38" t="s">
        <v>10</v>
      </c>
      <c r="B14" s="12" t="s">
        <v>70</v>
      </c>
      <c r="C14" s="42">
        <v>7</v>
      </c>
      <c r="D14" s="42">
        <v>7</v>
      </c>
      <c r="E14" s="42">
        <v>8</v>
      </c>
      <c r="F14" s="42">
        <v>8</v>
      </c>
      <c r="G14" s="42">
        <v>10</v>
      </c>
      <c r="H14" s="42">
        <v>10</v>
      </c>
    </row>
    <row r="15" spans="1:8" ht="25.2" customHeight="1">
      <c r="A15" s="37" t="s">
        <v>14</v>
      </c>
      <c r="B15" s="40" t="s">
        <v>71</v>
      </c>
      <c r="C15" s="42">
        <v>7</v>
      </c>
      <c r="D15" s="42">
        <v>8</v>
      </c>
      <c r="E15" s="42">
        <v>9</v>
      </c>
      <c r="F15" s="42">
        <v>9</v>
      </c>
      <c r="G15" s="42">
        <v>10</v>
      </c>
      <c r="H15" s="42">
        <v>10</v>
      </c>
    </row>
    <row r="16" spans="1:8" ht="22.95" customHeight="1">
      <c r="A16" s="38" t="s">
        <v>18</v>
      </c>
      <c r="B16" s="12" t="s">
        <v>72</v>
      </c>
      <c r="C16" s="42">
        <v>6</v>
      </c>
      <c r="D16" s="42">
        <v>7</v>
      </c>
      <c r="E16" s="42">
        <v>8</v>
      </c>
      <c r="F16" s="42">
        <v>8</v>
      </c>
      <c r="G16" s="42">
        <v>10</v>
      </c>
      <c r="H16" s="42">
        <v>9</v>
      </c>
    </row>
    <row r="17" spans="1:12" ht="26.55" customHeight="1">
      <c r="A17" s="37" t="s">
        <v>22</v>
      </c>
      <c r="B17" s="40" t="s">
        <v>73</v>
      </c>
      <c r="C17" s="42">
        <v>7</v>
      </c>
      <c r="D17" s="42">
        <v>7</v>
      </c>
      <c r="E17" s="42">
        <v>8</v>
      </c>
      <c r="F17" s="42">
        <v>9</v>
      </c>
      <c r="G17" s="42">
        <v>9</v>
      </c>
      <c r="H17" s="42">
        <v>10</v>
      </c>
    </row>
    <row r="18" spans="1:12" ht="24.75" customHeight="1">
      <c r="A18" s="39" t="s">
        <v>27</v>
      </c>
      <c r="B18" s="41" t="s">
        <v>74</v>
      </c>
      <c r="C18" s="42">
        <v>7</v>
      </c>
      <c r="D18" s="42">
        <v>8</v>
      </c>
      <c r="E18" s="42">
        <v>9</v>
      </c>
      <c r="F18" s="42">
        <v>10</v>
      </c>
      <c r="G18" s="42">
        <v>10</v>
      </c>
      <c r="H18" s="42">
        <v>10</v>
      </c>
    </row>
    <row r="22" spans="1:12" ht="25.95" customHeight="1">
      <c r="A22" s="96" t="s">
        <v>88</v>
      </c>
      <c r="B22" s="96"/>
      <c r="C22" s="96"/>
      <c r="D22" s="96"/>
    </row>
    <row r="24" spans="1:12" ht="29.7" customHeight="1">
      <c r="A24" s="94" t="s">
        <v>62</v>
      </c>
      <c r="B24" s="95"/>
    </row>
    <row r="25" spans="1:12" ht="15.6">
      <c r="A25" s="16" t="s">
        <v>0</v>
      </c>
      <c r="B25" s="10" t="s">
        <v>63</v>
      </c>
      <c r="C25" s="10" t="s">
        <v>8</v>
      </c>
      <c r="D25" s="10" t="s">
        <v>25</v>
      </c>
      <c r="E25" s="10" t="s">
        <v>64</v>
      </c>
      <c r="F25" s="10" t="s">
        <v>65</v>
      </c>
      <c r="G25" s="10" t="s">
        <v>66</v>
      </c>
      <c r="H25" s="10" t="s">
        <v>46</v>
      </c>
      <c r="I25" s="11" t="s">
        <v>55</v>
      </c>
      <c r="J25" s="2"/>
      <c r="K25" s="35" t="s">
        <v>67</v>
      </c>
      <c r="L25" s="36" t="s">
        <v>68</v>
      </c>
    </row>
    <row r="26" spans="1:12" ht="15.6">
      <c r="A26" s="17" t="s">
        <v>5</v>
      </c>
      <c r="B26" s="12" t="s">
        <v>69</v>
      </c>
      <c r="C26" s="12">
        <v>6</v>
      </c>
      <c r="D26" s="12">
        <v>6</v>
      </c>
      <c r="E26" s="12">
        <v>4</v>
      </c>
      <c r="F26" s="12">
        <v>7</v>
      </c>
      <c r="G26" s="12">
        <v>7</v>
      </c>
      <c r="H26" s="12">
        <v>7</v>
      </c>
      <c r="I26" s="13">
        <v>7</v>
      </c>
      <c r="J26" s="3"/>
      <c r="K26" s="6">
        <f>AVERAGE(Tabella3314[[#This Row],[Proattività]:[Comportamento]])</f>
        <v>6.2857142857142856</v>
      </c>
      <c r="L26" s="7">
        <f>AVERAGE(Tabella3314[[#This Row],[Proattività]:[Comportamento]])</f>
        <v>6.2857142857142856</v>
      </c>
    </row>
    <row r="27" spans="1:12" ht="15.6">
      <c r="A27" s="17" t="s">
        <v>10</v>
      </c>
      <c r="B27" s="12" t="s">
        <v>70</v>
      </c>
      <c r="C27" s="12">
        <v>7</v>
      </c>
      <c r="D27" s="12">
        <v>7</v>
      </c>
      <c r="E27" s="12">
        <v>5</v>
      </c>
      <c r="F27" s="12">
        <v>7</v>
      </c>
      <c r="G27" s="12">
        <v>7</v>
      </c>
      <c r="H27" s="12">
        <v>7</v>
      </c>
      <c r="I27" s="13">
        <v>7</v>
      </c>
      <c r="J27" s="3"/>
      <c r="K27" s="4">
        <f>AVERAGE(Tabella3314[[#This Row],[Proattività]:[Comportamento]])</f>
        <v>6.7142857142857144</v>
      </c>
      <c r="L27" s="7">
        <f>AVERAGE(Tabella3314[[#This Row],[Proattività]:[Comportamento]])</f>
        <v>6.7142857142857144</v>
      </c>
    </row>
    <row r="28" spans="1:12" ht="15.6">
      <c r="A28" s="17" t="s">
        <v>14</v>
      </c>
      <c r="B28" s="12" t="s">
        <v>71</v>
      </c>
      <c r="C28" s="12">
        <v>7</v>
      </c>
      <c r="D28" s="12">
        <v>6</v>
      </c>
      <c r="E28" s="12">
        <v>5</v>
      </c>
      <c r="F28" s="12">
        <v>7</v>
      </c>
      <c r="G28" s="12">
        <v>7</v>
      </c>
      <c r="H28" s="12">
        <v>7</v>
      </c>
      <c r="I28" s="13">
        <v>7</v>
      </c>
      <c r="J28" s="3"/>
      <c r="K28" s="6">
        <f>AVERAGE(Tabella3314[[#This Row],[Proattività]:[Comportamento]])</f>
        <v>6.5714285714285712</v>
      </c>
      <c r="L28" s="7">
        <f>AVERAGE(Tabella3314[[#This Row],[Proattività]:[Comportamento]])</f>
        <v>6.5714285714285712</v>
      </c>
    </row>
    <row r="29" spans="1:12" ht="15.6">
      <c r="A29" s="17" t="s">
        <v>18</v>
      </c>
      <c r="B29" s="12" t="s">
        <v>72</v>
      </c>
      <c r="C29" s="12">
        <v>5</v>
      </c>
      <c r="D29" s="12">
        <v>6</v>
      </c>
      <c r="E29" s="12">
        <v>4</v>
      </c>
      <c r="F29" s="12">
        <v>7</v>
      </c>
      <c r="G29" s="12">
        <v>6</v>
      </c>
      <c r="H29" s="12">
        <v>7</v>
      </c>
      <c r="I29" s="13">
        <v>7</v>
      </c>
      <c r="J29" s="3"/>
      <c r="K29" s="4">
        <f>AVERAGE(Tabella3314[[#This Row],[Proattività]:[Comportamento]])</f>
        <v>6</v>
      </c>
      <c r="L29" s="7">
        <f>AVERAGE(Tabella3314[[#This Row],[Proattività]:[Comportamento]])</f>
        <v>6</v>
      </c>
    </row>
    <row r="30" spans="1:12" ht="15.6">
      <c r="A30" s="17" t="s">
        <v>22</v>
      </c>
      <c r="B30" s="12" t="s">
        <v>73</v>
      </c>
      <c r="C30" s="12">
        <v>7</v>
      </c>
      <c r="D30" s="12">
        <v>6</v>
      </c>
      <c r="E30" s="12">
        <v>6</v>
      </c>
      <c r="F30" s="12">
        <v>7</v>
      </c>
      <c r="G30" s="12">
        <v>6</v>
      </c>
      <c r="H30" s="12">
        <v>7</v>
      </c>
      <c r="I30" s="13">
        <v>8</v>
      </c>
      <c r="J30" s="3"/>
      <c r="K30" s="6">
        <f>AVERAGE(Tabella3314[[#This Row],[Proattività]:[Comportamento]])</f>
        <v>6.7142857142857144</v>
      </c>
      <c r="L30" s="7">
        <f>AVERAGE(Tabella3314[[#This Row],[Proattività]:[Comportamento]])</f>
        <v>6.7142857142857144</v>
      </c>
    </row>
    <row r="31" spans="1:12" ht="15.6">
      <c r="A31" s="17" t="s">
        <v>27</v>
      </c>
      <c r="B31" s="14" t="s">
        <v>74</v>
      </c>
      <c r="C31" s="14">
        <v>7</v>
      </c>
      <c r="D31" s="14">
        <v>7</v>
      </c>
      <c r="E31" s="14">
        <v>6</v>
      </c>
      <c r="F31" s="14">
        <v>7</v>
      </c>
      <c r="G31" s="14">
        <v>7</v>
      </c>
      <c r="H31" s="14">
        <v>7</v>
      </c>
      <c r="I31" s="15">
        <v>8</v>
      </c>
      <c r="J31" s="3"/>
      <c r="K31" s="4">
        <f>AVERAGE(Tabella3314[[#This Row],[Proattività]:[Comportamento]])</f>
        <v>7</v>
      </c>
      <c r="L31" s="7">
        <f>AVERAGE(Tabella3314[[#This Row],[Proattività]:[Comportamento]])</f>
        <v>7</v>
      </c>
    </row>
    <row r="33" spans="1:12" ht="29.7" customHeight="1">
      <c r="A33" s="94" t="s">
        <v>75</v>
      </c>
      <c r="B33" s="95"/>
    </row>
    <row r="34" spans="1:12" ht="15.6">
      <c r="A34" s="16" t="s">
        <v>0</v>
      </c>
      <c r="B34" s="10" t="s">
        <v>63</v>
      </c>
      <c r="C34" s="10" t="s">
        <v>8</v>
      </c>
      <c r="D34" s="10" t="s">
        <v>25</v>
      </c>
      <c r="E34" s="10" t="s">
        <v>64</v>
      </c>
      <c r="F34" s="10" t="s">
        <v>65</v>
      </c>
      <c r="G34" s="10" t="s">
        <v>66</v>
      </c>
      <c r="H34" s="10" t="s">
        <v>46</v>
      </c>
      <c r="I34" s="11" t="s">
        <v>55</v>
      </c>
      <c r="J34" s="2"/>
      <c r="K34" s="35" t="s">
        <v>67</v>
      </c>
      <c r="L34" s="36" t="s">
        <v>68</v>
      </c>
    </row>
    <row r="35" spans="1:12" ht="15.6">
      <c r="A35" s="17" t="s">
        <v>5</v>
      </c>
      <c r="B35" s="12" t="s">
        <v>69</v>
      </c>
      <c r="C35" s="12">
        <v>6</v>
      </c>
      <c r="D35" s="12">
        <v>6</v>
      </c>
      <c r="E35" s="12">
        <v>6</v>
      </c>
      <c r="F35" s="12">
        <v>7</v>
      </c>
      <c r="G35" s="12">
        <v>7</v>
      </c>
      <c r="H35" s="12">
        <v>7</v>
      </c>
      <c r="I35" s="13">
        <v>7</v>
      </c>
      <c r="J35" s="3"/>
      <c r="K35" s="6">
        <f>AVERAGE(Tabella316[[#This Row],[Proattività]:[Comportamento]])</f>
        <v>6.5714285714285712</v>
      </c>
      <c r="L35" s="7">
        <f>AVERAGE(Tabella316[[#This Row],[Proattività]:[Comportamento]])</f>
        <v>6.5714285714285712</v>
      </c>
    </row>
    <row r="36" spans="1:12" ht="15.6">
      <c r="A36" s="17" t="s">
        <v>10</v>
      </c>
      <c r="B36" s="12" t="s">
        <v>70</v>
      </c>
      <c r="C36" s="12">
        <v>7</v>
      </c>
      <c r="D36" s="12">
        <v>6</v>
      </c>
      <c r="E36" s="12">
        <v>7</v>
      </c>
      <c r="F36" s="12">
        <v>7</v>
      </c>
      <c r="G36" s="12">
        <v>7</v>
      </c>
      <c r="H36" s="12">
        <v>7</v>
      </c>
      <c r="I36" s="13">
        <v>7</v>
      </c>
      <c r="J36" s="3"/>
      <c r="K36" s="4">
        <f>AVERAGE(Tabella316[[#This Row],[Proattività]:[Comportamento]])</f>
        <v>6.8571428571428568</v>
      </c>
      <c r="L36" s="7">
        <f>AVERAGE(Tabella316[[#This Row],[Proattività]:[Comportamento]])</f>
        <v>6.8571428571428568</v>
      </c>
    </row>
    <row r="37" spans="1:12" ht="15.6">
      <c r="A37" s="17" t="s">
        <v>14</v>
      </c>
      <c r="B37" s="12" t="s">
        <v>71</v>
      </c>
      <c r="C37" s="12">
        <v>8</v>
      </c>
      <c r="D37" s="12">
        <v>8</v>
      </c>
      <c r="E37" s="12">
        <v>8</v>
      </c>
      <c r="F37" s="12">
        <v>8</v>
      </c>
      <c r="G37" s="12">
        <v>7</v>
      </c>
      <c r="H37" s="12">
        <v>8</v>
      </c>
      <c r="I37" s="13">
        <v>7</v>
      </c>
      <c r="J37" s="3"/>
      <c r="K37" s="6">
        <f>AVERAGE(Tabella316[[#This Row],[Proattività]:[Comportamento]])</f>
        <v>7.7142857142857144</v>
      </c>
      <c r="L37" s="7">
        <f>AVERAGE(Tabella316[[#This Row],[Proattività]:[Comportamento]])</f>
        <v>7.7142857142857144</v>
      </c>
    </row>
    <row r="38" spans="1:12" ht="15.6">
      <c r="A38" s="17" t="s">
        <v>18</v>
      </c>
      <c r="B38" s="12" t="s">
        <v>72</v>
      </c>
      <c r="C38" s="12">
        <v>7</v>
      </c>
      <c r="D38" s="12">
        <v>8</v>
      </c>
      <c r="E38" s="12">
        <v>7</v>
      </c>
      <c r="F38" s="12">
        <v>8</v>
      </c>
      <c r="G38" s="12">
        <v>7</v>
      </c>
      <c r="H38" s="12">
        <v>7</v>
      </c>
      <c r="I38" s="13">
        <v>8</v>
      </c>
      <c r="J38" s="3"/>
      <c r="K38" s="4">
        <f>AVERAGE(Tabella316[[#This Row],[Proattività]:[Comportamento]])</f>
        <v>7.4285714285714288</v>
      </c>
      <c r="L38" s="7">
        <f>AVERAGE(Tabella316[[#This Row],[Proattività]:[Comportamento]])</f>
        <v>7.4285714285714288</v>
      </c>
    </row>
    <row r="39" spans="1:12" ht="15.6">
      <c r="A39" s="17" t="s">
        <v>22</v>
      </c>
      <c r="B39" s="12" t="s">
        <v>73</v>
      </c>
      <c r="C39" s="12">
        <v>7</v>
      </c>
      <c r="D39" s="12">
        <v>8</v>
      </c>
      <c r="E39" s="12">
        <v>7</v>
      </c>
      <c r="F39" s="12">
        <v>8</v>
      </c>
      <c r="G39" s="12">
        <v>7</v>
      </c>
      <c r="H39" s="12">
        <v>6</v>
      </c>
      <c r="I39" s="13">
        <v>7</v>
      </c>
      <c r="J39" s="3"/>
      <c r="K39" s="6">
        <f>AVERAGE(Tabella316[[#This Row],[Proattività]:[Comportamento]])</f>
        <v>7.1428571428571432</v>
      </c>
      <c r="L39" s="7">
        <f>AVERAGE(Tabella316[[#This Row],[Proattività]:[Comportamento]])</f>
        <v>7.1428571428571432</v>
      </c>
    </row>
    <row r="40" spans="1:12" ht="15.6">
      <c r="A40" s="17" t="s">
        <v>27</v>
      </c>
      <c r="B40" s="14" t="s">
        <v>74</v>
      </c>
      <c r="C40" s="14">
        <v>9</v>
      </c>
      <c r="D40" s="14">
        <v>8</v>
      </c>
      <c r="E40" s="14">
        <v>8</v>
      </c>
      <c r="F40" s="14">
        <v>8</v>
      </c>
      <c r="G40" s="14">
        <v>7</v>
      </c>
      <c r="H40" s="14">
        <v>9</v>
      </c>
      <c r="I40" s="15">
        <v>8</v>
      </c>
      <c r="J40" s="3"/>
      <c r="K40" s="4">
        <f>AVERAGE(Tabella316[[#This Row],[Proattività]:[Comportamento]])</f>
        <v>8.1428571428571423</v>
      </c>
      <c r="L40" s="7">
        <f>AVERAGE(Tabella316[[#This Row],[Proattività]:[Comportamento]])</f>
        <v>8.1428571428571423</v>
      </c>
    </row>
    <row r="42" spans="1:12" ht="29.7" customHeight="1">
      <c r="A42" s="94" t="s">
        <v>76</v>
      </c>
      <c r="B42" s="95"/>
    </row>
    <row r="43" spans="1:12" ht="15.6">
      <c r="A43" s="16" t="s">
        <v>0</v>
      </c>
      <c r="B43" s="10" t="s">
        <v>63</v>
      </c>
      <c r="C43" s="10" t="s">
        <v>8</v>
      </c>
      <c r="D43" s="10" t="s">
        <v>25</v>
      </c>
      <c r="E43" s="10" t="s">
        <v>64</v>
      </c>
      <c r="F43" s="10" t="s">
        <v>65</v>
      </c>
      <c r="G43" s="10" t="s">
        <v>66</v>
      </c>
      <c r="H43" s="10" t="s">
        <v>46</v>
      </c>
      <c r="I43" s="11" t="s">
        <v>55</v>
      </c>
      <c r="J43" s="2"/>
      <c r="K43" s="35" t="s">
        <v>67</v>
      </c>
      <c r="L43" s="36" t="s">
        <v>68</v>
      </c>
    </row>
    <row r="44" spans="1:12" ht="15.6">
      <c r="A44" s="17" t="s">
        <v>5</v>
      </c>
      <c r="B44" s="12" t="s">
        <v>69</v>
      </c>
      <c r="C44" s="12">
        <v>8</v>
      </c>
      <c r="D44" s="12">
        <v>9</v>
      </c>
      <c r="E44" s="12">
        <v>8</v>
      </c>
      <c r="F44" s="12">
        <v>9</v>
      </c>
      <c r="G44" s="12">
        <v>8</v>
      </c>
      <c r="H44" s="12">
        <v>7</v>
      </c>
      <c r="I44" s="13">
        <v>8</v>
      </c>
      <c r="J44" s="3"/>
      <c r="K44" s="6">
        <f>AVERAGE(Tabella3618[[#This Row],[Proattività]:[Comportamento]])</f>
        <v>8.1428571428571423</v>
      </c>
      <c r="L44" s="7">
        <f>AVERAGE(Tabella3618[[#This Row],[Proattività]:[Comportamento]])</f>
        <v>8.1428571428571423</v>
      </c>
    </row>
    <row r="45" spans="1:12" ht="15.6">
      <c r="A45" s="17" t="s">
        <v>10</v>
      </c>
      <c r="B45" s="12" t="s">
        <v>70</v>
      </c>
      <c r="C45" s="12">
        <v>8</v>
      </c>
      <c r="D45" s="12">
        <v>9</v>
      </c>
      <c r="E45" s="12">
        <v>8</v>
      </c>
      <c r="F45" s="12">
        <v>9</v>
      </c>
      <c r="G45" s="12">
        <v>8</v>
      </c>
      <c r="H45" s="12">
        <v>8</v>
      </c>
      <c r="I45" s="13">
        <v>8</v>
      </c>
      <c r="J45" s="3"/>
      <c r="K45" s="4">
        <f>AVERAGE(Tabella3618[[#This Row],[Proattività]:[Comportamento]])</f>
        <v>8.2857142857142865</v>
      </c>
      <c r="L45" s="7">
        <f>AVERAGE(Tabella3618[[#This Row],[Proattività]:[Comportamento]])</f>
        <v>8.2857142857142865</v>
      </c>
    </row>
    <row r="46" spans="1:12" ht="15.6">
      <c r="A46" s="17" t="s">
        <v>14</v>
      </c>
      <c r="B46" s="12" t="s">
        <v>71</v>
      </c>
      <c r="C46" s="12">
        <v>9</v>
      </c>
      <c r="D46" s="12">
        <v>10</v>
      </c>
      <c r="E46" s="12">
        <v>8</v>
      </c>
      <c r="F46" s="12">
        <v>10</v>
      </c>
      <c r="G46" s="12">
        <v>8</v>
      </c>
      <c r="H46" s="12">
        <v>8</v>
      </c>
      <c r="I46" s="13">
        <v>8</v>
      </c>
      <c r="J46" s="3"/>
      <c r="K46" s="6">
        <f>AVERAGE(Tabella3618[[#This Row],[Proattività]:[Comportamento]])</f>
        <v>8.7142857142857135</v>
      </c>
      <c r="L46" s="7">
        <f>AVERAGE(Tabella3618[[#This Row],[Proattività]:[Comportamento]])</f>
        <v>8.7142857142857135</v>
      </c>
    </row>
    <row r="47" spans="1:12" ht="15.6">
      <c r="A47" s="17" t="s">
        <v>18</v>
      </c>
      <c r="B47" s="12" t="s">
        <v>72</v>
      </c>
      <c r="C47" s="12">
        <v>8</v>
      </c>
      <c r="D47" s="12">
        <v>9</v>
      </c>
      <c r="E47" s="12">
        <v>8</v>
      </c>
      <c r="F47" s="12">
        <v>9</v>
      </c>
      <c r="G47" s="12">
        <v>7</v>
      </c>
      <c r="H47" s="12">
        <v>7</v>
      </c>
      <c r="I47" s="13">
        <v>8</v>
      </c>
      <c r="J47" s="3"/>
      <c r="K47" s="4">
        <f>AVERAGE(Tabella3618[[#This Row],[Proattività]:[Comportamento]])</f>
        <v>8</v>
      </c>
      <c r="L47" s="7">
        <f>AVERAGE(Tabella3618[[#This Row],[Proattività]:[Comportamento]])</f>
        <v>8</v>
      </c>
    </row>
    <row r="48" spans="1:12" ht="15.6">
      <c r="A48" s="17" t="s">
        <v>22</v>
      </c>
      <c r="B48" s="12" t="s">
        <v>73</v>
      </c>
      <c r="C48" s="12">
        <v>8</v>
      </c>
      <c r="D48" s="12">
        <v>9</v>
      </c>
      <c r="E48" s="12">
        <v>8</v>
      </c>
      <c r="F48" s="12">
        <v>9</v>
      </c>
      <c r="G48" s="12">
        <v>7</v>
      </c>
      <c r="H48" s="12">
        <v>7</v>
      </c>
      <c r="I48" s="13">
        <v>8</v>
      </c>
      <c r="J48" s="3"/>
      <c r="K48" s="6">
        <f>AVERAGE(Tabella3618[[#This Row],[Proattività]:[Comportamento]])</f>
        <v>8</v>
      </c>
      <c r="L48" s="7">
        <f>AVERAGE(Tabella3618[[#This Row],[Proattività]:[Comportamento]])</f>
        <v>8</v>
      </c>
    </row>
    <row r="49" spans="1:12" ht="15.6">
      <c r="A49" s="17" t="s">
        <v>27</v>
      </c>
      <c r="B49" s="14" t="s">
        <v>74</v>
      </c>
      <c r="C49" s="14">
        <v>10</v>
      </c>
      <c r="D49" s="12">
        <v>9</v>
      </c>
      <c r="E49" s="12">
        <v>8</v>
      </c>
      <c r="F49" s="12">
        <v>10</v>
      </c>
      <c r="G49" s="12">
        <v>8</v>
      </c>
      <c r="H49" s="14">
        <v>9</v>
      </c>
      <c r="I49" s="13">
        <v>7</v>
      </c>
      <c r="J49" s="3"/>
      <c r="K49" s="4">
        <f>AVERAGE(Tabella3618[[#This Row],[Proattività]:[Comportamento]])</f>
        <v>8.7142857142857135</v>
      </c>
      <c r="L49" s="7">
        <f>AVERAGE(Tabella3618[[#This Row],[Proattività]:[Comportamento]])</f>
        <v>8.7142857142857135</v>
      </c>
    </row>
    <row r="51" spans="1:12" ht="29.7" customHeight="1">
      <c r="A51" s="94" t="s">
        <v>77</v>
      </c>
      <c r="B51" s="95"/>
    </row>
    <row r="52" spans="1:12" ht="15.6">
      <c r="A52" s="16" t="s">
        <v>0</v>
      </c>
      <c r="B52" s="10" t="s">
        <v>63</v>
      </c>
      <c r="C52" s="10" t="s">
        <v>8</v>
      </c>
      <c r="D52" s="10" t="s">
        <v>25</v>
      </c>
      <c r="E52" s="10" t="s">
        <v>64</v>
      </c>
      <c r="F52" s="10" t="s">
        <v>65</v>
      </c>
      <c r="G52" s="10" t="s">
        <v>66</v>
      </c>
      <c r="H52" s="10" t="s">
        <v>46</v>
      </c>
      <c r="I52" s="11" t="s">
        <v>55</v>
      </c>
      <c r="J52" s="2"/>
      <c r="K52" s="35" t="s">
        <v>67</v>
      </c>
      <c r="L52" s="36" t="s">
        <v>68</v>
      </c>
    </row>
    <row r="53" spans="1:12" ht="15.6">
      <c r="A53" s="17" t="s">
        <v>5</v>
      </c>
      <c r="B53" s="12" t="s">
        <v>69</v>
      </c>
      <c r="C53" s="12">
        <v>7</v>
      </c>
      <c r="D53" s="12">
        <v>9</v>
      </c>
      <c r="E53" s="12">
        <v>8</v>
      </c>
      <c r="F53" s="12">
        <v>9</v>
      </c>
      <c r="G53" s="12">
        <v>9</v>
      </c>
      <c r="H53" s="12">
        <v>8</v>
      </c>
      <c r="I53" s="13">
        <v>10</v>
      </c>
      <c r="J53" s="3"/>
      <c r="K53" s="6">
        <f>AVERAGE(Tabella36820[[#This Row],[Proattività]:[Comportamento]])</f>
        <v>8.5714285714285712</v>
      </c>
      <c r="L53" s="7">
        <f>AVERAGE(Tabella36820[[#This Row],[Proattività]:[Comportamento]])</f>
        <v>8.5714285714285712</v>
      </c>
    </row>
    <row r="54" spans="1:12" ht="15.6">
      <c r="A54" s="17" t="s">
        <v>10</v>
      </c>
      <c r="B54" s="12" t="s">
        <v>70</v>
      </c>
      <c r="C54" s="12">
        <v>7</v>
      </c>
      <c r="D54" s="12">
        <v>9</v>
      </c>
      <c r="E54" s="12">
        <v>7</v>
      </c>
      <c r="F54" s="12">
        <v>7</v>
      </c>
      <c r="G54" s="12">
        <v>9</v>
      </c>
      <c r="H54" s="12">
        <v>9</v>
      </c>
      <c r="I54" s="13">
        <v>10</v>
      </c>
      <c r="J54" s="3"/>
      <c r="K54" s="4">
        <f>AVERAGE(Tabella36820[[#This Row],[Proattività]:[Comportamento]])</f>
        <v>8.2857142857142865</v>
      </c>
      <c r="L54" s="7">
        <f>AVERAGE(Tabella36820[[#This Row],[Proattività]:[Comportamento]])</f>
        <v>8.2857142857142865</v>
      </c>
    </row>
    <row r="55" spans="1:12" ht="15.6">
      <c r="A55" s="17" t="s">
        <v>14</v>
      </c>
      <c r="B55" s="12" t="s">
        <v>71</v>
      </c>
      <c r="C55" s="12">
        <v>9</v>
      </c>
      <c r="D55" s="12">
        <v>9</v>
      </c>
      <c r="E55" s="12">
        <v>7</v>
      </c>
      <c r="F55" s="12">
        <v>7</v>
      </c>
      <c r="G55" s="12">
        <v>9</v>
      </c>
      <c r="H55" s="12">
        <v>9</v>
      </c>
      <c r="I55" s="13">
        <v>10</v>
      </c>
      <c r="J55" s="3"/>
      <c r="K55" s="6">
        <f>AVERAGE(Tabella36820[[#This Row],[Proattività]:[Comportamento]])</f>
        <v>8.5714285714285712</v>
      </c>
      <c r="L55" s="7">
        <f>AVERAGE(Tabella36820[[#This Row],[Proattività]:[Comportamento]])</f>
        <v>8.5714285714285712</v>
      </c>
    </row>
    <row r="56" spans="1:12" ht="15.6">
      <c r="A56" s="17" t="s">
        <v>18</v>
      </c>
      <c r="B56" s="12" t="s">
        <v>72</v>
      </c>
      <c r="C56" s="12">
        <v>8</v>
      </c>
      <c r="D56" s="12">
        <v>9</v>
      </c>
      <c r="E56" s="12">
        <v>7</v>
      </c>
      <c r="F56" s="12">
        <v>7</v>
      </c>
      <c r="G56" s="12">
        <v>9</v>
      </c>
      <c r="H56" s="12">
        <v>8</v>
      </c>
      <c r="I56" s="13">
        <v>10</v>
      </c>
      <c r="J56" s="3"/>
      <c r="K56" s="4">
        <f>AVERAGE(Tabella36820[[#This Row],[Proattività]:[Comportamento]])</f>
        <v>8.2857142857142865</v>
      </c>
      <c r="L56" s="7">
        <f>AVERAGE(Tabella36820[[#This Row],[Proattività]:[Comportamento]])</f>
        <v>8.2857142857142865</v>
      </c>
    </row>
    <row r="57" spans="1:12" ht="15.6">
      <c r="A57" s="17" t="s">
        <v>22</v>
      </c>
      <c r="B57" s="12" t="s">
        <v>73</v>
      </c>
      <c r="C57" s="12">
        <v>7</v>
      </c>
      <c r="D57" s="12">
        <v>9</v>
      </c>
      <c r="E57" s="12">
        <v>8</v>
      </c>
      <c r="F57" s="12">
        <v>9</v>
      </c>
      <c r="G57" s="12">
        <v>9</v>
      </c>
      <c r="H57" s="12">
        <v>8</v>
      </c>
      <c r="I57" s="13">
        <v>10</v>
      </c>
      <c r="J57" s="3"/>
      <c r="K57" s="6">
        <f>AVERAGE(Tabella36820[[#This Row],[Proattività]:[Comportamento]])</f>
        <v>8.5714285714285712</v>
      </c>
      <c r="L57" s="7">
        <f>AVERAGE(Tabella36820[[#This Row],[Proattività]:[Comportamento]])</f>
        <v>8.5714285714285712</v>
      </c>
    </row>
    <row r="58" spans="1:12" ht="15.6">
      <c r="A58" s="17" t="s">
        <v>27</v>
      </c>
      <c r="B58" s="14" t="s">
        <v>74</v>
      </c>
      <c r="C58" s="14">
        <v>10</v>
      </c>
      <c r="D58" s="12">
        <v>9</v>
      </c>
      <c r="E58" s="12">
        <v>10</v>
      </c>
      <c r="F58" s="12">
        <v>9</v>
      </c>
      <c r="G58" s="12">
        <v>9</v>
      </c>
      <c r="H58" s="14">
        <v>10</v>
      </c>
      <c r="I58" s="13">
        <v>10</v>
      </c>
      <c r="J58" s="3"/>
      <c r="K58" s="4">
        <f>AVERAGE(Tabella36820[[#This Row],[Proattività]:[Comportamento]])</f>
        <v>9.5714285714285712</v>
      </c>
      <c r="L58" s="7">
        <f>AVERAGE(Tabella36820[[#This Row],[Proattività]:[Comportamento]])</f>
        <v>9.5714285714285712</v>
      </c>
    </row>
    <row r="60" spans="1:12" ht="29.7" customHeight="1">
      <c r="A60" s="94" t="s">
        <v>78</v>
      </c>
      <c r="B60" s="95"/>
    </row>
    <row r="61" spans="1:12" ht="15.6">
      <c r="A61" s="16" t="s">
        <v>0</v>
      </c>
      <c r="B61" s="10" t="s">
        <v>63</v>
      </c>
      <c r="C61" s="10" t="s">
        <v>8</v>
      </c>
      <c r="D61" s="10" t="s">
        <v>25</v>
      </c>
      <c r="E61" s="10" t="s">
        <v>64</v>
      </c>
      <c r="F61" s="10" t="s">
        <v>65</v>
      </c>
      <c r="G61" s="10" t="s">
        <v>66</v>
      </c>
      <c r="H61" s="10" t="s">
        <v>46</v>
      </c>
      <c r="I61" s="11" t="s">
        <v>55</v>
      </c>
      <c r="J61" s="2"/>
      <c r="K61" s="35" t="s">
        <v>67</v>
      </c>
      <c r="L61" s="36" t="s">
        <v>68</v>
      </c>
    </row>
    <row r="62" spans="1:12" ht="15.6">
      <c r="A62" s="17" t="s">
        <v>5</v>
      </c>
      <c r="B62" s="12" t="s">
        <v>69</v>
      </c>
      <c r="C62" s="12">
        <v>9</v>
      </c>
      <c r="D62" s="12">
        <v>9</v>
      </c>
      <c r="E62" s="12">
        <v>8</v>
      </c>
      <c r="F62" s="12">
        <v>8</v>
      </c>
      <c r="G62" s="12">
        <v>9</v>
      </c>
      <c r="H62" s="12">
        <v>9</v>
      </c>
      <c r="I62" s="13">
        <v>10</v>
      </c>
      <c r="J62" s="3"/>
      <c r="K62" s="6">
        <f>AVERAGE(Tabella3681022[[#This Row],[Proattività]:[Comportamento]])</f>
        <v>8.8571428571428577</v>
      </c>
      <c r="L62" s="7">
        <f>AVERAGE(Tabella3681022[[#This Row],[Proattività]:[Comportamento]])</f>
        <v>8.8571428571428577</v>
      </c>
    </row>
    <row r="63" spans="1:12" ht="15.6">
      <c r="A63" s="17" t="s">
        <v>10</v>
      </c>
      <c r="B63" s="12" t="s">
        <v>70</v>
      </c>
      <c r="C63" s="12">
        <v>10</v>
      </c>
      <c r="D63" s="12">
        <v>9</v>
      </c>
      <c r="E63" s="12">
        <v>10</v>
      </c>
      <c r="F63" s="12">
        <v>9</v>
      </c>
      <c r="G63" s="12">
        <v>10</v>
      </c>
      <c r="H63" s="12">
        <v>9</v>
      </c>
      <c r="I63" s="13">
        <v>10</v>
      </c>
      <c r="J63" s="3"/>
      <c r="K63" s="4">
        <f>AVERAGE(Tabella3681022[[#This Row],[Proattività]:[Comportamento]])</f>
        <v>9.5714285714285712</v>
      </c>
      <c r="L63" s="7">
        <f>AVERAGE(Tabella3681022[[#This Row],[Proattività]:[Comportamento]])</f>
        <v>9.5714285714285712</v>
      </c>
    </row>
    <row r="64" spans="1:12" ht="15.6">
      <c r="A64" s="17" t="s">
        <v>14</v>
      </c>
      <c r="B64" s="12" t="s">
        <v>71</v>
      </c>
      <c r="C64" s="12">
        <v>10</v>
      </c>
      <c r="D64" s="12">
        <v>10</v>
      </c>
      <c r="E64" s="12">
        <v>10</v>
      </c>
      <c r="F64" s="12">
        <v>10</v>
      </c>
      <c r="G64" s="12">
        <v>10</v>
      </c>
      <c r="H64" s="12">
        <v>9</v>
      </c>
      <c r="I64" s="13">
        <v>10</v>
      </c>
      <c r="J64" s="3"/>
      <c r="K64" s="6">
        <f>AVERAGE(Tabella3681022[[#This Row],[Proattività]:[Comportamento]])</f>
        <v>9.8571428571428577</v>
      </c>
      <c r="L64" s="7">
        <f>AVERAGE(Tabella3681022[[#This Row],[Proattività]:[Comportamento]])</f>
        <v>9.8571428571428577</v>
      </c>
    </row>
    <row r="65" spans="1:12" ht="15.6">
      <c r="A65" s="17" t="s">
        <v>18</v>
      </c>
      <c r="B65" s="12" t="s">
        <v>72</v>
      </c>
      <c r="C65" s="12">
        <v>10</v>
      </c>
      <c r="D65" s="12">
        <v>10</v>
      </c>
      <c r="E65" s="12">
        <v>9</v>
      </c>
      <c r="F65" s="12">
        <v>9</v>
      </c>
      <c r="G65" s="12">
        <v>10</v>
      </c>
      <c r="H65" s="12">
        <v>9</v>
      </c>
      <c r="I65" s="13">
        <v>10</v>
      </c>
      <c r="J65" s="3"/>
      <c r="K65" s="4">
        <f>AVERAGE(Tabella3681022[[#This Row],[Proattività]:[Comportamento]])</f>
        <v>9.5714285714285712</v>
      </c>
      <c r="L65" s="7">
        <f>AVERAGE(Tabella3681022[[#This Row],[Proattività]:[Comportamento]])</f>
        <v>9.5714285714285712</v>
      </c>
    </row>
    <row r="66" spans="1:12" ht="15.6">
      <c r="A66" s="17" t="s">
        <v>22</v>
      </c>
      <c r="B66" s="12" t="s">
        <v>73</v>
      </c>
      <c r="C66" s="12">
        <v>9</v>
      </c>
      <c r="D66" s="12">
        <v>9</v>
      </c>
      <c r="E66" s="12">
        <v>8</v>
      </c>
      <c r="F66" s="12">
        <v>8</v>
      </c>
      <c r="G66" s="12">
        <v>9</v>
      </c>
      <c r="H66" s="12">
        <v>9</v>
      </c>
      <c r="I66" s="13">
        <v>10</v>
      </c>
      <c r="J66" s="3"/>
      <c r="K66" s="6">
        <f>AVERAGE(Tabella3681022[[#This Row],[Proattività]:[Comportamento]])</f>
        <v>8.8571428571428577</v>
      </c>
      <c r="L66" s="7">
        <f>AVERAGE(Tabella3681022[[#This Row],[Proattività]:[Comportamento]])</f>
        <v>8.8571428571428577</v>
      </c>
    </row>
    <row r="67" spans="1:12" ht="15.6">
      <c r="A67" s="17" t="s">
        <v>27</v>
      </c>
      <c r="B67" s="14" t="s">
        <v>79</v>
      </c>
      <c r="C67" s="14">
        <v>9</v>
      </c>
      <c r="D67" s="12">
        <v>10</v>
      </c>
      <c r="E67" s="12">
        <v>10</v>
      </c>
      <c r="F67" s="12">
        <v>9</v>
      </c>
      <c r="G67" s="12">
        <v>10</v>
      </c>
      <c r="H67" s="14">
        <v>9</v>
      </c>
      <c r="I67" s="13">
        <v>10</v>
      </c>
      <c r="J67" s="3"/>
      <c r="K67" s="4">
        <f>AVERAGE(Tabella3681022[[#This Row],[Proattività]:[Comportamento]])</f>
        <v>9.5714285714285712</v>
      </c>
      <c r="L67" s="7">
        <f>AVERAGE(Tabella3681022[[#This Row],[Proattività]:[Comportamento]])</f>
        <v>9.5714285714285712</v>
      </c>
    </row>
    <row r="69" spans="1:12" ht="29.7" customHeight="1">
      <c r="A69" s="94" t="s">
        <v>80</v>
      </c>
      <c r="B69" s="95"/>
    </row>
    <row r="70" spans="1:12" ht="15.6">
      <c r="A70" s="16" t="s">
        <v>0</v>
      </c>
      <c r="B70" s="10" t="s">
        <v>63</v>
      </c>
      <c r="C70" s="10" t="s">
        <v>8</v>
      </c>
      <c r="D70" s="10" t="s">
        <v>25</v>
      </c>
      <c r="E70" s="10" t="s">
        <v>64</v>
      </c>
      <c r="F70" s="10" t="s">
        <v>65</v>
      </c>
      <c r="G70" s="10" t="s">
        <v>66</v>
      </c>
      <c r="H70" s="10" t="s">
        <v>46</v>
      </c>
      <c r="I70" s="11" t="s">
        <v>55</v>
      </c>
      <c r="J70" s="2"/>
      <c r="K70" s="35" t="s">
        <v>67</v>
      </c>
      <c r="L70" s="36" t="s">
        <v>68</v>
      </c>
    </row>
    <row r="71" spans="1:12" ht="15.6">
      <c r="A71" s="17" t="s">
        <v>5</v>
      </c>
      <c r="B71" s="12" t="s">
        <v>69</v>
      </c>
      <c r="C71" s="12">
        <v>9</v>
      </c>
      <c r="D71" s="12">
        <v>10</v>
      </c>
      <c r="E71" s="12">
        <v>10</v>
      </c>
      <c r="F71" s="12">
        <v>9</v>
      </c>
      <c r="G71" s="12">
        <v>9</v>
      </c>
      <c r="H71" s="12">
        <v>9</v>
      </c>
      <c r="I71" s="13">
        <v>10</v>
      </c>
      <c r="J71" s="3"/>
      <c r="K71" s="6">
        <f>AVERAGE(Tabella368101224[[#This Row],[Proattività]:[Comportamento]])</f>
        <v>9.4285714285714288</v>
      </c>
      <c r="L71" s="7">
        <f>AVERAGE(Tabella368101224[[#This Row],[Proattività]:[Comportamento]])</f>
        <v>9.4285714285714288</v>
      </c>
    </row>
    <row r="72" spans="1:12" ht="15.6">
      <c r="A72" s="17" t="s">
        <v>10</v>
      </c>
      <c r="B72" s="12" t="s">
        <v>70</v>
      </c>
      <c r="C72" s="12">
        <v>10</v>
      </c>
      <c r="D72" s="12">
        <v>10</v>
      </c>
      <c r="E72" s="12">
        <v>10</v>
      </c>
      <c r="F72" s="12">
        <v>9</v>
      </c>
      <c r="G72" s="12">
        <v>10</v>
      </c>
      <c r="H72" s="12">
        <v>9</v>
      </c>
      <c r="I72" s="13">
        <v>10</v>
      </c>
      <c r="J72" s="3"/>
      <c r="K72" s="4">
        <f>AVERAGE(Tabella368101224[[#This Row],[Proattività]:[Comportamento]])</f>
        <v>9.7142857142857135</v>
      </c>
      <c r="L72" s="7">
        <f>AVERAGE(Tabella368101224[[#This Row],[Proattività]:[Comportamento]])</f>
        <v>9.7142857142857135</v>
      </c>
    </row>
    <row r="73" spans="1:12" ht="15.6">
      <c r="A73" s="17" t="s">
        <v>14</v>
      </c>
      <c r="B73" s="12" t="s">
        <v>71</v>
      </c>
      <c r="C73" s="12">
        <v>10</v>
      </c>
      <c r="D73" s="12">
        <v>10</v>
      </c>
      <c r="E73" s="12">
        <v>10</v>
      </c>
      <c r="F73" s="12">
        <v>9</v>
      </c>
      <c r="G73" s="12">
        <v>10</v>
      </c>
      <c r="H73" s="12">
        <v>9</v>
      </c>
      <c r="I73" s="13">
        <v>10</v>
      </c>
      <c r="J73" s="3"/>
      <c r="K73" s="6">
        <f>AVERAGE(Tabella368101224[[#This Row],[Proattività]:[Comportamento]])</f>
        <v>9.7142857142857135</v>
      </c>
      <c r="L73" s="7">
        <f>AVERAGE(Tabella368101224[[#This Row],[Proattività]:[Comportamento]])</f>
        <v>9.7142857142857135</v>
      </c>
    </row>
    <row r="74" spans="1:12" ht="15.6">
      <c r="A74" s="17" t="s">
        <v>18</v>
      </c>
      <c r="B74" s="12" t="s">
        <v>72</v>
      </c>
      <c r="C74" s="12">
        <v>10</v>
      </c>
      <c r="D74" s="12">
        <v>10</v>
      </c>
      <c r="E74" s="12">
        <v>10</v>
      </c>
      <c r="F74" s="12">
        <v>9</v>
      </c>
      <c r="G74" s="12">
        <v>10</v>
      </c>
      <c r="H74" s="12">
        <v>9</v>
      </c>
      <c r="I74" s="13">
        <v>8</v>
      </c>
      <c r="J74" s="3"/>
      <c r="K74" s="4">
        <f>AVERAGE(Tabella368101224[[#This Row],[Proattività]:[Comportamento]])</f>
        <v>9.4285714285714288</v>
      </c>
      <c r="L74" s="7">
        <f>AVERAGE(Tabella368101224[[#This Row],[Proattività]:[Comportamento]])</f>
        <v>9.4285714285714288</v>
      </c>
    </row>
    <row r="75" spans="1:12" ht="15.6">
      <c r="A75" s="17" t="s">
        <v>22</v>
      </c>
      <c r="B75" s="12" t="s">
        <v>73</v>
      </c>
      <c r="C75" s="12">
        <v>10</v>
      </c>
      <c r="D75" s="12">
        <v>10</v>
      </c>
      <c r="E75" s="12">
        <v>10</v>
      </c>
      <c r="F75" s="12">
        <v>9</v>
      </c>
      <c r="G75" s="12">
        <v>10</v>
      </c>
      <c r="H75" s="12">
        <v>9</v>
      </c>
      <c r="I75" s="13">
        <v>10</v>
      </c>
      <c r="J75" s="3"/>
      <c r="K75" s="6">
        <f>AVERAGE(Tabella368101224[[#This Row],[Proattività]:[Comportamento]])</f>
        <v>9.7142857142857135</v>
      </c>
      <c r="L75" s="7">
        <f>AVERAGE(Tabella368101224[[#This Row],[Proattività]:[Comportamento]])</f>
        <v>9.7142857142857135</v>
      </c>
    </row>
    <row r="76" spans="1:12" ht="15.6">
      <c r="A76" s="17" t="s">
        <v>27</v>
      </c>
      <c r="B76" s="14" t="s">
        <v>79</v>
      </c>
      <c r="C76" s="14">
        <v>10</v>
      </c>
      <c r="D76" s="12">
        <v>10</v>
      </c>
      <c r="E76" s="12">
        <v>10</v>
      </c>
      <c r="F76" s="12">
        <v>9</v>
      </c>
      <c r="G76" s="12">
        <v>10</v>
      </c>
      <c r="H76" s="14">
        <v>9</v>
      </c>
      <c r="I76" s="13">
        <v>10</v>
      </c>
      <c r="J76" s="3"/>
      <c r="K76" s="4">
        <f>AVERAGE(Tabella368101224[[#This Row],[Proattività]:[Comportamento]])</f>
        <v>9.7142857142857135</v>
      </c>
      <c r="L76" s="7">
        <f>AVERAGE(Tabella368101224[[#This Row],[Proattività]:[Comportamento]])</f>
        <v>9.7142857142857135</v>
      </c>
    </row>
  </sheetData>
  <mergeCells count="9">
    <mergeCell ref="F5:G7"/>
    <mergeCell ref="A22:D22"/>
    <mergeCell ref="A60:B60"/>
    <mergeCell ref="A69:B69"/>
    <mergeCell ref="A2:D2"/>
    <mergeCell ref="A24:B24"/>
    <mergeCell ref="A33:B33"/>
    <mergeCell ref="A42:B42"/>
    <mergeCell ref="A51:B51"/>
  </mergeCells>
  <phoneticPr fontId="1" type="noConversion"/>
  <pageMargins left="0.7" right="0.7" top="0.75" bottom="0.75" header="0.3" footer="0.3"/>
  <pageSetup paperSize="9" orientation="portrait" r:id="rId1"/>
  <ignoredErrors>
    <ignoredError sqref="F44:F49" calculatedColumn="1"/>
  </ignoredErrors>
  <tableParts count="12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6C149-C50D-4594-8A72-41DE267FB01A}">
  <dimension ref="B2:I8"/>
  <sheetViews>
    <sheetView zoomScale="70" zoomScaleNormal="70" workbookViewId="0">
      <selection activeCell="R33" sqref="R33"/>
    </sheetView>
  </sheetViews>
  <sheetFormatPr defaultColWidth="8.77734375" defaultRowHeight="14.4"/>
  <cols>
    <col min="1" max="1" width="11.6640625" bestFit="1" customWidth="1"/>
    <col min="2" max="3" width="21.33203125" bestFit="1" customWidth="1"/>
    <col min="4" max="9" width="14.109375" bestFit="1" customWidth="1"/>
  </cols>
  <sheetData>
    <row r="2" spans="2:9" ht="21" customHeight="1">
      <c r="B2" s="35" t="s">
        <v>0</v>
      </c>
      <c r="C2" s="35" t="s">
        <v>63</v>
      </c>
      <c r="D2" s="45" t="s">
        <v>82</v>
      </c>
      <c r="E2" s="45" t="s">
        <v>83</v>
      </c>
      <c r="F2" s="45" t="s">
        <v>84</v>
      </c>
      <c r="G2" s="45" t="s">
        <v>85</v>
      </c>
      <c r="H2" s="45" t="s">
        <v>86</v>
      </c>
      <c r="I2" s="45" t="s">
        <v>87</v>
      </c>
    </row>
    <row r="3" spans="2:9" ht="21.75" customHeight="1">
      <c r="B3" s="37" t="s">
        <v>5</v>
      </c>
      <c r="C3" s="40" t="s">
        <v>69</v>
      </c>
      <c r="D3" s="49">
        <v>6</v>
      </c>
      <c r="E3" s="49">
        <v>7</v>
      </c>
      <c r="F3" s="49">
        <v>8</v>
      </c>
      <c r="G3" s="49">
        <v>9</v>
      </c>
      <c r="H3" s="49">
        <v>9</v>
      </c>
      <c r="I3" s="49">
        <v>9</v>
      </c>
    </row>
    <row r="4" spans="2:9" ht="21" customHeight="1">
      <c r="B4" s="38" t="s">
        <v>10</v>
      </c>
      <c r="C4" s="12" t="s">
        <v>70</v>
      </c>
      <c r="D4" s="49">
        <v>7</v>
      </c>
      <c r="E4" s="49">
        <v>7</v>
      </c>
      <c r="F4" s="49">
        <v>8</v>
      </c>
      <c r="G4" s="49">
        <v>8</v>
      </c>
      <c r="H4" s="49">
        <v>10</v>
      </c>
      <c r="I4" s="49">
        <v>10</v>
      </c>
    </row>
    <row r="5" spans="2:9" ht="22.2" customHeight="1">
      <c r="B5" s="37" t="s">
        <v>14</v>
      </c>
      <c r="C5" s="40" t="s">
        <v>71</v>
      </c>
      <c r="D5" s="49">
        <v>7</v>
      </c>
      <c r="E5" s="49">
        <v>8</v>
      </c>
      <c r="F5" s="49">
        <v>9</v>
      </c>
      <c r="G5" s="49">
        <v>9</v>
      </c>
      <c r="H5" s="49">
        <v>10</v>
      </c>
      <c r="I5" s="49">
        <v>10</v>
      </c>
    </row>
    <row r="6" spans="2:9" ht="21.75" customHeight="1">
      <c r="B6" s="38" t="s">
        <v>18</v>
      </c>
      <c r="C6" s="12" t="s">
        <v>72</v>
      </c>
      <c r="D6" s="49">
        <v>6</v>
      </c>
      <c r="E6" s="49">
        <v>7</v>
      </c>
      <c r="F6" s="49">
        <v>8</v>
      </c>
      <c r="G6" s="49">
        <v>8</v>
      </c>
      <c r="H6" s="49">
        <v>10</v>
      </c>
      <c r="I6" s="49">
        <v>9</v>
      </c>
    </row>
    <row r="7" spans="2:9" ht="22.2" customHeight="1">
      <c r="B7" s="37" t="s">
        <v>22</v>
      </c>
      <c r="C7" s="40" t="s">
        <v>73</v>
      </c>
      <c r="D7" s="49">
        <v>7</v>
      </c>
      <c r="E7" s="49">
        <v>7</v>
      </c>
      <c r="F7" s="49">
        <v>8</v>
      </c>
      <c r="G7" s="49">
        <v>9</v>
      </c>
      <c r="H7" s="49">
        <v>9</v>
      </c>
      <c r="I7" s="49">
        <v>10</v>
      </c>
    </row>
    <row r="8" spans="2:9" ht="22.2" customHeight="1">
      <c r="B8" s="39" t="s">
        <v>27</v>
      </c>
      <c r="C8" s="41" t="s">
        <v>74</v>
      </c>
      <c r="D8" s="49">
        <v>7</v>
      </c>
      <c r="E8" s="49">
        <v>8</v>
      </c>
      <c r="F8" s="49">
        <v>9</v>
      </c>
      <c r="G8" s="49">
        <v>10</v>
      </c>
      <c r="H8" s="49">
        <v>10</v>
      </c>
      <c r="I8" s="49">
        <v>10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D6BB54714A87E44B6805EF88D52425B" ma:contentTypeVersion="10" ma:contentTypeDescription="Creare un nuovo documento." ma:contentTypeScope="" ma:versionID="f29f57affbbc4835a2ba6f1e3eff9c89">
  <xsd:schema xmlns:xsd="http://www.w3.org/2001/XMLSchema" xmlns:xs="http://www.w3.org/2001/XMLSchema" xmlns:p="http://schemas.microsoft.com/office/2006/metadata/properties" xmlns:ns2="a65ae7f0-2710-4003-b7fa-618684872d6b" xmlns:ns3="b8b568ea-dbf3-4dba-84d0-87559ad5801e" targetNamespace="http://schemas.microsoft.com/office/2006/metadata/properties" ma:root="true" ma:fieldsID="5480f745aeefe83bd9c1a51709168633" ns2:_="" ns3:_="">
    <xsd:import namespace="a65ae7f0-2710-4003-b7fa-618684872d6b"/>
    <xsd:import namespace="b8b568ea-dbf3-4dba-84d0-87559ad5801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5ae7f0-2710-4003-b7fa-618684872d6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Tag immagine" ma:readOnly="false" ma:fieldId="{5cf76f15-5ced-4ddc-b409-7134ff3c332f}" ma:taxonomyMulti="true" ma:sspId="15f82a6a-8e37-4253-84f4-d1f37f67418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8b568ea-dbf3-4dba-84d0-87559ad5801e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ndivis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Condiviso con dettagli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46ee7cc6-df77-4a15-98ea-f75f909a66bc}" ma:internalName="TaxCatchAll" ma:showField="CatchAllData" ma:web="b8b568ea-dbf3-4dba-84d0-87559ad5801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8b568ea-dbf3-4dba-84d0-87559ad5801e" xsi:nil="true"/>
    <lcf76f155ced4ddcb4097134ff3c332f xmlns="a65ae7f0-2710-4003-b7fa-618684872d6b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770C8FE4-04BB-464C-9EFC-F7E3456A810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65ae7f0-2710-4003-b7fa-618684872d6b"/>
    <ds:schemaRef ds:uri="b8b568ea-dbf3-4dba-84d0-87559ad5801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CEB804A-6748-4C85-BD84-0B964154F39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F738A1B-61EB-484D-B687-F24AF076CE0B}">
  <ds:schemaRefs>
    <ds:schemaRef ds:uri="b8b568ea-dbf3-4dba-84d0-87559ad5801e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a65ae7f0-2710-4003-b7fa-618684872d6b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9</vt:i4>
      </vt:variant>
    </vt:vector>
  </HeadingPairs>
  <TitlesOfParts>
    <vt:vector size="9" baseType="lpstr">
      <vt:lpstr>Legenda</vt:lpstr>
      <vt:lpstr>Valutazione_1</vt:lpstr>
      <vt:lpstr>Valutazione_2</vt:lpstr>
      <vt:lpstr>Valutazione_3</vt:lpstr>
      <vt:lpstr>Valutazione_4</vt:lpstr>
      <vt:lpstr>Valutazione_5</vt:lpstr>
      <vt:lpstr>Valutazione_6</vt:lpstr>
      <vt:lpstr>Media finale</vt:lpstr>
      <vt:lpstr>Grafici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Maria Concetta Schiavone</dc:creator>
  <cp:keywords/>
  <dc:description/>
  <cp:lastModifiedBy>Maria Concetta Schiavone</cp:lastModifiedBy>
  <cp:revision/>
  <dcterms:created xsi:type="dcterms:W3CDTF">2022-11-05T15:16:32Z</dcterms:created>
  <dcterms:modified xsi:type="dcterms:W3CDTF">2023-02-13T11:53:28Z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0x010100AD6BB54714A87E44B6805EF88D52425B</vt:lpwstr>
  </property>
  <property fmtid="{D5CDD505-2E9C-101B-9397-08002B2CF9AE}" pid="3" name="WorkbookGuid">
    <vt:lpwstr>387399fa-2d8f-406b-8c0c-2cd5c71076ef</vt:lpwstr>
  </property>
  <property fmtid="{D5CDD505-2E9C-101B-9397-08002B2CF9AE}" pid="4" name="MediaServiceImageTags">
    <vt:lpwstr/>
  </property>
</Properties>
</file>