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443F82C0-B3F7-4AD9-AD51-CEBE5C7AA54C}" xr6:coauthVersionLast="47" xr6:coauthVersionMax="47" xr10:uidLastSave="{00000000-0000-0000-0000-000000000000}"/>
  <bookViews>
    <workbookView xWindow="-108" yWindow="-108" windowWidth="23256" windowHeight="13176" tabRatio="896" activeTab="6" xr2:uid="{00000000-000D-0000-FFFF-FFFF00000000}"/>
  </bookViews>
  <sheets>
    <sheet name="Trường hợp kiểm thử" sheetId="1" r:id="rId1"/>
    <sheet name="Xem thực đơn và đặt món" sheetId="19" r:id="rId2"/>
    <sheet name="Báo cáo kiểm tra" sheetId="10" state="hidden" r:id="rId3"/>
    <sheet name="Quản lý giỏ hàng" sheetId="3" r:id="rId4"/>
    <sheet name="Thanh toán" sheetId="20" r:id="rId5"/>
    <sheet name="Theo dõi trạng thái đơn hàng" sheetId="31" r:id="rId6"/>
    <sheet name="Đánh giá" sheetId="32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F5" i="20" l="1"/>
  <c r="F5" i="31"/>
  <c r="F4" i="31"/>
  <c r="E5" i="20" l="1"/>
  <c r="D5" i="20"/>
  <c r="F4" i="20"/>
  <c r="E4" i="20"/>
  <c r="D4" i="20"/>
  <c r="C21" i="10" l="1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D4" i="3" l="1"/>
  <c r="E4" i="3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E5" i="3"/>
  <c r="D5" i="3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<sst xmlns="http://schemas.openxmlformats.org/spreadsheetml/2006/main" count="606" uniqueCount="227">
  <si>
    <t>TEST CASE SYSTEM SPRINT 1</t>
  </si>
  <si>
    <t>Tên dự án</t>
  </si>
  <si>
    <t>STT</t>
  </si>
  <si>
    <t>Chức năng</t>
  </si>
  <si>
    <t>Sheet Name</t>
  </si>
  <si>
    <t>Số lượng test</t>
  </si>
  <si>
    <t>Mô tả</t>
  </si>
  <si>
    <t>Đăng nhập</t>
  </si>
  <si>
    <t>Báo cáo thử nghiệm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</si>
  <si>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</si>
  <si>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</si>
  <si>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</si>
  <si>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</si>
  <si>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</si>
  <si>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</si>
  <si>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</si>
  <si>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</si>
  <si>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</si>
  <si>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</si>
  <si>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</si>
  <si>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</si>
  <si>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</si>
  <si>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</si>
  <si>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</si>
  <si>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Tên hiển thị</t>
  </si>
  <si>
    <t>Vòng 1</t>
  </si>
  <si>
    <t>Vòng 2</t>
  </si>
  <si>
    <t>Quản lý sản phẩm</t>
  </si>
  <si>
    <t>Quản lý danh mục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</si>
  <si>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</si>
  <si>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</si>
  <si>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</si>
  <si>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</si>
  <si>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</si>
  <si>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</si>
  <si>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</si>
  <si>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</si>
  <si>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</si>
  <si>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</si>
  <si>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</si>
  <si>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</si>
  <si>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</si>
  <si>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Project Name</t>
  </si>
  <si>
    <t>Module Code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</si>
  <si>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</si>
  <si>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</si>
  <si>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</si>
  <si>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</si>
  <si>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</si>
  <si>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</si>
  <si>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Điều kiện tiên quyết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</si>
  <si>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</si>
  <si>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</si>
  <si>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</si>
  <si>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</si>
  <si>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</si>
  <si>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</si>
  <si>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</si>
  <si>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Passed</t>
  </si>
  <si>
    <t>Quy trình</t>
  </si>
  <si>
    <t>Tổng lần kiểm tra</t>
  </si>
  <si>
    <t xml:space="preserve"> - Text: Black
 - Status: Enable</t>
  </si>
  <si>
    <t>[Tìm kiếm] Search Bar</t>
  </si>
  <si>
    <t>[Thêm] Button</t>
  </si>
  <si>
    <t>GUI-TND01</t>
  </si>
  <si>
    <t>GUI-TND02</t>
  </si>
  <si>
    <t>GUI-TND03</t>
  </si>
  <si>
    <t>GUI-TND04</t>
  </si>
  <si>
    <t>FUN-TTK01</t>
  </si>
  <si>
    <t>FUN-TTK02</t>
  </si>
  <si>
    <t>FUN-TTK03</t>
  </si>
  <si>
    <t>[Xoá] Button</t>
  </si>
  <si>
    <t>NGHIÊN CỨU VÀ PHÁT TRIỂN NỀN TẢNG SỐ HÓA QUY TRÌNH PHỤC VỤ VÀ THANH TOÁN TRONG QUẢN LÝ QUÁN CAFE TÍCH HỢP AI HỖ TRỢ NGƯỜI QUẢN LÝ</t>
  </si>
  <si>
    <t>Danh mục tồn tại trên giao diện</t>
  </si>
  <si>
    <t>Label: "Danh Sách món"; trạng thái enable</t>
  </si>
  <si>
    <t>Xem thực đơn và đặt món</t>
  </si>
  <si>
    <t>GUI-XTĐ01</t>
  </si>
  <si>
    <t>GUI_SHOW Xem thực đơn và đặt món</t>
  </si>
  <si>
    <t>GUI-XTĐ02</t>
  </si>
  <si>
    <t>GUI-XTĐ03</t>
  </si>
  <si>
    <t>GUI-XTĐ04</t>
  </si>
  <si>
    <t>GUI-XTĐ05</t>
  </si>
  <si>
    <t>GUI-XTĐ06</t>
  </si>
  <si>
    <t xml:space="preserve"> - Text: Brown
 - Status: Enable</t>
  </si>
  <si>
    <t>Quân</t>
  </si>
  <si>
    <t>Kiểm tra thực đơn</t>
  </si>
  <si>
    <t>Kiểm tra các danh mục món</t>
  </si>
  <si>
    <t xml:space="preserve"> - Text: White
 - Status: Enable
 - Background: Brown</t>
  </si>
  <si>
    <t>[Tuỳ chọn món] popup</t>
  </si>
  <si>
    <t>[Thêm vào giỏ hàng] Button</t>
  </si>
  <si>
    <t>FUNCTION_SHOW Xem thực đơn và đặt món</t>
  </si>
  <si>
    <t>FUN-XTĐ01</t>
  </si>
  <si>
    <t>GUI-XTĐ07</t>
  </si>
  <si>
    <t>[Gọi nhân viên] Button</t>
  </si>
  <si>
    <t>1. Mở giao diện thực đơn
2. Lướt để tìm món trong thực đơn</t>
  </si>
  <si>
    <t>Khách hàng quét mã QR tại quán</t>
  </si>
  <si>
    <t>1. Mở giao diện thực đơn
2. Nhấn thanh tìm kiếm
3. Điền tên món cần tìm</t>
  </si>
  <si>
    <t xml:space="preserve">1. Mở giao diện thực đơn
2. Cuộn thanh danh mục các món
3. Nhấn vào mục bất kỳ để xem món </t>
  </si>
  <si>
    <t>Kết quả tìm kiếm hiển thị trên giao diện</t>
  </si>
  <si>
    <t>Hiển thị mục món bất kỳ người dùng đã chọn</t>
  </si>
  <si>
    <t>FUN-XTĐ02</t>
  </si>
  <si>
    <t>FUN-XTĐ03</t>
  </si>
  <si>
    <t>FUN-XTĐ04</t>
  </si>
  <si>
    <t>FUN-XTĐ05</t>
  </si>
  <si>
    <t>FUN-XTĐ06</t>
  </si>
  <si>
    <t>FUN-XTĐ07</t>
  </si>
  <si>
    <t>1. Mở giao diện thực đơn
2. Nhấp chọn nút "Thêm" tại một món ăn/đồ uống bất kỳ</t>
  </si>
  <si>
    <t>Món ăn và đồ uống được chọn sẽ tự động thêm vào giỏ hàng; biểu tượng giỏ hàng cập nhật số lượng món.</t>
  </si>
  <si>
    <t>Hệ thống ghi nhận thêm món thành công và cập nhật số lượng hiển thị trên icon giỏ hàng ở góc phải dưới</t>
  </si>
  <si>
    <t>Hiển thị popup chi tiết món với các lựa chọn tùy chỉnh (Topping, lượng đường, đá...).</t>
  </si>
  <si>
    <t>Hiển thị popup tùy chọn món đúng với dữ liệu món ăn đã tồn tại trong hệ thống.</t>
  </si>
  <si>
    <t>Món ăn kèm các tùy chỉnh đã chọn được thêm vào giỏ hàng thành công; popup tự động đóng lại.</t>
  </si>
  <si>
    <t>Hệ thống ghi nhận món kèm tùy chọn vào giỏ hàng và đóng popup tùy chọn.</t>
  </si>
  <si>
    <t>1. Mở giao diện thực đơn
2. Nhấn vào nút "Gọi NV" (nút nổi màu vàng ở góc dưới bên trái)</t>
  </si>
  <si>
    <t>1. Mở popup tùy chọn món
2. Nhấp chọn nút "Thêm" tại một món ăn/đồ uống bất kỳ
3. Nhấn nút "Thêm vào giỏ hàng"</t>
  </si>
  <si>
    <t>1. Mở giao diện thực đơn
2. Nhấn trực tiếp vào hoặc tên món ăn/đồ uống để mở popup tùy chỉnh (đường, đá, size,...)</t>
  </si>
  <si>
    <t>Hệ thống gửi thông báo yêu cầu hỗ trợ từ số bàn tương ứng (Bàn 03) đến thiết bị của nhân viên.</t>
  </si>
  <si>
    <t>Hệ thống gửi thông báo gọi phục vụ của (Bàn 03) tới màn hình quản lý của nhân viên.</t>
  </si>
  <si>
    <t>GUI-GH01</t>
  </si>
  <si>
    <t>GUI-GH02</t>
  </si>
  <si>
    <t>GUI-GH03</t>
  </si>
  <si>
    <t>GUI-GH04</t>
  </si>
  <si>
    <t>GUI-GH05</t>
  </si>
  <si>
    <t>GUI-GH06</t>
  </si>
  <si>
    <t>[Tăng] Button</t>
  </si>
  <si>
    <t>[Giảm] Button</t>
  </si>
  <si>
    <t>[Thoát] Button</t>
  </si>
  <si>
    <t>[Phương thức thanh toán] Button</t>
  </si>
  <si>
    <t>GUI_SHOW Quản lý giỏ hàng</t>
  </si>
  <si>
    <t>FUNCTION_SHOW Quản lý giỏ hàng</t>
  </si>
  <si>
    <t>Theo dõi trạng thái đơn hàng</t>
  </si>
  <si>
    <t>[Giỏ hàng] Label</t>
  </si>
  <si>
    <t>GUI-GH07</t>
  </si>
  <si>
    <t>GUI-GH08</t>
  </si>
  <si>
    <t>GUI-GH09</t>
  </si>
  <si>
    <t>[Giá tiền] Label</t>
  </si>
  <si>
    <t>[Đặt hàng] Button</t>
  </si>
  <si>
    <t xml:space="preserve"> -Background : brown
 -Status : enable</t>
  </si>
  <si>
    <t xml:space="preserve"> -Backgound : brown
 -Status : enable</t>
  </si>
  <si>
    <t xml:space="preserve"> -Text : black
 -Status : enable</t>
  </si>
  <si>
    <t xml:space="preserve"> -Text : white
 -Status : enable</t>
  </si>
  <si>
    <t xml:space="preserve"> -Background : red
 -Status : enable</t>
  </si>
  <si>
    <t xml:space="preserve"> -Background : black
 -Status : enable</t>
  </si>
  <si>
    <t xml:space="preserve"> -Text : brown
 -Status : enable</t>
  </si>
  <si>
    <t>[Chỉnh sửa] Button</t>
  </si>
  <si>
    <t>Hiển thị giao diện chỉnh sửa tuỳ chỉnh món</t>
  </si>
  <si>
    <t>FUNC-GH01</t>
  </si>
  <si>
    <t>Nhấn "Icon cây bút chì" để chỉnh sửa món</t>
  </si>
  <si>
    <t>Click vào icon Thùng rác đỏ của sản phẩm "Bạc xỉu".</t>
  </si>
  <si>
    <t>FUNC-GH02</t>
  </si>
  <si>
    <t>FUNC-GH03</t>
  </si>
  <si>
    <t>FUNC-GH04</t>
  </si>
  <si>
    <t>FUNC-GH05</t>
  </si>
  <si>
    <t>FUNC-GH06</t>
  </si>
  <si>
    <t>FUNC-GH07</t>
  </si>
  <si>
    <t>Sản phẩm "Bạc xỉu" biến mất khỏi giỏ hàng</t>
  </si>
  <si>
    <t>Số lượng sản phẩm tăng lên thành 3</t>
  </si>
  <si>
    <t>Click vào nút + tại sản phẩm "Cà phê đen đá"</t>
  </si>
  <si>
    <t>Số lượng sản phẩm giảm lên thành 3</t>
  </si>
  <si>
    <t>Màn hình giỏ hàng đóng lại, trả về màn hình trang chủ trước đó</t>
  </si>
  <si>
    <t>Nhấn chọn radio button "Chuyển khoản (quét VietQR)"</t>
  </si>
  <si>
    <t>Nhấn vào icon X ở góc trên bên phả</t>
  </si>
  <si>
    <t>Giỏ hàng có ít nhất 1 sản phẩm</t>
  </si>
  <si>
    <t>Giỏ hàng có sản phẩm và đang
 hiển thị trên màn hình</t>
  </si>
  <si>
    <t>1. Chọn phương thức thanh toán
2. Nhấn nút "Đặt hàng"</t>
  </si>
  <si>
    <t>Nhấn vào nút - tại sản phẩm "Cà phê đen đá"</t>
  </si>
  <si>
    <t xml:space="preserve">Hệ thống chuyển trạng thái chọn sang "Chuyển khoản (quét VietQR)"
</t>
  </si>
  <si>
    <t>Hệ thống chuyển trạng thái chọn sang "Chuyển khoản (quét VietQR)"</t>
  </si>
  <si>
    <t>Hệ thống ghi nhận đơn hàng thành công</t>
  </si>
  <si>
    <t>[Mã đơn] Label</t>
  </si>
  <si>
    <t>[Đặt món ] Button</t>
  </si>
  <si>
    <t>[Thực đơn ] Button</t>
  </si>
  <si>
    <t>[Đơn hàng] Button</t>
  </si>
  <si>
    <t>GUI_SHOW Thanh toán</t>
  </si>
  <si>
    <t>FUNCTION_SHOW Thanh toán</t>
  </si>
  <si>
    <t>Thanh toán</t>
  </si>
  <si>
    <t>GUI_SHOW Theo dõi trạng thái đơn hàng</t>
  </si>
  <si>
    <t>FUNCTION_SHOW Theo dõi trạng thái đơn hàng</t>
  </si>
  <si>
    <t>Text : gray
Status : enable</t>
  </si>
  <si>
    <t>Text : white
Status : enable</t>
  </si>
  <si>
    <t>Text : brown
Status : enable</t>
  </si>
  <si>
    <t>Hệ thống chuyển hướng người dùng quay trở lại màn hình "Thực đơn" (Menu món ăn) để tiếp tục chọn món</t>
  </si>
  <si>
    <t>Nhấn vào nút "Tiếp tục đặt món"</t>
  </si>
  <si>
    <t>Nhấn vào nút "Thực đơn"</t>
  </si>
  <si>
    <t>Nhấn vào nút "Đơn hàng"</t>
  </si>
  <si>
    <t>Hệ thống hiển thị giao diện màn hình "Thực đơn" (Menu món ăn) để tiếp tục chọn món</t>
  </si>
  <si>
    <t>Hể thống sẽ hiển thị giao diện tất cả đơn hàng mà người dùng đã đặt trước đó</t>
  </si>
  <si>
    <t>[Đánh giá] Button</t>
  </si>
  <si>
    <t>[Gửi đánh giá] Button</t>
  </si>
  <si>
    <t>[Góp ý] Button</t>
  </si>
  <si>
    <t xml:space="preserve"> - Text: Gray
 - Status: Enable</t>
  </si>
  <si>
    <t xml:space="preserve"> - Status : Enable</t>
  </si>
  <si>
    <t xml:space="preserve"> - Text: White
 - Status: Enable</t>
  </si>
  <si>
    <t>Đánh giá</t>
  </si>
  <si>
    <t>GUI_SHOW Đánh giá</t>
  </si>
  <si>
    <t>FUNCTION_SHOW Đánh giá</t>
  </si>
  <si>
    <t>GUI-ĐG01</t>
  </si>
  <si>
    <t>GUI-ĐG02</t>
  </si>
  <si>
    <t>GUI-ĐG03</t>
  </si>
  <si>
    <t>GUI-ĐG04</t>
  </si>
  <si>
    <t>FUN-ĐG01</t>
  </si>
  <si>
    <t>FUN-ĐG02</t>
  </si>
  <si>
    <t>FUN-ĐG03</t>
  </si>
  <si>
    <t>Nhấn vào biểu tượng ly cà phê thứ 3 (từ trái sang)</t>
  </si>
  <si>
    <t>1. Nhấn vào ô "Góp ý cho quán...".
2. Nhập nội dung: "Anh chủ thân thiện, phục vụ tốt!".</t>
  </si>
  <si>
    <t>1. Nhấn vào biểu tượng ly cà phê thứ 3 (đánh giá 3/5).
2. Nhập nội dung hoặc bỏ trống TextBox "Góp ý cho quán...".
3. Nhấn button "Gửi đánh giá".</t>
  </si>
  <si>
    <t xml:space="preserve">Hệ thống gửi đánh giá thành công cùng với nội dung text và sau đó hiển thị thông báo cảm ơn </t>
  </si>
  <si>
    <t>Hệ thống ghi nhận mức đánh giá là 3/5</t>
  </si>
  <si>
    <t>Nội dung: "Anh chủ thân thiện, phục vụ tốt!" được hiển thị chính xác</t>
  </si>
  <si>
    <t>Quản lý giỏ hàng</t>
  </si>
  <si>
    <t>Đã thanh toán thành công</t>
  </si>
  <si>
    <t>GUI-ĐG05</t>
  </si>
  <si>
    <t>FUN-ĐG04</t>
  </si>
  <si>
    <t>Đã đặt đơn hàng thành công</t>
  </si>
  <si>
    <t>Chọn phương thức thanh toán chuyển khoản</t>
  </si>
  <si>
    <t>FUNC-TT01</t>
  </si>
  <si>
    <t>GUI-TT01</t>
  </si>
  <si>
    <t>GUI-TT02</t>
  </si>
  <si>
    <t>[Quét mã] Image</t>
  </si>
  <si>
    <t xml:space="preserve"> -Text : gray
 -Status : enable</t>
  </si>
  <si>
    <t>1. Chọn phương thức thanh toán chuyển khoản
2. Quét mã QR</t>
  </si>
  <si>
    <t>Hệ thống hiển thị trạng thái đã thanh toán cùng với số tiền đã thanh toán và lời thông báo "Hoàn tất! Xin cảm ơn"</t>
  </si>
  <si>
    <t xml:space="preserve">Giao diện hiển thị thực đơn đầy đủ </t>
  </si>
  <si>
    <t>Ánh</t>
  </si>
  <si>
    <t>Hà</t>
  </si>
  <si>
    <t>Bình</t>
  </si>
  <si>
    <t>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</si>
</sst>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\-mmm\-yy;@"/>
    <numFmt numFmtId="165" formatCode="0;[Red]0"/>
  </numFmts>
  <fonts count="33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sz val="11"/>
      <name val="ＭＳ Ｐゴシック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sz val="14"/>
      <color indexed="63"/>
      <name val="Times New Roman"/>
      <family val="1"/>
    </font>
    <font>
      <sz val="13"/>
      <color rgb="FF00000A"/>
      <name val="Times New Roman"/>
      <family val="1"/>
    </font>
    <font>
      <sz val="13"/>
      <color rgb="FF000000"/>
      <name val="Times New Roman"/>
      <family val="1"/>
    </font>
    <font>
      <sz val="13"/>
      <color indexed="8"/>
      <name val="Times New Roman"/>
      <family val="1"/>
    </font>
    <font>
      <b/>
      <sz val="13"/>
      <color rgb="FFFFFFFF"/>
      <name val="Times New Roman"/>
      <family val="1"/>
    </font>
    <font>
      <sz val="13"/>
      <color indexed="63"/>
      <name val="Times New Roman"/>
      <family val="1"/>
    </font>
    <font>
      <sz val="18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theme="0"/>
      <name val="Times New Roman"/>
      <family val="1"/>
    </font>
    <font>
      <b/>
      <sz val="14"/>
      <color theme="0"/>
      <name val="Times New Roman"/>
      <family val="1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0"/>
        <bgColor indexed="38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249977111117893"/>
        <bgColor indexed="38"/>
      </patternFill>
    </fill>
    <fill>
      <patternFill patternType="solid">
        <fgColor rgb="FFFFFF00"/>
        <bgColor indexed="3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hair">
        <color indexed="8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  <xf numFmtId="0" fontId="3" fillId="0" borderId="0"/>
    <xf numFmtId="0" fontId="32" fillId="0" borderId="0" applyNumberFormat="0" applyFill="0" applyBorder="0" applyAlignment="0" applyProtection="0"/>
  </cellStyleXfs>
  <cellXfs count="218">
    <xf numFmtId="0" fontId="0" fillId="0" borderId="0" xfId="0"/>
    <xf numFmtId="0" fontId="8" fillId="0" borderId="0" xfId="1" applyFont="1" applyBorder="1" applyProtection="1">
      <alignment vertical="center"/>
    </xf>
    <xf numFmtId="0" fontId="9" fillId="0" borderId="0" xfId="1" applyFont="1" applyBorder="1" applyAlignment="1" applyProtection="1"/>
    <xf numFmtId="0" fontId="8" fillId="0" borderId="0" xfId="1" applyFont="1" applyBorder="1" applyAlignment="1" applyProtection="1"/>
    <xf numFmtId="164" fontId="8" fillId="0" borderId="0" xfId="1" applyNumberFormat="1" applyFont="1" applyBorder="1" applyAlignment="1" applyProtection="1"/>
    <xf numFmtId="0" fontId="11" fillId="0" borderId="0" xfId="1" applyFont="1" applyBorder="1" applyProtection="1">
      <alignment vertical="center"/>
    </xf>
    <xf numFmtId="0" fontId="8" fillId="3" borderId="0" xfId="1" applyFont="1" applyFill="1" applyBorder="1" applyProtection="1">
      <alignment vertical="center"/>
    </xf>
    <xf numFmtId="0" fontId="10" fillId="0" borderId="0" xfId="0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/>
    <xf numFmtId="0" fontId="8" fillId="0" borderId="0" xfId="0" applyFont="1"/>
    <xf numFmtId="0" fontId="6" fillId="0" borderId="0" xfId="0" applyFont="1"/>
    <xf numFmtId="0" fontId="5" fillId="3" borderId="0" xfId="1" applyFont="1" applyFill="1" applyBorder="1" applyAlignment="1" applyProtection="1">
      <alignment horizontal="center"/>
    </xf>
    <xf numFmtId="0" fontId="4" fillId="3" borderId="2" xfId="1" applyFont="1" applyFill="1" applyBorder="1" applyAlignment="1" applyProtection="1"/>
    <xf numFmtId="0" fontId="12" fillId="3" borderId="3" xfId="1" applyFont="1" applyFill="1" applyBorder="1" applyAlignment="1" applyProtection="1">
      <alignment horizontal="center"/>
    </xf>
    <xf numFmtId="0" fontId="19" fillId="3" borderId="4" xfId="1" applyFont="1" applyFill="1" applyBorder="1" applyAlignment="1" applyProtection="1">
      <alignment horizontal="center"/>
    </xf>
    <xf numFmtId="0" fontId="19" fillId="3" borderId="0" xfId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9" fontId="19" fillId="3" borderId="0" xfId="2" applyFont="1" applyFill="1" applyBorder="1" applyAlignment="1" applyProtection="1">
      <alignment horizontal="center"/>
    </xf>
    <xf numFmtId="0" fontId="5" fillId="0" borderId="0" xfId="1" applyFont="1" applyBorder="1" applyAlignment="1" applyProtection="1"/>
    <xf numFmtId="0" fontId="12" fillId="0" borderId="5" xfId="1" applyFont="1" applyBorder="1" applyAlignment="1" applyProtection="1">
      <alignment horizontal="left"/>
    </xf>
    <xf numFmtId="0" fontId="5" fillId="0" borderId="6" xfId="1" applyFont="1" applyBorder="1" applyAlignment="1" applyProtection="1"/>
    <xf numFmtId="0" fontId="5" fillId="0" borderId="5" xfId="1" applyFont="1" applyBorder="1" applyAlignment="1" applyProtection="1"/>
    <xf numFmtId="2" fontId="12" fillId="0" borderId="1" xfId="1" applyNumberFormat="1" applyFont="1" applyBorder="1" applyAlignment="1" applyProtection="1">
      <alignment horizontal="right" wrapText="1"/>
    </xf>
    <xf numFmtId="0" fontId="5" fillId="0" borderId="0" xfId="1" applyFont="1" applyBorder="1" applyProtection="1">
      <alignment vertical="center"/>
    </xf>
    <xf numFmtId="0" fontId="5" fillId="0" borderId="0" xfId="1" applyFont="1" applyBorder="1" applyAlignment="1" applyProtection="1">
      <alignment horizontal="center" wrapText="1"/>
    </xf>
    <xf numFmtId="0" fontId="12" fillId="0" borderId="7" xfId="1" applyFont="1" applyBorder="1" applyAlignment="1" applyProtection="1">
      <alignment horizontal="left"/>
    </xf>
    <xf numFmtId="0" fontId="5" fillId="0" borderId="8" xfId="1" applyFont="1" applyBorder="1" applyAlignment="1" applyProtection="1"/>
    <xf numFmtId="0" fontId="5" fillId="0" borderId="9" xfId="1" applyFont="1" applyBorder="1" applyAlignment="1" applyProtection="1"/>
    <xf numFmtId="2" fontId="12" fillId="0" borderId="10" xfId="1" applyNumberFormat="1" applyFont="1" applyBorder="1" applyAlignment="1" applyProtection="1">
      <alignment horizontal="right" wrapText="1"/>
    </xf>
    <xf numFmtId="0" fontId="14" fillId="0" borderId="0" xfId="0" applyFont="1" applyAlignment="1">
      <alignment horizontal="center" vertical="top"/>
    </xf>
    <xf numFmtId="164" fontId="14" fillId="0" borderId="0" xfId="0" applyNumberFormat="1" applyFont="1"/>
    <xf numFmtId="0" fontId="14" fillId="0" borderId="0" xfId="0" applyFont="1"/>
    <xf numFmtId="0" fontId="13" fillId="0" borderId="0" xfId="0" applyFont="1"/>
    <xf numFmtId="0" fontId="20" fillId="0" borderId="0" xfId="0" applyFont="1"/>
    <xf numFmtId="0" fontId="14" fillId="0" borderId="0" xfId="0" applyFont="1" applyAlignment="1">
      <alignment horizontal="left" vertical="top" wrapText="1"/>
    </xf>
    <xf numFmtId="9" fontId="19" fillId="3" borderId="11" xfId="2" applyFont="1" applyFill="1" applyBorder="1" applyAlignment="1" applyProtection="1">
      <alignment horizontal="center"/>
    </xf>
    <xf numFmtId="0" fontId="5" fillId="0" borderId="11" xfId="1" applyFont="1" applyBorder="1" applyAlignment="1" applyProtection="1">
      <alignment horizontal="center" wrapText="1"/>
    </xf>
    <xf numFmtId="0" fontId="12" fillId="0" borderId="0" xfId="0" applyFont="1" applyAlignment="1">
      <alignment vertical="center"/>
    </xf>
    <xf numFmtId="0" fontId="5" fillId="0" borderId="0" xfId="0" applyFont="1" applyAlignment="1">
      <alignment horizontal="center" vertical="top"/>
    </xf>
    <xf numFmtId="164" fontId="5" fillId="0" borderId="0" xfId="0" applyNumberFormat="1" applyFont="1"/>
    <xf numFmtId="0" fontId="5" fillId="0" borderId="0" xfId="0" applyFont="1"/>
    <xf numFmtId="0" fontId="12" fillId="0" borderId="0" xfId="0" applyFont="1"/>
    <xf numFmtId="0" fontId="25" fillId="0" borderId="0" xfId="0" applyFont="1"/>
    <xf numFmtId="0" fontId="5" fillId="0" borderId="0" xfId="0" applyFont="1" applyAlignment="1">
      <alignment horizontal="left" vertical="top" wrapText="1"/>
    </xf>
    <xf numFmtId="0" fontId="5" fillId="0" borderId="17" xfId="1" applyFont="1" applyBorder="1" applyAlignment="1" applyProtection="1">
      <alignment horizontal="center"/>
    </xf>
    <xf numFmtId="165" fontId="5" fillId="0" borderId="17" xfId="2" applyNumberFormat="1" applyFont="1" applyBorder="1" applyAlignment="1" applyProtection="1">
      <alignment horizontal="center"/>
    </xf>
    <xf numFmtId="1" fontId="5" fillId="0" borderId="17" xfId="2" applyNumberFormat="1" applyFont="1" applyBorder="1" applyAlignment="1" applyProtection="1">
      <alignment horizontal="center"/>
    </xf>
    <xf numFmtId="0" fontId="6" fillId="0" borderId="17" xfId="0" applyFont="1" applyBorder="1" applyAlignment="1">
      <alignment horizontal="center"/>
    </xf>
    <xf numFmtId="0" fontId="5" fillId="2" borderId="17" xfId="1" applyFont="1" applyFill="1" applyBorder="1" applyAlignment="1" applyProtection="1">
      <alignment horizontal="center"/>
    </xf>
    <xf numFmtId="0" fontId="4" fillId="2" borderId="17" xfId="1" applyFont="1" applyFill="1" applyBorder="1" applyAlignment="1" applyProtection="1"/>
    <xf numFmtId="165" fontId="4" fillId="2" borderId="17" xfId="1" applyNumberFormat="1" applyFont="1" applyFill="1" applyBorder="1" applyAlignment="1" applyProtection="1">
      <alignment horizontal="center"/>
    </xf>
    <xf numFmtId="0" fontId="24" fillId="5" borderId="17" xfId="0" applyFont="1" applyFill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vertical="center" wrapText="1"/>
    </xf>
    <xf numFmtId="0" fontId="5" fillId="0" borderId="17" xfId="1" applyFont="1" applyBorder="1" applyAlignment="1" applyProtection="1">
      <alignment horizontal="center" vertical="center" wrapText="1"/>
    </xf>
    <xf numFmtId="0" fontId="5" fillId="0" borderId="17" xfId="0" applyFont="1" applyBorder="1" applyAlignment="1">
      <alignment horizontal="right" vertical="center" wrapText="1"/>
    </xf>
    <xf numFmtId="0" fontId="4" fillId="2" borderId="17" xfId="0" applyFont="1" applyFill="1" applyBorder="1" applyAlignment="1">
      <alignment horizontal="center" vertical="top" wrapText="1"/>
    </xf>
    <xf numFmtId="164" fontId="4" fillId="2" borderId="17" xfId="0" applyNumberFormat="1" applyFont="1" applyFill="1" applyBorder="1" applyAlignment="1">
      <alignment horizontal="center" vertical="center" wrapText="1"/>
    </xf>
    <xf numFmtId="0" fontId="5" fillId="3" borderId="17" xfId="3" applyFont="1" applyFill="1" applyBorder="1" applyAlignment="1">
      <alignment horizontal="left" vertical="top" wrapText="1"/>
    </xf>
    <xf numFmtId="0" fontId="5" fillId="3" borderId="17" xfId="0" applyFont="1" applyFill="1" applyBorder="1" applyAlignment="1">
      <alignment horizontal="left" vertical="top" wrapText="1"/>
    </xf>
    <xf numFmtId="0" fontId="23" fillId="3" borderId="17" xfId="0" applyFont="1" applyFill="1" applyBorder="1" applyAlignment="1">
      <alignment horizontal="left" vertical="top" wrapText="1"/>
    </xf>
    <xf numFmtId="0" fontId="5" fillId="0" borderId="17" xfId="0" applyFont="1" applyBorder="1" applyAlignment="1">
      <alignment horizontal="center" vertical="top"/>
    </xf>
    <xf numFmtId="14" fontId="22" fillId="0" borderId="17" xfId="0" applyNumberFormat="1" applyFont="1" applyBorder="1" applyAlignment="1">
      <alignment horizontal="center" vertical="top"/>
    </xf>
    <xf numFmtId="0" fontId="21" fillId="0" borderId="17" xfId="0" applyFont="1" applyBorder="1" applyAlignment="1">
      <alignment horizontal="center" vertical="top"/>
    </xf>
    <xf numFmtId="0" fontId="5" fillId="0" borderId="17" xfId="0" applyFont="1" applyBorder="1" applyAlignment="1">
      <alignment horizontal="left" vertical="top" wrapText="1"/>
    </xf>
    <xf numFmtId="0" fontId="29" fillId="5" borderId="17" xfId="0" applyFont="1" applyFill="1" applyBorder="1"/>
    <xf numFmtId="0" fontId="6" fillId="0" borderId="17" xfId="0" applyFont="1" applyBorder="1"/>
    <xf numFmtId="0" fontId="29" fillId="5" borderId="17" xfId="0" applyFont="1" applyFill="1" applyBorder="1" applyAlignment="1">
      <alignment horizontal="center" vertical="center"/>
    </xf>
    <xf numFmtId="0" fontId="29" fillId="5" borderId="17" xfId="0" applyFont="1" applyFill="1" applyBorder="1" applyAlignment="1">
      <alignment horizontal="center" vertical="center" wrapText="1"/>
    </xf>
    <xf numFmtId="0" fontId="16" fillId="0" borderId="17" xfId="0" applyFont="1" applyBorder="1"/>
    <xf numFmtId="0" fontId="6" fillId="0" borderId="17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vertical="center"/>
    </xf>
    <xf numFmtId="0" fontId="30" fillId="2" borderId="17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left" vertical="center" wrapText="1"/>
    </xf>
    <xf numFmtId="0" fontId="28" fillId="0" borderId="17" xfId="0" applyFont="1" applyBorder="1" applyAlignment="1">
      <alignment vertical="center"/>
    </xf>
    <xf numFmtId="0" fontId="6" fillId="0" borderId="17" xfId="1" applyFont="1" applyBorder="1" applyAlignment="1" applyProtection="1">
      <alignment horizontal="center" vertical="center"/>
    </xf>
    <xf numFmtId="0" fontId="27" fillId="0" borderId="17" xfId="0" applyFont="1" applyBorder="1" applyAlignment="1">
      <alignment horizontal="right" vertical="center" wrapText="1"/>
    </xf>
    <xf numFmtId="0" fontId="29" fillId="2" borderId="17" xfId="0" applyFont="1" applyFill="1" applyBorder="1" applyAlignment="1">
      <alignment horizontal="center" vertical="center"/>
    </xf>
    <xf numFmtId="164" fontId="29" fillId="2" borderId="17" xfId="0" applyNumberFormat="1" applyFont="1" applyFill="1" applyBorder="1" applyAlignment="1">
      <alignment horizontal="center" vertical="center"/>
    </xf>
    <xf numFmtId="0" fontId="6" fillId="3" borderId="17" xfId="3" applyFont="1" applyFill="1" applyBorder="1" applyAlignment="1">
      <alignment horizontal="left" vertical="center" wrapText="1"/>
    </xf>
    <xf numFmtId="0" fontId="6" fillId="3" borderId="17" xfId="0" applyFont="1" applyFill="1" applyBorder="1" applyAlignment="1">
      <alignment horizontal="left" vertical="center" wrapText="1"/>
    </xf>
    <xf numFmtId="0" fontId="6" fillId="0" borderId="17" xfId="0" applyFont="1" applyBorder="1" applyAlignment="1">
      <alignment vertical="center"/>
    </xf>
    <xf numFmtId="0" fontId="6" fillId="0" borderId="17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top" wrapText="1"/>
    </xf>
    <xf numFmtId="0" fontId="29" fillId="9" borderId="17" xfId="0" applyFont="1" applyFill="1" applyBorder="1" applyAlignment="1">
      <alignment horizontal="left" vertical="top" wrapText="1"/>
    </xf>
    <xf numFmtId="164" fontId="29" fillId="9" borderId="17" xfId="0" applyNumberFormat="1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14" fontId="6" fillId="0" borderId="17" xfId="0" applyNumberFormat="1" applyFont="1" applyBorder="1" applyAlignment="1">
      <alignment horizontal="left" vertical="top" wrapText="1"/>
    </xf>
    <xf numFmtId="0" fontId="6" fillId="3" borderId="17" xfId="3" applyFont="1" applyFill="1" applyBorder="1" applyAlignment="1">
      <alignment horizontal="left" vertical="top" wrapText="1"/>
    </xf>
    <xf numFmtId="0" fontId="6" fillId="3" borderId="17" xfId="0" applyFont="1" applyFill="1" applyBorder="1" applyAlignment="1">
      <alignment horizontal="left" vertical="top" wrapText="1"/>
    </xf>
    <xf numFmtId="0" fontId="29" fillId="9" borderId="17" xfId="0" applyFont="1" applyFill="1" applyBorder="1" applyAlignment="1">
      <alignment horizontal="center" vertical="center" wrapText="1"/>
    </xf>
    <xf numFmtId="164" fontId="29" fillId="9" borderId="17" xfId="0" applyNumberFormat="1" applyFont="1" applyFill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top" wrapText="1"/>
    </xf>
    <xf numFmtId="14" fontId="6" fillId="0" borderId="17" xfId="0" applyNumberFormat="1" applyFont="1" applyBorder="1" applyAlignment="1">
      <alignment horizontal="center" vertical="top" wrapText="1"/>
    </xf>
    <xf numFmtId="0" fontId="6" fillId="0" borderId="17" xfId="0" applyFont="1" applyBorder="1" applyAlignment="1">
      <alignment wrapText="1"/>
    </xf>
    <xf numFmtId="0" fontId="6" fillId="6" borderId="30" xfId="0" applyFont="1" applyFill="1" applyBorder="1" applyAlignment="1">
      <alignment horizontal="center" vertical="center"/>
    </xf>
    <xf numFmtId="0" fontId="6" fillId="0" borderId="30" xfId="0" applyFont="1" applyBorder="1"/>
    <xf numFmtId="0" fontId="16" fillId="6" borderId="30" xfId="0" applyFont="1" applyFill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12" fillId="0" borderId="25" xfId="1" applyFont="1" applyBorder="1" applyAlignment="1" applyProtection="1">
      <alignment horizontal="center" vertical="center"/>
    </xf>
    <xf numFmtId="0" fontId="12" fillId="0" borderId="25" xfId="1" applyFont="1" applyBorder="1" applyAlignment="1" applyProtection="1">
      <alignment horizontal="center"/>
    </xf>
    <xf numFmtId="0" fontId="12" fillId="0" borderId="25" xfId="1" applyFont="1" applyBorder="1" applyAlignment="1" applyProtection="1">
      <alignment horizontal="center" vertical="top"/>
    </xf>
    <xf numFmtId="0" fontId="6" fillId="0" borderId="25" xfId="0" applyFont="1" applyBorder="1" applyAlignment="1">
      <alignment horizontal="center"/>
    </xf>
    <xf numFmtId="0" fontId="12" fillId="0" borderId="29" xfId="1" applyFont="1" applyBorder="1" applyProtection="1">
      <alignment vertical="center"/>
    </xf>
    <xf numFmtId="0" fontId="17" fillId="0" borderId="29" xfId="1" applyFont="1" applyBorder="1" applyAlignment="1" applyProtection="1">
      <alignment vertical="top" wrapText="1"/>
    </xf>
    <xf numFmtId="0" fontId="5" fillId="0" borderId="29" xfId="1" applyFont="1" applyBorder="1" applyAlignment="1" applyProtection="1">
      <alignment wrapText="1"/>
    </xf>
    <xf numFmtId="0" fontId="12" fillId="0" borderId="30" xfId="1" applyFont="1" applyBorder="1" applyProtection="1">
      <alignment vertical="center"/>
    </xf>
    <xf numFmtId="0" fontId="17" fillId="0" borderId="30" xfId="1" applyFont="1" applyBorder="1" applyAlignment="1" applyProtection="1">
      <alignment vertical="top" wrapText="1"/>
    </xf>
    <xf numFmtId="0" fontId="12" fillId="0" borderId="30" xfId="1" applyFont="1" applyBorder="1" applyAlignment="1" applyProtection="1"/>
    <xf numFmtId="0" fontId="18" fillId="0" borderId="30" xfId="1" applyFont="1" applyBorder="1" applyAlignment="1" applyProtection="1"/>
    <xf numFmtId="0" fontId="4" fillId="2" borderId="30" xfId="1" applyFont="1" applyFill="1" applyBorder="1" applyAlignment="1" applyProtection="1">
      <alignment horizontal="center" vertical="center"/>
    </xf>
    <xf numFmtId="0" fontId="4" fillId="2" borderId="30" xfId="1" applyFont="1" applyFill="1" applyBorder="1" applyAlignment="1" applyProtection="1">
      <alignment horizontal="center" vertical="center" wrapText="1"/>
    </xf>
    <xf numFmtId="0" fontId="15" fillId="0" borderId="25" xfId="0" applyFont="1" applyBorder="1" applyAlignment="1">
      <alignment horizontal="center"/>
    </xf>
    <xf numFmtId="0" fontId="15" fillId="0" borderId="25" xfId="0" applyFont="1" applyBorder="1" applyAlignment="1">
      <alignment vertical="center" wrapText="1"/>
    </xf>
    <xf numFmtId="0" fontId="5" fillId="0" borderId="30" xfId="1" applyFont="1" applyBorder="1" applyAlignment="1" applyProtection="1">
      <alignment horizontal="center"/>
    </xf>
    <xf numFmtId="165" fontId="5" fillId="0" borderId="30" xfId="2" applyNumberFormat="1" applyFont="1" applyBorder="1" applyAlignment="1" applyProtection="1">
      <alignment horizontal="center"/>
    </xf>
    <xf numFmtId="1" fontId="5" fillId="0" borderId="30" xfId="2" applyNumberFormat="1" applyFont="1" applyBorder="1" applyAlignment="1" applyProtection="1">
      <alignment horizontal="center"/>
    </xf>
    <xf numFmtId="0" fontId="15" fillId="0" borderId="29" xfId="0" applyFont="1" applyBorder="1" applyAlignment="1">
      <alignment horizontal="center"/>
    </xf>
    <xf numFmtId="0" fontId="15" fillId="0" borderId="29" xfId="0" applyFont="1" applyBorder="1" applyAlignment="1">
      <alignment vertical="center" wrapText="1"/>
    </xf>
    <xf numFmtId="0" fontId="15" fillId="0" borderId="31" xfId="0" applyFont="1" applyBorder="1" applyAlignment="1">
      <alignment horizontal="center"/>
    </xf>
    <xf numFmtId="0" fontId="15" fillId="0" borderId="31" xfId="0" applyFont="1" applyBorder="1" applyAlignment="1">
      <alignment vertical="center" wrapText="1"/>
    </xf>
    <xf numFmtId="14" fontId="6" fillId="0" borderId="17" xfId="0" applyNumberFormat="1" applyFont="1" applyBorder="1"/>
    <xf numFmtId="0" fontId="5" fillId="6" borderId="30" xfId="4" applyFont="1" applyFill="1" applyBorder="1" applyAlignment="1">
      <alignment horizontal="center" vertical="center"/>
    </xf>
    <xf numFmtId="0" fontId="5" fillId="0" borderId="30" xfId="4" applyFont="1" applyBorder="1" applyAlignment="1">
      <alignment horizontal="center" vertical="center" wrapText="1"/>
    </xf>
    <xf numFmtId="0" fontId="5" fillId="0" borderId="30" xfId="4" applyFont="1" applyBorder="1" applyAlignment="1">
      <alignment horizontal="center" vertical="center"/>
    </xf>
    <xf numFmtId="0" fontId="5" fillId="0" borderId="17" xfId="0" applyFont="1" applyBorder="1" applyAlignment="1">
      <alignment vertical="top"/>
    </xf>
    <xf numFmtId="14" fontId="6" fillId="0" borderId="17" xfId="0" applyNumberFormat="1" applyFont="1" applyBorder="1" applyAlignment="1">
      <alignment vertical="top"/>
    </xf>
    <xf numFmtId="0" fontId="5" fillId="3" borderId="0" xfId="0" applyFont="1" applyFill="1" applyAlignment="1">
      <alignment horizontal="left" vertical="top" wrapText="1"/>
    </xf>
    <xf numFmtId="0" fontId="5" fillId="0" borderId="0" xfId="0" applyFont="1" applyAlignment="1">
      <alignment vertical="top"/>
    </xf>
    <xf numFmtId="14" fontId="6" fillId="0" borderId="0" xfId="0" applyNumberFormat="1" applyFont="1" applyAlignment="1">
      <alignment vertical="top"/>
    </xf>
    <xf numFmtId="0" fontId="21" fillId="0" borderId="0" xfId="0" applyFont="1" applyAlignment="1">
      <alignment horizontal="center" vertical="top"/>
    </xf>
    <xf numFmtId="0" fontId="6" fillId="0" borderId="30" xfId="0" applyFont="1" applyBorder="1" applyAlignment="1">
      <alignment horizontal="center" vertical="top"/>
    </xf>
    <xf numFmtId="0" fontId="5" fillId="0" borderId="33" xfId="1" applyFont="1" applyBorder="1" applyAlignment="1" applyProtection="1"/>
    <xf numFmtId="0" fontId="5" fillId="0" borderId="33" xfId="1" applyFont="1" applyBorder="1" applyProtection="1">
      <alignment vertical="center"/>
    </xf>
    <xf numFmtId="0" fontId="5" fillId="0" borderId="33" xfId="1" applyFont="1" applyBorder="1" applyAlignment="1" applyProtection="1">
      <alignment horizontal="center" wrapText="1"/>
    </xf>
    <xf numFmtId="0" fontId="5" fillId="0" borderId="34" xfId="1" applyFont="1" applyBorder="1" applyAlignment="1" applyProtection="1">
      <alignment horizontal="center" wrapText="1"/>
    </xf>
    <xf numFmtId="0" fontId="6" fillId="11" borderId="0" xfId="0" applyFont="1" applyFill="1"/>
    <xf numFmtId="0" fontId="16" fillId="10" borderId="29" xfId="0" applyFont="1" applyFill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14" fontId="6" fillId="0" borderId="17" xfId="0" applyNumberFormat="1" applyFont="1" applyBorder="1" applyAlignment="1">
      <alignment horizontal="center" vertical="top"/>
    </xf>
    <xf numFmtId="0" fontId="5" fillId="0" borderId="17" xfId="0" applyFont="1" applyBorder="1" applyAlignment="1">
      <alignment vertical="top" wrapText="1"/>
    </xf>
    <xf numFmtId="0" fontId="6" fillId="0" borderId="17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14" fontId="6" fillId="0" borderId="0" xfId="0" applyNumberFormat="1" applyFont="1" applyAlignment="1">
      <alignment horizontal="center" vertical="top"/>
    </xf>
    <xf numFmtId="14" fontId="6" fillId="0" borderId="17" xfId="0" applyNumberFormat="1" applyFont="1" applyBorder="1" applyAlignment="1">
      <alignment horizontal="center" vertical="center" wrapText="1"/>
    </xf>
    <xf numFmtId="0" fontId="6" fillId="0" borderId="17" xfId="0" applyFont="1" applyBorder="1" applyAlignment="1">
      <alignment vertical="top"/>
    </xf>
    <xf numFmtId="0" fontId="6" fillId="3" borderId="18" xfId="0" applyFont="1" applyFill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22" fillId="0" borderId="30" xfId="0" applyFont="1" applyBorder="1" applyAlignment="1">
      <alignment horizontal="center" vertical="top"/>
    </xf>
    <xf numFmtId="0" fontId="29" fillId="8" borderId="17" xfId="0" applyFont="1" applyFill="1" applyBorder="1" applyAlignment="1">
      <alignment horizontal="left" vertical="top" wrapText="1"/>
    </xf>
    <xf numFmtId="0" fontId="16" fillId="7" borderId="18" xfId="0" applyFont="1" applyFill="1" applyBorder="1" applyAlignment="1">
      <alignment horizontal="left" vertical="top" wrapText="1"/>
    </xf>
    <xf numFmtId="0" fontId="16" fillId="7" borderId="19" xfId="0" applyFont="1" applyFill="1" applyBorder="1" applyAlignment="1">
      <alignment horizontal="left" vertical="top" wrapText="1"/>
    </xf>
    <xf numFmtId="0" fontId="16" fillId="7" borderId="20" xfId="0" applyFont="1" applyFill="1" applyBorder="1" applyAlignment="1">
      <alignment horizontal="left" vertical="top" wrapText="1"/>
    </xf>
    <xf numFmtId="0" fontId="29" fillId="9" borderId="32" xfId="0" applyFont="1" applyFill="1" applyBorder="1" applyAlignment="1">
      <alignment horizontal="center" vertical="top" wrapText="1"/>
    </xf>
    <xf numFmtId="0" fontId="29" fillId="9" borderId="16" xfId="0" applyFont="1" applyFill="1" applyBorder="1" applyAlignment="1">
      <alignment horizontal="center" vertical="top" wrapText="1"/>
    </xf>
    <xf numFmtId="0" fontId="29" fillId="9" borderId="21" xfId="0" applyFont="1" applyFill="1" applyBorder="1" applyAlignment="1">
      <alignment horizontal="center" vertical="top" wrapText="1"/>
    </xf>
    <xf numFmtId="0" fontId="16" fillId="4" borderId="18" xfId="0" applyFont="1" applyFill="1" applyBorder="1" applyAlignment="1">
      <alignment horizontal="left" vertical="center"/>
    </xf>
    <xf numFmtId="0" fontId="16" fillId="4" borderId="19" xfId="0" applyFont="1" applyFill="1" applyBorder="1" applyAlignment="1">
      <alignment horizontal="left" vertical="center"/>
    </xf>
    <xf numFmtId="0" fontId="16" fillId="4" borderId="20" xfId="0" applyFont="1" applyFill="1" applyBorder="1" applyAlignment="1">
      <alignment horizontal="left" vertical="center"/>
    </xf>
    <xf numFmtId="0" fontId="16" fillId="0" borderId="17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29" fillId="9" borderId="17" xfId="0" applyFont="1" applyFill="1" applyBorder="1" applyAlignment="1">
      <alignment horizontal="left" vertical="top" wrapText="1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16" fillId="12" borderId="26" xfId="0" applyFont="1" applyFill="1" applyBorder="1" applyAlignment="1">
      <alignment horizontal="center" vertical="center" wrapText="1"/>
    </xf>
    <xf numFmtId="0" fontId="16" fillId="12" borderId="27" xfId="0" applyFont="1" applyFill="1" applyBorder="1" applyAlignment="1">
      <alignment horizontal="center" vertical="center"/>
    </xf>
    <xf numFmtId="0" fontId="16" fillId="12" borderId="28" xfId="0" applyFont="1" applyFill="1" applyBorder="1" applyAlignment="1">
      <alignment horizontal="center" vertical="center"/>
    </xf>
    <xf numFmtId="164" fontId="12" fillId="0" borderId="30" xfId="1" applyNumberFormat="1" applyFont="1" applyBorder="1" applyAlignment="1" applyProtection="1">
      <alignment horizontal="center" vertical="center"/>
    </xf>
    <xf numFmtId="0" fontId="12" fillId="0" borderId="30" xfId="1" applyFont="1" applyBorder="1" applyAlignment="1" applyProtection="1">
      <alignment horizontal="center" vertical="center" wrapText="1"/>
    </xf>
    <xf numFmtId="0" fontId="6" fillId="0" borderId="25" xfId="0" applyFont="1" applyBorder="1" applyAlignment="1">
      <alignment horizontal="center"/>
    </xf>
    <xf numFmtId="0" fontId="12" fillId="0" borderId="25" xfId="1" applyFont="1" applyBorder="1" applyAlignment="1" applyProtection="1">
      <alignment horizontal="left"/>
    </xf>
    <xf numFmtId="0" fontId="17" fillId="0" borderId="29" xfId="1" applyFont="1" applyBorder="1" applyAlignment="1" applyProtection="1">
      <alignment vertical="top" wrapText="1"/>
    </xf>
    <xf numFmtId="0" fontId="12" fillId="0" borderId="30" xfId="1" applyFont="1" applyBorder="1" applyAlignment="1" applyProtection="1">
      <alignment horizontal="center" vertical="center"/>
    </xf>
    <xf numFmtId="15" fontId="6" fillId="0" borderId="26" xfId="0" applyNumberFormat="1" applyFont="1" applyBorder="1" applyAlignment="1">
      <alignment horizontal="center"/>
    </xf>
    <xf numFmtId="15" fontId="6" fillId="0" borderId="27" xfId="0" applyNumberFormat="1" applyFont="1" applyBorder="1" applyAlignment="1">
      <alignment horizontal="center"/>
    </xf>
    <xf numFmtId="15" fontId="6" fillId="0" borderId="28" xfId="0" applyNumberFormat="1" applyFont="1" applyBorder="1" applyAlignment="1">
      <alignment horizontal="center"/>
    </xf>
    <xf numFmtId="0" fontId="12" fillId="0" borderId="26" xfId="1" applyFont="1" applyBorder="1" applyAlignment="1" applyProtection="1">
      <alignment horizontal="center" vertical="top"/>
    </xf>
    <xf numFmtId="0" fontId="12" fillId="0" borderId="27" xfId="1" applyFont="1" applyBorder="1" applyAlignment="1" applyProtection="1">
      <alignment horizontal="center" vertical="top"/>
    </xf>
    <xf numFmtId="0" fontId="12" fillId="0" borderId="28" xfId="1" applyFont="1" applyBorder="1" applyAlignment="1" applyProtection="1">
      <alignment horizontal="center" vertical="top"/>
    </xf>
    <xf numFmtId="0" fontId="16" fillId="0" borderId="26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7" fillId="0" borderId="0" xfId="1" applyFont="1" applyBorder="1" applyAlignment="1" applyProtection="1">
      <alignment horizontal="center"/>
    </xf>
    <xf numFmtId="0" fontId="12" fillId="0" borderId="25" xfId="1" applyFont="1" applyBorder="1" applyAlignment="1" applyProtection="1">
      <alignment horizontal="center"/>
    </xf>
    <xf numFmtId="0" fontId="12" fillId="0" borderId="17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12" fillId="4" borderId="17" xfId="0" applyFont="1" applyFill="1" applyBorder="1" applyAlignment="1">
      <alignment horizontal="left" vertical="center"/>
    </xf>
    <xf numFmtId="0" fontId="12" fillId="4" borderId="17" xfId="0" applyFont="1" applyFill="1" applyBorder="1" applyAlignment="1">
      <alignment vertical="center"/>
    </xf>
    <xf numFmtId="0" fontId="4" fillId="2" borderId="17" xfId="0" applyFont="1" applyFill="1" applyBorder="1" applyAlignment="1">
      <alignment horizontal="center" vertical="center" wrapText="1"/>
    </xf>
    <xf numFmtId="0" fontId="16" fillId="4" borderId="17" xfId="0" applyFont="1" applyFill="1" applyBorder="1" applyAlignment="1">
      <alignment vertical="center"/>
    </xf>
    <xf numFmtId="0" fontId="16" fillId="4" borderId="17" xfId="0" applyFont="1" applyFill="1" applyBorder="1" applyAlignment="1">
      <alignment horizontal="left" vertical="center"/>
    </xf>
    <xf numFmtId="0" fontId="29" fillId="2" borderId="17" xfId="0" applyFont="1" applyFill="1" applyBorder="1" applyAlignment="1">
      <alignment horizontal="center" vertical="center"/>
    </xf>
    <xf numFmtId="0" fontId="16" fillId="0" borderId="17" xfId="0" applyFont="1" applyBorder="1" applyAlignment="1">
      <alignment horizontal="left" vertical="center"/>
    </xf>
    <xf numFmtId="0" fontId="26" fillId="0" borderId="17" xfId="0" applyFont="1" applyBorder="1" applyAlignment="1">
      <alignment horizontal="left" vertical="center"/>
    </xf>
    <xf numFmtId="0" fontId="29" fillId="2" borderId="17" xfId="0" applyFont="1" applyFill="1" applyBorder="1" applyAlignment="1">
      <alignment horizontal="center" vertical="center" wrapText="1"/>
    </xf>
    <xf numFmtId="0" fontId="29" fillId="9" borderId="17" xfId="0" applyFont="1" applyFill="1" applyBorder="1" applyAlignment="1">
      <alignment horizontal="center" vertical="center" wrapText="1"/>
    </xf>
    <xf numFmtId="0" fontId="29" fillId="9" borderId="32" xfId="0" applyFont="1" applyFill="1" applyBorder="1" applyAlignment="1">
      <alignment horizontal="center" vertical="center" wrapText="1"/>
    </xf>
    <xf numFmtId="0" fontId="29" fillId="9" borderId="16" xfId="0" applyFont="1" applyFill="1" applyBorder="1" applyAlignment="1">
      <alignment horizontal="center" vertical="center" wrapText="1"/>
    </xf>
    <xf numFmtId="0" fontId="29" fillId="9" borderId="21" xfId="0" applyFont="1" applyFill="1" applyBorder="1" applyAlignment="1">
      <alignment horizontal="center" vertical="center" wrapText="1"/>
    </xf>
    <xf numFmtId="0" fontId="29" fillId="8" borderId="17" xfId="0" applyFont="1" applyFill="1" applyBorder="1" applyAlignment="1">
      <alignment horizontal="center" wrapText="1"/>
    </xf>
    <xf numFmtId="0" fontId="16" fillId="7" borderId="18" xfId="0" applyFont="1" applyFill="1" applyBorder="1" applyAlignment="1">
      <alignment horizontal="left" vertical="center" wrapText="1"/>
    </xf>
    <xf numFmtId="0" fontId="16" fillId="7" borderId="19" xfId="0" applyFont="1" applyFill="1" applyBorder="1" applyAlignment="1">
      <alignment horizontal="left" vertical="center" wrapText="1"/>
    </xf>
    <xf numFmtId="0" fontId="16" fillId="7" borderId="20" xfId="0" applyFont="1" applyFill="1" applyBorder="1" applyAlignment="1">
      <alignment horizontal="left" vertical="center" wrapText="1"/>
    </xf>
    <xf numFmtId="0" fontId="16" fillId="4" borderId="18" xfId="0" applyFont="1" applyFill="1" applyBorder="1" applyAlignment="1">
      <alignment horizontal="left" vertical="top"/>
    </xf>
    <xf numFmtId="0" fontId="16" fillId="4" borderId="19" xfId="0" applyFont="1" applyFill="1" applyBorder="1" applyAlignment="1">
      <alignment horizontal="left" vertical="top"/>
    </xf>
    <xf numFmtId="0" fontId="16" fillId="4" borderId="20" xfId="0" applyFont="1" applyFill="1" applyBorder="1" applyAlignment="1">
      <alignment horizontal="left" vertical="top"/>
    </xf>
    <xf numFmtId="0" fontId="16" fillId="4" borderId="18" xfId="0" applyFont="1" applyFill="1" applyBorder="1" applyAlignment="1">
      <alignment horizontal="left" vertical="top" wrapText="1"/>
    </xf>
    <xf numFmtId="0" fontId="16" fillId="4" borderId="19" xfId="0" applyFont="1" applyFill="1" applyBorder="1" applyAlignment="1">
      <alignment horizontal="left" vertical="top" wrapText="1"/>
    </xf>
    <xf numFmtId="0" fontId="16" fillId="4" borderId="20" xfId="0" applyFont="1" applyFill="1" applyBorder="1" applyAlignment="1">
      <alignment horizontal="left" vertical="top" wrapText="1"/>
    </xf>
  </cellXfs>
  <cellStyles count="5">
    <cellStyle name="Hyperlink" xfId="4" builtinId="8"/>
    <cellStyle name="Normal" xfId="0" builtinId="0"/>
    <cellStyle name="Normal 10" xfId="1" xr:uid="{00000000-0005-0000-0000-000002000000}"/>
    <cellStyle name="Normal_Sheet1" xfId="3" xr:uid="{00000000-0005-0000-0000-000003000000}"/>
    <cellStyle name="Percent 2" xfId="2" xr:uid="{00000000-0005-0000-0000-000004000000}"/>
  </cellStyles>
  <dxfs count="0"/>
  <tableStyles count="1" defaultTableStyle="TableStyleMedium9" defaultPivotStyle="PivotStyleLight16">
    <tableStyle name="Invisible" pivot="0" table="0" count="0" xr9:uid="{C015FDF2-A3DD-41D6-9EEE-22CF5F5860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29934</xdr:rowOff>
    </xdr:from>
    <xdr:to>
      <xdr:col>4</xdr:col>
      <xdr:colOff>407310</xdr:colOff>
      <xdr:row>29</xdr:row>
      <xdr:rowOff>886690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ED66F-9E51-48F8-8057-9237F5E66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41316"/>
          <a:ext cx="11324692" cy="6883483"/>
        </a:xfrm>
        <a:prstGeom prst="rect">
          <a:avLst/>
        </a:prstGeom>
      </xdr:spPr>
    </xdr:pic>
    <xdr:clientData/>
  </xdr:twoCellAnchor>
  <xdr:twoCellAnchor editAs="oneCell">
    <xdr:from>
      <xdr:col>6</xdr:col>
      <xdr:colOff>55418</xdr:colOff>
      <xdr:row>0</xdr:row>
      <xdr:rowOff>0</xdr:rowOff>
    </xdr:from>
    <xdr:to>
      <xdr:col>13</xdr:col>
      <xdr:colOff>226521</xdr:colOff>
      <xdr:row>29</xdr:row>
      <xdr:rowOff>949729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7EA5979-81DB-4BC9-91F9-2A382B154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7018" y="0"/>
          <a:ext cx="5671358" cy="79878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27215</xdr:colOff>
      <xdr:row>0</xdr:row>
      <xdr:rowOff>0</xdr:rowOff>
    </xdr:from>
    <xdr:to>
      <xdr:col>9</xdr:col>
      <xdr:colOff>737508</xdr:colOff>
      <xdr:row>5</xdr:row>
      <xdr:rowOff>5184320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AAC585-A453-9BAB-72B4-A8220E14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98286" y="0"/>
          <a:ext cx="4724400" cy="6204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13853</xdr:colOff>
      <xdr:row>0</xdr:row>
      <xdr:rowOff>0</xdr:rowOff>
    </xdr:from>
    <xdr:to>
      <xdr:col>12</xdr:col>
      <xdr:colOff>268801</xdr:colOff>
      <xdr:row>5</xdr:row>
      <xdr:rowOff>5167746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1C198-C212-43A9-B40D-6D49D626F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68253" y="0"/>
          <a:ext cx="6434075" cy="622069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54429</xdr:colOff>
      <xdr:row>0</xdr:row>
      <xdr:rowOff>0</xdr:rowOff>
    </xdr:from>
    <xdr:to>
      <xdr:col>14</xdr:col>
      <xdr:colOff>119743</xdr:colOff>
      <xdr:row>29</xdr:row>
      <xdr:rowOff>170089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8936A-6750-BC10-1479-965C054E6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34358" y="0"/>
          <a:ext cx="7209064" cy="8565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10886</xdr:colOff>
      <xdr:row>0</xdr:row>
      <xdr:rowOff>0</xdr:rowOff>
    </xdr:from>
    <xdr:to>
      <xdr:col>10</xdr:col>
      <xdr:colOff>643618</xdr:colOff>
      <xdr:row>6</xdr:row>
      <xdr:rowOff>5031921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CD022A-C11F-49E8-92B9-F38467D36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3057" y="0"/>
          <a:ext cx="5705475" cy="8896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Users/PC/Desktop/DoAnBaoVe2018/DoAnNam2018/BUSMAP-PROJECT/6.%20Testing/Test%20Case/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12B5C1-7D04-445F-B8E7-065CE81DE71F}">
  <we:reference id="wa200005502" version="1.0.0.11" store="en-US" storeType="omex"/>
  <we:alternateReferences>
    <we:reference id="wa200005502" version="1.0.0.11" store="en-US" storeType="omex"/>
  </we:alternateReferences>
  <we:properties>
    <we:property name="docId" value="&quot;6sCMDFuUE3Co-nDS2T9i_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zoomScale="85" zoomScaleNormal="85" workbookViewId="0">
      <selection activeCell="F9" sqref="F9"/>
    </sheetView>
  </sheetViews>
  <sheetFormatPr defaultColWidth="9.109375" defaultRowHeight="16.8"/>
  <cols>
    <col min="1" max="1" width="11.5546875" style="11" customWidth="1"/>
    <col min="2" max="2" width="41.5546875" style="11" customWidth="1"/>
    <col min="3" max="3" width="41" style="11" customWidth="1"/>
    <col min="4" max="4" width="58.44140625" style="11" customWidth="1"/>
    <col min="5" max="5" width="13.109375" style="11" customWidth="1"/>
    <col min="6" max="16384" width="9.109375" style="11"/>
  </cols>
  <sheetData>
    <row r="1" spans="1:5">
      <c r="A1" s="167" t="s">
        <v>0</v>
      </c>
      <c r="B1" s="168"/>
      <c r="C1" s="168"/>
      <c r="D1" s="169"/>
    </row>
    <row r="2" spans="1:5">
      <c r="A2" s="170"/>
      <c r="B2" s="171"/>
      <c r="C2" s="171"/>
      <c r="D2" s="172"/>
    </row>
    <row r="3" spans="1:5" s="140" customFormat="1" ht="36" customHeight="1">
      <c r="A3" s="142" t="s">
        <v>1</v>
      </c>
      <c r="B3" s="173" t="s">
        <v>72</v>
      </c>
      <c r="C3" s="174"/>
      <c r="D3" s="175"/>
    </row>
    <row r="4" spans="1:5" s="140" customFormat="1">
      <c r="A4" s="141" t="s">
        <v>2</v>
      </c>
      <c r="B4" s="141" t="s">
        <v>3</v>
      </c>
      <c r="C4" s="141" t="s">
        <v>4</v>
      </c>
      <c r="D4" s="141" t="s">
        <v>5</v>
      </c>
      <c r="E4" s="141" t="s">
        <v>6</v>
      </c>
    </row>
    <row r="5" spans="1:5">
      <c r="A5" s="99">
        <v>1</v>
      </c>
      <c r="B5" s="153" t="s">
        <v>75</v>
      </c>
      <c r="C5" s="126" t="s">
        <v>75</v>
      </c>
      <c r="D5" s="100">
        <v>14</v>
      </c>
      <c r="E5" s="101" t="s">
        <v>84</v>
      </c>
    </row>
    <row r="6" spans="1:5">
      <c r="A6" s="102">
        <v>2</v>
      </c>
      <c r="B6" s="135" t="s">
        <v>209</v>
      </c>
      <c r="C6" s="127" t="s">
        <v>209</v>
      </c>
      <c r="D6" s="100">
        <v>16</v>
      </c>
      <c r="E6" s="101" t="s">
        <v>84</v>
      </c>
    </row>
    <row r="7" spans="1:5">
      <c r="A7" s="102">
        <v>3</v>
      </c>
      <c r="B7" s="135" t="s">
        <v>175</v>
      </c>
      <c r="C7" s="127" t="s">
        <v>175</v>
      </c>
      <c r="D7" s="100">
        <v>3</v>
      </c>
      <c r="E7" s="101" t="s">
        <v>84</v>
      </c>
    </row>
    <row r="8" spans="1:5">
      <c r="A8" s="102">
        <v>4</v>
      </c>
      <c r="B8" s="135" t="s">
        <v>130</v>
      </c>
      <c r="C8" s="128" t="s">
        <v>130</v>
      </c>
      <c r="D8" s="100">
        <v>7</v>
      </c>
      <c r="E8" s="101" t="s">
        <v>84</v>
      </c>
    </row>
    <row r="9" spans="1:5">
      <c r="A9" s="102">
        <v>5</v>
      </c>
      <c r="B9" s="135" t="s">
        <v>193</v>
      </c>
      <c r="C9" s="128" t="s">
        <v>193</v>
      </c>
      <c r="D9" s="100">
        <v>9</v>
      </c>
      <c r="E9" s="101" t="s">
        <v>84</v>
      </c>
    </row>
    <row r="10" spans="1:5">
      <c r="D10" s="11">
        <f>SUM(D5:D9)</f>
        <v>49</v>
      </c>
    </row>
  </sheetData>
  <mergeCells count="2">
    <mergeCell ref="A1:D2"/>
    <mergeCell ref="B3:D3"/>
  </mergeCells>
  <hyperlinks>
    <hyperlink ref="C5" location="'Đăng nhập'!A1" display="Đăng nhập" xr:uid="{00000000-0004-0000-0000-000000000000}"/>
    <hyperlink ref="C6" location="'Đổi mk'!A1" display="Đổi mật khẩu" xr:uid="{00000000-0004-0000-0000-000001000000}"/>
    <hyperlink ref="C7" location="'Danh sách người dùng'!A1" display="Quản lý người dùng" xr:uid="{00000000-0004-0000-0000-000002000000}"/>
    <hyperlink ref="C8" location="'Danh sách loại văn bản'!A1" display="Quản lý loại văn bản" xr:uid="{00000000-0004-0000-0000-000005000000}"/>
    <hyperlink ref="C9" location="'Cập nhật đơn vị'!A1" display="Cập nhật đơn vị" xr:uid="{00000000-0004-0000-0000-00000A000000}"/>
  </hyperlink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N51"/>
  <sheetViews>
    <sheetView topLeftCell="B41" zoomScale="70" zoomScaleNormal="70" workbookViewId="0">
      <selection activeCell="O46" sqref="O46"/>
    </sheetView>
  </sheetViews>
  <sheetFormatPr defaultColWidth="9.109375" defaultRowHeight="14.4"/>
  <cols>
    <col min="1" max="1" width="15.6640625" bestFit="1" customWidth="1"/>
    <col min="2" max="2" width="43.33203125" bestFit="1" customWidth="1"/>
    <col min="3" max="3" width="52.44140625" bestFit="1" customWidth="1"/>
    <col min="4" max="4" width="47.5546875" bestFit="1" customWidth="1"/>
    <col min="5" max="5" width="56.44140625" bestFit="1" customWidth="1"/>
    <col min="6" max="6" width="26.6640625" customWidth="1"/>
    <col min="7" max="7" width="12.109375" bestFit="1" customWidth="1"/>
    <col min="8" max="8" width="13.5546875" customWidth="1"/>
    <col min="9" max="9" width="7.6640625" bestFit="1" customWidth="1"/>
    <col min="10" max="10" width="12.109375" bestFit="1" customWidth="1"/>
    <col min="11" max="11" width="14.33203125" customWidth="1"/>
    <col min="12" max="12" width="11.33203125" bestFit="1" customWidth="1"/>
  </cols>
  <sheetData>
    <row r="1" spans="1:6" ht="15.75" customHeight="1">
      <c r="A1" s="67" t="s">
        <v>42</v>
      </c>
      <c r="B1" s="164" t="s">
        <v>72</v>
      </c>
      <c r="C1" s="164"/>
      <c r="D1" s="164"/>
      <c r="E1" s="164"/>
      <c r="F1" s="164"/>
    </row>
    <row r="2" spans="1:6" ht="15.75" customHeight="1">
      <c r="A2" s="67" t="s">
        <v>43</v>
      </c>
      <c r="B2" s="165" t="s">
        <v>75</v>
      </c>
      <c r="C2" s="165"/>
      <c r="D2" s="165"/>
      <c r="E2" s="165"/>
      <c r="F2" s="165"/>
    </row>
    <row r="3" spans="1:6" ht="16.8">
      <c r="A3" s="68"/>
      <c r="B3" s="69" t="s">
        <v>17</v>
      </c>
      <c r="C3" s="69" t="s">
        <v>18</v>
      </c>
      <c r="D3" s="69" t="s">
        <v>44</v>
      </c>
      <c r="E3" s="70" t="s">
        <v>20</v>
      </c>
      <c r="F3" s="69" t="s">
        <v>60</v>
      </c>
    </row>
    <row r="4" spans="1:6" ht="16.8">
      <c r="A4" s="71" t="s">
        <v>47</v>
      </c>
      <c r="B4" s="68">
        <v>14</v>
      </c>
      <c r="C4" s="68">
        <v>0</v>
      </c>
      <c r="D4" s="68">
        <v>0</v>
      </c>
      <c r="E4" s="68">
        <v>0</v>
      </c>
      <c r="F4" s="68">
        <v>14</v>
      </c>
    </row>
    <row r="5" spans="1:6" ht="16.8">
      <c r="A5" s="71" t="s">
        <v>48</v>
      </c>
      <c r="B5" s="68">
        <v>21</v>
      </c>
      <c r="C5" s="68">
        <v>0</v>
      </c>
      <c r="D5" s="68">
        <v>0</v>
      </c>
      <c r="E5" s="72">
        <v>0</v>
      </c>
      <c r="F5" s="68">
        <v>21</v>
      </c>
    </row>
    <row r="6" spans="1:6" ht="198" customHeight="1"/>
    <row r="7" spans="1:6" ht="276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3" hidden="1"/>
    <row r="18" spans="1:13" hidden="1"/>
    <row r="19" spans="1:13" hidden="1"/>
    <row r="20" spans="1:13" hidden="1"/>
    <row r="21" spans="1:13" hidden="1"/>
    <row r="22" spans="1:13" hidden="1"/>
    <row r="23" spans="1:13" hidden="1"/>
    <row r="24" spans="1:13" hidden="1"/>
    <row r="25" spans="1:13" hidden="1"/>
    <row r="26" spans="1:13" hidden="1"/>
    <row r="27" spans="1:13" hidden="1"/>
    <row r="28" spans="1:13" hidden="1"/>
    <row r="29" spans="1:13" hidden="1"/>
    <row r="30" spans="1:13" ht="75" customHeight="1"/>
    <row r="31" spans="1:13" ht="16.8">
      <c r="A31" s="166" t="s">
        <v>49</v>
      </c>
      <c r="B31" s="166" t="s">
        <v>6</v>
      </c>
      <c r="C31" s="166" t="s">
        <v>59</v>
      </c>
      <c r="D31" s="158" t="s">
        <v>50</v>
      </c>
      <c r="E31" s="166" t="s">
        <v>51</v>
      </c>
      <c r="F31" s="166" t="s">
        <v>52</v>
      </c>
      <c r="G31" s="154" t="s">
        <v>53</v>
      </c>
      <c r="H31" s="154"/>
      <c r="I31" s="154"/>
      <c r="J31" s="154"/>
      <c r="K31" s="154"/>
      <c r="L31" s="154"/>
      <c r="M31" s="154" t="s">
        <v>54</v>
      </c>
    </row>
    <row r="32" spans="1:13" ht="16.8">
      <c r="A32" s="166"/>
      <c r="B32" s="166"/>
      <c r="C32" s="166"/>
      <c r="D32" s="159"/>
      <c r="E32" s="166"/>
      <c r="F32" s="166"/>
      <c r="G32" s="154" t="s">
        <v>25</v>
      </c>
      <c r="H32" s="154"/>
      <c r="I32" s="154"/>
      <c r="J32" s="154" t="s">
        <v>26</v>
      </c>
      <c r="K32" s="154"/>
      <c r="L32" s="154"/>
      <c r="M32" s="154"/>
    </row>
    <row r="33" spans="1:14" ht="36" customHeight="1">
      <c r="A33" s="166"/>
      <c r="B33" s="166"/>
      <c r="C33" s="166"/>
      <c r="D33" s="160"/>
      <c r="E33" s="166"/>
      <c r="F33" s="166"/>
      <c r="G33" s="87" t="s">
        <v>55</v>
      </c>
      <c r="H33" s="88" t="s">
        <v>56</v>
      </c>
      <c r="I33" s="87" t="s">
        <v>57</v>
      </c>
      <c r="J33" s="87" t="s">
        <v>55</v>
      </c>
      <c r="K33" s="87" t="s">
        <v>56</v>
      </c>
      <c r="L33" s="87" t="s">
        <v>57</v>
      </c>
      <c r="M33" s="154"/>
    </row>
    <row r="34" spans="1:14" ht="16.8">
      <c r="A34" s="155" t="s">
        <v>77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7"/>
    </row>
    <row r="35" spans="1:14" ht="34.950000000000003" customHeight="1">
      <c r="A35" s="92" t="s">
        <v>76</v>
      </c>
      <c r="B35" s="92" t="s">
        <v>85</v>
      </c>
      <c r="C35" s="90"/>
      <c r="D35" s="90" t="s">
        <v>95</v>
      </c>
      <c r="E35" s="93" t="s">
        <v>73</v>
      </c>
      <c r="F35" s="93" t="s">
        <v>74</v>
      </c>
      <c r="G35" s="90" t="s">
        <v>58</v>
      </c>
      <c r="H35" s="91">
        <v>46151</v>
      </c>
      <c r="I35" s="90" t="s">
        <v>84</v>
      </c>
      <c r="J35" s="90" t="s">
        <v>58</v>
      </c>
      <c r="K35" s="91">
        <v>46152</v>
      </c>
      <c r="L35" s="90" t="s">
        <v>223</v>
      </c>
      <c r="M35" s="90"/>
    </row>
    <row r="36" spans="1:14" ht="34.950000000000003" customHeight="1">
      <c r="A36" s="92" t="s">
        <v>78</v>
      </c>
      <c r="B36" s="92" t="s">
        <v>62</v>
      </c>
      <c r="C36" s="90"/>
      <c r="D36" s="90" t="s">
        <v>95</v>
      </c>
      <c r="E36" s="93" t="s">
        <v>61</v>
      </c>
      <c r="F36" s="93" t="s">
        <v>61</v>
      </c>
      <c r="G36" s="90" t="s">
        <v>58</v>
      </c>
      <c r="H36" s="91">
        <v>46151</v>
      </c>
      <c r="I36" s="90" t="s">
        <v>84</v>
      </c>
      <c r="J36" s="90" t="s">
        <v>58</v>
      </c>
      <c r="K36" s="91">
        <v>46152</v>
      </c>
      <c r="L36" s="90" t="s">
        <v>223</v>
      </c>
      <c r="M36" s="90"/>
    </row>
    <row r="37" spans="1:14" ht="54.6" customHeight="1">
      <c r="A37" s="92" t="s">
        <v>79</v>
      </c>
      <c r="B37" s="92" t="s">
        <v>86</v>
      </c>
      <c r="C37" s="90"/>
      <c r="D37" s="90" t="s">
        <v>95</v>
      </c>
      <c r="E37" s="93" t="s">
        <v>87</v>
      </c>
      <c r="F37" s="93" t="s">
        <v>87</v>
      </c>
      <c r="G37" s="90" t="s">
        <v>58</v>
      </c>
      <c r="H37" s="91">
        <v>46151</v>
      </c>
      <c r="I37" s="90" t="s">
        <v>84</v>
      </c>
      <c r="J37" s="90" t="s">
        <v>58</v>
      </c>
      <c r="K37" s="91">
        <v>46152</v>
      </c>
      <c r="L37" s="90" t="s">
        <v>223</v>
      </c>
      <c r="M37" s="90"/>
    </row>
    <row r="38" spans="1:14" ht="34.950000000000003" customHeight="1">
      <c r="A38" s="92" t="s">
        <v>80</v>
      </c>
      <c r="B38" s="92" t="s">
        <v>63</v>
      </c>
      <c r="C38" s="90"/>
      <c r="D38" s="90" t="s">
        <v>95</v>
      </c>
      <c r="E38" s="93" t="s">
        <v>83</v>
      </c>
      <c r="F38" s="93" t="s">
        <v>83</v>
      </c>
      <c r="G38" s="90" t="s">
        <v>58</v>
      </c>
      <c r="H38" s="91">
        <v>46151</v>
      </c>
      <c r="I38" s="90" t="s">
        <v>84</v>
      </c>
      <c r="J38" s="90" t="s">
        <v>58</v>
      </c>
      <c r="K38" s="91">
        <v>46152</v>
      </c>
      <c r="L38" s="90" t="s">
        <v>223</v>
      </c>
      <c r="M38" s="90"/>
    </row>
    <row r="39" spans="1:14" ht="34.950000000000003" customHeight="1">
      <c r="A39" s="92" t="s">
        <v>81</v>
      </c>
      <c r="B39" s="90" t="s">
        <v>88</v>
      </c>
      <c r="C39" s="90"/>
      <c r="D39" s="90" t="s">
        <v>95</v>
      </c>
      <c r="E39" s="93" t="s">
        <v>83</v>
      </c>
      <c r="F39" s="93" t="s">
        <v>83</v>
      </c>
      <c r="G39" s="90" t="s">
        <v>58</v>
      </c>
      <c r="H39" s="91">
        <v>46151</v>
      </c>
      <c r="I39" s="90" t="s">
        <v>84</v>
      </c>
      <c r="J39" s="90" t="s">
        <v>58</v>
      </c>
      <c r="K39" s="91">
        <v>46152</v>
      </c>
      <c r="L39" s="90" t="s">
        <v>223</v>
      </c>
      <c r="M39" s="90"/>
    </row>
    <row r="40" spans="1:14" ht="34.950000000000003" customHeight="1">
      <c r="A40" s="92" t="s">
        <v>82</v>
      </c>
      <c r="B40" s="90" t="s">
        <v>89</v>
      </c>
      <c r="C40" s="90"/>
      <c r="D40" s="90" t="s">
        <v>95</v>
      </c>
      <c r="E40" s="90" t="s">
        <v>83</v>
      </c>
      <c r="F40" s="90" t="s">
        <v>83</v>
      </c>
      <c r="G40" s="90" t="s">
        <v>58</v>
      </c>
      <c r="H40" s="91">
        <v>46151</v>
      </c>
      <c r="I40" s="90" t="s">
        <v>84</v>
      </c>
      <c r="J40" s="90" t="s">
        <v>58</v>
      </c>
      <c r="K40" s="91">
        <v>46152</v>
      </c>
      <c r="L40" s="90" t="s">
        <v>223</v>
      </c>
      <c r="M40" s="90"/>
      <c r="N40" s="38"/>
    </row>
    <row r="41" spans="1:14" ht="34.950000000000003" customHeight="1">
      <c r="A41" s="92" t="s">
        <v>92</v>
      </c>
      <c r="B41" s="90" t="s">
        <v>93</v>
      </c>
      <c r="C41" s="90"/>
      <c r="D41" s="90" t="s">
        <v>95</v>
      </c>
      <c r="E41" s="90" t="s">
        <v>61</v>
      </c>
      <c r="F41" s="90" t="s">
        <v>61</v>
      </c>
      <c r="G41" s="90" t="s">
        <v>58</v>
      </c>
      <c r="H41" s="91">
        <v>46151</v>
      </c>
      <c r="I41" s="90" t="s">
        <v>84</v>
      </c>
      <c r="J41" s="90" t="s">
        <v>58</v>
      </c>
      <c r="K41" s="91">
        <v>46152</v>
      </c>
      <c r="L41" s="90" t="s">
        <v>223</v>
      </c>
      <c r="M41" s="90"/>
      <c r="N41" s="38"/>
    </row>
    <row r="42" spans="1:14" ht="16.8">
      <c r="A42" s="161" t="s">
        <v>90</v>
      </c>
      <c r="B42" s="162"/>
      <c r="C42" s="162"/>
      <c r="D42" s="162"/>
      <c r="E42" s="162"/>
      <c r="F42" s="162"/>
      <c r="G42" s="162"/>
      <c r="H42" s="162"/>
      <c r="I42" s="162"/>
      <c r="J42" s="162"/>
      <c r="K42" s="162"/>
      <c r="L42" s="163"/>
    </row>
    <row r="43" spans="1:14" s="89" customFormat="1" ht="54" customHeight="1">
      <c r="A43" s="93" t="s">
        <v>91</v>
      </c>
      <c r="B43" s="93" t="s">
        <v>85</v>
      </c>
      <c r="C43" s="93" t="s">
        <v>94</v>
      </c>
      <c r="D43" s="93" t="s">
        <v>95</v>
      </c>
      <c r="E43" s="90" t="s">
        <v>222</v>
      </c>
      <c r="F43" s="90" t="s">
        <v>222</v>
      </c>
      <c r="G43" s="90" t="s">
        <v>58</v>
      </c>
      <c r="H43" s="91">
        <v>46151</v>
      </c>
      <c r="I43" s="90" t="s">
        <v>223</v>
      </c>
      <c r="J43" s="90"/>
      <c r="K43" s="91"/>
      <c r="L43" s="90"/>
      <c r="M43" s="90"/>
    </row>
    <row r="44" spans="1:14" s="89" customFormat="1" ht="50.4">
      <c r="A44" s="93" t="s">
        <v>100</v>
      </c>
      <c r="B44" s="93" t="s">
        <v>62</v>
      </c>
      <c r="C44" s="93" t="s">
        <v>96</v>
      </c>
      <c r="D44" s="93" t="s">
        <v>95</v>
      </c>
      <c r="E44" s="90" t="s">
        <v>98</v>
      </c>
      <c r="F44" s="90" t="s">
        <v>98</v>
      </c>
      <c r="G44" s="90" t="s">
        <v>58</v>
      </c>
      <c r="H44" s="91">
        <v>46151</v>
      </c>
      <c r="I44" s="90" t="s">
        <v>223</v>
      </c>
      <c r="J44" s="90"/>
      <c r="K44" s="91"/>
      <c r="L44" s="90"/>
      <c r="M44" s="90"/>
    </row>
    <row r="45" spans="1:14" s="89" customFormat="1" ht="50.4">
      <c r="A45" s="93" t="s">
        <v>101</v>
      </c>
      <c r="B45" s="90" t="s">
        <v>86</v>
      </c>
      <c r="C45" s="93" t="s">
        <v>97</v>
      </c>
      <c r="D45" s="93" t="s">
        <v>95</v>
      </c>
      <c r="E45" s="90" t="s">
        <v>99</v>
      </c>
      <c r="F45" s="90" t="s">
        <v>99</v>
      </c>
      <c r="G45" s="90" t="s">
        <v>58</v>
      </c>
      <c r="H45" s="91">
        <v>46151</v>
      </c>
      <c r="I45" s="90" t="s">
        <v>223</v>
      </c>
      <c r="J45" s="90"/>
      <c r="K45" s="91"/>
      <c r="L45" s="90"/>
      <c r="M45" s="90"/>
    </row>
    <row r="46" spans="1:14" s="89" customFormat="1" ht="84">
      <c r="A46" s="93" t="s">
        <v>102</v>
      </c>
      <c r="B46" s="90" t="s">
        <v>63</v>
      </c>
      <c r="C46" s="93" t="s">
        <v>106</v>
      </c>
      <c r="D46" s="93" t="s">
        <v>95</v>
      </c>
      <c r="E46" s="90" t="s">
        <v>107</v>
      </c>
      <c r="F46" s="90" t="s">
        <v>108</v>
      </c>
      <c r="G46" s="90" t="s">
        <v>58</v>
      </c>
      <c r="H46" s="91">
        <v>46151</v>
      </c>
      <c r="I46" s="90" t="s">
        <v>223</v>
      </c>
      <c r="J46" s="90"/>
      <c r="K46" s="91"/>
      <c r="L46" s="90"/>
      <c r="M46" s="90"/>
    </row>
    <row r="47" spans="1:14" s="89" customFormat="1" ht="67.2">
      <c r="A47" s="93" t="s">
        <v>103</v>
      </c>
      <c r="B47" s="90" t="s">
        <v>88</v>
      </c>
      <c r="C47" s="90" t="s">
        <v>115</v>
      </c>
      <c r="D47" s="90" t="s">
        <v>95</v>
      </c>
      <c r="E47" s="90" t="s">
        <v>109</v>
      </c>
      <c r="F47" s="90" t="s">
        <v>110</v>
      </c>
      <c r="G47" s="90" t="s">
        <v>58</v>
      </c>
      <c r="H47" s="91">
        <v>46151</v>
      </c>
      <c r="I47" s="90" t="s">
        <v>223</v>
      </c>
      <c r="J47" s="90"/>
      <c r="K47" s="91"/>
      <c r="L47" s="90"/>
      <c r="M47" s="90"/>
    </row>
    <row r="48" spans="1:14" s="89" customFormat="1" ht="66" customHeight="1">
      <c r="A48" s="93" t="s">
        <v>104</v>
      </c>
      <c r="B48" s="90" t="s">
        <v>89</v>
      </c>
      <c r="C48" s="90" t="s">
        <v>114</v>
      </c>
      <c r="D48" s="90"/>
      <c r="E48" s="90" t="s">
        <v>111</v>
      </c>
      <c r="F48" s="90" t="s">
        <v>112</v>
      </c>
      <c r="G48" s="90" t="s">
        <v>58</v>
      </c>
      <c r="H48" s="91">
        <v>46151</v>
      </c>
      <c r="I48" s="90" t="s">
        <v>223</v>
      </c>
      <c r="J48" s="90"/>
      <c r="K48" s="91"/>
      <c r="L48" s="90"/>
      <c r="M48" s="90"/>
    </row>
    <row r="49" spans="1:13" s="89" customFormat="1" ht="67.2">
      <c r="A49" s="93" t="s">
        <v>105</v>
      </c>
      <c r="B49" s="90" t="s">
        <v>93</v>
      </c>
      <c r="C49" s="90" t="s">
        <v>113</v>
      </c>
      <c r="D49" s="90" t="s">
        <v>95</v>
      </c>
      <c r="E49" s="90" t="s">
        <v>116</v>
      </c>
      <c r="F49" s="90" t="s">
        <v>117</v>
      </c>
      <c r="G49" s="90" t="s">
        <v>58</v>
      </c>
      <c r="H49" s="91">
        <v>46151</v>
      </c>
      <c r="I49" s="90" t="s">
        <v>223</v>
      </c>
      <c r="J49" s="90"/>
      <c r="K49" s="91"/>
      <c r="L49" s="90"/>
      <c r="M49" s="90"/>
    </row>
    <row r="50" spans="1:13" ht="34.950000000000003" customHeight="1"/>
    <row r="51" spans="1:13" ht="34.950000000000003" customHeight="1"/>
  </sheetData>
  <mergeCells count="14">
    <mergeCell ref="A42:L42"/>
    <mergeCell ref="B1:F1"/>
    <mergeCell ref="B2:F2"/>
    <mergeCell ref="A31:A33"/>
    <mergeCell ref="B31:B33"/>
    <mergeCell ref="C31:C33"/>
    <mergeCell ref="E31:E33"/>
    <mergeCell ref="F31:F33"/>
    <mergeCell ref="M31:M33"/>
    <mergeCell ref="G32:I32"/>
    <mergeCell ref="G31:L31"/>
    <mergeCell ref="J32:L32"/>
    <mergeCell ref="A34:L34"/>
    <mergeCell ref="D31:D33"/>
  </mergeCells>
  <phoneticPr fontId="31" type="noConversion"/>
  <dataValidations count="1">
    <dataValidation type="list" operator="equal" allowBlank="1" showErrorMessage="1" promptTitle="dfdf" sqref="J35:J41 G35:G41 J43:J49" xr:uid="{00000000-0002-0000-04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33203125" style="7" bestFit="1" customWidth="1"/>
    <col min="3" max="3" width="11.6640625" style="7" customWidth="1"/>
    <col min="4" max="10" width="9.109375" style="7"/>
    <col min="11" max="11" width="13.5546875" style="7" customWidth="1"/>
    <col min="12" max="12" width="14.33203125" style="7" customWidth="1"/>
    <col min="13" max="16384" width="9.109375" style="7"/>
  </cols>
  <sheetData>
    <row r="1" spans="1:16" s="1" customFormat="1" ht="24.6">
      <c r="A1" s="191" t="s">
        <v>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  <c r="P1" s="191"/>
    </row>
    <row r="2" spans="1:16" s="1" customFormat="1" ht="13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>
      <c r="A3" s="103" t="s">
        <v>1</v>
      </c>
      <c r="B3" s="192" t="s">
        <v>9</v>
      </c>
      <c r="C3" s="192"/>
      <c r="D3" s="104"/>
      <c r="E3" s="179" t="s">
        <v>10</v>
      </c>
      <c r="F3" s="179"/>
      <c r="G3" s="179"/>
      <c r="H3" s="185" t="s">
        <v>11</v>
      </c>
      <c r="I3" s="186"/>
      <c r="J3" s="186"/>
      <c r="K3" s="187"/>
      <c r="L3" s="105"/>
      <c r="M3" s="105"/>
      <c r="N3" s="105"/>
      <c r="O3" s="105"/>
      <c r="P3" s="105"/>
    </row>
    <row r="4" spans="1:16" s="1" customFormat="1" ht="16.8">
      <c r="A4" s="103"/>
      <c r="B4" s="178"/>
      <c r="C4" s="178"/>
      <c r="D4" s="106"/>
      <c r="E4" s="179" t="s">
        <v>12</v>
      </c>
      <c r="F4" s="179"/>
      <c r="G4" s="179"/>
      <c r="H4" s="188" t="s">
        <v>13</v>
      </c>
      <c r="I4" s="189"/>
      <c r="J4" s="189"/>
      <c r="K4" s="190"/>
      <c r="L4" s="106"/>
      <c r="M4" s="105"/>
      <c r="N4" s="105"/>
      <c r="O4" s="105"/>
      <c r="P4" s="105"/>
    </row>
    <row r="5" spans="1:16" s="1" customFormat="1" ht="16.8">
      <c r="A5" s="103"/>
      <c r="B5" s="178"/>
      <c r="C5" s="178"/>
      <c r="D5" s="106"/>
      <c r="E5" s="179" t="s">
        <v>14</v>
      </c>
      <c r="F5" s="179"/>
      <c r="G5" s="179"/>
      <c r="H5" s="182">
        <v>44114</v>
      </c>
      <c r="I5" s="183"/>
      <c r="J5" s="183"/>
      <c r="K5" s="184"/>
      <c r="L5" s="106"/>
      <c r="M5" s="105"/>
      <c r="N5" s="105"/>
      <c r="O5" s="105"/>
      <c r="P5" s="105"/>
    </row>
    <row r="6" spans="1:16" s="1" customFormat="1" ht="20.25" customHeight="1">
      <c r="A6" s="107" t="s">
        <v>15</v>
      </c>
      <c r="B6" s="180" t="s">
        <v>16</v>
      </c>
      <c r="C6" s="180"/>
      <c r="D6" s="180"/>
      <c r="E6" s="180"/>
      <c r="F6" s="180"/>
      <c r="G6" s="180"/>
      <c r="H6" s="180"/>
      <c r="I6" s="180"/>
      <c r="J6" s="180"/>
      <c r="K6" s="180"/>
      <c r="L6" s="108"/>
      <c r="M6" s="109"/>
      <c r="N6" s="109"/>
      <c r="O6" s="109"/>
      <c r="P6" s="109"/>
    </row>
    <row r="7" spans="1:16" s="1" customFormat="1" ht="20.25" customHeight="1">
      <c r="A7" s="110"/>
      <c r="B7" s="111"/>
      <c r="C7" s="181" t="s">
        <v>17</v>
      </c>
      <c r="D7" s="181"/>
      <c r="E7" s="181" t="s">
        <v>18</v>
      </c>
      <c r="F7" s="181"/>
      <c r="G7" s="181" t="s">
        <v>19</v>
      </c>
      <c r="H7" s="181"/>
      <c r="I7" s="181" t="s">
        <v>20</v>
      </c>
      <c r="J7" s="181"/>
      <c r="K7" s="181" t="s">
        <v>21</v>
      </c>
      <c r="L7" s="181"/>
      <c r="M7" s="176" t="s">
        <v>22</v>
      </c>
      <c r="N7" s="176"/>
      <c r="O7" s="177" t="s">
        <v>23</v>
      </c>
      <c r="P7" s="177"/>
    </row>
    <row r="8" spans="1:16" s="1" customFormat="1" ht="16.8">
      <c r="A8" s="112"/>
      <c r="B8" s="113"/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76"/>
      <c r="N8" s="176"/>
      <c r="O8" s="177"/>
      <c r="P8" s="177"/>
    </row>
    <row r="9" spans="1:16" s="5" customFormat="1" ht="22.5" customHeight="1">
      <c r="A9" s="114" t="s">
        <v>2</v>
      </c>
      <c r="B9" s="114" t="s">
        <v>24</v>
      </c>
      <c r="C9" s="115" t="s">
        <v>25</v>
      </c>
      <c r="D9" s="115" t="s">
        <v>26</v>
      </c>
      <c r="E9" s="115" t="s">
        <v>25</v>
      </c>
      <c r="F9" s="115" t="s">
        <v>26</v>
      </c>
      <c r="G9" s="115" t="s">
        <v>25</v>
      </c>
      <c r="H9" s="115" t="s">
        <v>26</v>
      </c>
      <c r="I9" s="114" t="s">
        <v>25</v>
      </c>
      <c r="J9" s="115" t="s">
        <v>26</v>
      </c>
      <c r="K9" s="115" t="s">
        <v>25</v>
      </c>
      <c r="L9" s="115" t="s">
        <v>26</v>
      </c>
      <c r="M9" s="115" t="s">
        <v>25</v>
      </c>
      <c r="N9" s="115" t="s">
        <v>26</v>
      </c>
      <c r="O9" s="115" t="s">
        <v>25</v>
      </c>
      <c r="P9" s="115" t="s">
        <v>26</v>
      </c>
    </row>
    <row r="10" spans="1:16" s="1" customFormat="1" ht="31.65" customHeight="1">
      <c r="A10" s="116">
        <v>1</v>
      </c>
      <c r="B10" s="117" t="s">
        <v>7</v>
      </c>
      <c r="C10" s="118">
        <v>15</v>
      </c>
      <c r="D10" s="118">
        <v>15</v>
      </c>
      <c r="E10" s="118">
        <v>0</v>
      </c>
      <c r="F10" s="118">
        <f>'[1]Show Bus Routes List'!C6</f>
        <v>0</v>
      </c>
      <c r="G10" s="118">
        <f>'[1]Show Bus Routes List'!D5</f>
        <v>0</v>
      </c>
      <c r="H10" s="118">
        <f>'[1]Show Bus Routes List'!D6</f>
        <v>0</v>
      </c>
      <c r="I10" s="118">
        <f>'[1]Show Bus Routes List'!E5</f>
        <v>0</v>
      </c>
      <c r="J10" s="118">
        <f>'[1]Show Bus Routes List'!E6</f>
        <v>0</v>
      </c>
      <c r="K10" s="118">
        <v>15</v>
      </c>
      <c r="L10" s="118">
        <v>15</v>
      </c>
      <c r="M10" s="119">
        <f>ROUND(C10*100/K10,1)</f>
        <v>100</v>
      </c>
      <c r="N10" s="119">
        <f t="shared" ref="N10:N20" si="0">ROUND(D10*100/L10,1)</f>
        <v>100</v>
      </c>
      <c r="O10" s="119">
        <f t="shared" ref="O10:P17" si="1">ROUND((C10+E10)*100/K10,1)</f>
        <v>100</v>
      </c>
      <c r="P10" s="120">
        <f t="shared" si="1"/>
        <v>100</v>
      </c>
    </row>
    <row r="11" spans="1:16" s="1" customFormat="1" ht="31.65" customHeight="1">
      <c r="A11" s="116">
        <v>2</v>
      </c>
      <c r="B11" s="117" t="s">
        <v>27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9"/>
      <c r="N11" s="119"/>
      <c r="O11" s="119"/>
      <c r="P11" s="120"/>
    </row>
    <row r="12" spans="1:16" s="1" customFormat="1" ht="45" customHeight="1">
      <c r="A12" s="116">
        <v>3</v>
      </c>
      <c r="B12" s="117" t="s">
        <v>28</v>
      </c>
      <c r="C12" s="118">
        <v>12</v>
      </c>
      <c r="D12" s="118">
        <v>12</v>
      </c>
      <c r="E12" s="118">
        <v>0</v>
      </c>
      <c r="F12" s="118">
        <f>'[1]Show Bus Stops List'!C6</f>
        <v>0</v>
      </c>
      <c r="G12" s="118">
        <f>'[1]Show Bus Stops List'!D5</f>
        <v>0</v>
      </c>
      <c r="H12" s="118">
        <f>'[1]Show Bus Stops List'!D6</f>
        <v>0</v>
      </c>
      <c r="I12" s="118">
        <f>'[1]Show Bus Stops List'!E5</f>
        <v>0</v>
      </c>
      <c r="J12" s="118">
        <f>'[1]Show Bus Stops List'!E6</f>
        <v>0</v>
      </c>
      <c r="K12" s="118">
        <v>12</v>
      </c>
      <c r="L12" s="118">
        <v>12</v>
      </c>
      <c r="M12" s="119">
        <f t="shared" ref="M12:M20" si="2">ROUND(C12*100/K12,1)</f>
        <v>100</v>
      </c>
      <c r="N12" s="119">
        <f t="shared" si="0"/>
        <v>100</v>
      </c>
      <c r="O12" s="119">
        <f t="shared" si="1"/>
        <v>100</v>
      </c>
      <c r="P12" s="120">
        <f t="shared" si="1"/>
        <v>100</v>
      </c>
    </row>
    <row r="13" spans="1:16" s="1" customFormat="1" ht="45" customHeight="1">
      <c r="A13" s="121">
        <v>4</v>
      </c>
      <c r="B13" s="122" t="s">
        <v>29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9"/>
      <c r="N13" s="119"/>
      <c r="O13" s="119"/>
      <c r="P13" s="120"/>
    </row>
    <row r="14" spans="1:16" s="1" customFormat="1" ht="33.75" customHeight="1">
      <c r="A14" s="121">
        <v>5</v>
      </c>
      <c r="B14" s="122" t="s">
        <v>30</v>
      </c>
      <c r="C14" s="45">
        <v>8</v>
      </c>
      <c r="D14" s="45">
        <v>8</v>
      </c>
      <c r="E14" s="45" t="e">
        <f>#REF!</f>
        <v>#REF!</v>
      </c>
      <c r="F14" s="45" t="e">
        <f>#REF!</f>
        <v>#REF!</v>
      </c>
      <c r="G14" s="45" t="e">
        <f>#REF!</f>
        <v>#REF!</v>
      </c>
      <c r="H14" s="45" t="e">
        <f>#REF!</f>
        <v>#REF!</v>
      </c>
      <c r="I14" s="45" t="e">
        <f>#REF!</f>
        <v>#REF!</v>
      </c>
      <c r="J14" s="45" t="e">
        <f>#REF!</f>
        <v>#REF!</v>
      </c>
      <c r="K14" s="45">
        <v>4</v>
      </c>
      <c r="L14" s="45">
        <v>4</v>
      </c>
      <c r="M14" s="119">
        <f t="shared" si="2"/>
        <v>200</v>
      </c>
      <c r="N14" s="119">
        <f t="shared" si="0"/>
        <v>200</v>
      </c>
      <c r="O14" s="119" t="e">
        <f>ROUND((C14+E14)*100/K14,1)</f>
        <v>#REF!</v>
      </c>
      <c r="P14" s="120" t="e">
        <f t="shared" si="1"/>
        <v>#REF!</v>
      </c>
    </row>
    <row r="15" spans="1:16" s="1" customFormat="1" ht="33.75" customHeight="1">
      <c r="A15" s="121">
        <v>6</v>
      </c>
      <c r="B15" s="122" t="s">
        <v>31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6"/>
      <c r="N15" s="46"/>
      <c r="O15" s="46"/>
      <c r="P15" s="47"/>
    </row>
    <row r="16" spans="1:16" s="1" customFormat="1" ht="42" customHeight="1">
      <c r="A16" s="121">
        <v>7</v>
      </c>
      <c r="B16" s="122" t="s">
        <v>32</v>
      </c>
      <c r="C16" s="45">
        <v>15</v>
      </c>
      <c r="D16" s="45">
        <v>15</v>
      </c>
      <c r="E16" s="45">
        <v>0</v>
      </c>
      <c r="F16" s="45">
        <v>0</v>
      </c>
      <c r="G16" s="45">
        <v>0</v>
      </c>
      <c r="H16" s="45">
        <v>0</v>
      </c>
      <c r="I16" s="45">
        <v>0</v>
      </c>
      <c r="J16" s="45">
        <v>0</v>
      </c>
      <c r="K16" s="45">
        <v>15</v>
      </c>
      <c r="L16" s="45">
        <v>15</v>
      </c>
      <c r="M16" s="119">
        <f t="shared" si="2"/>
        <v>100</v>
      </c>
      <c r="N16" s="46">
        <v>100</v>
      </c>
      <c r="O16" s="46">
        <v>100</v>
      </c>
      <c r="P16" s="47">
        <v>100</v>
      </c>
    </row>
    <row r="17" spans="1:16" s="1" customFormat="1" ht="33.75" customHeight="1">
      <c r="A17" s="121">
        <v>8</v>
      </c>
      <c r="B17" s="122" t="s">
        <v>33</v>
      </c>
      <c r="C17" s="45">
        <v>20</v>
      </c>
      <c r="D17" s="45">
        <v>20</v>
      </c>
      <c r="E17" s="45" t="e">
        <f>#REF!</f>
        <v>#REF!</v>
      </c>
      <c r="F17" s="45" t="e">
        <f>#REF!</f>
        <v>#REF!</v>
      </c>
      <c r="G17" s="45" t="e">
        <f>#REF!</f>
        <v>#REF!</v>
      </c>
      <c r="H17" s="45" t="e">
        <f>#REF!</f>
        <v>#REF!</v>
      </c>
      <c r="I17" s="45" t="e">
        <f>#REF!</f>
        <v>#REF!</v>
      </c>
      <c r="J17" s="45" t="e">
        <f>#REF!</f>
        <v>#REF!</v>
      </c>
      <c r="K17" s="45">
        <v>20</v>
      </c>
      <c r="L17" s="45">
        <v>20</v>
      </c>
      <c r="M17" s="119">
        <f t="shared" si="2"/>
        <v>100</v>
      </c>
      <c r="N17" s="119">
        <f t="shared" si="0"/>
        <v>100</v>
      </c>
      <c r="O17" s="119" t="e">
        <f>ROUND((C17+E17)*100/K17,1)</f>
        <v>#REF!</v>
      </c>
      <c r="P17" s="120" t="e">
        <f t="shared" si="1"/>
        <v>#REF!</v>
      </c>
    </row>
    <row r="18" spans="1:16" s="1" customFormat="1" ht="21">
      <c r="A18" s="121">
        <v>9</v>
      </c>
      <c r="B18" s="122" t="s">
        <v>34</v>
      </c>
      <c r="C18" s="45">
        <v>27</v>
      </c>
      <c r="D18" s="45">
        <v>27</v>
      </c>
      <c r="E18" s="45" t="e">
        <f>#REF!</f>
        <v>#REF!</v>
      </c>
      <c r="F18" s="118">
        <v>0</v>
      </c>
      <c r="G18" s="45" t="e">
        <f>#REF!</f>
        <v>#REF!</v>
      </c>
      <c r="H18" s="45" t="e">
        <f>#REF!</f>
        <v>#REF!</v>
      </c>
      <c r="I18" s="45" t="e">
        <f>#REF!</f>
        <v>#REF!</v>
      </c>
      <c r="J18" s="45">
        <v>0</v>
      </c>
      <c r="K18" s="45">
        <v>27</v>
      </c>
      <c r="L18" s="45">
        <v>27</v>
      </c>
      <c r="M18" s="119">
        <f t="shared" si="2"/>
        <v>100</v>
      </c>
      <c r="N18" s="119">
        <f t="shared" si="0"/>
        <v>100</v>
      </c>
      <c r="O18" s="119" t="e">
        <f t="shared" ref="O18:O20" si="3">ROUND((C18+E18)*100/K18,1)</f>
        <v>#REF!</v>
      </c>
      <c r="P18" s="120">
        <f t="shared" ref="P18:P20" si="4">ROUND((D18+F18)*100/L18,1)</f>
        <v>100</v>
      </c>
    </row>
    <row r="19" spans="1:16" s="6" customFormat="1" ht="21">
      <c r="A19" s="123">
        <v>10</v>
      </c>
      <c r="B19" s="124" t="s">
        <v>35</v>
      </c>
      <c r="C19" s="48">
        <v>17</v>
      </c>
      <c r="D19" s="48">
        <v>17</v>
      </c>
      <c r="E19" s="45">
        <v>0</v>
      </c>
      <c r="F19" s="45" t="e">
        <f>#REF!</f>
        <v>#REF!</v>
      </c>
      <c r="G19" s="45">
        <v>0</v>
      </c>
      <c r="H19" s="45">
        <v>0</v>
      </c>
      <c r="I19" s="45">
        <v>0</v>
      </c>
      <c r="J19" s="45" t="e">
        <f>#REF!</f>
        <v>#REF!</v>
      </c>
      <c r="K19" s="48">
        <v>17</v>
      </c>
      <c r="L19" s="48">
        <v>17</v>
      </c>
      <c r="M19" s="119">
        <f t="shared" si="2"/>
        <v>100</v>
      </c>
      <c r="N19" s="119">
        <f t="shared" si="0"/>
        <v>100</v>
      </c>
      <c r="O19" s="119">
        <f t="shared" si="3"/>
        <v>100</v>
      </c>
      <c r="P19" s="120" t="e">
        <f t="shared" si="4"/>
        <v>#REF!</v>
      </c>
    </row>
    <row r="20" spans="1:16" s="1" customFormat="1" ht="21">
      <c r="A20" s="123">
        <v>11</v>
      </c>
      <c r="B20" s="124" t="s">
        <v>36</v>
      </c>
      <c r="C20" s="48">
        <v>18</v>
      </c>
      <c r="D20" s="48">
        <v>18</v>
      </c>
      <c r="E20" s="45" t="e">
        <f>#REF!</f>
        <v>#REF!</v>
      </c>
      <c r="F20" s="45">
        <v>0</v>
      </c>
      <c r="G20" s="45" t="e">
        <f>#REF!</f>
        <v>#REF!</v>
      </c>
      <c r="H20" s="45" t="e">
        <f>#REF!</f>
        <v>#REF!</v>
      </c>
      <c r="I20" s="45" t="e">
        <f>#REF!</f>
        <v>#REF!</v>
      </c>
      <c r="J20" s="45">
        <v>0</v>
      </c>
      <c r="K20" s="48">
        <v>18</v>
      </c>
      <c r="L20" s="48">
        <v>18</v>
      </c>
      <c r="M20" s="119">
        <f t="shared" si="2"/>
        <v>100</v>
      </c>
      <c r="N20" s="119">
        <f t="shared" si="0"/>
        <v>100</v>
      </c>
      <c r="O20" s="119" t="e">
        <f t="shared" si="3"/>
        <v>#REF!</v>
      </c>
      <c r="P20" s="120">
        <f t="shared" si="4"/>
        <v>100</v>
      </c>
    </row>
    <row r="21" spans="1:16" s="1" customFormat="1" ht="16.8">
      <c r="A21" s="49"/>
      <c r="B21" s="50" t="s">
        <v>37</v>
      </c>
      <c r="C21" s="51">
        <f t="shared" ref="C21" si="5">SUM(C10:C20)</f>
        <v>132</v>
      </c>
      <c r="D21" s="51">
        <f t="shared" ref="D21" si="6">SUM(D10:D20)</f>
        <v>132</v>
      </c>
      <c r="E21" s="51" t="e">
        <f t="shared" ref="E21" si="7">SUM(E10:E20)</f>
        <v>#REF!</v>
      </c>
      <c r="F21" s="51" t="e">
        <f t="shared" ref="F21" si="8">SUM(F10:F20)</f>
        <v>#REF!</v>
      </c>
      <c r="G21" s="51" t="e">
        <f t="shared" ref="G21" si="9">SUM(G10:G20)</f>
        <v>#REF!</v>
      </c>
      <c r="H21" s="51" t="e">
        <f t="shared" ref="H21" si="10">SUM(H10:H20)</f>
        <v>#REF!</v>
      </c>
      <c r="I21" s="51" t="e">
        <f t="shared" ref="I21" si="11">SUM(I10:I20)</f>
        <v>#REF!</v>
      </c>
      <c r="J21" s="51" t="e">
        <f t="shared" ref="J21" si="12">SUM(J10:J20)</f>
        <v>#REF!</v>
      </c>
      <c r="K21" s="51">
        <f t="shared" ref="K21" si="13">SUM(K10:K20)</f>
        <v>128</v>
      </c>
      <c r="L21" s="51">
        <f t="shared" ref="L21" si="14">SUM(L10:L20)</f>
        <v>128</v>
      </c>
      <c r="M21" s="51">
        <f t="shared" ref="M21" si="15">SUM(M10:M20)</f>
        <v>900</v>
      </c>
      <c r="N21" s="51">
        <f t="shared" ref="N21" si="16">SUM(N10:N20)</f>
        <v>900</v>
      </c>
      <c r="O21" s="51" t="e">
        <f t="shared" ref="O21" si="17">SUM(O10:O20)</f>
        <v>#REF!</v>
      </c>
      <c r="P21" s="51" t="e">
        <f t="shared" ref="P21" si="18">SUM(P10:P20)</f>
        <v>#REF!</v>
      </c>
    </row>
    <row r="22" spans="1:16" ht="17.399999999999999" thickBot="1">
      <c r="A22" s="12"/>
      <c r="B22" s="13"/>
      <c r="C22" s="14" t="s">
        <v>25</v>
      </c>
      <c r="D22" s="14" t="s">
        <v>38</v>
      </c>
      <c r="E22" s="15"/>
      <c r="F22" s="16"/>
      <c r="G22" s="16"/>
      <c r="H22" s="16"/>
      <c r="I22" s="16"/>
      <c r="J22" s="16"/>
      <c r="K22" s="17"/>
      <c r="L22" s="17"/>
      <c r="M22" s="18"/>
      <c r="N22" s="18"/>
      <c r="O22" s="18"/>
      <c r="P22" s="36"/>
    </row>
    <row r="23" spans="1:16" ht="17.399999999999999" thickBot="1">
      <c r="A23" s="19"/>
      <c r="B23" s="20" t="s">
        <v>39</v>
      </c>
      <c r="C23" s="21" t="e">
        <f>ROUND((C21+E21)*100/K21,1)</f>
        <v>#REF!</v>
      </c>
      <c r="D23" s="22" t="e">
        <f>ROUND((D21+F21)*100/L21,1)</f>
        <v>#REF!</v>
      </c>
      <c r="E23" s="19" t="s">
        <v>40</v>
      </c>
      <c r="F23" s="23"/>
      <c r="G23" s="24"/>
      <c r="H23" s="19"/>
      <c r="I23" s="19"/>
      <c r="J23" s="19"/>
      <c r="K23" s="24"/>
      <c r="L23" s="24"/>
      <c r="M23" s="25"/>
      <c r="N23" s="25"/>
      <c r="O23" s="25"/>
      <c r="P23" s="37"/>
    </row>
    <row r="24" spans="1:16" ht="16.8">
      <c r="A24" s="136"/>
      <c r="B24" s="26" t="s">
        <v>41</v>
      </c>
      <c r="C24" s="27">
        <f>ROUND(C21*100/K21,1)</f>
        <v>103.1</v>
      </c>
      <c r="D24" s="28">
        <f>ROUND(D21*100/L21,1)</f>
        <v>103.1</v>
      </c>
      <c r="E24" s="27" t="s">
        <v>40</v>
      </c>
      <c r="F24" s="29"/>
      <c r="G24" s="137"/>
      <c r="H24" s="136"/>
      <c r="I24" s="136"/>
      <c r="J24" s="136"/>
      <c r="K24" s="137"/>
      <c r="L24" s="137"/>
      <c r="M24" s="138"/>
      <c r="N24" s="138"/>
      <c r="O24" s="138"/>
      <c r="P24" s="139"/>
    </row>
  </sheetData>
  <mergeCells count="18">
    <mergeCell ref="B4:C4"/>
    <mergeCell ref="E4:G4"/>
    <mergeCell ref="H3:K3"/>
    <mergeCell ref="H4:K4"/>
    <mergeCell ref="A1:P1"/>
    <mergeCell ref="B3:C3"/>
    <mergeCell ref="E3:G3"/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topLeftCell="A14" zoomScale="70" zoomScaleNormal="70" workbookViewId="0">
      <selection activeCell="I21" sqref="I21:I27"/>
    </sheetView>
  </sheetViews>
  <sheetFormatPr defaultColWidth="9.109375" defaultRowHeight="16.8"/>
  <cols>
    <col min="1" max="1" width="21.33203125" style="11" bestFit="1" customWidth="1"/>
    <col min="2" max="2" width="31.6640625" style="11" bestFit="1" customWidth="1"/>
    <col min="3" max="3" width="34.33203125" style="11" bestFit="1" customWidth="1"/>
    <col min="4" max="4" width="34.44140625" style="11" customWidth="1"/>
    <col min="5" max="5" width="40" style="11" bestFit="1" customWidth="1"/>
    <col min="6" max="6" width="46" style="11" bestFit="1" customWidth="1"/>
    <col min="7" max="7" width="16" style="11" bestFit="1" customWidth="1"/>
    <col min="8" max="8" width="21.5546875" style="11" bestFit="1" customWidth="1"/>
    <col min="9" max="9" width="22.6640625" style="11" bestFit="1" customWidth="1"/>
    <col min="10" max="10" width="16" style="11" bestFit="1" customWidth="1"/>
    <col min="11" max="11" width="21.5546875" style="11" bestFit="1" customWidth="1"/>
    <col min="12" max="12" width="22.6640625" style="11" bestFit="1" customWidth="1"/>
    <col min="13" max="13" width="16" style="11" bestFit="1" customWidth="1"/>
    <col min="14" max="16384" width="9.109375" style="11"/>
  </cols>
  <sheetData>
    <row r="1" spans="1:13" s="41" customFormat="1" ht="15.75" customHeight="1">
      <c r="A1" s="52" t="s">
        <v>42</v>
      </c>
      <c r="B1" s="193" t="s">
        <v>72</v>
      </c>
      <c r="C1" s="193"/>
      <c r="D1" s="193"/>
      <c r="E1" s="193"/>
      <c r="F1" s="193"/>
      <c r="G1" s="39"/>
      <c r="H1" s="40"/>
      <c r="J1" s="39"/>
    </row>
    <row r="2" spans="1:13" s="41" customFormat="1">
      <c r="A2" s="52" t="s">
        <v>43</v>
      </c>
      <c r="B2" s="194" t="s">
        <v>209</v>
      </c>
      <c r="C2" s="194"/>
      <c r="D2" s="194"/>
      <c r="E2" s="194"/>
      <c r="F2" s="194"/>
      <c r="G2" s="39"/>
      <c r="H2" s="40"/>
      <c r="J2" s="39"/>
    </row>
    <row r="3" spans="1:13" s="41" customFormat="1" ht="16.5" customHeight="1">
      <c r="A3" s="53"/>
      <c r="B3" s="54" t="s">
        <v>17</v>
      </c>
      <c r="C3" s="54" t="s">
        <v>18</v>
      </c>
      <c r="D3" s="54" t="s">
        <v>44</v>
      </c>
      <c r="E3" s="54" t="s">
        <v>45</v>
      </c>
      <c r="F3" s="54" t="s">
        <v>46</v>
      </c>
      <c r="G3" s="39"/>
      <c r="H3" s="40"/>
      <c r="J3" s="39"/>
    </row>
    <row r="4" spans="1:13" s="41" customFormat="1">
      <c r="A4" s="55" t="s">
        <v>47</v>
      </c>
      <c r="B4" s="56">
        <v>16</v>
      </c>
      <c r="C4" s="56">
        <v>0</v>
      </c>
      <c r="D4" s="53">
        <f>COUNTIF(G11:G24,"Untested")</f>
        <v>0</v>
      </c>
      <c r="E4" s="57">
        <f>COUNTIF(G11:G24,"Blocked")</f>
        <v>0</v>
      </c>
      <c r="F4" s="53">
        <v>16</v>
      </c>
      <c r="G4" s="39"/>
      <c r="H4" s="40"/>
      <c r="J4" s="39"/>
    </row>
    <row r="5" spans="1:13" s="41" customFormat="1">
      <c r="A5" s="55" t="s">
        <v>48</v>
      </c>
      <c r="B5" s="56">
        <v>16</v>
      </c>
      <c r="C5" s="56">
        <v>0</v>
      </c>
      <c r="D5" s="53">
        <f>COUNTIF(J11:J24,"Untested")</f>
        <v>0</v>
      </c>
      <c r="E5" s="57">
        <f>COUNTIF(J11:J24,"Blocked")</f>
        <v>0</v>
      </c>
      <c r="F5" s="53">
        <v>16</v>
      </c>
      <c r="G5" s="39"/>
      <c r="H5" s="40"/>
      <c r="J5" s="39"/>
    </row>
    <row r="6" spans="1:13" s="41" customFormat="1" ht="409.5" customHeight="1">
      <c r="A6" s="42"/>
      <c r="B6" s="43"/>
      <c r="E6" s="44"/>
      <c r="G6" s="39"/>
      <c r="H6" s="40"/>
      <c r="J6" s="39"/>
    </row>
    <row r="7" spans="1:13" s="41" customFormat="1">
      <c r="A7" s="197" t="s">
        <v>49</v>
      </c>
      <c r="B7" s="197" t="s">
        <v>6</v>
      </c>
      <c r="C7" s="197" t="s">
        <v>59</v>
      </c>
      <c r="D7" s="197" t="s">
        <v>50</v>
      </c>
      <c r="E7" s="197" t="s">
        <v>51</v>
      </c>
      <c r="F7" s="197" t="s">
        <v>52</v>
      </c>
      <c r="G7" s="197" t="s">
        <v>53</v>
      </c>
      <c r="H7" s="197"/>
      <c r="I7" s="197"/>
      <c r="J7" s="197" t="s">
        <v>53</v>
      </c>
      <c r="K7" s="197"/>
      <c r="L7" s="197"/>
      <c r="M7" s="197" t="s">
        <v>54</v>
      </c>
    </row>
    <row r="8" spans="1:13" s="41" customFormat="1">
      <c r="A8" s="197"/>
      <c r="B8" s="197"/>
      <c r="C8" s="197"/>
      <c r="D8" s="197"/>
      <c r="E8" s="197"/>
      <c r="F8" s="197"/>
      <c r="G8" s="197" t="s">
        <v>25</v>
      </c>
      <c r="H8" s="197"/>
      <c r="I8" s="197"/>
      <c r="J8" s="197" t="s">
        <v>26</v>
      </c>
      <c r="K8" s="197"/>
      <c r="L8" s="197"/>
      <c r="M8" s="197"/>
    </row>
    <row r="9" spans="1:13" s="41" customFormat="1">
      <c r="A9" s="197"/>
      <c r="B9" s="197"/>
      <c r="C9" s="197"/>
      <c r="D9" s="197"/>
      <c r="E9" s="197"/>
      <c r="F9" s="197"/>
      <c r="G9" s="58" t="s">
        <v>55</v>
      </c>
      <c r="H9" s="59" t="s">
        <v>56</v>
      </c>
      <c r="I9" s="54" t="s">
        <v>57</v>
      </c>
      <c r="J9" s="58" t="s">
        <v>55</v>
      </c>
      <c r="K9" s="59" t="s">
        <v>56</v>
      </c>
      <c r="L9" s="54" t="s">
        <v>57</v>
      </c>
      <c r="M9" s="197"/>
    </row>
    <row r="10" spans="1:13" s="41" customFormat="1">
      <c r="A10" s="196" t="s">
        <v>128</v>
      </c>
      <c r="B10" s="196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</row>
    <row r="11" spans="1:13" s="41" customFormat="1" ht="33.6">
      <c r="A11" s="60" t="s">
        <v>118</v>
      </c>
      <c r="B11" s="61" t="s">
        <v>144</v>
      </c>
      <c r="C11" s="129"/>
      <c r="D11" s="129" t="s">
        <v>95</v>
      </c>
      <c r="E11" s="62" t="s">
        <v>137</v>
      </c>
      <c r="F11" s="62" t="s">
        <v>138</v>
      </c>
      <c r="G11" s="63" t="s">
        <v>58</v>
      </c>
      <c r="H11" s="143">
        <v>46152</v>
      </c>
      <c r="I11" s="65" t="s">
        <v>224</v>
      </c>
      <c r="J11" s="63"/>
      <c r="K11" s="64"/>
      <c r="L11" s="65"/>
      <c r="M11" s="129"/>
    </row>
    <row r="12" spans="1:13" s="41" customFormat="1" ht="36.75" customHeight="1">
      <c r="A12" s="60" t="s">
        <v>119</v>
      </c>
      <c r="B12" s="61" t="s">
        <v>131</v>
      </c>
      <c r="C12" s="129"/>
      <c r="D12" s="129" t="s">
        <v>95</v>
      </c>
      <c r="E12" s="62" t="s">
        <v>140</v>
      </c>
      <c r="F12" s="62" t="s">
        <v>140</v>
      </c>
      <c r="G12" s="63" t="s">
        <v>58</v>
      </c>
      <c r="H12" s="143">
        <v>46152</v>
      </c>
      <c r="I12" s="65" t="s">
        <v>224</v>
      </c>
      <c r="J12" s="63"/>
      <c r="K12" s="64"/>
      <c r="L12" s="65"/>
      <c r="M12" s="129"/>
    </row>
    <row r="13" spans="1:13" s="41" customFormat="1" ht="33.6">
      <c r="A13" s="60" t="s">
        <v>120</v>
      </c>
      <c r="B13" s="61" t="s">
        <v>71</v>
      </c>
      <c r="C13" s="129"/>
      <c r="D13" s="129" t="s">
        <v>95</v>
      </c>
      <c r="E13" s="62" t="s">
        <v>141</v>
      </c>
      <c r="F13" s="62" t="s">
        <v>141</v>
      </c>
      <c r="G13" s="63" t="s">
        <v>58</v>
      </c>
      <c r="H13" s="143">
        <v>46152</v>
      </c>
      <c r="I13" s="65" t="s">
        <v>224</v>
      </c>
      <c r="J13" s="63"/>
      <c r="K13" s="64"/>
      <c r="L13" s="65"/>
      <c r="M13" s="129"/>
    </row>
    <row r="14" spans="1:13" s="41" customFormat="1" ht="33.6">
      <c r="A14" s="60" t="s">
        <v>121</v>
      </c>
      <c r="B14" s="61" t="s">
        <v>124</v>
      </c>
      <c r="C14" s="129"/>
      <c r="D14" s="129" t="s">
        <v>95</v>
      </c>
      <c r="E14" s="62" t="s">
        <v>142</v>
      </c>
      <c r="F14" s="62" t="s">
        <v>142</v>
      </c>
      <c r="G14" s="63" t="s">
        <v>58</v>
      </c>
      <c r="H14" s="143">
        <v>46152</v>
      </c>
      <c r="I14" s="65" t="s">
        <v>224</v>
      </c>
      <c r="J14" s="63"/>
      <c r="K14" s="64"/>
      <c r="L14" s="65"/>
      <c r="M14" s="129"/>
    </row>
    <row r="15" spans="1:13" s="41" customFormat="1" ht="33.6">
      <c r="A15" s="60" t="s">
        <v>122</v>
      </c>
      <c r="B15" s="61" t="s">
        <v>125</v>
      </c>
      <c r="C15" s="129"/>
      <c r="D15" s="129" t="s">
        <v>95</v>
      </c>
      <c r="E15" s="62" t="s">
        <v>142</v>
      </c>
      <c r="F15" s="62" t="s">
        <v>142</v>
      </c>
      <c r="G15" s="63" t="s">
        <v>58</v>
      </c>
      <c r="H15" s="143">
        <v>46152</v>
      </c>
      <c r="I15" s="65" t="s">
        <v>224</v>
      </c>
      <c r="J15" s="63"/>
      <c r="K15" s="64"/>
      <c r="L15" s="65"/>
      <c r="M15" s="129"/>
    </row>
    <row r="16" spans="1:13" s="41" customFormat="1" ht="33.6">
      <c r="A16" s="60" t="s">
        <v>123</v>
      </c>
      <c r="B16" s="61" t="s">
        <v>126</v>
      </c>
      <c r="C16" s="129"/>
      <c r="D16" s="129" t="s">
        <v>95</v>
      </c>
      <c r="E16" s="62" t="s">
        <v>142</v>
      </c>
      <c r="F16" s="62" t="s">
        <v>142</v>
      </c>
      <c r="G16" s="63" t="s">
        <v>58</v>
      </c>
      <c r="H16" s="143">
        <v>46152</v>
      </c>
      <c r="I16" s="65" t="s">
        <v>224</v>
      </c>
      <c r="J16" s="63"/>
      <c r="K16" s="64"/>
      <c r="L16" s="65"/>
      <c r="M16" s="129"/>
    </row>
    <row r="17" spans="1:13" s="41" customFormat="1" ht="33.6">
      <c r="A17" s="60" t="s">
        <v>132</v>
      </c>
      <c r="B17" s="61" t="s">
        <v>127</v>
      </c>
      <c r="C17" s="129"/>
      <c r="D17" s="129" t="s">
        <v>95</v>
      </c>
      <c r="E17" s="62" t="s">
        <v>139</v>
      </c>
      <c r="F17" s="62" t="s">
        <v>139</v>
      </c>
      <c r="G17" s="63" t="s">
        <v>58</v>
      </c>
      <c r="H17" s="143">
        <v>46152</v>
      </c>
      <c r="I17" s="65" t="s">
        <v>224</v>
      </c>
      <c r="J17" s="63"/>
      <c r="K17" s="64"/>
      <c r="L17" s="65"/>
      <c r="M17" s="129"/>
    </row>
    <row r="18" spans="1:13" s="41" customFormat="1" ht="33.6">
      <c r="A18" s="60" t="s">
        <v>133</v>
      </c>
      <c r="B18" s="61" t="s">
        <v>135</v>
      </c>
      <c r="C18" s="129"/>
      <c r="D18" s="129" t="s">
        <v>95</v>
      </c>
      <c r="E18" s="62" t="s">
        <v>143</v>
      </c>
      <c r="F18" s="62" t="s">
        <v>143</v>
      </c>
      <c r="G18" s="63" t="s">
        <v>58</v>
      </c>
      <c r="H18" s="143">
        <v>46152</v>
      </c>
      <c r="I18" s="65" t="s">
        <v>224</v>
      </c>
      <c r="J18" s="63"/>
      <c r="K18" s="64"/>
      <c r="L18" s="65"/>
      <c r="M18" s="129"/>
    </row>
    <row r="19" spans="1:13" s="41" customFormat="1" ht="33.6">
      <c r="A19" s="60" t="s">
        <v>134</v>
      </c>
      <c r="B19" s="61" t="s">
        <v>136</v>
      </c>
      <c r="C19" s="129"/>
      <c r="D19" s="129" t="s">
        <v>95</v>
      </c>
      <c r="E19" s="62" t="s">
        <v>140</v>
      </c>
      <c r="F19" s="62" t="s">
        <v>140</v>
      </c>
      <c r="G19" s="63" t="s">
        <v>58</v>
      </c>
      <c r="H19" s="143">
        <v>46152</v>
      </c>
      <c r="I19" s="65" t="s">
        <v>224</v>
      </c>
      <c r="J19" s="63"/>
      <c r="K19" s="64"/>
      <c r="L19" s="65"/>
      <c r="M19" s="129"/>
    </row>
    <row r="20" spans="1:13" s="41" customFormat="1">
      <c r="A20" s="195" t="s">
        <v>129</v>
      </c>
      <c r="B20" s="195"/>
      <c r="C20" s="195"/>
      <c r="D20" s="195"/>
      <c r="E20" s="195"/>
      <c r="F20" s="195"/>
      <c r="G20" s="195"/>
      <c r="H20" s="195"/>
      <c r="I20" s="195"/>
      <c r="J20" s="195"/>
      <c r="K20" s="195"/>
      <c r="L20" s="195"/>
      <c r="M20" s="195"/>
    </row>
    <row r="21" spans="1:13" s="41" customFormat="1" ht="33.6">
      <c r="A21" s="61" t="s">
        <v>146</v>
      </c>
      <c r="B21" s="61" t="s">
        <v>144</v>
      </c>
      <c r="C21" s="61" t="s">
        <v>147</v>
      </c>
      <c r="D21" s="129" t="s">
        <v>95</v>
      </c>
      <c r="E21" s="66" t="s">
        <v>145</v>
      </c>
      <c r="F21" s="66" t="s">
        <v>145</v>
      </c>
      <c r="G21" s="63" t="s">
        <v>58</v>
      </c>
      <c r="H21" s="143">
        <v>46152</v>
      </c>
      <c r="I21" s="65" t="s">
        <v>224</v>
      </c>
      <c r="J21" s="63"/>
      <c r="K21" s="130"/>
      <c r="L21" s="65"/>
      <c r="M21" s="129"/>
    </row>
    <row r="22" spans="1:13" s="41" customFormat="1" ht="33.6">
      <c r="A22" s="61" t="s">
        <v>149</v>
      </c>
      <c r="B22" s="61" t="s">
        <v>71</v>
      </c>
      <c r="C22" s="61" t="s">
        <v>148</v>
      </c>
      <c r="D22" s="129" t="s">
        <v>95</v>
      </c>
      <c r="E22" s="66" t="s">
        <v>155</v>
      </c>
      <c r="F22" s="66" t="s">
        <v>155</v>
      </c>
      <c r="G22" s="63" t="s">
        <v>58</v>
      </c>
      <c r="H22" s="143">
        <v>46152</v>
      </c>
      <c r="I22" s="65" t="s">
        <v>224</v>
      </c>
      <c r="J22" s="63"/>
      <c r="K22" s="130"/>
      <c r="L22" s="65"/>
      <c r="M22" s="129"/>
    </row>
    <row r="23" spans="1:13" s="41" customFormat="1" ht="33.6">
      <c r="A23" s="61" t="s">
        <v>150</v>
      </c>
      <c r="B23" s="61" t="s">
        <v>124</v>
      </c>
      <c r="C23" s="61" t="s">
        <v>157</v>
      </c>
      <c r="D23" s="129" t="s">
        <v>95</v>
      </c>
      <c r="E23" s="66" t="s">
        <v>156</v>
      </c>
      <c r="F23" s="66" t="s">
        <v>156</v>
      </c>
      <c r="G23" s="63" t="s">
        <v>58</v>
      </c>
      <c r="H23" s="143">
        <v>46152</v>
      </c>
      <c r="I23" s="65" t="s">
        <v>224</v>
      </c>
      <c r="J23" s="63"/>
      <c r="K23" s="130"/>
      <c r="L23" s="65"/>
      <c r="M23" s="129"/>
    </row>
    <row r="24" spans="1:13" s="41" customFormat="1" ht="33.6">
      <c r="A24" s="61" t="s">
        <v>151</v>
      </c>
      <c r="B24" s="61" t="s">
        <v>125</v>
      </c>
      <c r="C24" s="61" t="s">
        <v>165</v>
      </c>
      <c r="D24" s="129" t="s">
        <v>95</v>
      </c>
      <c r="E24" s="66" t="s">
        <v>158</v>
      </c>
      <c r="F24" s="66" t="s">
        <v>158</v>
      </c>
      <c r="G24" s="63" t="s">
        <v>58</v>
      </c>
      <c r="H24" s="143">
        <v>46152</v>
      </c>
      <c r="I24" s="65" t="s">
        <v>224</v>
      </c>
      <c r="J24" s="63"/>
      <c r="K24" s="130"/>
      <c r="L24" s="65"/>
      <c r="M24" s="129"/>
    </row>
    <row r="25" spans="1:13" s="41" customFormat="1" ht="33.6">
      <c r="A25" s="61" t="s">
        <v>152</v>
      </c>
      <c r="B25" s="61" t="s">
        <v>126</v>
      </c>
      <c r="C25" s="61" t="s">
        <v>161</v>
      </c>
      <c r="D25" s="129" t="s">
        <v>95</v>
      </c>
      <c r="E25" s="66" t="s">
        <v>159</v>
      </c>
      <c r="F25" s="66" t="s">
        <v>159</v>
      </c>
      <c r="G25" s="63" t="s">
        <v>58</v>
      </c>
      <c r="H25" s="143">
        <v>46152</v>
      </c>
      <c r="I25" s="65" t="s">
        <v>224</v>
      </c>
      <c r="J25" s="63"/>
      <c r="K25" s="130"/>
      <c r="L25" s="65"/>
      <c r="M25" s="129"/>
    </row>
    <row r="26" spans="1:13" s="41" customFormat="1" ht="51" customHeight="1">
      <c r="A26" s="61" t="s">
        <v>153</v>
      </c>
      <c r="B26" s="61" t="s">
        <v>127</v>
      </c>
      <c r="C26" s="61" t="s">
        <v>160</v>
      </c>
      <c r="D26" s="144" t="s">
        <v>163</v>
      </c>
      <c r="E26" s="66" t="s">
        <v>166</v>
      </c>
      <c r="F26" s="66" t="s">
        <v>167</v>
      </c>
      <c r="G26" s="63" t="s">
        <v>58</v>
      </c>
      <c r="H26" s="143">
        <v>46152</v>
      </c>
      <c r="I26" s="65" t="s">
        <v>224</v>
      </c>
      <c r="J26" s="63"/>
      <c r="K26" s="130"/>
      <c r="L26" s="65"/>
      <c r="M26" s="129"/>
    </row>
    <row r="27" spans="1:13" ht="33.6">
      <c r="A27" s="61" t="s">
        <v>154</v>
      </c>
      <c r="B27" s="61" t="s">
        <v>136</v>
      </c>
      <c r="C27" s="61" t="s">
        <v>164</v>
      </c>
      <c r="D27" s="144" t="s">
        <v>162</v>
      </c>
      <c r="E27" s="145" t="s">
        <v>168</v>
      </c>
      <c r="F27" s="66" t="s">
        <v>168</v>
      </c>
      <c r="G27" s="63" t="s">
        <v>58</v>
      </c>
      <c r="H27" s="143">
        <v>46152</v>
      </c>
      <c r="I27" s="65" t="s">
        <v>224</v>
      </c>
      <c r="J27" s="63"/>
      <c r="K27" s="130"/>
      <c r="L27" s="65"/>
      <c r="M27" s="129"/>
    </row>
    <row r="28" spans="1:13">
      <c r="A28" s="131"/>
      <c r="B28" s="131"/>
      <c r="C28" s="131"/>
      <c r="D28" s="132"/>
      <c r="E28" s="44"/>
      <c r="F28" s="44"/>
      <c r="G28" s="39"/>
      <c r="H28" s="133"/>
      <c r="I28" s="134"/>
      <c r="J28" s="39"/>
      <c r="K28" s="133"/>
      <c r="L28" s="134"/>
      <c r="M28" s="132"/>
    </row>
    <row r="29" spans="1:13">
      <c r="A29" s="131"/>
      <c r="B29" s="131"/>
      <c r="C29" s="131"/>
      <c r="D29" s="132"/>
      <c r="E29" s="44"/>
      <c r="F29" s="44"/>
      <c r="G29" s="39"/>
      <c r="H29" s="133"/>
      <c r="I29" s="134"/>
      <c r="J29" s="39"/>
      <c r="K29" s="133"/>
      <c r="L29" s="134"/>
      <c r="M29" s="132"/>
    </row>
    <row r="30" spans="1:13">
      <c r="A30" s="131"/>
      <c r="B30" s="131"/>
      <c r="C30" s="131"/>
      <c r="D30" s="132"/>
      <c r="E30" s="44"/>
      <c r="F30" s="44"/>
      <c r="G30" s="39"/>
      <c r="H30" s="133"/>
      <c r="I30" s="134"/>
      <c r="J30" s="39"/>
      <c r="K30" s="133"/>
      <c r="L30" s="134"/>
      <c r="M30" s="132"/>
    </row>
  </sheetData>
  <mergeCells count="15">
    <mergeCell ref="B1:F1"/>
    <mergeCell ref="B2:F2"/>
    <mergeCell ref="A20:M20"/>
    <mergeCell ref="A10:M10"/>
    <mergeCell ref="G7:I7"/>
    <mergeCell ref="J7:L7"/>
    <mergeCell ref="M7:M9"/>
    <mergeCell ref="G8:I8"/>
    <mergeCell ref="J8:L8"/>
    <mergeCell ref="A7:A9"/>
    <mergeCell ref="B7:B9"/>
    <mergeCell ref="C7:C9"/>
    <mergeCell ref="D7:D9"/>
    <mergeCell ref="E7:E9"/>
    <mergeCell ref="F7:F9"/>
  </mergeCells>
  <phoneticPr fontId="31" type="noConversion"/>
  <dataValidations count="1">
    <dataValidation type="list" operator="equal" allowBlank="1" showErrorMessage="1" promptTitle="dfdf" sqref="J21:J30 J11:J19 G11:G19 G21:G30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"/>
  <sheetViews>
    <sheetView topLeftCell="A6" zoomScale="55" zoomScaleNormal="55" workbookViewId="0">
      <selection activeCell="I14" sqref="I14"/>
    </sheetView>
  </sheetViews>
  <sheetFormatPr defaultColWidth="9.109375" defaultRowHeight="13.8"/>
  <cols>
    <col min="1" max="1" width="16.33203125" style="7" bestFit="1" customWidth="1"/>
    <col min="2" max="2" width="42.109375" style="7" customWidth="1"/>
    <col min="3" max="3" width="45" style="7" customWidth="1"/>
    <col min="4" max="4" width="58.5546875" style="7" customWidth="1"/>
    <col min="5" max="5" width="34.88671875" style="7" customWidth="1"/>
    <col min="6" max="6" width="38.5546875" style="7" bestFit="1" customWidth="1"/>
    <col min="7" max="7" width="12.109375" style="7" bestFit="1" customWidth="1"/>
    <col min="8" max="8" width="15.88671875" style="7" bestFit="1" customWidth="1"/>
    <col min="9" max="9" width="17" style="7" bestFit="1" customWidth="1"/>
    <col min="10" max="10" width="12.109375" style="7" bestFit="1" customWidth="1"/>
    <col min="11" max="11" width="15.88671875" style="7" bestFit="1" customWidth="1"/>
    <col min="12" max="12" width="17" style="7" bestFit="1" customWidth="1"/>
    <col min="13" max="13" width="11.33203125" style="7" bestFit="1" customWidth="1"/>
    <col min="14" max="16384" width="9.109375" style="7"/>
  </cols>
  <sheetData>
    <row r="1" spans="1:13" s="10" customFormat="1" ht="15.75" customHeight="1">
      <c r="A1" s="67" t="s">
        <v>42</v>
      </c>
      <c r="B1" s="201" t="s">
        <v>72</v>
      </c>
      <c r="C1" s="201"/>
      <c r="D1" s="201"/>
      <c r="E1" s="201"/>
      <c r="F1" s="201"/>
      <c r="G1" s="8"/>
      <c r="H1" s="9"/>
      <c r="J1" s="8"/>
    </row>
    <row r="2" spans="1:13" s="10" customFormat="1" ht="15.75" customHeight="1">
      <c r="A2" s="67" t="s">
        <v>43</v>
      </c>
      <c r="B2" s="202" t="s">
        <v>175</v>
      </c>
      <c r="C2" s="202"/>
      <c r="D2" s="202"/>
      <c r="E2" s="202"/>
      <c r="F2" s="202"/>
      <c r="G2" s="8"/>
      <c r="H2" s="9"/>
      <c r="J2" s="8"/>
    </row>
    <row r="3" spans="1:13" s="32" customFormat="1" ht="15.75" customHeight="1">
      <c r="A3" s="74"/>
      <c r="B3" s="75" t="s">
        <v>17</v>
      </c>
      <c r="C3" s="75" t="s">
        <v>18</v>
      </c>
      <c r="D3" s="75" t="s">
        <v>44</v>
      </c>
      <c r="E3" s="76" t="s">
        <v>45</v>
      </c>
      <c r="F3" s="75" t="s">
        <v>46</v>
      </c>
      <c r="G3" s="30"/>
      <c r="H3" s="31"/>
      <c r="J3" s="30"/>
    </row>
    <row r="4" spans="1:13" s="32" customFormat="1" ht="18">
      <c r="A4" s="77" t="s">
        <v>47</v>
      </c>
      <c r="B4" s="78">
        <v>3</v>
      </c>
      <c r="C4" s="78">
        <v>0</v>
      </c>
      <c r="D4" s="74">
        <f>COUNTIF(G11:G14,"Untested")</f>
        <v>0</v>
      </c>
      <c r="E4" s="79">
        <f>COUNTIF(G11:G14,"Blocked")</f>
        <v>0</v>
      </c>
      <c r="F4" s="74">
        <f>B4</f>
        <v>3</v>
      </c>
      <c r="G4" s="30"/>
      <c r="H4" s="31"/>
      <c r="J4" s="30"/>
    </row>
    <row r="5" spans="1:13" s="32" customFormat="1" ht="18">
      <c r="A5" s="77" t="s">
        <v>48</v>
      </c>
      <c r="B5" s="78">
        <v>3</v>
      </c>
      <c r="C5" s="78">
        <v>0</v>
      </c>
      <c r="D5" s="74">
        <f>COUNTIF(J11:J14,"Untested")</f>
        <v>0</v>
      </c>
      <c r="E5" s="79">
        <f>COUNTIF(J11:J14,"Blocked")</f>
        <v>0</v>
      </c>
      <c r="F5" s="74">
        <f>B5</f>
        <v>3</v>
      </c>
      <c r="G5" s="30"/>
      <c r="H5" s="31"/>
      <c r="J5" s="30"/>
    </row>
    <row r="6" spans="1:13" s="32" customFormat="1" ht="408.6" customHeight="1">
      <c r="A6" s="33"/>
      <c r="B6" s="34"/>
      <c r="D6"/>
      <c r="E6" s="35"/>
      <c r="F6"/>
      <c r="G6" s="30"/>
      <c r="H6" s="31"/>
      <c r="J6" s="30"/>
    </row>
    <row r="7" spans="1:13" s="32" customFormat="1" ht="18">
      <c r="A7" s="200" t="s">
        <v>49</v>
      </c>
      <c r="B7" s="200" t="s">
        <v>6</v>
      </c>
      <c r="C7" s="200" t="s">
        <v>59</v>
      </c>
      <c r="D7" s="200" t="s">
        <v>50</v>
      </c>
      <c r="E7" s="203" t="s">
        <v>51</v>
      </c>
      <c r="F7" s="200" t="s">
        <v>52</v>
      </c>
      <c r="G7" s="200" t="s">
        <v>53</v>
      </c>
      <c r="H7" s="200"/>
      <c r="I7" s="200"/>
      <c r="J7" s="200" t="s">
        <v>53</v>
      </c>
      <c r="K7" s="200"/>
      <c r="L7" s="200"/>
      <c r="M7" s="200" t="s">
        <v>54</v>
      </c>
    </row>
    <row r="8" spans="1:13" s="32" customFormat="1" ht="18">
      <c r="A8" s="200"/>
      <c r="B8" s="200"/>
      <c r="C8" s="200"/>
      <c r="D8" s="200"/>
      <c r="E8" s="203"/>
      <c r="F8" s="200"/>
      <c r="G8" s="200" t="s">
        <v>25</v>
      </c>
      <c r="H8" s="200"/>
      <c r="I8" s="200"/>
      <c r="J8" s="200" t="s">
        <v>26</v>
      </c>
      <c r="K8" s="200"/>
      <c r="L8" s="200"/>
      <c r="M8" s="200"/>
    </row>
    <row r="9" spans="1:13" s="32" customFormat="1" ht="18">
      <c r="A9" s="200"/>
      <c r="B9" s="200"/>
      <c r="C9" s="200"/>
      <c r="D9" s="200"/>
      <c r="E9" s="203"/>
      <c r="F9" s="200"/>
      <c r="G9" s="80" t="s">
        <v>55</v>
      </c>
      <c r="H9" s="81" t="s">
        <v>56</v>
      </c>
      <c r="I9" s="80" t="s">
        <v>57</v>
      </c>
      <c r="J9" s="80" t="s">
        <v>55</v>
      </c>
      <c r="K9" s="81" t="s">
        <v>56</v>
      </c>
      <c r="L9" s="80" t="s">
        <v>57</v>
      </c>
      <c r="M9" s="200"/>
    </row>
    <row r="10" spans="1:13" s="32" customFormat="1" ht="18">
      <c r="A10" s="198" t="s">
        <v>173</v>
      </c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</row>
    <row r="11" spans="1:13" s="32" customFormat="1" ht="33.6">
      <c r="A11" s="82" t="s">
        <v>216</v>
      </c>
      <c r="B11" s="83" t="s">
        <v>169</v>
      </c>
      <c r="C11" s="84"/>
      <c r="D11" s="85" t="s">
        <v>214</v>
      </c>
      <c r="E11" s="83" t="s">
        <v>219</v>
      </c>
      <c r="F11" s="83" t="s">
        <v>219</v>
      </c>
      <c r="G11" s="73" t="s">
        <v>58</v>
      </c>
      <c r="H11" s="143">
        <v>46152</v>
      </c>
      <c r="I11" s="73" t="s">
        <v>225</v>
      </c>
      <c r="J11" s="73"/>
      <c r="K11" s="125"/>
      <c r="L11" s="73"/>
      <c r="M11" s="84"/>
    </row>
    <row r="12" spans="1:13" s="32" customFormat="1" ht="33.6">
      <c r="A12" s="82" t="s">
        <v>217</v>
      </c>
      <c r="B12" s="83" t="s">
        <v>218</v>
      </c>
      <c r="C12" s="84"/>
      <c r="D12" s="85" t="s">
        <v>214</v>
      </c>
      <c r="E12" s="83" t="s">
        <v>142</v>
      </c>
      <c r="F12" s="83" t="s">
        <v>142</v>
      </c>
      <c r="G12" s="73" t="s">
        <v>58</v>
      </c>
      <c r="H12" s="143">
        <v>46152</v>
      </c>
      <c r="I12" s="73" t="s">
        <v>225</v>
      </c>
      <c r="J12" s="73"/>
      <c r="K12" s="125"/>
      <c r="L12" s="73"/>
      <c r="M12" s="84"/>
    </row>
    <row r="13" spans="1:13" s="32" customFormat="1" ht="18">
      <c r="A13" s="199" t="s">
        <v>174</v>
      </c>
      <c r="B13" s="199"/>
      <c r="C13" s="199"/>
      <c r="D13" s="199"/>
      <c r="E13" s="199"/>
      <c r="F13" s="199"/>
      <c r="G13" s="199"/>
      <c r="H13" s="199"/>
      <c r="I13" s="199"/>
      <c r="J13" s="199"/>
      <c r="K13" s="199"/>
      <c r="L13" s="199"/>
      <c r="M13" s="199"/>
    </row>
    <row r="14" spans="1:13" s="32" customFormat="1" ht="76.8" customHeight="1">
      <c r="A14" s="83" t="s">
        <v>215</v>
      </c>
      <c r="B14" s="83" t="s">
        <v>218</v>
      </c>
      <c r="C14" s="83" t="s">
        <v>220</v>
      </c>
      <c r="D14" s="85" t="s">
        <v>214</v>
      </c>
      <c r="E14" s="83" t="s">
        <v>221</v>
      </c>
      <c r="F14" s="83" t="s">
        <v>221</v>
      </c>
      <c r="G14" s="73" t="s">
        <v>58</v>
      </c>
      <c r="H14" s="148">
        <v>46152</v>
      </c>
      <c r="I14" s="73" t="s">
        <v>225</v>
      </c>
      <c r="J14" s="73"/>
      <c r="K14" s="125"/>
      <c r="L14" s="73"/>
      <c r="M14" s="84"/>
    </row>
  </sheetData>
  <mergeCells count="15">
    <mergeCell ref="B1:F1"/>
    <mergeCell ref="B2:F2"/>
    <mergeCell ref="A7:A9"/>
    <mergeCell ref="B7:B9"/>
    <mergeCell ref="D7:D9"/>
    <mergeCell ref="C7:C9"/>
    <mergeCell ref="E7:E9"/>
    <mergeCell ref="F7:F9"/>
    <mergeCell ref="A10:M10"/>
    <mergeCell ref="A13:M13"/>
    <mergeCell ref="G7:I7"/>
    <mergeCell ref="J7:L7"/>
    <mergeCell ref="M7:M9"/>
    <mergeCell ref="G8:I8"/>
    <mergeCell ref="J8:L8"/>
  </mergeCells>
  <phoneticPr fontId="31" type="noConversion"/>
  <dataValidations count="1">
    <dataValidation type="list" operator="equal" allowBlank="1" showErrorMessage="1" promptTitle="dfdf" sqref="J11:J12 G14 G11:G12 J14" xr:uid="{00000000-0002-0000-03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ER42"/>
  <sheetViews>
    <sheetView topLeftCell="A34" zoomScale="70" zoomScaleNormal="70" workbookViewId="0">
      <selection activeCell="I35" sqref="I35"/>
    </sheetView>
  </sheetViews>
  <sheetFormatPr defaultRowHeight="14.4"/>
  <cols>
    <col min="1" max="1" width="13.5546875" customWidth="1"/>
    <col min="2" max="2" width="41.109375" bestFit="1" customWidth="1"/>
    <col min="3" max="3" width="43.6640625" bestFit="1" customWidth="1"/>
    <col min="4" max="4" width="42.33203125" customWidth="1"/>
    <col min="5" max="5" width="38.5546875" customWidth="1"/>
    <col min="6" max="6" width="24.33203125" customWidth="1"/>
    <col min="7" max="7" width="15.88671875" bestFit="1" customWidth="1"/>
    <col min="8" max="8" width="17" bestFit="1" customWidth="1"/>
    <col min="9" max="9" width="12.109375" bestFit="1" customWidth="1"/>
    <col min="10" max="10" width="15.88671875" bestFit="1" customWidth="1"/>
    <col min="11" max="11" width="17" bestFit="1" customWidth="1"/>
    <col min="12" max="12" width="10.6640625" bestFit="1" customWidth="1"/>
  </cols>
  <sheetData>
    <row r="1" spans="1:6" ht="16.8">
      <c r="A1" s="67" t="s">
        <v>42</v>
      </c>
      <c r="B1" s="164" t="s">
        <v>72</v>
      </c>
      <c r="C1" s="164"/>
      <c r="D1" s="164"/>
      <c r="E1" s="164"/>
      <c r="F1" s="164"/>
    </row>
    <row r="2" spans="1:6" ht="16.8">
      <c r="A2" s="67" t="s">
        <v>43</v>
      </c>
      <c r="B2" s="165" t="s">
        <v>130</v>
      </c>
      <c r="C2" s="165"/>
      <c r="D2" s="165"/>
      <c r="E2" s="165"/>
      <c r="F2" s="165"/>
    </row>
    <row r="3" spans="1:6" ht="16.8">
      <c r="A3" s="68"/>
      <c r="B3" s="69" t="s">
        <v>17</v>
      </c>
      <c r="C3" s="69" t="s">
        <v>18</v>
      </c>
      <c r="D3" s="69" t="s">
        <v>44</v>
      </c>
      <c r="E3" s="70" t="s">
        <v>20</v>
      </c>
      <c r="F3" s="69" t="s">
        <v>60</v>
      </c>
    </row>
    <row r="4" spans="1:6" ht="16.8">
      <c r="A4" s="71" t="s">
        <v>47</v>
      </c>
      <c r="B4" s="68">
        <v>7</v>
      </c>
      <c r="C4" s="68">
        <v>0</v>
      </c>
      <c r="D4" s="68">
        <v>0</v>
      </c>
      <c r="E4" s="68">
        <v>0</v>
      </c>
      <c r="F4" s="68">
        <f>B4</f>
        <v>7</v>
      </c>
    </row>
    <row r="5" spans="1:6" ht="16.8">
      <c r="A5" s="71" t="s">
        <v>48</v>
      </c>
      <c r="B5" s="68">
        <v>7</v>
      </c>
      <c r="C5" s="68">
        <v>0</v>
      </c>
      <c r="D5" s="68">
        <v>0</v>
      </c>
      <c r="E5" s="72">
        <v>0</v>
      </c>
      <c r="F5" s="68">
        <f>B5</f>
        <v>7</v>
      </c>
    </row>
    <row r="6" spans="1:6" ht="235.5" customHeight="1"/>
    <row r="31" spans="1:13" ht="16.8">
      <c r="A31" s="204" t="s">
        <v>49</v>
      </c>
      <c r="B31" s="204" t="s">
        <v>6</v>
      </c>
      <c r="C31" s="204" t="s">
        <v>59</v>
      </c>
      <c r="D31" s="205" t="s">
        <v>50</v>
      </c>
      <c r="E31" s="204" t="s">
        <v>51</v>
      </c>
      <c r="F31" s="204" t="s">
        <v>52</v>
      </c>
      <c r="G31" s="208" t="s">
        <v>53</v>
      </c>
      <c r="H31" s="208"/>
      <c r="I31" s="208"/>
      <c r="J31" s="208"/>
      <c r="K31" s="208"/>
      <c r="L31" s="208"/>
      <c r="M31" s="208" t="s">
        <v>54</v>
      </c>
    </row>
    <row r="32" spans="1:13" ht="16.8">
      <c r="A32" s="204"/>
      <c r="B32" s="204"/>
      <c r="C32" s="204"/>
      <c r="D32" s="206"/>
      <c r="E32" s="204"/>
      <c r="F32" s="204"/>
      <c r="G32" s="208" t="s">
        <v>25</v>
      </c>
      <c r="H32" s="208"/>
      <c r="I32" s="208"/>
      <c r="J32" s="208" t="s">
        <v>26</v>
      </c>
      <c r="K32" s="208"/>
      <c r="L32" s="208"/>
      <c r="M32" s="208"/>
    </row>
    <row r="33" spans="1:148" ht="33.6">
      <c r="A33" s="204"/>
      <c r="B33" s="204"/>
      <c r="C33" s="204"/>
      <c r="D33" s="207"/>
      <c r="E33" s="204"/>
      <c r="F33" s="204"/>
      <c r="G33" s="94" t="s">
        <v>55</v>
      </c>
      <c r="H33" s="95" t="s">
        <v>56</v>
      </c>
      <c r="I33" s="94" t="s">
        <v>57</v>
      </c>
      <c r="J33" s="94" t="s">
        <v>55</v>
      </c>
      <c r="K33" s="94" t="s">
        <v>56</v>
      </c>
      <c r="L33" s="94" t="s">
        <v>57</v>
      </c>
      <c r="M33" s="208"/>
    </row>
    <row r="34" spans="1:148" ht="16.8">
      <c r="A34" s="209" t="s">
        <v>176</v>
      </c>
      <c r="B34" s="210"/>
      <c r="C34" s="210"/>
      <c r="D34" s="210"/>
      <c r="E34" s="210"/>
      <c r="F34" s="210"/>
      <c r="G34" s="210"/>
      <c r="H34" s="210"/>
      <c r="I34" s="210"/>
      <c r="J34" s="210"/>
      <c r="K34" s="210"/>
      <c r="L34" s="211"/>
    </row>
    <row r="35" spans="1:148" ht="40.200000000000003" customHeight="1">
      <c r="A35" s="92" t="s">
        <v>64</v>
      </c>
      <c r="B35" s="92" t="s">
        <v>169</v>
      </c>
      <c r="C35" s="90"/>
      <c r="D35" s="149" t="s">
        <v>213</v>
      </c>
      <c r="E35" s="93" t="s">
        <v>178</v>
      </c>
      <c r="F35" s="93" t="s">
        <v>178</v>
      </c>
      <c r="G35" s="96" t="s">
        <v>58</v>
      </c>
      <c r="H35" s="97">
        <v>46153</v>
      </c>
      <c r="I35" s="96" t="s">
        <v>84</v>
      </c>
      <c r="J35" s="96"/>
      <c r="K35" s="96"/>
      <c r="L35" s="98"/>
    </row>
    <row r="36" spans="1:148" ht="40.200000000000003" customHeight="1">
      <c r="A36" s="92" t="s">
        <v>65</v>
      </c>
      <c r="B36" s="92" t="s">
        <v>170</v>
      </c>
      <c r="C36" s="90"/>
      <c r="D36" s="149" t="s">
        <v>213</v>
      </c>
      <c r="E36" s="93" t="s">
        <v>180</v>
      </c>
      <c r="F36" s="93" t="s">
        <v>180</v>
      </c>
      <c r="G36" s="96" t="s">
        <v>58</v>
      </c>
      <c r="H36" s="97">
        <v>46153</v>
      </c>
      <c r="I36" s="96" t="s">
        <v>84</v>
      </c>
      <c r="J36" s="96"/>
      <c r="K36" s="96"/>
      <c r="L36" s="98"/>
    </row>
    <row r="37" spans="1:148" ht="40.200000000000003" customHeight="1">
      <c r="A37" s="92" t="s">
        <v>66</v>
      </c>
      <c r="B37" s="92" t="s">
        <v>171</v>
      </c>
      <c r="C37" s="90"/>
      <c r="D37" s="149" t="s">
        <v>213</v>
      </c>
      <c r="E37" s="93" t="s">
        <v>180</v>
      </c>
      <c r="F37" s="93" t="s">
        <v>180</v>
      </c>
      <c r="G37" s="96" t="s">
        <v>58</v>
      </c>
      <c r="H37" s="97">
        <v>46153</v>
      </c>
      <c r="I37" s="96" t="s">
        <v>84</v>
      </c>
      <c r="J37" s="96"/>
      <c r="K37" s="96"/>
      <c r="L37" s="98"/>
    </row>
    <row r="38" spans="1:148" ht="40.200000000000003" customHeight="1">
      <c r="A38" s="92" t="s">
        <v>67</v>
      </c>
      <c r="B38" s="92" t="s">
        <v>172</v>
      </c>
      <c r="C38" s="90"/>
      <c r="D38" s="149" t="s">
        <v>213</v>
      </c>
      <c r="E38" s="93" t="s">
        <v>179</v>
      </c>
      <c r="F38" s="93" t="s">
        <v>179</v>
      </c>
      <c r="G38" s="96" t="s">
        <v>58</v>
      </c>
      <c r="H38" s="97">
        <v>46153</v>
      </c>
      <c r="I38" s="96" t="s">
        <v>84</v>
      </c>
      <c r="J38" s="96"/>
      <c r="K38" s="96"/>
      <c r="L38" s="98"/>
    </row>
    <row r="39" spans="1:148" s="86" customFormat="1" ht="16.8">
      <c r="A39" s="212" t="s">
        <v>177</v>
      </c>
      <c r="B39" s="213"/>
      <c r="C39" s="213"/>
      <c r="D39" s="213"/>
      <c r="E39" s="213"/>
      <c r="F39" s="213"/>
      <c r="G39" s="213"/>
      <c r="H39" s="213"/>
      <c r="I39" s="213"/>
      <c r="J39" s="213"/>
      <c r="K39" s="213"/>
      <c r="L39" s="214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89"/>
      <c r="AX39" s="89"/>
      <c r="AY39" s="89"/>
      <c r="AZ39" s="89"/>
      <c r="BA39" s="89"/>
      <c r="BB39" s="89"/>
      <c r="BC39" s="89"/>
      <c r="BD39" s="89"/>
      <c r="BE39" s="89"/>
      <c r="BF39" s="89"/>
      <c r="BG39" s="89"/>
      <c r="BH39" s="89"/>
      <c r="BI39" s="89"/>
      <c r="BJ39" s="89"/>
      <c r="BK39" s="89"/>
      <c r="BL39" s="89"/>
      <c r="BM39" s="89"/>
      <c r="BN39" s="89"/>
      <c r="BO39" s="89"/>
      <c r="BP39" s="89"/>
      <c r="BQ39" s="89"/>
      <c r="BR39" s="89"/>
      <c r="BS39" s="89"/>
      <c r="BT39" s="89"/>
      <c r="BU39" s="89"/>
      <c r="BV39" s="89"/>
      <c r="BW39" s="89"/>
      <c r="BX39" s="89"/>
      <c r="BY39" s="89"/>
      <c r="BZ39" s="89"/>
      <c r="CA39" s="89"/>
      <c r="CB39" s="89"/>
      <c r="CC39" s="89"/>
      <c r="CD39" s="89"/>
      <c r="CE39" s="89"/>
      <c r="CF39" s="89"/>
      <c r="CG39" s="89"/>
      <c r="CH39" s="89"/>
      <c r="CI39" s="89"/>
      <c r="CJ39" s="89"/>
      <c r="CK39" s="89"/>
      <c r="CL39" s="89"/>
      <c r="CM39" s="89"/>
      <c r="CN39" s="89"/>
      <c r="CO39" s="89"/>
      <c r="CP39" s="89"/>
      <c r="CQ39" s="89"/>
      <c r="CR39" s="89"/>
      <c r="CS39" s="89"/>
      <c r="CT39" s="89"/>
      <c r="CU39" s="89"/>
      <c r="CV39" s="89"/>
      <c r="CW39" s="89"/>
      <c r="CX39" s="89"/>
      <c r="CY39" s="89"/>
      <c r="CZ39" s="89"/>
      <c r="DA39" s="89"/>
      <c r="DB39" s="89"/>
      <c r="DC39" s="89"/>
      <c r="DD39" s="89"/>
      <c r="DE39" s="89"/>
      <c r="DF39" s="89"/>
      <c r="DG39" s="89"/>
      <c r="DH39" s="89"/>
      <c r="DI39" s="89"/>
      <c r="DJ39" s="89"/>
      <c r="DK39" s="89"/>
      <c r="DL39" s="89"/>
      <c r="DM39" s="89"/>
      <c r="DN39" s="89"/>
      <c r="DO39" s="89"/>
      <c r="DP39" s="89"/>
      <c r="DQ39" s="89"/>
      <c r="DR39" s="89"/>
      <c r="DS39" s="89"/>
      <c r="DT39" s="89"/>
      <c r="DU39" s="89"/>
      <c r="DV39" s="89"/>
      <c r="DW39" s="89"/>
      <c r="DX39" s="89"/>
      <c r="DY39" s="89"/>
      <c r="DZ39" s="89"/>
      <c r="EA39" s="89"/>
      <c r="EB39" s="89"/>
      <c r="EC39" s="89"/>
      <c r="ED39" s="89"/>
      <c r="EE39" s="89"/>
      <c r="EF39" s="89"/>
      <c r="EG39" s="89"/>
      <c r="EH39" s="89"/>
      <c r="EI39" s="89"/>
      <c r="EJ39" s="89"/>
      <c r="EK39" s="89"/>
      <c r="EL39" s="89"/>
      <c r="EM39" s="89"/>
      <c r="EN39" s="89"/>
      <c r="EO39" s="89"/>
      <c r="EP39" s="89"/>
      <c r="EQ39" s="89"/>
    </row>
    <row r="40" spans="1:148" s="86" customFormat="1" ht="100.8">
      <c r="A40" s="93" t="s">
        <v>68</v>
      </c>
      <c r="B40" s="93" t="s">
        <v>170</v>
      </c>
      <c r="C40" s="149" t="s">
        <v>182</v>
      </c>
      <c r="D40" s="149" t="s">
        <v>213</v>
      </c>
      <c r="E40" s="90" t="s">
        <v>181</v>
      </c>
      <c r="F40" s="90" t="s">
        <v>181</v>
      </c>
      <c r="G40" s="96" t="s">
        <v>58</v>
      </c>
      <c r="H40" s="97">
        <v>46153</v>
      </c>
      <c r="I40" s="96" t="s">
        <v>84</v>
      </c>
      <c r="J40" s="90"/>
      <c r="K40" s="91"/>
      <c r="L40" s="90"/>
      <c r="M40" s="90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89"/>
      <c r="AX40" s="89"/>
      <c r="AY40" s="89"/>
      <c r="AZ40" s="89"/>
      <c r="BA40" s="89"/>
      <c r="BB40" s="89"/>
      <c r="BC40" s="89"/>
      <c r="BD40" s="89"/>
      <c r="BE40" s="89"/>
      <c r="BF40" s="89"/>
      <c r="BG40" s="89"/>
      <c r="BH40" s="89"/>
      <c r="BI40" s="89"/>
      <c r="BJ40" s="89"/>
      <c r="BK40" s="89"/>
      <c r="BL40" s="89"/>
      <c r="BM40" s="89"/>
      <c r="BN40" s="89"/>
      <c r="BO40" s="89"/>
      <c r="BP40" s="89"/>
      <c r="BQ40" s="89"/>
      <c r="BR40" s="89"/>
      <c r="BS40" s="89"/>
      <c r="BT40" s="89"/>
      <c r="BU40" s="89"/>
      <c r="BV40" s="89"/>
      <c r="BW40" s="89"/>
      <c r="BX40" s="89"/>
      <c r="BY40" s="89"/>
      <c r="BZ40" s="89"/>
      <c r="CA40" s="89"/>
      <c r="CB40" s="89"/>
      <c r="CC40" s="89"/>
      <c r="CD40" s="89"/>
      <c r="CE40" s="89"/>
      <c r="CF40" s="89"/>
      <c r="CG40" s="89"/>
      <c r="CH40" s="89"/>
      <c r="CI40" s="89"/>
      <c r="CJ40" s="89"/>
      <c r="CK40" s="89"/>
      <c r="CL40" s="89"/>
      <c r="CM40" s="89"/>
      <c r="CN40" s="89"/>
      <c r="CO40" s="89"/>
      <c r="CP40" s="89"/>
      <c r="CQ40" s="89"/>
      <c r="CR40" s="89"/>
      <c r="CS40" s="89"/>
      <c r="CT40" s="89"/>
      <c r="CU40" s="89"/>
      <c r="CV40" s="89"/>
      <c r="CW40" s="89"/>
      <c r="CX40" s="89"/>
      <c r="CY40" s="89"/>
      <c r="CZ40" s="89"/>
      <c r="DA40" s="89"/>
      <c r="DB40" s="89"/>
      <c r="DC40" s="89"/>
      <c r="DD40" s="89"/>
      <c r="DE40" s="89"/>
      <c r="DF40" s="89"/>
      <c r="DG40" s="89"/>
      <c r="DH40" s="89"/>
      <c r="DI40" s="89"/>
      <c r="DJ40" s="89"/>
      <c r="DK40" s="89"/>
      <c r="DL40" s="89"/>
      <c r="DM40" s="89"/>
      <c r="DN40" s="89"/>
      <c r="DO40" s="89"/>
      <c r="DP40" s="89"/>
      <c r="DQ40" s="89"/>
      <c r="DR40" s="89"/>
      <c r="DS40" s="89"/>
      <c r="DT40" s="89"/>
      <c r="DU40" s="89"/>
      <c r="DV40" s="89"/>
      <c r="DW40" s="89"/>
      <c r="DX40" s="89"/>
      <c r="DY40" s="89"/>
      <c r="DZ40" s="89"/>
      <c r="EA40" s="89"/>
      <c r="EB40" s="89"/>
      <c r="EC40" s="89"/>
      <c r="ED40" s="89"/>
      <c r="EE40" s="89"/>
      <c r="EF40" s="89"/>
      <c r="EG40" s="89"/>
      <c r="EH40" s="89"/>
      <c r="EI40" s="89"/>
      <c r="EJ40" s="89"/>
      <c r="EK40" s="89"/>
      <c r="EL40" s="89"/>
      <c r="EM40" s="89"/>
      <c r="EN40" s="89"/>
      <c r="EO40" s="89"/>
      <c r="EP40" s="89"/>
      <c r="EQ40" s="89"/>
      <c r="ER40" s="89"/>
    </row>
    <row r="41" spans="1:148" s="86" customFormat="1" ht="67.2">
      <c r="A41" s="93" t="s">
        <v>69</v>
      </c>
      <c r="B41" s="93" t="s">
        <v>171</v>
      </c>
      <c r="C41" s="93" t="s">
        <v>183</v>
      </c>
      <c r="D41" s="149" t="s">
        <v>213</v>
      </c>
      <c r="E41" s="90" t="s">
        <v>185</v>
      </c>
      <c r="F41" s="90" t="s">
        <v>185</v>
      </c>
      <c r="G41" s="96" t="s">
        <v>58</v>
      </c>
      <c r="H41" s="97">
        <v>46153</v>
      </c>
      <c r="I41" s="96" t="s">
        <v>84</v>
      </c>
      <c r="J41" s="90"/>
      <c r="K41" s="91"/>
      <c r="L41" s="90"/>
      <c r="M41" s="90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89"/>
      <c r="AX41" s="89"/>
      <c r="AY41" s="89"/>
      <c r="AZ41" s="89"/>
      <c r="BA41" s="89"/>
      <c r="BB41" s="89"/>
      <c r="BC41" s="89"/>
      <c r="BD41" s="89"/>
      <c r="BE41" s="89"/>
      <c r="BF41" s="89"/>
      <c r="BG41" s="89"/>
      <c r="BH41" s="89"/>
      <c r="BI41" s="89"/>
      <c r="BJ41" s="89"/>
      <c r="BK41" s="89"/>
      <c r="BL41" s="89"/>
      <c r="BM41" s="89"/>
      <c r="BN41" s="89"/>
      <c r="BO41" s="89"/>
      <c r="BP41" s="89"/>
      <c r="BQ41" s="89"/>
      <c r="BR41" s="89"/>
      <c r="BS41" s="89"/>
      <c r="BT41" s="89"/>
      <c r="BU41" s="89"/>
      <c r="BV41" s="89"/>
      <c r="BW41" s="89"/>
      <c r="BX41" s="89"/>
      <c r="BY41" s="89"/>
      <c r="BZ41" s="89"/>
      <c r="CA41" s="89"/>
      <c r="CB41" s="89"/>
      <c r="CC41" s="89"/>
      <c r="CD41" s="89"/>
      <c r="CE41" s="89"/>
      <c r="CF41" s="89"/>
      <c r="CG41" s="89"/>
      <c r="CH41" s="89"/>
      <c r="CI41" s="89"/>
      <c r="CJ41" s="89"/>
      <c r="CK41" s="89"/>
      <c r="CL41" s="89"/>
      <c r="CM41" s="89"/>
      <c r="CN41" s="89"/>
      <c r="CO41" s="89"/>
      <c r="CP41" s="89"/>
      <c r="CQ41" s="89"/>
      <c r="CR41" s="89"/>
      <c r="CS41" s="89"/>
      <c r="CT41" s="89"/>
      <c r="CU41" s="89"/>
      <c r="CV41" s="89"/>
      <c r="CW41" s="89"/>
      <c r="CX41" s="89"/>
      <c r="CY41" s="89"/>
      <c r="CZ41" s="89"/>
      <c r="DA41" s="89"/>
      <c r="DB41" s="89"/>
      <c r="DC41" s="89"/>
      <c r="DD41" s="89"/>
      <c r="DE41" s="89"/>
      <c r="DF41" s="89"/>
      <c r="DG41" s="89"/>
      <c r="DH41" s="89"/>
      <c r="DI41" s="89"/>
      <c r="DJ41" s="89"/>
      <c r="DK41" s="89"/>
      <c r="DL41" s="89"/>
      <c r="DM41" s="89"/>
      <c r="DN41" s="89"/>
      <c r="DO41" s="89"/>
      <c r="DP41" s="89"/>
      <c r="DQ41" s="89"/>
      <c r="DR41" s="89"/>
      <c r="DS41" s="89"/>
      <c r="DT41" s="89"/>
      <c r="DU41" s="89"/>
      <c r="DV41" s="89"/>
      <c r="DW41" s="89"/>
      <c r="DX41" s="89"/>
      <c r="DY41" s="89"/>
      <c r="DZ41" s="89"/>
      <c r="EA41" s="89"/>
      <c r="EB41" s="89"/>
      <c r="EC41" s="89"/>
      <c r="ED41" s="89"/>
      <c r="EE41" s="89"/>
      <c r="EF41" s="89"/>
      <c r="EG41" s="89"/>
      <c r="EH41" s="89"/>
      <c r="EI41" s="89"/>
      <c r="EJ41" s="89"/>
      <c r="EK41" s="89"/>
      <c r="EL41" s="89"/>
      <c r="EM41" s="89"/>
      <c r="EN41" s="89"/>
      <c r="EO41" s="89"/>
      <c r="EP41" s="89"/>
      <c r="EQ41" s="89"/>
      <c r="ER41" s="89"/>
    </row>
    <row r="42" spans="1:148" s="86" customFormat="1" ht="67.2">
      <c r="A42" s="93" t="s">
        <v>70</v>
      </c>
      <c r="B42" s="93" t="s">
        <v>172</v>
      </c>
      <c r="C42" s="93" t="s">
        <v>184</v>
      </c>
      <c r="D42" s="149" t="s">
        <v>213</v>
      </c>
      <c r="E42" s="90" t="s">
        <v>186</v>
      </c>
      <c r="F42" s="90" t="s">
        <v>186</v>
      </c>
      <c r="G42" s="96" t="s">
        <v>58</v>
      </c>
      <c r="H42" s="97">
        <v>46153</v>
      </c>
      <c r="I42" s="96" t="s">
        <v>84</v>
      </c>
      <c r="J42" s="90"/>
      <c r="K42" s="91"/>
      <c r="L42" s="90"/>
      <c r="M42" s="90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89"/>
      <c r="AX42" s="89"/>
      <c r="AY42" s="89"/>
      <c r="AZ42" s="89"/>
      <c r="BA42" s="89"/>
      <c r="BB42" s="89"/>
      <c r="BC42" s="89"/>
      <c r="BD42" s="89"/>
      <c r="BE42" s="89"/>
      <c r="BF42" s="89"/>
      <c r="BG42" s="89"/>
      <c r="BH42" s="89"/>
      <c r="BI42" s="89"/>
      <c r="BJ42" s="89"/>
      <c r="BK42" s="89"/>
      <c r="BL42" s="89"/>
      <c r="BM42" s="89"/>
      <c r="BN42" s="89"/>
      <c r="BO42" s="89"/>
      <c r="BP42" s="89"/>
      <c r="BQ42" s="89"/>
      <c r="BR42" s="89"/>
      <c r="BS42" s="89"/>
      <c r="BT42" s="89"/>
      <c r="BU42" s="89"/>
      <c r="BV42" s="89"/>
      <c r="BW42" s="89"/>
      <c r="BX42" s="89"/>
      <c r="BY42" s="89"/>
      <c r="BZ42" s="89"/>
      <c r="CA42" s="89"/>
      <c r="CB42" s="89"/>
      <c r="CC42" s="89"/>
      <c r="CD42" s="89"/>
      <c r="CE42" s="89"/>
      <c r="CF42" s="89"/>
      <c r="CG42" s="89"/>
      <c r="CH42" s="89"/>
      <c r="CI42" s="89"/>
      <c r="CJ42" s="89"/>
      <c r="CK42" s="89"/>
      <c r="CL42" s="89"/>
      <c r="CM42" s="89"/>
      <c r="CN42" s="89"/>
      <c r="CO42" s="89"/>
      <c r="CP42" s="89"/>
      <c r="CQ42" s="89"/>
      <c r="CR42" s="89"/>
      <c r="CS42" s="89"/>
      <c r="CT42" s="89"/>
      <c r="CU42" s="89"/>
      <c r="CV42" s="89"/>
      <c r="CW42" s="89"/>
      <c r="CX42" s="89"/>
      <c r="CY42" s="89"/>
      <c r="CZ42" s="89"/>
      <c r="DA42" s="89"/>
      <c r="DB42" s="89"/>
      <c r="DC42" s="89"/>
      <c r="DD42" s="89"/>
      <c r="DE42" s="89"/>
      <c r="DF42" s="89"/>
      <c r="DG42" s="89"/>
      <c r="DH42" s="89"/>
      <c r="DI42" s="89"/>
      <c r="DJ42" s="89"/>
      <c r="DK42" s="89"/>
      <c r="DL42" s="89"/>
      <c r="DM42" s="89"/>
      <c r="DN42" s="89"/>
      <c r="DO42" s="89"/>
      <c r="DP42" s="89"/>
      <c r="DQ42" s="89"/>
      <c r="DR42" s="89"/>
      <c r="DS42" s="89"/>
      <c r="DT42" s="89"/>
      <c r="DU42" s="89"/>
      <c r="DV42" s="89"/>
      <c r="DW42" s="89"/>
      <c r="DX42" s="89"/>
      <c r="DY42" s="89"/>
      <c r="DZ42" s="89"/>
      <c r="EA42" s="89"/>
      <c r="EB42" s="89"/>
      <c r="EC42" s="89"/>
      <c r="ED42" s="89"/>
      <c r="EE42" s="89"/>
      <c r="EF42" s="89"/>
      <c r="EG42" s="89"/>
      <c r="EH42" s="89"/>
      <c r="EI42" s="89"/>
      <c r="EJ42" s="89"/>
      <c r="EK42" s="89"/>
      <c r="EL42" s="89"/>
      <c r="EM42" s="89"/>
      <c r="EN42" s="89"/>
      <c r="EO42" s="89"/>
      <c r="EP42" s="89"/>
      <c r="EQ42" s="89"/>
      <c r="ER42" s="89"/>
    </row>
  </sheetData>
  <mergeCells count="14">
    <mergeCell ref="M31:M33"/>
    <mergeCell ref="A34:L34"/>
    <mergeCell ref="A39:L39"/>
    <mergeCell ref="G31:L31"/>
    <mergeCell ref="G32:I32"/>
    <mergeCell ref="J32:L32"/>
    <mergeCell ref="B1:F1"/>
    <mergeCell ref="B2:F2"/>
    <mergeCell ref="A31:A33"/>
    <mergeCell ref="B31:B33"/>
    <mergeCell ref="C31:C33"/>
    <mergeCell ref="E31:E33"/>
    <mergeCell ref="F31:F33"/>
    <mergeCell ref="D31:D33"/>
  </mergeCells>
  <dataValidations count="1">
    <dataValidation type="list" operator="equal" allowBlank="1" showErrorMessage="1" promptTitle="dfdf" sqref="G40:G42 G35:G38 J35:J38 J40:J42" xr:uid="{00000000-0002-0000-0500-000000000000}">
      <formula1>"Passed,Untested,Failed,Blocked"</formula1>
      <formula2>0</formula2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2060"/>
  </sheetPr>
  <dimension ref="A1:M44"/>
  <sheetViews>
    <sheetView tabSelected="1" topLeftCell="A31" zoomScale="55" zoomScaleNormal="55" workbookViewId="0">
      <selection activeCell="O46" sqref="O46"/>
    </sheetView>
  </sheetViews>
  <sheetFormatPr defaultColWidth="9.109375" defaultRowHeight="16.8"/>
  <cols>
    <col min="1" max="1" width="15.109375" style="11" bestFit="1" customWidth="1"/>
    <col min="2" max="2" width="27.44140625" style="11" customWidth="1"/>
    <col min="3" max="3" width="43.5546875" style="11" customWidth="1"/>
    <col min="4" max="4" width="55.5546875" style="11" customWidth="1"/>
    <col min="5" max="5" width="45.6640625" style="11" customWidth="1"/>
    <col min="6" max="6" width="26.33203125" style="11" customWidth="1"/>
    <col min="7" max="7" width="18.109375" style="11" customWidth="1"/>
    <col min="8" max="9" width="18.6640625" style="11" customWidth="1"/>
    <col min="10" max="10" width="18.44140625" style="11" customWidth="1"/>
    <col min="11" max="11" width="16.5546875" style="11" bestFit="1" customWidth="1"/>
    <col min="12" max="12" width="10.5546875" style="11" bestFit="1" customWidth="1"/>
    <col min="13" max="16384" width="9.109375" style="11"/>
  </cols>
  <sheetData>
    <row r="1" spans="1:6" ht="15.75" customHeight="1">
      <c r="A1" s="67" t="s">
        <v>42</v>
      </c>
      <c r="B1" s="164" t="s">
        <v>72</v>
      </c>
      <c r="C1" s="164"/>
      <c r="D1" s="164"/>
      <c r="E1" s="164"/>
      <c r="F1" s="164"/>
    </row>
    <row r="2" spans="1:6" ht="15.75" customHeight="1">
      <c r="A2" s="67" t="s">
        <v>43</v>
      </c>
      <c r="B2" s="165" t="s">
        <v>193</v>
      </c>
      <c r="C2" s="165"/>
      <c r="D2" s="165"/>
      <c r="E2" s="165"/>
      <c r="F2" s="165"/>
    </row>
    <row r="3" spans="1:6">
      <c r="A3" s="68"/>
      <c r="B3" s="69" t="s">
        <v>17</v>
      </c>
      <c r="C3" s="69" t="s">
        <v>18</v>
      </c>
      <c r="D3" s="69" t="s">
        <v>44</v>
      </c>
      <c r="E3" s="70" t="s">
        <v>20</v>
      </c>
      <c r="F3" s="69" t="s">
        <v>60</v>
      </c>
    </row>
    <row r="4" spans="1:6">
      <c r="A4" s="71" t="s">
        <v>47</v>
      </c>
      <c r="B4" s="68">
        <v>9</v>
      </c>
      <c r="C4" s="68">
        <v>0</v>
      </c>
      <c r="D4" s="68">
        <v>0</v>
      </c>
      <c r="E4" s="68">
        <v>0</v>
      </c>
      <c r="F4" s="68">
        <v>9</v>
      </c>
    </row>
    <row r="5" spans="1:6">
      <c r="A5" s="71" t="s">
        <v>48</v>
      </c>
      <c r="B5" s="68">
        <v>9</v>
      </c>
      <c r="C5" s="68">
        <v>0</v>
      </c>
      <c r="D5" s="68">
        <v>0</v>
      </c>
      <c r="E5" s="72">
        <v>0</v>
      </c>
      <c r="F5" s="68">
        <v>9</v>
      </c>
    </row>
    <row r="6" spans="1:6" ht="222" customHeight="1">
      <c r="E6"/>
    </row>
    <row r="7" spans="1:6" ht="397.2" customHeight="1"/>
    <row r="8" spans="1:6" hidden="1"/>
    <row r="9" spans="1:6" hidden="1"/>
    <row r="10" spans="1:6" hidden="1"/>
    <row r="11" spans="1:6" hidden="1"/>
    <row r="12" spans="1:6" hidden="1"/>
    <row r="13" spans="1:6" hidden="1"/>
    <row r="14" spans="1:6" hidden="1"/>
    <row r="15" spans="1:6" hidden="1"/>
    <row r="16" spans="1:6" hidden="1"/>
    <row r="17" spans="1:13" hidden="1"/>
    <row r="18" spans="1:13" hidden="1"/>
    <row r="19" spans="1:13" hidden="1"/>
    <row r="20" spans="1:13" hidden="1"/>
    <row r="21" spans="1:13" hidden="1"/>
    <row r="22" spans="1:13" hidden="1"/>
    <row r="23" spans="1:13" hidden="1"/>
    <row r="24" spans="1:13" hidden="1"/>
    <row r="25" spans="1:13" hidden="1"/>
    <row r="26" spans="1:13" hidden="1"/>
    <row r="27" spans="1:13" hidden="1"/>
    <row r="28" spans="1:13" hidden="1"/>
    <row r="29" spans="1:13" hidden="1"/>
    <row r="30" spans="1:13" hidden="1"/>
    <row r="31" spans="1:13">
      <c r="A31" s="166" t="s">
        <v>49</v>
      </c>
      <c r="B31" s="166" t="s">
        <v>6</v>
      </c>
      <c r="C31" s="166" t="s">
        <v>59</v>
      </c>
      <c r="D31" s="158" t="s">
        <v>50</v>
      </c>
      <c r="E31" s="166" t="s">
        <v>51</v>
      </c>
      <c r="F31" s="166" t="s">
        <v>52</v>
      </c>
      <c r="G31" s="154" t="s">
        <v>53</v>
      </c>
      <c r="H31" s="154"/>
      <c r="I31" s="154"/>
      <c r="J31" s="154"/>
      <c r="K31" s="154"/>
      <c r="L31" s="154"/>
      <c r="M31" s="154" t="s">
        <v>54</v>
      </c>
    </row>
    <row r="32" spans="1:13">
      <c r="A32" s="166"/>
      <c r="B32" s="166"/>
      <c r="C32" s="166"/>
      <c r="D32" s="159"/>
      <c r="E32" s="166"/>
      <c r="F32" s="166"/>
      <c r="G32" s="154" t="s">
        <v>25</v>
      </c>
      <c r="H32" s="154"/>
      <c r="I32" s="154"/>
      <c r="J32" s="154" t="s">
        <v>26</v>
      </c>
      <c r="K32" s="154"/>
      <c r="L32" s="154"/>
      <c r="M32" s="154"/>
    </row>
    <row r="33" spans="1:13" ht="33.6">
      <c r="A33" s="166"/>
      <c r="B33" s="166"/>
      <c r="C33" s="166"/>
      <c r="D33" s="160"/>
      <c r="E33" s="166"/>
      <c r="F33" s="166"/>
      <c r="G33" s="87" t="s">
        <v>55</v>
      </c>
      <c r="H33" s="88" t="s">
        <v>56</v>
      </c>
      <c r="I33" s="87" t="s">
        <v>57</v>
      </c>
      <c r="J33" s="87" t="s">
        <v>55</v>
      </c>
      <c r="K33" s="87" t="s">
        <v>56</v>
      </c>
      <c r="L33" s="87" t="s">
        <v>57</v>
      </c>
      <c r="M33" s="154"/>
    </row>
    <row r="34" spans="1:13" ht="17.25" customHeight="1">
      <c r="A34" s="155" t="s">
        <v>194</v>
      </c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7"/>
    </row>
    <row r="35" spans="1:13" ht="34.950000000000003" customHeight="1">
      <c r="A35" s="92" t="s">
        <v>196</v>
      </c>
      <c r="B35" s="92" t="s">
        <v>169</v>
      </c>
      <c r="C35" s="90"/>
      <c r="D35" s="90" t="s">
        <v>210</v>
      </c>
      <c r="E35" s="90" t="s">
        <v>190</v>
      </c>
      <c r="F35" s="90" t="s">
        <v>190</v>
      </c>
      <c r="G35" s="90" t="s">
        <v>58</v>
      </c>
      <c r="H35" s="148">
        <v>46153</v>
      </c>
      <c r="I35" s="90" t="s">
        <v>226</v>
      </c>
      <c r="J35" s="90" t="s">
        <v>58</v>
      </c>
      <c r="K35" s="91"/>
      <c r="L35" s="90"/>
      <c r="M35" s="90"/>
    </row>
    <row r="36" spans="1:13" ht="34.950000000000003" customHeight="1">
      <c r="A36" s="92" t="s">
        <v>197</v>
      </c>
      <c r="B36" s="92" t="s">
        <v>187</v>
      </c>
      <c r="C36" s="90"/>
      <c r="D36" s="90" t="s">
        <v>210</v>
      </c>
      <c r="E36" s="90" t="s">
        <v>191</v>
      </c>
      <c r="F36" s="90" t="s">
        <v>191</v>
      </c>
      <c r="G36" s="90" t="s">
        <v>58</v>
      </c>
      <c r="H36" s="97">
        <v>46153</v>
      </c>
      <c r="I36" s="90" t="s">
        <v>226</v>
      </c>
      <c r="J36" s="90" t="s">
        <v>58</v>
      </c>
      <c r="K36" s="91"/>
      <c r="L36" s="90"/>
      <c r="M36" s="90"/>
    </row>
    <row r="37" spans="1:13" ht="34.950000000000003" customHeight="1">
      <c r="A37" s="92" t="s">
        <v>198</v>
      </c>
      <c r="B37" s="92" t="s">
        <v>189</v>
      </c>
      <c r="C37" s="90"/>
      <c r="D37" s="90" t="s">
        <v>210</v>
      </c>
      <c r="E37" s="90" t="s">
        <v>190</v>
      </c>
      <c r="F37" s="90" t="s">
        <v>190</v>
      </c>
      <c r="G37" s="90" t="s">
        <v>58</v>
      </c>
      <c r="H37" s="147">
        <v>46153</v>
      </c>
      <c r="I37" s="90" t="s">
        <v>226</v>
      </c>
      <c r="J37" s="90" t="s">
        <v>58</v>
      </c>
      <c r="K37" s="91"/>
      <c r="L37" s="90"/>
      <c r="M37" s="90"/>
    </row>
    <row r="38" spans="1:13" ht="34.950000000000003" customHeight="1">
      <c r="A38" s="92" t="s">
        <v>199</v>
      </c>
      <c r="B38" s="92" t="s">
        <v>170</v>
      </c>
      <c r="C38" s="90"/>
      <c r="D38" s="90" t="s">
        <v>210</v>
      </c>
      <c r="E38" s="90" t="s">
        <v>83</v>
      </c>
      <c r="F38" s="90" t="s">
        <v>83</v>
      </c>
      <c r="G38" s="90"/>
      <c r="H38" s="147"/>
      <c r="I38" s="90" t="s">
        <v>226</v>
      </c>
      <c r="J38" s="90"/>
      <c r="K38" s="91"/>
      <c r="L38" s="90"/>
      <c r="M38" s="90"/>
    </row>
    <row r="39" spans="1:13" ht="34.950000000000003" customHeight="1">
      <c r="A39" s="92" t="s">
        <v>211</v>
      </c>
      <c r="B39" s="92" t="s">
        <v>188</v>
      </c>
      <c r="C39" s="90"/>
      <c r="D39" s="90" t="s">
        <v>210</v>
      </c>
      <c r="E39" s="90" t="s">
        <v>192</v>
      </c>
      <c r="F39" s="90" t="s">
        <v>192</v>
      </c>
      <c r="G39" s="90" t="s">
        <v>58</v>
      </c>
      <c r="H39" s="97">
        <v>46153</v>
      </c>
      <c r="I39" s="90" t="s">
        <v>226</v>
      </c>
      <c r="J39" s="90" t="s">
        <v>58</v>
      </c>
      <c r="K39" s="91"/>
      <c r="L39" s="90"/>
      <c r="M39" s="90"/>
    </row>
    <row r="40" spans="1:13">
      <c r="A40" s="215" t="s">
        <v>195</v>
      </c>
      <c r="B40" s="216"/>
      <c r="C40" s="216"/>
      <c r="D40" s="216"/>
      <c r="E40" s="216"/>
      <c r="F40" s="216"/>
      <c r="G40" s="216"/>
      <c r="H40" s="216"/>
      <c r="I40" s="216"/>
      <c r="J40" s="216"/>
      <c r="K40" s="216"/>
      <c r="L40" s="217"/>
    </row>
    <row r="41" spans="1:13" ht="33.6">
      <c r="A41" s="93" t="s">
        <v>200</v>
      </c>
      <c r="B41" s="93" t="s">
        <v>187</v>
      </c>
      <c r="C41" s="93" t="s">
        <v>203</v>
      </c>
      <c r="D41" s="93" t="s">
        <v>210</v>
      </c>
      <c r="E41" s="146" t="s">
        <v>207</v>
      </c>
      <c r="F41" s="90" t="s">
        <v>207</v>
      </c>
      <c r="G41" s="90" t="s">
        <v>58</v>
      </c>
      <c r="H41" s="97">
        <v>46153</v>
      </c>
      <c r="I41" s="90" t="s">
        <v>226</v>
      </c>
      <c r="J41" s="90" t="s">
        <v>58</v>
      </c>
      <c r="K41" s="91"/>
      <c r="L41" s="90"/>
      <c r="M41" s="90"/>
    </row>
    <row r="42" spans="1:13" ht="50.4">
      <c r="A42" s="93" t="s">
        <v>201</v>
      </c>
      <c r="B42" s="93" t="s">
        <v>189</v>
      </c>
      <c r="C42" s="93" t="s">
        <v>204</v>
      </c>
      <c r="D42" s="93" t="s">
        <v>210</v>
      </c>
      <c r="E42" s="152" t="s">
        <v>208</v>
      </c>
      <c r="F42" s="90" t="s">
        <v>208</v>
      </c>
      <c r="G42" s="90" t="s">
        <v>58</v>
      </c>
      <c r="H42" s="97">
        <v>46153</v>
      </c>
      <c r="I42" s="90" t="s">
        <v>226</v>
      </c>
      <c r="J42" s="90" t="s">
        <v>58</v>
      </c>
      <c r="K42" s="91"/>
      <c r="L42" s="90"/>
      <c r="M42" s="90"/>
    </row>
    <row r="43" spans="1:13" ht="84">
      <c r="A43" s="93" t="s">
        <v>202</v>
      </c>
      <c r="B43" s="93" t="s">
        <v>170</v>
      </c>
      <c r="C43" s="93" t="s">
        <v>182</v>
      </c>
      <c r="D43" s="150" t="s">
        <v>210</v>
      </c>
      <c r="E43" s="152" t="s">
        <v>181</v>
      </c>
      <c r="F43" s="151" t="s">
        <v>181</v>
      </c>
      <c r="G43" s="90" t="s">
        <v>58</v>
      </c>
      <c r="H43" s="97">
        <v>46153</v>
      </c>
      <c r="I43" s="90" t="s">
        <v>226</v>
      </c>
      <c r="J43" s="90" t="s">
        <v>58</v>
      </c>
      <c r="K43" s="91"/>
      <c r="L43" s="90"/>
      <c r="M43" s="90"/>
    </row>
    <row r="44" spans="1:13" ht="93.6" customHeight="1">
      <c r="A44" s="93" t="s">
        <v>212</v>
      </c>
      <c r="B44" s="93" t="s">
        <v>188</v>
      </c>
      <c r="C44" s="93" t="s">
        <v>205</v>
      </c>
      <c r="D44" s="150" t="s">
        <v>210</v>
      </c>
      <c r="E44" s="145" t="s">
        <v>206</v>
      </c>
      <c r="F44" s="151" t="s">
        <v>206</v>
      </c>
      <c r="G44" s="90" t="s">
        <v>58</v>
      </c>
      <c r="H44" s="97">
        <v>46153</v>
      </c>
      <c r="I44" s="90" t="s">
        <v>226</v>
      </c>
      <c r="J44" s="90" t="s">
        <v>58</v>
      </c>
      <c r="K44" s="91"/>
      <c r="L44" s="90"/>
      <c r="M44" s="90"/>
    </row>
  </sheetData>
  <mergeCells count="14">
    <mergeCell ref="A34:L34"/>
    <mergeCell ref="A40:L40"/>
    <mergeCell ref="G31:L31"/>
    <mergeCell ref="D31:D33"/>
    <mergeCell ref="M31:M33"/>
    <mergeCell ref="G32:I32"/>
    <mergeCell ref="J32:L32"/>
    <mergeCell ref="B1:F1"/>
    <mergeCell ref="B2:F2"/>
    <mergeCell ref="A31:A33"/>
    <mergeCell ref="B31:B33"/>
    <mergeCell ref="C31:C33"/>
    <mergeCell ref="E31:E33"/>
    <mergeCell ref="F31:F33"/>
  </mergeCells>
  <phoneticPr fontId="31" type="noConversion"/>
  <dataValidations count="1">
    <dataValidation type="list" operator="equal" allowBlank="1" showErrorMessage="1" promptTitle="dfdf" sqref="J35:J39 G41:G44 G35:G39 J41:J44" xr:uid="{00000000-0002-0000-0600-00000000000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Trường hợp kiểm thử</vt:lpstr>
      <vt:lpstr>Xem thực đơn và đặt món</vt:lpstr>
      <vt:lpstr>Báo cáo kiểm tra</vt:lpstr>
      <vt:lpstr>Quản lý giỏ hàng</vt:lpstr>
      <vt:lpstr>Thanh toán</vt:lpstr>
      <vt:lpstr>Theo dõi trạng thái đơn hàng</vt:lpstr>
      <vt:lpstr>Đánh giá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2026-05-12T14:26:36Z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2024-11-14T08:11:34Z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7d946a75-ad1f-4edb-826f-05114a27ba1f</vt:lpwstr>
  </property>
  <property fmtid="{D5CDD505-2E9C-101B-9397-08002B2CF9AE}" pid="8" name="MSIP_Label_defa4170-0d19-0005-0004-bc88714345d2_ContentBits">
    <vt:lpwstr>0</vt:lpwstr>
  </property>
</Properties>
</file>