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quest-my.sharepoint.com/personal/klasante_norquest_ca/Documents/Documents/"/>
    </mc:Choice>
  </mc:AlternateContent>
  <xr:revisionPtr revIDLastSave="0" documentId="8_{049839DA-09FE-4F3B-9372-4657CBA23395}" xr6:coauthVersionLast="47" xr6:coauthVersionMax="47" xr10:uidLastSave="{00000000-0000-0000-0000-000000000000}"/>
  <bookViews>
    <workbookView xWindow="0" yWindow="0" windowWidth="15345" windowHeight="4470" tabRatio="870" firstSheet="11" activeTab="1" xr2:uid="{07D732A0-D32C-4FA6-87F0-47C2257B816D}"/>
  </bookViews>
  <sheets>
    <sheet name="Vlookup" sheetId="1" r:id="rId1"/>
    <sheet name="Hlookup" sheetId="3" r:id="rId2"/>
    <sheet name="Xlookup" sheetId="2" r:id="rId3"/>
    <sheet name="Filter" sheetId="6" r:id="rId4"/>
    <sheet name="iferror" sheetId="5" r:id="rId5"/>
    <sheet name="&amp; Formula" sheetId="7" r:id="rId6"/>
    <sheet name="Textjoin" sheetId="8" r:id="rId7"/>
    <sheet name="Sumif" sheetId="9" r:id="rId8"/>
    <sheet name="Sumifs" sheetId="10" r:id="rId9"/>
    <sheet name="Countif" sheetId="11" r:id="rId10"/>
    <sheet name="Countifs" sheetId="12" r:id="rId11"/>
    <sheet name="Sheet3" sheetId="15" r:id="rId12"/>
    <sheet name="Date" sheetId="14" r:id="rId13"/>
  </sheets>
  <definedNames>
    <definedName name="_xlnm._FilterDatabase" localSheetId="5" hidden="1">'&amp; Formula'!$B$2:$D$10</definedName>
    <definedName name="abc">_xlfn.XLOOKUP(#REF!,#REF!,#REF!)</definedName>
    <definedName name="xyz">_xlfn.XLOOKUP(#REF!,#REF!,#REF!)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F19" i="15"/>
  <c r="F23" i="15"/>
  <c r="F25" i="15"/>
  <c r="E4" i="14"/>
  <c r="B4" i="14"/>
  <c r="I5" i="15"/>
  <c r="I6" i="15"/>
  <c r="I7" i="15"/>
  <c r="I8" i="15"/>
  <c r="I9" i="15"/>
  <c r="I10" i="15"/>
  <c r="I11" i="15"/>
  <c r="I12" i="15"/>
  <c r="I13" i="15"/>
  <c r="I4" i="15"/>
  <c r="D11" i="15"/>
  <c r="D12" i="15"/>
  <c r="D13" i="15"/>
  <c r="D10" i="15"/>
  <c r="D5" i="15"/>
  <c r="D6" i="15"/>
  <c r="D7" i="15"/>
  <c r="D4" i="15"/>
  <c r="I3" i="12"/>
  <c r="I3" i="11"/>
  <c r="I3" i="10"/>
  <c r="H24" i="9"/>
  <c r="H6" i="6" a="1"/>
  <c r="H6" i="6"/>
  <c r="J24" i="2"/>
  <c r="F3" i="8"/>
  <c r="F4" i="8"/>
  <c r="F5" i="8"/>
  <c r="F6" i="8"/>
  <c r="F7" i="8"/>
  <c r="F8" i="8"/>
  <c r="F9" i="8"/>
  <c r="F10" i="8"/>
  <c r="F4" i="7"/>
  <c r="F5" i="7"/>
  <c r="F6" i="7"/>
  <c r="F7" i="7"/>
  <c r="F8" i="7"/>
  <c r="F9" i="7"/>
  <c r="F10" i="7"/>
  <c r="F3" i="7"/>
  <c r="J28" i="2"/>
  <c r="J29" i="2"/>
  <c r="J30" i="2"/>
  <c r="J31" i="2"/>
  <c r="J32" i="2"/>
  <c r="A1" i="2"/>
  <c r="L6" i="3"/>
  <c r="L5" i="3"/>
  <c r="L3" i="3"/>
  <c r="L4" i="3"/>
  <c r="I6" i="1"/>
  <c r="I3" i="1"/>
  <c r="F24" i="15" l="1"/>
  <c r="F21" i="15"/>
  <c r="F20" i="15"/>
  <c r="B8" i="14"/>
  <c r="B7" i="14"/>
  <c r="B6" i="14"/>
  <c r="F18" i="6"/>
  <c r="F17" i="6"/>
  <c r="F16" i="6"/>
  <c r="F15" i="6"/>
  <c r="E13" i="11" l="1"/>
  <c r="E34" i="9"/>
  <c r="H6" i="9"/>
  <c r="H3" i="9"/>
  <c r="E14" i="9"/>
  <c r="F27" i="6"/>
  <c r="E27" i="6"/>
  <c r="D27" i="6"/>
  <c r="C27" i="6"/>
  <c r="F28" i="2"/>
  <c r="E28" i="2"/>
  <c r="D28" i="2"/>
  <c r="C28" i="2"/>
  <c r="D7" i="3"/>
  <c r="E7" i="3"/>
  <c r="F7" i="3"/>
  <c r="C7" i="3"/>
  <c r="L7" i="3" s="1"/>
  <c r="F22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<sst xmlns="http://schemas.openxmlformats.org/spreadsheetml/2006/main" count="455" uniqueCount="103">
  <si>
    <t>Product ID</t>
  </si>
  <si>
    <t>Product Name</t>
  </si>
  <si>
    <t>HSN Code</t>
  </si>
  <si>
    <t>Seller Name</t>
  </si>
  <si>
    <t>Qty Sold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</si>
  <si>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</si>
  <si>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</si>
  <si>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</si>
  <si>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</si>
  <si>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</si>
  <si>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</si>
  <si>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</si>
  <si>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</si>
  <si>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</si>
  <si>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</si>
  <si>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</si>
  <si>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</si>
  <si>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AP0105</t>
  </si>
  <si>
    <t>Mic Holder</t>
  </si>
  <si>
    <t>Rahul</t>
  </si>
  <si>
    <t>Printer</t>
  </si>
  <si>
    <t>AP0106</t>
  </si>
  <si>
    <t>Aman</t>
  </si>
  <si>
    <t>Scanner</t>
  </si>
  <si>
    <t>AP0107</t>
  </si>
  <si>
    <t>Sohan</t>
  </si>
  <si>
    <t>Monitor</t>
  </si>
  <si>
    <t>AP0108</t>
  </si>
  <si>
    <t>Chandu</t>
  </si>
  <si>
    <t>Mouse</t>
  </si>
  <si>
    <t>AP0109</t>
  </si>
  <si>
    <t>Rohan</t>
  </si>
  <si>
    <t>Keyboard</t>
  </si>
  <si>
    <t>AP0110</t>
  </si>
  <si>
    <t>Sonu</t>
  </si>
  <si>
    <t>Region</t>
  </si>
  <si>
    <t>East</t>
  </si>
  <si>
    <t>West</t>
  </si>
  <si>
    <t>North</t>
  </si>
  <si>
    <t>South</t>
  </si>
  <si>
    <t>We</t>
  </si>
  <si>
    <t>Q1 Sales</t>
  </si>
  <si>
    <t>Total</t>
  </si>
  <si>
    <t>Q2 Sales</t>
  </si>
  <si>
    <t>Q3 Sales</t>
  </si>
  <si>
    <t>Q4 Sales</t>
  </si>
  <si>
    <t>Sum</t>
  </si>
  <si>
    <t>Max</t>
  </si>
  <si>
    <t>Min</t>
  </si>
  <si>
    <t>Avg</t>
  </si>
  <si>
    <t>First Name</t>
  </si>
  <si>
    <t>Last Name</t>
  </si>
  <si>
    <t>Gender</t>
  </si>
  <si>
    <t>Raj</t>
  </si>
  <si>
    <t>Singh</t>
  </si>
  <si>
    <t>Male</t>
  </si>
  <si>
    <t>Rohit</t>
  </si>
  <si>
    <t>Sharma</t>
  </si>
  <si>
    <t>Suresh</t>
  </si>
  <si>
    <t>Anil</t>
  </si>
  <si>
    <t>Kumar</t>
  </si>
  <si>
    <t>Reena</t>
  </si>
  <si>
    <t>Kumari</t>
  </si>
  <si>
    <t>Female</t>
  </si>
  <si>
    <t>Anjali</t>
  </si>
  <si>
    <t>Rajpoot</t>
  </si>
  <si>
    <t>Deepak</t>
  </si>
  <si>
    <t>Nehra</t>
  </si>
  <si>
    <t>Neha</t>
  </si>
  <si>
    <t>Middle name</t>
  </si>
  <si>
    <t>Ram</t>
  </si>
  <si>
    <t>Tewatia</t>
  </si>
  <si>
    <t>Rathor</t>
  </si>
  <si>
    <t>Total Qty Sold</t>
  </si>
  <si>
    <t>scanner</t>
  </si>
  <si>
    <t>west</t>
  </si>
  <si>
    <t>Printer HP</t>
  </si>
  <si>
    <t>*Printer*</t>
  </si>
  <si>
    <t>HP Scanner</t>
  </si>
  <si>
    <t>HCL Monitor</t>
  </si>
  <si>
    <t>Mouse HP</t>
  </si>
  <si>
    <t>HCL Printer</t>
  </si>
  <si>
    <t>Monitor 32" HCL</t>
  </si>
  <si>
    <t>Mouse HP PS2</t>
  </si>
  <si>
    <t>ABC Ltd</t>
  </si>
  <si>
    <t>Total Records</t>
  </si>
  <si>
    <t>Hello World</t>
  </si>
  <si>
    <t>Kyle   Lasante</t>
  </si>
  <si>
    <t xml:space="preserve">Facebook   </t>
  </si>
  <si>
    <t>Reginald Sanxop</t>
  </si>
  <si>
    <t>FaRmViLLe</t>
  </si>
  <si>
    <t>TeSLa</t>
  </si>
  <si>
    <t>MonkEY ViSIon</t>
  </si>
  <si>
    <t>PeoPLE FaRMS</t>
  </si>
  <si>
    <t>ID</t>
  </si>
  <si>
    <t>Scores</t>
  </si>
  <si>
    <t>Median</t>
  </si>
  <si>
    <t>Mode</t>
  </si>
  <si>
    <t>Mean</t>
  </si>
  <si>
    <t>Std Dev</t>
  </si>
  <si>
    <t>Diff in Year</t>
  </si>
  <si>
    <t>Diff in Month</t>
  </si>
  <si>
    <t>Diff in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</si>
</sst>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2" xfId="0" applyBorder="1"/>
    <xf numFmtId="0" fontId="1" fillId="0" borderId="2" xfId="0" applyFont="1" applyBorder="1"/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 Test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Sheet3!$B$18</c:f>
              <c:strCache>
                <c:ptCount val="1"/>
                <c:pt idx="0">
                  <c:v>Scores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Sheet3!$B$19:$B$33</c:f>
              <c:numCache>
                <c:formatCode>General</c:formatCode>
                <c:ptCount val="15"/>
                <c:pt idx="0">
                  <c:v>67</c:v>
                </c:pt>
                <c:pt idx="1">
                  <c:v>87</c:v>
                </c:pt>
                <c:pt idx="2">
                  <c:v>32</c:v>
                </c:pt>
                <c:pt idx="3">
                  <c:v>84</c:v>
                </c:pt>
                <c:pt idx="4">
                  <c:v>90</c:v>
                </c:pt>
                <c:pt idx="5">
                  <c:v>45</c:v>
                </c:pt>
                <c:pt idx="6">
                  <c:v>78</c:v>
                </c:pt>
                <c:pt idx="7">
                  <c:v>93</c:v>
                </c:pt>
                <c:pt idx="8">
                  <c:v>45</c:v>
                </c:pt>
                <c:pt idx="9">
                  <c:v>75</c:v>
                </c:pt>
                <c:pt idx="10">
                  <c:v>23</c:v>
                </c:pt>
                <c:pt idx="11">
                  <c:v>58</c:v>
                </c:pt>
                <c:pt idx="12">
                  <c:v>36</c:v>
                </c:pt>
                <c:pt idx="13">
                  <c:v>59</c:v>
                </c:pt>
                <c:pt idx="1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8D-4088-9D11-44A4DC0EC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484424"/>
        <c:axId val="375486472"/>
      </c:lineChart>
      <c:catAx>
        <c:axId val="375484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 No.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86472"/>
        <c:crosses val="autoZero"/>
        <c:auto val="1"/>
        <c:lblAlgn val="ctr"/>
        <c:lblOffset val="100"/>
        <c:noMultiLvlLbl val="0"/>
      </c:catAx>
      <c:valAx>
        <c:axId val="37548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8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26</xdr:row>
      <xdr:rowOff>0</xdr:rowOff>
    </xdr:from>
    <xdr:to>
      <xdr:col>7</xdr:col>
      <xdr:colOff>133350</xdr:colOff>
      <xdr:row>39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547604-890C-A2EF-844D-10A0C8013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546-4AA3-4040-AE7A-A9656BC3D34E}">
  <dimension ref="B2:I12"/>
  <sheetViews>
    <sheetView zoomScaleNormal="100" workbookViewId="0">
      <selection activeCell="I6" sqref="I6"/>
    </sheetView>
  </sheetViews>
  <sheetFormatPr defaultRowHeight="18.75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9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4</v>
      </c>
    </row>
    <row r="3" spans="2:9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4">
        <v>110</v>
      </c>
      <c r="I3" s="4">
        <f>VLOOKUP(H3,B3:F12,5,FALSE)</f>
        <v>25</v>
      </c>
    </row>
    <row r="4" spans="2:9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9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4</v>
      </c>
    </row>
    <row r="6" spans="2:9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17</v>
      </c>
      <c r="I6" s="4">
        <f>VLOOKUP(H6,D2:F12,3,FALSE)</f>
        <v>34</v>
      </c>
    </row>
    <row r="7" spans="2:9">
      <c r="B7" s="3">
        <v>105</v>
      </c>
      <c r="C7" s="4" t="s">
        <v>18</v>
      </c>
      <c r="D7" s="4" t="s">
        <v>17</v>
      </c>
      <c r="E7" s="4" t="s">
        <v>19</v>
      </c>
      <c r="F7" s="4">
        <v>34</v>
      </c>
    </row>
    <row r="8" spans="2:9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</row>
    <row r="9" spans="2:9">
      <c r="B9" s="3">
        <v>107</v>
      </c>
      <c r="C9" s="4" t="s">
        <v>23</v>
      </c>
      <c r="D9" s="4" t="s">
        <v>24</v>
      </c>
      <c r="E9" s="4" t="s">
        <v>25</v>
      </c>
      <c r="F9" s="4">
        <v>30</v>
      </c>
    </row>
    <row r="10" spans="2:9">
      <c r="B10" s="3">
        <v>108</v>
      </c>
      <c r="C10" s="4" t="s">
        <v>26</v>
      </c>
      <c r="D10" s="4" t="s">
        <v>27</v>
      </c>
      <c r="E10" s="4" t="s">
        <v>28</v>
      </c>
      <c r="F10" s="4">
        <v>10</v>
      </c>
    </row>
    <row r="11" spans="2:9">
      <c r="B11" s="3">
        <v>109</v>
      </c>
      <c r="C11" s="4" t="s">
        <v>29</v>
      </c>
      <c r="D11" s="4" t="s">
        <v>30</v>
      </c>
      <c r="E11" s="4" t="s">
        <v>31</v>
      </c>
      <c r="F11" s="4">
        <v>20</v>
      </c>
    </row>
    <row r="12" spans="2:9">
      <c r="B12" s="3">
        <v>110</v>
      </c>
      <c r="C12" s="4" t="s">
        <v>32</v>
      </c>
      <c r="D12" s="4" t="s">
        <v>33</v>
      </c>
      <c r="E12" s="4" t="s">
        <v>34</v>
      </c>
      <c r="F12" s="4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39F-45C3-41EC-AD82-1678A29C1CF1}">
  <dimension ref="B2:L7"/>
  <sheetViews>
    <sheetView tabSelected="1" zoomScale="80" zoomScaleNormal="80" workbookViewId="0">
      <selection activeCell="I10" sqref="I10"/>
    </sheetView>
  </sheetViews>
  <sheetFormatPr defaultRowHeight="18.75"/>
  <cols>
    <col min="1" max="1" width="5.59765625" customWidth="1"/>
    <col min="7" max="7" width="4.19921875" customWidth="1"/>
    <col min="9" max="9" width="11.09765625" customWidth="1"/>
    <col min="10" max="10" width="3.09765625" customWidth="1"/>
    <col min="11" max="11" width="10.5" customWidth="1"/>
  </cols>
  <sheetData>
    <row r="2" spans="2:12">
      <c r="B2" s="2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H2" s="2" t="s">
        <v>35</v>
      </c>
      <c r="I2" s="6" t="s">
        <v>40</v>
      </c>
      <c r="K2" s="2" t="s">
        <v>35</v>
      </c>
      <c r="L2" s="8" t="s">
        <v>36</v>
      </c>
    </row>
    <row r="3" spans="2:12">
      <c r="B3" s="7" t="s">
        <v>41</v>
      </c>
      <c r="C3" s="5">
        <v>500</v>
      </c>
      <c r="D3" s="5">
        <v>350</v>
      </c>
      <c r="E3" s="5">
        <v>860</v>
      </c>
      <c r="F3" s="5">
        <v>350</v>
      </c>
      <c r="H3" s="7" t="s">
        <v>42</v>
      </c>
      <c r="I3" s="4" t="str">
        <f>IFERROR(HLOOKUP(I2,B2:F7,6,FALSE),"Not Found")</f>
        <v>Not Found</v>
      </c>
      <c r="K3" s="7" t="s">
        <v>41</v>
      </c>
      <c r="L3" s="4">
        <f>HLOOKUP(L2,B2:F7,2,FALSE)</f>
        <v>500</v>
      </c>
    </row>
    <row r="4" spans="2:12">
      <c r="B4" s="7" t="s">
        <v>43</v>
      </c>
      <c r="C4" s="5">
        <v>700</v>
      </c>
      <c r="D4" s="5">
        <v>400</v>
      </c>
      <c r="E4" s="5">
        <v>550</v>
      </c>
      <c r="F4" s="5">
        <v>990</v>
      </c>
      <c r="K4" s="7" t="s">
        <v>43</v>
      </c>
      <c r="L4" s="4">
        <f>HLOOKUP(L2,B2:F7,3,FALSE)</f>
        <v>700</v>
      </c>
    </row>
    <row r="5" spans="2:12">
      <c r="B5" s="7" t="s">
        <v>44</v>
      </c>
      <c r="C5" s="5">
        <v>1100</v>
      </c>
      <c r="D5" s="5">
        <v>650</v>
      </c>
      <c r="E5" s="5">
        <v>770</v>
      </c>
      <c r="F5" s="5">
        <v>950</v>
      </c>
      <c r="K5" s="7" t="s">
        <v>44</v>
      </c>
      <c r="L5" s="4">
        <f>HLOOKUP(L2,B2:F7,4,FALSE)</f>
        <v>1100</v>
      </c>
    </row>
    <row r="6" spans="2:12">
      <c r="B6" s="7" t="s">
        <v>45</v>
      </c>
      <c r="C6" s="5">
        <v>500</v>
      </c>
      <c r="D6" s="5">
        <v>400</v>
      </c>
      <c r="E6" s="5">
        <v>200</v>
      </c>
      <c r="F6" s="5">
        <v>600</v>
      </c>
      <c r="K6" s="7" t="s">
        <v>45</v>
      </c>
      <c r="L6" s="4">
        <f>HLOOKUP(L2,B2:F7,5,FALSE)</f>
        <v>500</v>
      </c>
    </row>
    <row r="7" spans="2:12">
      <c r="B7" s="7" t="s">
        <v>42</v>
      </c>
      <c r="C7" s="5">
        <f>SUM(C3:C6)</f>
        <v>2800</v>
      </c>
      <c r="D7" s="5">
        <f t="shared" ref="D7:F7" si="0">SUM(D3:D6)</f>
        <v>1800</v>
      </c>
      <c r="E7" s="5">
        <f t="shared" si="0"/>
        <v>2380</v>
      </c>
      <c r="F7" s="5">
        <f t="shared" si="0"/>
        <v>2890</v>
      </c>
      <c r="K7" s="7" t="s">
        <v>42</v>
      </c>
      <c r="L7" s="4">
        <f>HLOOKUP(L2,B2:F7,6,FALSE)</f>
        <v>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010A-4CB3-4354-901E-1B00FF1D5DBB}">
  <dimension ref="A1:L32"/>
  <sheetViews>
    <sheetView topLeftCell="A17" zoomScaleNormal="100" workbookViewId="0">
      <selection activeCell="J23" sqref="J23"/>
    </sheetView>
  </sheetViews>
  <sheetFormatPr defaultRowHeight="18.75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1" spans="1:12">
      <c r="A1" t="e">
        <f ca="1">+M22J24A1:K20AA1:K20</f>
        <v>#NAME?</v>
      </c>
    </row>
    <row r="2" spans="1:1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3</v>
      </c>
    </row>
    <row r="3" spans="1:12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3">
        <v>102</v>
      </c>
      <c r="I3" s="4"/>
    </row>
    <row r="4" spans="1:12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1:12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1</v>
      </c>
    </row>
    <row r="6" spans="1:12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21</v>
      </c>
      <c r="I6" s="4"/>
    </row>
    <row r="7" spans="1:12">
      <c r="B7" s="3">
        <v>105</v>
      </c>
      <c r="C7" s="4" t="s">
        <v>18</v>
      </c>
      <c r="D7" s="4" t="s">
        <v>17</v>
      </c>
      <c r="E7" s="4" t="s">
        <v>19</v>
      </c>
      <c r="F7" s="4">
        <v>34</v>
      </c>
    </row>
    <row r="8" spans="1:12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1:12">
      <c r="B9" s="3">
        <v>107</v>
      </c>
      <c r="C9" s="4" t="s">
        <v>23</v>
      </c>
      <c r="D9" s="4" t="s">
        <v>24</v>
      </c>
      <c r="E9" s="4" t="s">
        <v>25</v>
      </c>
      <c r="F9" s="4">
        <v>30</v>
      </c>
      <c r="H9" s="3">
        <v>105</v>
      </c>
      <c r="I9" s="4"/>
      <c r="J9" s="4"/>
      <c r="K9" s="4"/>
      <c r="L9" s="4"/>
    </row>
    <row r="10" spans="1:12">
      <c r="B10" s="3">
        <v>108</v>
      </c>
      <c r="C10" s="4" t="s">
        <v>26</v>
      </c>
      <c r="D10" s="4" t="s">
        <v>27</v>
      </c>
      <c r="E10" s="4" t="s">
        <v>28</v>
      </c>
      <c r="F10" s="4">
        <v>10</v>
      </c>
    </row>
    <row r="11" spans="1:12">
      <c r="B11" s="3">
        <v>109</v>
      </c>
      <c r="C11" s="4" t="s">
        <v>29</v>
      </c>
      <c r="D11" s="4" t="s">
        <v>30</v>
      </c>
      <c r="E11" s="4" t="s">
        <v>31</v>
      </c>
      <c r="F11" s="4">
        <v>20</v>
      </c>
    </row>
    <row r="12" spans="1:12">
      <c r="B12" s="3">
        <v>110</v>
      </c>
      <c r="C12" s="4" t="s">
        <v>32</v>
      </c>
      <c r="D12" s="4" t="s">
        <v>33</v>
      </c>
      <c r="E12" s="4" t="s">
        <v>34</v>
      </c>
      <c r="F12" s="4">
        <v>25</v>
      </c>
    </row>
    <row r="23" spans="2:10">
      <c r="B23" s="2" t="s">
        <v>35</v>
      </c>
      <c r="C23" s="6" t="s">
        <v>36</v>
      </c>
      <c r="D23" s="6" t="s">
        <v>37</v>
      </c>
      <c r="E23" s="6" t="s">
        <v>38</v>
      </c>
      <c r="F23" s="6" t="s">
        <v>39</v>
      </c>
      <c r="I23" s="2" t="s">
        <v>35</v>
      </c>
      <c r="J23" s="4" t="s">
        <v>39</v>
      </c>
    </row>
    <row r="24" spans="2:10">
      <c r="B24" s="7" t="s">
        <v>41</v>
      </c>
      <c r="C24" s="5">
        <v>500</v>
      </c>
      <c r="D24" s="5">
        <v>350</v>
      </c>
      <c r="E24" s="5">
        <v>860</v>
      </c>
      <c r="F24" s="5">
        <v>350</v>
      </c>
      <c r="I24" s="7" t="s">
        <v>42</v>
      </c>
      <c r="J24" s="4">
        <f>_xlfn.XLOOKUP(J23,C23:F23,C28:F28)</f>
        <v>2890</v>
      </c>
    </row>
    <row r="25" spans="2:10">
      <c r="B25" s="7" t="s">
        <v>43</v>
      </c>
      <c r="C25" s="5">
        <v>700</v>
      </c>
      <c r="D25" s="5">
        <v>400</v>
      </c>
      <c r="E25" s="5">
        <v>550</v>
      </c>
      <c r="F25" s="5">
        <v>990</v>
      </c>
    </row>
    <row r="26" spans="2:10">
      <c r="B26" s="7" t="s">
        <v>44</v>
      </c>
      <c r="C26" s="5">
        <v>1100</v>
      </c>
      <c r="D26" s="5">
        <v>650</v>
      </c>
      <c r="E26" s="5">
        <v>770</v>
      </c>
      <c r="F26" s="5">
        <v>950</v>
      </c>
    </row>
    <row r="27" spans="2:10">
      <c r="B27" s="7" t="s">
        <v>45</v>
      </c>
      <c r="C27" s="5">
        <v>500</v>
      </c>
      <c r="D27" s="5">
        <v>400</v>
      </c>
      <c r="E27" s="5">
        <v>200</v>
      </c>
      <c r="F27" s="5">
        <v>600</v>
      </c>
      <c r="I27" s="2" t="s">
        <v>35</v>
      </c>
      <c r="J27" s="8" t="s">
        <v>36</v>
      </c>
    </row>
    <row r="28" spans="2:10">
      <c r="B28" s="7" t="s">
        <v>42</v>
      </c>
      <c r="C28" s="5">
        <f>SUM(C24:C27)</f>
        <v>2800</v>
      </c>
      <c r="D28" s="5">
        <f t="shared" ref="D28:F28" si="0">SUM(D24:D27)</f>
        <v>1800</v>
      </c>
      <c r="E28" s="5">
        <f t="shared" si="0"/>
        <v>2380</v>
      </c>
      <c r="F28" s="5">
        <f t="shared" si="0"/>
        <v>2890</v>
      </c>
      <c r="I28" s="7" t="s">
        <v>41</v>
      </c>
      <c r="J28" s="4">
        <f>_xlfn.XLOOKUP(J27,B23:F23,B24:F24)</f>
        <v>500</v>
      </c>
    </row>
    <row r="29" spans="2:10">
      <c r="I29" s="7" t="s">
        <v>43</v>
      </c>
      <c r="J29" s="4">
        <f t="shared" ref="J29:J32" si="1">_xlfn.XLOOKUP(J28,B24:F24,B25:F25)</f>
        <v>700</v>
      </c>
    </row>
    <row r="30" spans="2:10">
      <c r="I30" s="7" t="s">
        <v>44</v>
      </c>
      <c r="J30" s="4">
        <f t="shared" si="1"/>
        <v>1100</v>
      </c>
    </row>
    <row r="31" spans="2:10">
      <c r="I31" s="7" t="s">
        <v>45</v>
      </c>
      <c r="J31" s="4">
        <f t="shared" si="1"/>
        <v>500</v>
      </c>
    </row>
    <row r="32" spans="2:10">
      <c r="I32" s="7" t="s">
        <v>42</v>
      </c>
      <c r="J32" s="4">
        <f t="shared" si="1"/>
        <v>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AF0-E7F4-4C2C-88AF-7221ADCF78E9}">
  <dimension ref="B2:L27"/>
  <sheetViews>
    <sheetView zoomScaleNormal="100" workbookViewId="0">
      <selection activeCell="H7" sqref="H7"/>
    </sheetView>
  </sheetViews>
  <sheetFormatPr defaultRowHeight="18.75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3.8984375" customWidth="1"/>
    <col min="9" max="9" width="14" customWidth="1"/>
    <col min="10" max="10" width="10.09765625" customWidth="1"/>
    <col min="11" max="11" width="12.09765625" customWidth="1"/>
  </cols>
  <sheetData>
    <row r="2" spans="2:12">
      <c r="B2" s="1" t="s">
        <v>0</v>
      </c>
      <c r="C2" s="2" t="s">
        <v>1</v>
      </c>
      <c r="D2" s="2" t="s">
        <v>35</v>
      </c>
      <c r="E2" s="2" t="s">
        <v>3</v>
      </c>
      <c r="F2" s="2" t="s">
        <v>4</v>
      </c>
      <c r="H2" s="2" t="s">
        <v>1</v>
      </c>
      <c r="I2" s="2" t="s">
        <v>35</v>
      </c>
    </row>
    <row r="3" spans="2:12">
      <c r="B3" s="3">
        <v>101</v>
      </c>
      <c r="C3" s="4" t="s">
        <v>20</v>
      </c>
      <c r="D3" s="4" t="s">
        <v>36</v>
      </c>
      <c r="E3" s="4" t="s">
        <v>7</v>
      </c>
      <c r="F3" s="4">
        <v>23</v>
      </c>
      <c r="H3" s="4" t="s">
        <v>29</v>
      </c>
      <c r="I3" s="4" t="s">
        <v>38</v>
      </c>
    </row>
    <row r="4" spans="2:12">
      <c r="B4" s="3">
        <v>102</v>
      </c>
      <c r="C4" s="4" t="s">
        <v>23</v>
      </c>
      <c r="D4" s="4" t="s">
        <v>37</v>
      </c>
      <c r="E4" s="4" t="s">
        <v>10</v>
      </c>
      <c r="F4" s="4">
        <v>20</v>
      </c>
    </row>
    <row r="5" spans="2:12">
      <c r="B5" s="3">
        <v>103</v>
      </c>
      <c r="C5" s="4" t="s">
        <v>26</v>
      </c>
      <c r="D5" s="4" t="s">
        <v>38</v>
      </c>
      <c r="E5" s="4" t="s">
        <v>13</v>
      </c>
      <c r="F5" s="4">
        <v>30</v>
      </c>
      <c r="H5" s="1" t="s">
        <v>0</v>
      </c>
      <c r="I5" s="2" t="s">
        <v>1</v>
      </c>
      <c r="J5" s="2" t="s">
        <v>35</v>
      </c>
      <c r="K5" s="2" t="s">
        <v>3</v>
      </c>
      <c r="L5" s="2" t="s">
        <v>4</v>
      </c>
    </row>
    <row r="6" spans="2:12">
      <c r="B6" s="3">
        <v>104</v>
      </c>
      <c r="C6" s="4" t="s">
        <v>26</v>
      </c>
      <c r="D6" s="4" t="s">
        <v>36</v>
      </c>
      <c r="E6" s="4" t="s">
        <v>16</v>
      </c>
      <c r="F6" s="4">
        <v>40</v>
      </c>
      <c r="H6" cm="1">
        <f t="array" ref="H6:L7">_xlfn._xlws.FILTER(B2:F12,(C2:C12=H3),(D2:D12=I3))</f>
        <v>108</v>
      </c>
      <c r="I6" t="str">
        <v>Mouse</v>
      </c>
      <c r="J6" t="str">
        <v>West</v>
      </c>
      <c r="K6" t="str">
        <v>Chandu</v>
      </c>
      <c r="L6">
        <v>10</v>
      </c>
    </row>
    <row r="7" spans="2:12">
      <c r="B7" s="3">
        <v>105</v>
      </c>
      <c r="C7" s="4" t="s">
        <v>26</v>
      </c>
      <c r="D7" s="4" t="s">
        <v>37</v>
      </c>
      <c r="E7" s="4" t="s">
        <v>19</v>
      </c>
      <c r="F7" s="4">
        <v>34</v>
      </c>
      <c r="H7">
        <v>109</v>
      </c>
      <c r="I7" t="str">
        <v>Mouse</v>
      </c>
      <c r="J7" t="str">
        <v>North</v>
      </c>
      <c r="K7" t="str">
        <v>Rohan</v>
      </c>
      <c r="L7">
        <v>20</v>
      </c>
    </row>
    <row r="8" spans="2:12">
      <c r="B8" s="3">
        <v>106</v>
      </c>
      <c r="C8" s="4" t="s">
        <v>23</v>
      </c>
      <c r="D8" s="4" t="s">
        <v>38</v>
      </c>
      <c r="E8" s="4" t="s">
        <v>22</v>
      </c>
      <c r="F8" s="4">
        <v>54</v>
      </c>
    </row>
    <row r="9" spans="2:12">
      <c r="B9" s="3">
        <v>107</v>
      </c>
      <c r="C9" s="4" t="s">
        <v>26</v>
      </c>
      <c r="D9" s="4" t="s">
        <v>36</v>
      </c>
      <c r="E9" s="4" t="s">
        <v>25</v>
      </c>
      <c r="F9" s="4">
        <v>30</v>
      </c>
    </row>
    <row r="10" spans="2:12">
      <c r="B10" s="3">
        <v>108</v>
      </c>
      <c r="C10" s="4" t="s">
        <v>29</v>
      </c>
      <c r="D10" s="4" t="s">
        <v>37</v>
      </c>
      <c r="E10" s="4" t="s">
        <v>28</v>
      </c>
      <c r="F10" s="4">
        <v>10</v>
      </c>
    </row>
    <row r="11" spans="2:12">
      <c r="B11" s="3">
        <v>109</v>
      </c>
      <c r="C11" s="4" t="s">
        <v>29</v>
      </c>
      <c r="D11" s="4" t="s">
        <v>38</v>
      </c>
      <c r="E11" s="4" t="s">
        <v>31</v>
      </c>
      <c r="F11" s="4">
        <v>20</v>
      </c>
    </row>
    <row r="12" spans="2:12">
      <c r="B12" s="3">
        <v>110</v>
      </c>
      <c r="C12" s="4" t="s">
        <v>23</v>
      </c>
      <c r="D12" s="4" t="s">
        <v>36</v>
      </c>
      <c r="E12" s="4" t="s">
        <v>34</v>
      </c>
      <c r="F12" s="4">
        <v>25</v>
      </c>
    </row>
    <row r="15" spans="2:12">
      <c r="E15" t="s">
        <v>46</v>
      </c>
      <c r="F15">
        <f>SUM(F3:F12)</f>
        <v>286</v>
      </c>
    </row>
    <row r="16" spans="2:12">
      <c r="E16" t="s">
        <v>47</v>
      </c>
      <c r="F16">
        <f>MAX(F3:F12)</f>
        <v>54</v>
      </c>
    </row>
    <row r="17" spans="2:6">
      <c r="E17" t="s">
        <v>48</v>
      </c>
      <c r="F17">
        <f>MIN(F3:F12)</f>
        <v>10</v>
      </c>
    </row>
    <row r="18" spans="2:6">
      <c r="E18" t="s">
        <v>49</v>
      </c>
      <c r="F18">
        <f>AVERAGE(F3:F12)</f>
        <v>28.6</v>
      </c>
    </row>
    <row r="22" spans="2:6">
      <c r="B22" s="2" t="s">
        <v>35</v>
      </c>
      <c r="C22" s="6" t="s">
        <v>36</v>
      </c>
      <c r="D22" s="6" t="s">
        <v>37</v>
      </c>
      <c r="E22" s="6" t="s">
        <v>38</v>
      </c>
      <c r="F22" s="6" t="s">
        <v>39</v>
      </c>
    </row>
    <row r="23" spans="2:6">
      <c r="B23" s="7" t="s">
        <v>41</v>
      </c>
      <c r="C23" s="5">
        <v>500</v>
      </c>
      <c r="D23" s="5">
        <v>350</v>
      </c>
      <c r="E23" s="5">
        <v>860</v>
      </c>
      <c r="F23" s="5">
        <v>350</v>
      </c>
    </row>
    <row r="24" spans="2:6">
      <c r="B24" s="7" t="s">
        <v>43</v>
      </c>
      <c r="C24" s="5">
        <v>700</v>
      </c>
      <c r="D24" s="5">
        <v>400</v>
      </c>
      <c r="E24" s="5">
        <v>550</v>
      </c>
      <c r="F24" s="5">
        <v>990</v>
      </c>
    </row>
    <row r="25" spans="2:6">
      <c r="B25" s="7" t="s">
        <v>44</v>
      </c>
      <c r="C25" s="5">
        <v>1100</v>
      </c>
      <c r="D25" s="5">
        <v>650</v>
      </c>
      <c r="E25" s="5">
        <v>770</v>
      </c>
      <c r="F25" s="5">
        <v>950</v>
      </c>
    </row>
    <row r="26" spans="2:6">
      <c r="B26" s="7" t="s">
        <v>45</v>
      </c>
      <c r="C26" s="5">
        <v>500</v>
      </c>
      <c r="D26" s="5">
        <v>400</v>
      </c>
      <c r="E26" s="5">
        <v>200</v>
      </c>
      <c r="F26" s="5">
        <v>600</v>
      </c>
    </row>
    <row r="27" spans="2:6">
      <c r="B27" s="7" t="s">
        <v>42</v>
      </c>
      <c r="C27" s="5">
        <f>SUM(C23:C26)</f>
        <v>2800</v>
      </c>
      <c r="D27" s="5">
        <f t="shared" ref="D27:F27" si="0">SUM(D23:D26)</f>
        <v>1800</v>
      </c>
      <c r="E27" s="5">
        <f t="shared" si="0"/>
        <v>2380</v>
      </c>
      <c r="F27" s="5">
        <f t="shared" si="0"/>
        <v>2890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B4DE-0FA5-4A65-924B-128228B1B616}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74C-4A75-4AA0-AD18-02E7400E15A1}">
  <dimension ref="B2:F10"/>
  <sheetViews>
    <sheetView zoomScale="115" zoomScaleNormal="115" workbookViewId="0">
      <selection activeCell="H4" sqref="H4"/>
    </sheetView>
  </sheetViews>
  <sheetFormatPr defaultRowHeight="18.75"/>
  <cols>
    <col min="2" max="3" width="12.8984375" customWidth="1"/>
    <col min="4" max="4" width="18.59765625" customWidth="1"/>
  </cols>
  <sheetData>
    <row r="2" spans="2:6">
      <c r="B2" s="2" t="s">
        <v>50</v>
      </c>
      <c r="C2" s="2" t="s">
        <v>51</v>
      </c>
      <c r="D2" s="2" t="s">
        <v>52</v>
      </c>
    </row>
    <row r="3" spans="2:6">
      <c r="B3" s="4" t="s">
        <v>53</v>
      </c>
      <c r="C3" s="4" t="s">
        <v>54</v>
      </c>
      <c r="D3" s="4" t="s">
        <v>55</v>
      </c>
      <c r="F3" t="str">
        <f>B3&amp;" "&amp;C3</f>
        <v>Raj Singh</v>
      </c>
    </row>
    <row r="4" spans="2:6">
      <c r="B4" s="4" t="s">
        <v>56</v>
      </c>
      <c r="C4" s="4" t="s">
        <v>57</v>
      </c>
      <c r="D4" s="4" t="s">
        <v>55</v>
      </c>
      <c r="F4" t="str">
        <f t="shared" ref="F4:F10" si="0">B4&amp;" "&amp;C4</f>
        <v>Rohit Sharma</v>
      </c>
    </row>
    <row r="5" spans="2:6">
      <c r="B5" s="4" t="s">
        <v>58</v>
      </c>
      <c r="C5" s="4" t="s">
        <v>57</v>
      </c>
      <c r="D5" s="4" t="s">
        <v>55</v>
      </c>
      <c r="F5" t="str">
        <f t="shared" si="0"/>
        <v>Suresh Sharma</v>
      </c>
    </row>
    <row r="6" spans="2:6">
      <c r="B6" s="4" t="s">
        <v>59</v>
      </c>
      <c r="C6" s="4" t="s">
        <v>60</v>
      </c>
      <c r="D6" s="4" t="s">
        <v>55</v>
      </c>
      <c r="F6" t="str">
        <f t="shared" si="0"/>
        <v>Anil Kumar</v>
      </c>
    </row>
    <row r="7" spans="2:6">
      <c r="B7" s="4" t="s">
        <v>61</v>
      </c>
      <c r="C7" s="4" t="s">
        <v>62</v>
      </c>
      <c r="D7" s="4" t="s">
        <v>63</v>
      </c>
      <c r="F7" t="str">
        <f t="shared" si="0"/>
        <v>Reena Kumari</v>
      </c>
    </row>
    <row r="8" spans="2:6">
      <c r="B8" s="4" t="s">
        <v>64</v>
      </c>
      <c r="C8" s="4" t="s">
        <v>65</v>
      </c>
      <c r="D8" s="4" t="s">
        <v>63</v>
      </c>
      <c r="F8" t="str">
        <f t="shared" si="0"/>
        <v>Anjali Rajpoot</v>
      </c>
    </row>
    <row r="9" spans="2:6">
      <c r="B9" s="4" t="s">
        <v>66</v>
      </c>
      <c r="C9" s="4" t="s">
        <v>67</v>
      </c>
      <c r="D9" s="4" t="s">
        <v>55</v>
      </c>
      <c r="F9" t="str">
        <f t="shared" si="0"/>
        <v>Deepak Nehra</v>
      </c>
    </row>
    <row r="10" spans="2:6">
      <c r="B10" s="4" t="s">
        <v>68</v>
      </c>
      <c r="C10" s="4" t="s">
        <v>57</v>
      </c>
      <c r="D10" s="4" t="s">
        <v>63</v>
      </c>
      <c r="F10" t="str">
        <f t="shared" si="0"/>
        <v>Neha Sharma</v>
      </c>
    </row>
  </sheetData>
  <autoFilter ref="B2:D10" xr:uid="{58CD474C-4A75-4AA0-AD18-02E7400E15A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A5DC-969E-4E5E-A76A-2B56FAC18B0D}">
  <dimension ref="B2:F10"/>
  <sheetViews>
    <sheetView zoomScale="130" zoomScaleNormal="130" workbookViewId="0">
      <selection activeCell="B8" sqref="B8"/>
    </sheetView>
  </sheetViews>
  <sheetFormatPr defaultRowHeight="18.75"/>
  <cols>
    <col min="2" max="4" width="12.69921875" customWidth="1"/>
  </cols>
  <sheetData>
    <row r="2" spans="2:6">
      <c r="B2" s="2" t="s">
        <v>50</v>
      </c>
      <c r="C2" s="2" t="s">
        <v>69</v>
      </c>
      <c r="D2" s="2" t="s">
        <v>51</v>
      </c>
    </row>
    <row r="3" spans="2:6">
      <c r="B3" s="4" t="s">
        <v>53</v>
      </c>
      <c r="C3" s="4" t="s">
        <v>60</v>
      </c>
      <c r="D3" s="4" t="s">
        <v>54</v>
      </c>
      <c r="F3" t="str">
        <f>_xlfn.TEXTJOIN(" ",TRUE,B3,C3,D3)</f>
        <v>Raj Kumar Singh</v>
      </c>
    </row>
    <row r="4" spans="2:6">
      <c r="B4" s="4" t="s">
        <v>56</v>
      </c>
      <c r="C4" s="4"/>
      <c r="D4" s="4" t="s">
        <v>57</v>
      </c>
      <c r="F4" t="str">
        <f t="shared" ref="F4:F10" si="0">_xlfn.TEXTJOIN(" ",TRUE,B4,C4,D4)</f>
        <v>Rohit Sharma</v>
      </c>
    </row>
    <row r="5" spans="2:6">
      <c r="B5" s="4" t="s">
        <v>58</v>
      </c>
      <c r="C5" s="4"/>
      <c r="D5" s="4" t="s">
        <v>57</v>
      </c>
      <c r="F5" t="str">
        <f t="shared" si="0"/>
        <v>Suresh Sharma</v>
      </c>
    </row>
    <row r="6" spans="2:6">
      <c r="B6" s="4" t="s">
        <v>70</v>
      </c>
      <c r="C6" s="4" t="s">
        <v>54</v>
      </c>
      <c r="D6" s="4" t="s">
        <v>71</v>
      </c>
      <c r="F6" t="str">
        <f t="shared" si="0"/>
        <v>Ram Singh Tewatia</v>
      </c>
    </row>
    <row r="7" spans="2:6">
      <c r="B7" s="4" t="s">
        <v>61</v>
      </c>
      <c r="C7" s="4"/>
      <c r="D7" s="4" t="s">
        <v>62</v>
      </c>
      <c r="F7" t="str">
        <f t="shared" si="0"/>
        <v>Reena Kumari</v>
      </c>
    </row>
    <row r="8" spans="2:6">
      <c r="B8" s="4" t="s">
        <v>64</v>
      </c>
      <c r="C8" s="4" t="s">
        <v>62</v>
      </c>
      <c r="D8" s="4" t="s">
        <v>65</v>
      </c>
      <c r="F8" t="str">
        <f t="shared" si="0"/>
        <v>Anjali Kumari Rajpoot</v>
      </c>
    </row>
    <row r="9" spans="2:6">
      <c r="B9" s="4" t="s">
        <v>66</v>
      </c>
      <c r="C9" s="4"/>
      <c r="D9" s="4" t="s">
        <v>67</v>
      </c>
      <c r="F9" t="str">
        <f t="shared" si="0"/>
        <v>Deepak Nehra</v>
      </c>
    </row>
    <row r="10" spans="2:6">
      <c r="B10" s="4" t="s">
        <v>68</v>
      </c>
      <c r="C10" s="4" t="s">
        <v>54</v>
      </c>
      <c r="D10" s="4" t="s">
        <v>72</v>
      </c>
      <c r="F10" t="str">
        <f t="shared" si="0"/>
        <v>Neha Singh Rathor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DB24-5E97-4985-B38B-3B35F0F49FA2}">
  <dimension ref="B2:H34"/>
  <sheetViews>
    <sheetView topLeftCell="B23" zoomScale="115" zoomScaleNormal="115" workbookViewId="0">
      <selection activeCell="H25" sqref="H25"/>
    </sheetView>
  </sheetViews>
  <sheetFormatPr defaultRowHeight="18.75"/>
  <cols>
    <col min="2" max="2" width="14.796875" customWidth="1"/>
    <col min="3" max="3" width="10.3984375" customWidth="1"/>
    <col min="4" max="4" width="12.5" customWidth="1"/>
    <col min="7" max="7" width="15" customWidth="1"/>
    <col min="8" max="8" width="13.296875" customWidth="1"/>
  </cols>
  <sheetData>
    <row r="2" spans="2:8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73</v>
      </c>
    </row>
    <row r="3" spans="2:8">
      <c r="B3" s="4" t="s">
        <v>20</v>
      </c>
      <c r="C3" s="4" t="s">
        <v>36</v>
      </c>
      <c r="D3" s="4" t="s">
        <v>7</v>
      </c>
      <c r="E3" s="4">
        <v>23</v>
      </c>
      <c r="G3" t="s">
        <v>74</v>
      </c>
      <c r="H3">
        <f>SUMIF(B2:B12,G3,E2:E12)</f>
        <v>50</v>
      </c>
    </row>
    <row r="4" spans="2:8">
      <c r="B4" s="4" t="s">
        <v>23</v>
      </c>
      <c r="C4" s="4" t="s">
        <v>37</v>
      </c>
      <c r="D4" s="4" t="s">
        <v>10</v>
      </c>
      <c r="E4" s="4">
        <v>20</v>
      </c>
    </row>
    <row r="5" spans="2:8">
      <c r="B5" s="4" t="s">
        <v>26</v>
      </c>
      <c r="C5" s="4" t="s">
        <v>38</v>
      </c>
      <c r="D5" s="4" t="s">
        <v>13</v>
      </c>
      <c r="E5" s="4">
        <v>30</v>
      </c>
      <c r="G5" s="2" t="s">
        <v>35</v>
      </c>
      <c r="H5" s="2" t="s">
        <v>4</v>
      </c>
    </row>
    <row r="6" spans="2:8">
      <c r="B6" s="4" t="s">
        <v>29</v>
      </c>
      <c r="C6" s="4" t="s">
        <v>36</v>
      </c>
      <c r="D6" s="4" t="s">
        <v>16</v>
      </c>
      <c r="E6" s="4">
        <v>40</v>
      </c>
      <c r="G6" s="4" t="s">
        <v>75</v>
      </c>
      <c r="H6" s="4">
        <f>SUMIF(C2:C12,G6,E2:E12)</f>
        <v>64</v>
      </c>
    </row>
    <row r="7" spans="2:8">
      <c r="B7" s="4" t="s">
        <v>29</v>
      </c>
      <c r="C7" s="4" t="s">
        <v>37</v>
      </c>
      <c r="D7" s="4" t="s">
        <v>19</v>
      </c>
      <c r="E7" s="4">
        <v>34</v>
      </c>
    </row>
    <row r="8" spans="2:8">
      <c r="B8" s="4" t="s">
        <v>20</v>
      </c>
      <c r="C8" s="4" t="s">
        <v>38</v>
      </c>
      <c r="D8" s="4" t="s">
        <v>22</v>
      </c>
      <c r="E8" s="4">
        <v>54</v>
      </c>
    </row>
    <row r="9" spans="2:8">
      <c r="B9" s="4" t="s">
        <v>23</v>
      </c>
      <c r="C9" s="4" t="s">
        <v>36</v>
      </c>
      <c r="D9" s="4" t="s">
        <v>25</v>
      </c>
      <c r="E9" s="4">
        <v>30</v>
      </c>
    </row>
    <row r="10" spans="2:8">
      <c r="B10" s="4" t="s">
        <v>26</v>
      </c>
      <c r="C10" s="4" t="s">
        <v>37</v>
      </c>
      <c r="D10" s="4" t="s">
        <v>28</v>
      </c>
      <c r="E10" s="4">
        <v>10</v>
      </c>
    </row>
    <row r="11" spans="2:8">
      <c r="B11" s="4" t="s">
        <v>29</v>
      </c>
      <c r="C11" s="4" t="s">
        <v>38</v>
      </c>
      <c r="D11" s="4" t="s">
        <v>31</v>
      </c>
      <c r="E11" s="4">
        <v>20</v>
      </c>
    </row>
    <row r="12" spans="2:8">
      <c r="B12" s="4" t="s">
        <v>29</v>
      </c>
      <c r="C12" s="4" t="s">
        <v>36</v>
      </c>
      <c r="D12" s="4" t="s">
        <v>34</v>
      </c>
      <c r="E12" s="4">
        <v>25</v>
      </c>
    </row>
    <row r="14" spans="2:8">
      <c r="E14">
        <f>SUM(E3:E12)</f>
        <v>286</v>
      </c>
    </row>
    <row r="23" spans="2:8">
      <c r="B23" s="2" t="s">
        <v>1</v>
      </c>
      <c r="C23" s="2" t="s">
        <v>35</v>
      </c>
      <c r="D23" s="2" t="s">
        <v>3</v>
      </c>
      <c r="E23" s="2" t="s">
        <v>4</v>
      </c>
      <c r="G23" s="2" t="s">
        <v>1</v>
      </c>
      <c r="H23" s="2" t="s">
        <v>4</v>
      </c>
    </row>
    <row r="24" spans="2:8">
      <c r="B24" s="4" t="s">
        <v>76</v>
      </c>
      <c r="C24" s="4" t="s">
        <v>36</v>
      </c>
      <c r="D24" s="4" t="s">
        <v>7</v>
      </c>
      <c r="E24" s="4">
        <v>23</v>
      </c>
      <c r="G24" s="4" t="s">
        <v>77</v>
      </c>
      <c r="H24" s="4">
        <f>SUMIF(B23:B33,G24,E23:E34)</f>
        <v>77</v>
      </c>
    </row>
    <row r="25" spans="2:8">
      <c r="B25" s="4" t="s">
        <v>78</v>
      </c>
      <c r="C25" s="4" t="s">
        <v>37</v>
      </c>
      <c r="D25" s="4" t="s">
        <v>10</v>
      </c>
      <c r="E25" s="4">
        <v>20</v>
      </c>
    </row>
    <row r="26" spans="2:8">
      <c r="B26" s="4" t="s">
        <v>79</v>
      </c>
      <c r="C26" s="4" t="s">
        <v>38</v>
      </c>
      <c r="D26" s="4" t="s">
        <v>13</v>
      </c>
      <c r="E26" s="4">
        <v>30</v>
      </c>
    </row>
    <row r="27" spans="2:8">
      <c r="B27" s="4" t="s">
        <v>80</v>
      </c>
      <c r="C27" s="4" t="s">
        <v>36</v>
      </c>
      <c r="D27" s="4" t="s">
        <v>16</v>
      </c>
      <c r="E27" s="4">
        <v>40</v>
      </c>
    </row>
    <row r="28" spans="2:8">
      <c r="B28" s="4" t="s">
        <v>29</v>
      </c>
      <c r="C28" s="4" t="s">
        <v>37</v>
      </c>
      <c r="D28" s="4" t="s">
        <v>19</v>
      </c>
      <c r="E28" s="4">
        <v>34</v>
      </c>
    </row>
    <row r="29" spans="2:8">
      <c r="B29" s="4" t="s">
        <v>81</v>
      </c>
      <c r="C29" s="4" t="s">
        <v>38</v>
      </c>
      <c r="D29" s="4" t="s">
        <v>22</v>
      </c>
      <c r="E29" s="4">
        <v>54</v>
      </c>
    </row>
    <row r="30" spans="2:8">
      <c r="B30" s="4" t="s">
        <v>23</v>
      </c>
      <c r="C30" s="4" t="s">
        <v>36</v>
      </c>
      <c r="D30" s="4" t="s">
        <v>25</v>
      </c>
      <c r="E30" s="4">
        <v>30</v>
      </c>
    </row>
    <row r="31" spans="2:8">
      <c r="B31" s="4" t="s">
        <v>82</v>
      </c>
      <c r="C31" s="4" t="s">
        <v>37</v>
      </c>
      <c r="D31" s="4" t="s">
        <v>28</v>
      </c>
      <c r="E31" s="4">
        <v>10</v>
      </c>
    </row>
    <row r="32" spans="2:8">
      <c r="B32" s="4" t="s">
        <v>83</v>
      </c>
      <c r="C32" s="4" t="s">
        <v>38</v>
      </c>
      <c r="D32" s="4" t="s">
        <v>31</v>
      </c>
      <c r="E32" s="4">
        <v>20</v>
      </c>
    </row>
    <row r="33" spans="2:5">
      <c r="B33" s="4" t="s">
        <v>29</v>
      </c>
      <c r="C33" s="4" t="s">
        <v>36</v>
      </c>
      <c r="D33" s="4" t="s">
        <v>34</v>
      </c>
      <c r="E33" s="4">
        <v>25</v>
      </c>
    </row>
    <row r="34" spans="2:5">
      <c r="E34">
        <f>SUM(E24:E33)</f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403-098B-4652-A779-AB869CA49DAD}">
  <dimension ref="B2:I12"/>
  <sheetViews>
    <sheetView topLeftCell="B1" zoomScale="115" zoomScaleNormal="115" workbookViewId="0">
      <selection activeCell="H4" sqref="H4"/>
    </sheetView>
  </sheetViews>
  <sheetFormatPr defaultRowHeight="18.75"/>
  <cols>
    <col min="2" max="2" width="14.3984375" customWidth="1"/>
    <col min="4" max="4" width="12.59765625" customWidth="1"/>
    <col min="7" max="7" width="13.796875" customWidth="1"/>
    <col min="8" max="8" width="9.59765625" customWidth="1"/>
  </cols>
  <sheetData>
    <row r="2" spans="2:9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4</v>
      </c>
    </row>
    <row r="3" spans="2:9">
      <c r="B3" s="4" t="s">
        <v>20</v>
      </c>
      <c r="C3" s="4" t="s">
        <v>36</v>
      </c>
      <c r="D3" s="4" t="s">
        <v>7</v>
      </c>
      <c r="E3" s="4">
        <v>23</v>
      </c>
      <c r="G3" s="4" t="s">
        <v>29</v>
      </c>
      <c r="H3" s="4" t="s">
        <v>36</v>
      </c>
      <c r="I3" s="4">
        <f>SUMIFS(E2:E12,B2:B12,G3,C2:C12,H3)</f>
        <v>65</v>
      </c>
    </row>
    <row r="4" spans="2:9">
      <c r="B4" s="4" t="s">
        <v>23</v>
      </c>
      <c r="C4" s="4" t="s">
        <v>37</v>
      </c>
      <c r="D4" s="4" t="s">
        <v>84</v>
      </c>
      <c r="E4" s="4">
        <v>20</v>
      </c>
    </row>
    <row r="5" spans="2:9">
      <c r="B5" s="4" t="s">
        <v>26</v>
      </c>
      <c r="C5" s="4" t="s">
        <v>38</v>
      </c>
      <c r="D5" s="4" t="s">
        <v>13</v>
      </c>
      <c r="E5" s="4">
        <v>30</v>
      </c>
    </row>
    <row r="6" spans="2:9">
      <c r="B6" s="4" t="s">
        <v>29</v>
      </c>
      <c r="C6" s="4" t="s">
        <v>36</v>
      </c>
      <c r="D6" s="4" t="s">
        <v>7</v>
      </c>
      <c r="E6" s="4">
        <v>40</v>
      </c>
    </row>
    <row r="7" spans="2:9">
      <c r="B7" s="4" t="s">
        <v>29</v>
      </c>
      <c r="C7" s="4" t="s">
        <v>37</v>
      </c>
      <c r="D7" s="4" t="s">
        <v>84</v>
      </c>
      <c r="E7" s="4">
        <v>34</v>
      </c>
    </row>
    <row r="8" spans="2:9">
      <c r="B8" s="4" t="s">
        <v>20</v>
      </c>
      <c r="C8" s="4" t="s">
        <v>38</v>
      </c>
      <c r="D8" s="4" t="s">
        <v>13</v>
      </c>
      <c r="E8" s="4">
        <v>54</v>
      </c>
    </row>
    <row r="9" spans="2:9">
      <c r="B9" s="4" t="s">
        <v>23</v>
      </c>
      <c r="C9" s="4" t="s">
        <v>36</v>
      </c>
      <c r="D9" s="4" t="s">
        <v>7</v>
      </c>
      <c r="E9" s="4">
        <v>30</v>
      </c>
    </row>
    <row r="10" spans="2:9">
      <c r="B10" s="4" t="s">
        <v>26</v>
      </c>
      <c r="C10" s="4" t="s">
        <v>37</v>
      </c>
      <c r="D10" s="4" t="s">
        <v>84</v>
      </c>
      <c r="E10" s="4">
        <v>10</v>
      </c>
    </row>
    <row r="11" spans="2:9">
      <c r="B11" s="4" t="s">
        <v>29</v>
      </c>
      <c r="C11" s="4" t="s">
        <v>38</v>
      </c>
      <c r="D11" s="4" t="s">
        <v>13</v>
      </c>
      <c r="E11" s="4">
        <v>20</v>
      </c>
    </row>
    <row r="12" spans="2:9">
      <c r="B12" s="4" t="s">
        <v>29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E64-2E0E-4CA6-BC51-3FF6827A23FA}">
  <dimension ref="B2:I13"/>
  <sheetViews>
    <sheetView zoomScale="115" zoomScaleNormal="115" workbookViewId="0">
      <selection activeCell="H3" sqref="H3"/>
    </sheetView>
  </sheetViews>
  <sheetFormatPr defaultRowHeight="18.75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3.796875" customWidth="1"/>
  </cols>
  <sheetData>
    <row r="2" spans="2:9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85</v>
      </c>
    </row>
    <row r="3" spans="2:9">
      <c r="B3" s="4" t="s">
        <v>20</v>
      </c>
      <c r="C3" s="4" t="s">
        <v>36</v>
      </c>
      <c r="D3" s="4" t="s">
        <v>7</v>
      </c>
      <c r="E3" s="4">
        <v>23</v>
      </c>
      <c r="G3" s="4" t="s">
        <v>29</v>
      </c>
      <c r="H3" s="4" t="s">
        <v>36</v>
      </c>
      <c r="I3" s="4">
        <f>COUNTIFS(C2:C12,H3,B2:B12,G3)</f>
        <v>2</v>
      </c>
    </row>
    <row r="4" spans="2:9">
      <c r="B4" s="4" t="s">
        <v>23</v>
      </c>
      <c r="C4" s="4" t="s">
        <v>37</v>
      </c>
      <c r="D4" s="4" t="s">
        <v>84</v>
      </c>
      <c r="E4" s="4">
        <v>20</v>
      </c>
    </row>
    <row r="5" spans="2:9">
      <c r="B5" s="4" t="s">
        <v>26</v>
      </c>
      <c r="C5" s="4" t="s">
        <v>38</v>
      </c>
      <c r="D5" s="4" t="s">
        <v>13</v>
      </c>
      <c r="E5" s="4">
        <v>30</v>
      </c>
      <c r="G5" s="4"/>
    </row>
    <row r="6" spans="2:9">
      <c r="B6" s="4" t="s">
        <v>29</v>
      </c>
      <c r="C6" s="4" t="s">
        <v>36</v>
      </c>
      <c r="D6" s="4" t="s">
        <v>7</v>
      </c>
      <c r="E6" s="4">
        <v>40</v>
      </c>
    </row>
    <row r="7" spans="2:9">
      <c r="B7" s="4" t="s">
        <v>29</v>
      </c>
      <c r="C7" s="4" t="s">
        <v>37</v>
      </c>
      <c r="D7" s="4" t="s">
        <v>84</v>
      </c>
      <c r="E7" s="4">
        <v>34</v>
      </c>
    </row>
    <row r="8" spans="2:9">
      <c r="B8" s="4" t="s">
        <v>20</v>
      </c>
      <c r="C8" s="4" t="s">
        <v>38</v>
      </c>
      <c r="D8" s="4" t="s">
        <v>13</v>
      </c>
      <c r="E8" s="4">
        <v>54</v>
      </c>
    </row>
    <row r="9" spans="2:9">
      <c r="B9" s="4" t="s">
        <v>23</v>
      </c>
      <c r="C9" s="4" t="s">
        <v>36</v>
      </c>
      <c r="D9" s="4" t="s">
        <v>7</v>
      </c>
      <c r="E9" s="4">
        <v>30</v>
      </c>
    </row>
    <row r="10" spans="2:9">
      <c r="B10" s="4" t="s">
        <v>26</v>
      </c>
      <c r="C10" s="4" t="s">
        <v>37</v>
      </c>
      <c r="D10" s="4" t="s">
        <v>84</v>
      </c>
      <c r="E10" s="4">
        <v>10</v>
      </c>
    </row>
    <row r="11" spans="2:9">
      <c r="B11" s="4" t="s">
        <v>29</v>
      </c>
      <c r="C11" s="4" t="s">
        <v>38</v>
      </c>
      <c r="D11" s="4" t="s">
        <v>13</v>
      </c>
      <c r="E11" s="4">
        <v>20</v>
      </c>
    </row>
    <row r="12" spans="2:9">
      <c r="B12" s="4" t="s">
        <v>29</v>
      </c>
      <c r="C12" s="4" t="s">
        <v>36</v>
      </c>
      <c r="D12" s="4" t="s">
        <v>7</v>
      </c>
      <c r="E12" s="4">
        <v>25</v>
      </c>
    </row>
    <row r="13" spans="2:9">
      <c r="E13">
        <f>COUNT(E3:E12)</f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500-EDA7-4607-9010-961D835222EF}">
  <dimension ref="B2:I12"/>
  <sheetViews>
    <sheetView topLeftCell="B1" zoomScale="115" zoomScaleNormal="115" workbookViewId="0">
      <selection activeCell="H4" sqref="H4"/>
    </sheetView>
  </sheetViews>
  <sheetFormatPr defaultRowHeight="18.75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2.796875" customWidth="1"/>
  </cols>
  <sheetData>
    <row r="2" spans="2:9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85</v>
      </c>
    </row>
    <row r="3" spans="2:9">
      <c r="B3" s="4" t="s">
        <v>20</v>
      </c>
      <c r="C3" s="4" t="s">
        <v>36</v>
      </c>
      <c r="D3" s="4" t="s">
        <v>7</v>
      </c>
      <c r="E3" s="4">
        <v>23</v>
      </c>
      <c r="G3" s="4" t="s">
        <v>20</v>
      </c>
      <c r="H3" s="4" t="s">
        <v>36</v>
      </c>
      <c r="I3" s="4">
        <f>COUNTIFS(B2:B12,G3,C2:C12,H3)</f>
        <v>1</v>
      </c>
    </row>
    <row r="4" spans="2:9">
      <c r="B4" s="4" t="s">
        <v>23</v>
      </c>
      <c r="C4" s="4" t="s">
        <v>37</v>
      </c>
      <c r="D4" s="4" t="s">
        <v>84</v>
      </c>
      <c r="E4" s="4">
        <v>20</v>
      </c>
    </row>
    <row r="5" spans="2:9">
      <c r="B5" s="4" t="s">
        <v>26</v>
      </c>
      <c r="C5" s="4" t="s">
        <v>38</v>
      </c>
      <c r="D5" s="4" t="s">
        <v>13</v>
      </c>
      <c r="E5" s="4">
        <v>30</v>
      </c>
    </row>
    <row r="6" spans="2:9">
      <c r="B6" s="4" t="s">
        <v>29</v>
      </c>
      <c r="C6" s="4" t="s">
        <v>36</v>
      </c>
      <c r="D6" s="4" t="s">
        <v>7</v>
      </c>
      <c r="E6" s="4">
        <v>40</v>
      </c>
    </row>
    <row r="7" spans="2:9">
      <c r="B7" s="4" t="s">
        <v>29</v>
      </c>
      <c r="C7" s="4" t="s">
        <v>37</v>
      </c>
      <c r="D7" s="4" t="s">
        <v>84</v>
      </c>
      <c r="E7" s="4">
        <v>34</v>
      </c>
    </row>
    <row r="8" spans="2:9">
      <c r="B8" s="4" t="s">
        <v>20</v>
      </c>
      <c r="C8" s="4" t="s">
        <v>38</v>
      </c>
      <c r="D8" s="4" t="s">
        <v>13</v>
      </c>
      <c r="E8" s="4">
        <v>54</v>
      </c>
    </row>
    <row r="9" spans="2:9">
      <c r="B9" s="4" t="s">
        <v>23</v>
      </c>
      <c r="C9" s="4" t="s">
        <v>36</v>
      </c>
      <c r="D9" s="4" t="s">
        <v>7</v>
      </c>
      <c r="E9" s="4">
        <v>30</v>
      </c>
    </row>
    <row r="10" spans="2:9">
      <c r="B10" s="4" t="s">
        <v>26</v>
      </c>
      <c r="C10" s="4" t="s">
        <v>37</v>
      </c>
      <c r="D10" s="4" t="s">
        <v>84</v>
      </c>
      <c r="E10" s="4">
        <v>10</v>
      </c>
    </row>
    <row r="11" spans="2:9">
      <c r="B11" s="4" t="s">
        <v>29</v>
      </c>
      <c r="C11" s="4" t="s">
        <v>38</v>
      </c>
      <c r="D11" s="4" t="s">
        <v>13</v>
      </c>
      <c r="E11" s="4">
        <v>20</v>
      </c>
    </row>
    <row r="12" spans="2:9">
      <c r="B12" s="4" t="s">
        <v>29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BAE-0972-4FA1-B98A-203AE534018F}">
  <dimension ref="A4:I33"/>
  <sheetViews>
    <sheetView topLeftCell="A17" workbookViewId="0">
      <selection activeCell="H22" sqref="H22"/>
    </sheetView>
  </sheetViews>
  <sheetFormatPr defaultRowHeight="18.75"/>
  <cols>
    <col min="1" max="1" width="5.296875" customWidth="1"/>
    <col min="2" max="2" width="13.8984375" customWidth="1"/>
    <col min="4" max="4" width="14.59765625" customWidth="1"/>
    <col min="7" max="7" width="14.59765625" customWidth="1"/>
    <col min="9" max="9" width="18.796875" customWidth="1"/>
  </cols>
  <sheetData>
    <row r="4" spans="2:9">
      <c r="B4" t="s">
        <v>86</v>
      </c>
      <c r="D4" t="str">
        <f>TRIM(B4)</f>
        <v>Hello World</v>
      </c>
      <c r="G4" t="s">
        <v>86</v>
      </c>
      <c r="I4" t="str">
        <f>PROPER(TRIM(G4))</f>
        <v>Hello World</v>
      </c>
    </row>
    <row r="5" spans="2:9">
      <c r="B5" t="s">
        <v>87</v>
      </c>
      <c r="D5" t="str">
        <f t="shared" ref="D5:D7" si="0">TRIM(B5)</f>
        <v>Kyle Lasante</v>
      </c>
      <c r="G5" t="s">
        <v>87</v>
      </c>
      <c r="I5" t="str">
        <f t="shared" ref="I5:I13" si="1">PROPER(TRIM(G5))</f>
        <v>Kyle Lasante</v>
      </c>
    </row>
    <row r="6" spans="2:9">
      <c r="B6" t="s">
        <v>88</v>
      </c>
      <c r="D6" t="str">
        <f t="shared" si="0"/>
        <v>Facebook</v>
      </c>
      <c r="G6" t="s">
        <v>88</v>
      </c>
      <c r="I6" t="str">
        <f t="shared" si="1"/>
        <v>Facebook</v>
      </c>
    </row>
    <row r="7" spans="2:9">
      <c r="B7" t="s">
        <v>89</v>
      </c>
      <c r="D7" t="str">
        <f t="shared" si="0"/>
        <v>Reginald Sanxop</v>
      </c>
      <c r="G7" t="s">
        <v>89</v>
      </c>
      <c r="I7" t="str">
        <f t="shared" si="1"/>
        <v>Reginald Sanxop</v>
      </c>
    </row>
    <row r="8" spans="2:9">
      <c r="I8" t="str">
        <f t="shared" si="1"/>
        <v/>
      </c>
    </row>
    <row r="9" spans="2:9">
      <c r="I9" t="str">
        <f t="shared" si="1"/>
        <v/>
      </c>
    </row>
    <row r="10" spans="2:9">
      <c r="B10" t="s">
        <v>90</v>
      </c>
      <c r="D10" t="str">
        <f>PROPER(B10)</f>
        <v>Farmville</v>
      </c>
      <c r="G10" t="s">
        <v>90</v>
      </c>
      <c r="I10" t="str">
        <f t="shared" si="1"/>
        <v>Farmville</v>
      </c>
    </row>
    <row r="11" spans="2:9">
      <c r="B11" t="s">
        <v>91</v>
      </c>
      <c r="D11" t="str">
        <f t="shared" ref="D11:D13" si="2">PROPER(B11)</f>
        <v>Tesla</v>
      </c>
      <c r="G11" t="s">
        <v>91</v>
      </c>
      <c r="I11" t="str">
        <f t="shared" si="1"/>
        <v>Tesla</v>
      </c>
    </row>
    <row r="12" spans="2:9">
      <c r="B12" t="s">
        <v>92</v>
      </c>
      <c r="D12" t="str">
        <f t="shared" si="2"/>
        <v>Monkey Vision</v>
      </c>
      <c r="G12" t="s">
        <v>92</v>
      </c>
      <c r="I12" t="str">
        <f t="shared" si="1"/>
        <v>Monkey Vision</v>
      </c>
    </row>
    <row r="13" spans="2:9">
      <c r="B13" t="s">
        <v>93</v>
      </c>
      <c r="D13" t="str">
        <f t="shared" si="2"/>
        <v>People Farms</v>
      </c>
      <c r="G13" t="s">
        <v>93</v>
      </c>
      <c r="I13" t="str">
        <f t="shared" si="1"/>
        <v>People Farms</v>
      </c>
    </row>
    <row r="18" spans="1:6">
      <c r="A18" s="11" t="s">
        <v>94</v>
      </c>
      <c r="B18" s="11" t="s">
        <v>95</v>
      </c>
    </row>
    <row r="19" spans="1:6">
      <c r="A19" s="11">
        <v>1</v>
      </c>
      <c r="B19" s="11">
        <v>67</v>
      </c>
      <c r="E19" s="12" t="s">
        <v>47</v>
      </c>
      <c r="F19" s="11">
        <f>MAX(B19:B33)</f>
        <v>93</v>
      </c>
    </row>
    <row r="20" spans="1:6">
      <c r="A20" s="11">
        <v>2</v>
      </c>
      <c r="B20" s="11">
        <v>87</v>
      </c>
      <c r="E20" s="12" t="s">
        <v>48</v>
      </c>
      <c r="F20" s="11">
        <f>MIN(B19:B33)</f>
        <v>23</v>
      </c>
    </row>
    <row r="21" spans="1:6">
      <c r="A21" s="11">
        <v>3</v>
      </c>
      <c r="B21" s="11">
        <v>32</v>
      </c>
      <c r="E21" s="12" t="s">
        <v>96</v>
      </c>
      <c r="F21" s="11">
        <f>MEDIAN(B19:B33)</f>
        <v>59</v>
      </c>
    </row>
    <row r="22" spans="1:6">
      <c r="A22" s="11">
        <v>4</v>
      </c>
      <c r="B22" s="11">
        <v>84</v>
      </c>
      <c r="E22" s="12" t="s">
        <v>97</v>
      </c>
      <c r="F22" s="11">
        <f>MODE(B19:B33)</f>
        <v>45</v>
      </c>
    </row>
    <row r="23" spans="1:6">
      <c r="A23" s="11">
        <v>5</v>
      </c>
      <c r="B23" s="11">
        <v>90</v>
      </c>
      <c r="E23" s="12" t="s">
        <v>98</v>
      </c>
      <c r="F23" s="11">
        <f>AVERAGE(B19:B33)</f>
        <v>61.4</v>
      </c>
    </row>
    <row r="24" spans="1:6">
      <c r="A24" s="11">
        <v>6</v>
      </c>
      <c r="B24" s="11">
        <v>45</v>
      </c>
      <c r="D24" s="13"/>
      <c r="E24" s="12" t="s">
        <v>99</v>
      </c>
      <c r="F24" s="11">
        <f>_xlfn.STDEV.S(B19:B33)</f>
        <v>22.626785643821098</v>
      </c>
    </row>
    <row r="25" spans="1:6">
      <c r="A25" s="11">
        <v>7</v>
      </c>
      <c r="B25" s="11">
        <v>78</v>
      </c>
      <c r="E25" s="12" t="s">
        <v>49</v>
      </c>
      <c r="F25" s="11">
        <f>AVERAGE(B19:B33)</f>
        <v>61.4</v>
      </c>
    </row>
    <row r="26" spans="1:6">
      <c r="A26" s="11">
        <v>8</v>
      </c>
      <c r="B26" s="11">
        <v>93</v>
      </c>
    </row>
    <row r="27" spans="1:6">
      <c r="A27" s="11">
        <v>9</v>
      </c>
      <c r="B27" s="11">
        <v>45</v>
      </c>
    </row>
    <row r="28" spans="1:6">
      <c r="A28" s="11">
        <v>10</v>
      </c>
      <c r="B28" s="11">
        <v>75</v>
      </c>
    </row>
    <row r="29" spans="1:6">
      <c r="A29" s="11">
        <v>11</v>
      </c>
      <c r="B29" s="11">
        <v>23</v>
      </c>
    </row>
    <row r="30" spans="1:6">
      <c r="A30" s="11">
        <v>12</v>
      </c>
      <c r="B30" s="11">
        <v>58</v>
      </c>
    </row>
    <row r="31" spans="1:6">
      <c r="A31" s="11">
        <v>13</v>
      </c>
      <c r="B31" s="11">
        <v>36</v>
      </c>
    </row>
    <row r="32" spans="1:6">
      <c r="A32" s="11">
        <v>14</v>
      </c>
      <c r="B32" s="11">
        <v>59</v>
      </c>
    </row>
    <row r="33" spans="1:2">
      <c r="A33" s="11">
        <v>15</v>
      </c>
      <c r="B33" s="11">
        <v>49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215D-29BE-45E3-918A-E4029C8DE227}">
  <dimension ref="A4:E8"/>
  <sheetViews>
    <sheetView workbookViewId="0">
      <selection activeCell="E4" sqref="E4"/>
    </sheetView>
  </sheetViews>
  <sheetFormatPr defaultRowHeight="18.75"/>
  <cols>
    <col min="1" max="1" width="11.19921875" customWidth="1"/>
    <col min="2" max="2" width="9.8984375" bestFit="1" customWidth="1"/>
    <col min="4" max="4" width="9.19921875" bestFit="1" customWidth="1"/>
  </cols>
  <sheetData>
    <row r="4" spans="1:5">
      <c r="B4" s="10">
        <f ca="1">TODAY()</f>
        <v>45552</v>
      </c>
      <c r="D4" s="9">
        <v>34469</v>
      </c>
      <c r="E4">
        <f ca="1">DAY(TODAY())</f>
        <v>17</v>
      </c>
    </row>
    <row r="5" spans="1:5">
      <c r="B5" s="10"/>
    </row>
    <row r="6" spans="1:5">
      <c r="A6" t="s">
        <v>100</v>
      </c>
      <c r="B6">
        <f ca="1">DATEDIF(D4,B4,"y")</f>
        <v>30</v>
      </c>
    </row>
    <row r="7" spans="1:5">
      <c r="A7" t="s">
        <v>101</v>
      </c>
      <c r="B7">
        <f ca="1">DATEDIF(D4,B4,"M")</f>
        <v>364</v>
      </c>
    </row>
    <row r="8" spans="1:5">
      <c r="A8" t="s">
        <v>102</v>
      </c>
      <c r="B8">
        <f ca="1">DATEDIF(D4,B4,"d")</f>
        <v>11083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D8738BEF04D444B7A3AAF5079B3720" ma:contentTypeVersion="5" ma:contentTypeDescription="Create a new document." ma:contentTypeScope="" ma:versionID="cb6a6c33f668c85b071a04a624e2ea8c">
  <xsd:schema xmlns:xsd="http://www.w3.org/2001/XMLSchema" xmlns:xs="http://www.w3.org/2001/XMLSchema" xmlns:p="http://schemas.microsoft.com/office/2006/metadata/properties" xmlns:ns3="1c823760-2415-4cf3-a603-c2533280f962" targetNamespace="http://schemas.microsoft.com/office/2006/metadata/properties" ma:root="true" ma:fieldsID="89cbb8c1a0ae08dc0462d8996890f177" ns3:_="">
    <xsd:import namespace="1c823760-2415-4cf3-a603-c2533280f96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23760-2415-4cf3-a603-c2533280f96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432E7-C2A7-495E-BE60-C62F33FF91BB}"/>
</file>

<file path=customXml/itemProps2.xml><?xml version="1.0" encoding="utf-8"?>
<ds:datastoreItem xmlns:ds="http://schemas.openxmlformats.org/officeDocument/2006/customXml" ds:itemID="{98647574-C61C-42D1-865F-C9B152468F46}"/>
</file>

<file path=customXml/itemProps3.xml><?xml version="1.0" encoding="utf-8"?>
<ds:datastoreItem xmlns:ds="http://schemas.openxmlformats.org/officeDocument/2006/customXml" ds:itemID="{64282380-106B-49A4-AF35-EB24A66C17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</dc:creator>
  <cp:keywords/>
  <dc:description/>
  <cp:lastModifiedBy/>
  <cp:revision/>
  <dcterms:created xsi:type="dcterms:W3CDTF">2023-08-17T11:42:09Z</dcterms:created>
  <dcterms:modified xsi:type="dcterms:W3CDTF">2024-09-17T17:23:29Z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2024-04-18T08:28:06Z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dd18c41e-5e94-4788-8881-3f6de21d6d70</vt:lpwstr>
  </property>
  <property fmtid="{D5CDD505-2E9C-101B-9397-08002B2CF9AE}" pid="8" name="MSIP_Label_724e6ac5-0e84-491c-8838-b11844917f54_ContentBits">
    <vt:lpwstr>0</vt:lpwstr>
  </property>
  <property fmtid="{D5CDD505-2E9C-101B-9397-08002B2CF9AE}" pid="9" name="ContentTypeId">
    <vt:lpwstr>0x0101002DD8738BEF04D444B7A3AAF5079B3720</vt:lpwstr>
  </property>
</Properties>
</file>