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fe/Box Sync/Shared_CorPGA/GITHUB_CorPGA/data/glycogen/"/>
    </mc:Choice>
  </mc:AlternateContent>
  <xr:revisionPtr revIDLastSave="0" documentId="13_ncr:1_{09339829-D435-3046-835A-905943AF9C1B}" xr6:coauthVersionLast="47" xr6:coauthVersionMax="47" xr10:uidLastSave="{00000000-0000-0000-0000-000000000000}"/>
  <bookViews>
    <workbookView xWindow="0" yWindow="760" windowWidth="25820" windowHeight="15620" activeTab="6" xr2:uid="{F8ED6A71-983A-495F-A781-746D77827F05}"/>
  </bookViews>
  <sheets>
    <sheet name="Innoculation" sheetId="1" r:id="rId1"/>
    <sheet name="Normalization" sheetId="3" r:id="rId2"/>
    <sheet name="Lum24h" sheetId="12" r:id="rId3"/>
    <sheet name="Lum28h" sheetId="13" r:id="rId4"/>
    <sheet name="Lum32h" sheetId="14" r:id="rId5"/>
    <sheet name="Lum48h" sheetId="15" r:id="rId6"/>
    <sheet name="csvOD" sheetId="5" r:id="rId7"/>
    <sheet name="csvLum" sheetId="4" r:id="rId8"/>
    <sheet name="csvNorm" sheetId="10" r:id="rId9"/>
    <sheet name="MediaPrep" sheetId="11" r:id="rId10"/>
  </sheets>
  <definedNames>
    <definedName name="MethodPointer1" localSheetId="2">335471136</definedName>
    <definedName name="MethodPointer1" localSheetId="3">335471136</definedName>
    <definedName name="MethodPointer1" localSheetId="4">463383312</definedName>
    <definedName name="MethodPointer1" localSheetId="5">463383312</definedName>
    <definedName name="MethodPointer1" localSheetId="9">-940723728</definedName>
    <definedName name="MethodPointer1">1458851072</definedName>
    <definedName name="MethodPointer2" localSheetId="2">553</definedName>
    <definedName name="MethodPointer2" localSheetId="3">553</definedName>
    <definedName name="MethodPointer2" localSheetId="4">571</definedName>
    <definedName name="MethodPointer2" localSheetId="5">571</definedName>
    <definedName name="MethodPointer2" localSheetId="9">541</definedName>
    <definedName name="MethodPointer2">450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5" l="1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7" i="1" l="1"/>
  <c r="G6" i="1"/>
  <c r="G5" i="1"/>
  <c r="G4" i="1"/>
  <c r="G3" i="1"/>
  <c r="G2" i="1"/>
  <c r="F2" i="1"/>
  <c r="F7" i="1"/>
  <c r="F6" i="1"/>
  <c r="F5" i="1"/>
  <c r="F4" i="1"/>
  <c r="F3" i="1"/>
  <c r="E7" i="1"/>
  <c r="E3" i="1"/>
  <c r="E2" i="1"/>
  <c r="E6" i="1"/>
  <c r="E5" i="1"/>
  <c r="E4" i="1"/>
  <c r="D34" i="3"/>
  <c r="D33" i="3"/>
  <c r="D32" i="3"/>
  <c r="D31" i="3"/>
  <c r="D30" i="3"/>
  <c r="D23" i="3"/>
  <c r="D22" i="3"/>
  <c r="F15" i="3" l="1"/>
  <c r="P17" i="3" l="1"/>
  <c r="Q17" i="3" s="1"/>
  <c r="N17" i="3"/>
  <c r="P16" i="3"/>
  <c r="Q16" i="3" s="1"/>
  <c r="N16" i="3"/>
  <c r="P15" i="3"/>
  <c r="Q15" i="3" s="1"/>
  <c r="N15" i="3"/>
  <c r="P14" i="3"/>
  <c r="Q14" i="3" s="1"/>
  <c r="N14" i="3"/>
  <c r="P13" i="3"/>
  <c r="Q13" i="3" s="1"/>
  <c r="N13" i="3"/>
  <c r="P12" i="3"/>
  <c r="Q12" i="3" s="1"/>
  <c r="N12" i="3"/>
  <c r="P8" i="3"/>
  <c r="Q8" i="3" s="1"/>
  <c r="N8" i="3"/>
  <c r="P7" i="3"/>
  <c r="Q7" i="3" s="1"/>
  <c r="N7" i="3"/>
  <c r="P6" i="3"/>
  <c r="Q6" i="3" s="1"/>
  <c r="N6" i="3"/>
  <c r="P5" i="3"/>
  <c r="Q5" i="3" s="1"/>
  <c r="N5" i="3"/>
  <c r="P4" i="3"/>
  <c r="Q4" i="3" s="1"/>
  <c r="N4" i="3"/>
  <c r="P3" i="3"/>
  <c r="Q3" i="3" s="1"/>
  <c r="N3" i="3"/>
  <c r="F17" i="3"/>
  <c r="G17" i="3" s="1"/>
  <c r="D17" i="3"/>
  <c r="F16" i="3"/>
  <c r="G16" i="3" s="1"/>
  <c r="D16" i="3"/>
  <c r="G15" i="3"/>
  <c r="D15" i="3"/>
  <c r="F14" i="3"/>
  <c r="G14" i="3" s="1"/>
  <c r="D14" i="3"/>
  <c r="F13" i="3"/>
  <c r="G13" i="3" s="1"/>
  <c r="D13" i="3"/>
  <c r="F12" i="3"/>
  <c r="G12" i="3" s="1"/>
  <c r="D12" i="3"/>
  <c r="F4" i="3"/>
  <c r="G4" i="3" s="1"/>
  <c r="F5" i="3"/>
  <c r="G5" i="3" s="1"/>
  <c r="F7" i="3"/>
  <c r="G7" i="3" s="1"/>
  <c r="F3" i="3"/>
  <c r="G3" i="3" s="1"/>
  <c r="F8" i="3"/>
  <c r="G8" i="3" s="1"/>
  <c r="F6" i="3"/>
  <c r="G6" i="3" s="1"/>
  <c r="D8" i="3"/>
  <c r="D7" i="3"/>
  <c r="D6" i="3"/>
  <c r="D5" i="3"/>
  <c r="D4" i="3"/>
  <c r="D3" i="3"/>
  <c r="F16" i="1"/>
  <c r="G16" i="1" s="1"/>
  <c r="D16" i="1"/>
  <c r="F15" i="1"/>
  <c r="G15" i="1" s="1"/>
  <c r="D15" i="1"/>
  <c r="F14" i="1"/>
  <c r="G14" i="1" s="1"/>
  <c r="D14" i="1"/>
  <c r="F13" i="1"/>
  <c r="G13" i="1" s="1"/>
  <c r="D13" i="1"/>
  <c r="F12" i="1"/>
  <c r="G12" i="1" s="1"/>
  <c r="D12" i="1"/>
  <c r="F11" i="1"/>
  <c r="G11" i="1" s="1"/>
  <c r="D11" i="1"/>
</calcChain>
</file>

<file path=xl/sharedStrings.xml><?xml version="1.0" encoding="utf-8"?>
<sst xmlns="http://schemas.openxmlformats.org/spreadsheetml/2006/main" count="4133" uniqueCount="337">
  <si>
    <t>Time (hr):</t>
  </si>
  <si>
    <t>OD600</t>
  </si>
  <si>
    <t>Cpr 3953</t>
  </si>
  <si>
    <t>Cps 4412</t>
  </si>
  <si>
    <t>Cac 4419</t>
  </si>
  <si>
    <t>Ctu 4448</t>
  </si>
  <si>
    <t>Cna 3804</t>
  </si>
  <si>
    <t>Cgl 1958</t>
  </si>
  <si>
    <t>After Innoculating media ~0.05</t>
  </si>
  <si>
    <t>Strain</t>
  </si>
  <si>
    <t>Buffer Volume (ul)</t>
  </si>
  <si>
    <t>Sample Volume (ul)</t>
  </si>
  <si>
    <t>Dilution factor</t>
  </si>
  <si>
    <t>OD600 after 2nd wash</t>
  </si>
  <si>
    <t>Make another resuspension of OD600=2 (3000ml)</t>
  </si>
  <si>
    <t>EBSS to add</t>
  </si>
  <si>
    <t>Volume to innoculate 50 ml media with:</t>
  </si>
  <si>
    <t>V1OD2=V2OD2</t>
  </si>
  <si>
    <t>V1(2)=(50ml)(0.05)</t>
  </si>
  <si>
    <t>V1=1.25 ml</t>
  </si>
  <si>
    <t>PBS to add</t>
  </si>
  <si>
    <t>OD600 0.5</t>
  </si>
  <si>
    <t>Date</t>
  </si>
  <si>
    <t>Species</t>
  </si>
  <si>
    <t>Time</t>
  </si>
  <si>
    <t>Media</t>
  </si>
  <si>
    <t>Reject</t>
  </si>
  <si>
    <t>GrowthOD</t>
  </si>
  <si>
    <t>Cpr</t>
  </si>
  <si>
    <t>KPL3953</t>
  </si>
  <si>
    <t>5p</t>
  </si>
  <si>
    <t>F</t>
  </si>
  <si>
    <t>Cps</t>
  </si>
  <si>
    <t>KPL4412</t>
  </si>
  <si>
    <t>Cac</t>
  </si>
  <si>
    <t>KPL4419</t>
  </si>
  <si>
    <t>Ctu</t>
  </si>
  <si>
    <t>KPL4448</t>
  </si>
  <si>
    <t>Cna</t>
  </si>
  <si>
    <t>KPL3804</t>
  </si>
  <si>
    <t>Cgl</t>
  </si>
  <si>
    <t>ATCC_13032</t>
  </si>
  <si>
    <t>TimePoint</t>
  </si>
  <si>
    <t>Type</t>
  </si>
  <si>
    <t>Amy</t>
  </si>
  <si>
    <t>Glycogen</t>
  </si>
  <si>
    <t>Lum</t>
  </si>
  <si>
    <t>Sample</t>
  </si>
  <si>
    <t>T</t>
  </si>
  <si>
    <t>KPL3952</t>
  </si>
  <si>
    <t>NA</t>
  </si>
  <si>
    <t>KPL3894</t>
  </si>
  <si>
    <t>Empty</t>
  </si>
  <si>
    <t>Standard</t>
  </si>
  <si>
    <t>OD600 (2)</t>
  </si>
  <si>
    <t>H12</t>
  </si>
  <si>
    <t>H11</t>
  </si>
  <si>
    <t>H10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</si>
  <si>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</si>
  <si>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</si>
  <si>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</si>
  <si>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</si>
  <si>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</si>
  <si>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</si>
  <si>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</si>
  <si>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</si>
  <si>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</si>
  <si>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G12</t>
  </si>
  <si>
    <t>G11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</si>
  <si>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</si>
  <si>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</si>
  <si>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</si>
  <si>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</si>
  <si>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</si>
  <si>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</si>
  <si>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</si>
  <si>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</si>
  <si>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</si>
  <si>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</si>
  <si>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F12</t>
  </si>
  <si>
    <t>F11</t>
  </si>
  <si>
    <t>F10</t>
  </si>
  <si>
    <t>F9</t>
  </si>
  <si>
    <t>F8</t>
  </si>
  <si>
    <t>F7</t>
  </si>
  <si>
    <t>F6</t>
  </si>
  <si>
    <t>F5</t>
  </si>
  <si>
    <t>F4</t>
  </si>
  <si>
    <t>F3</t>
  </si>
  <si>
    <t>F2</t>
  </si>
  <si>
    <t>F1</t>
  </si>
  <si>
    <t>E12</t>
  </si>
  <si>
    <t>E11</t>
  </si>
  <si>
    <t>E10</t>
  </si>
  <si>
    <t>E9</t>
  </si>
  <si>
    <t>E8</t>
  </si>
  <si>
    <t>E7</t>
  </si>
  <si>
    <t>E6</t>
  </si>
  <si>
    <t>E5</t>
  </si>
  <si>
    <t>E4</t>
  </si>
  <si>
    <t>E3</t>
  </si>
  <si>
    <t>E2</t>
  </si>
  <si>
    <t>E1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</si>
  <si>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</si>
  <si>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</si>
  <si>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</si>
  <si>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</si>
  <si>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</si>
  <si>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</si>
  <si>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</si>
  <si>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</si>
  <si>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</si>
  <si>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</si>
  <si>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</si>
  <si>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</si>
  <si>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</si>
  <si>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</si>
  <si>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</si>
  <si>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</si>
  <si>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</si>
  <si>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</si>
  <si>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</si>
  <si>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</si>
  <si>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</si>
  <si>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</si>
  <si>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</si>
  <si>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</si>
  <si>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</si>
  <si>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</si>
  <si>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</si>
  <si>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</si>
  <si>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</si>
  <si>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</si>
  <si>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</si>
  <si>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</si>
  <si>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</si>
  <si>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</si>
  <si>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</si>
  <si>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</si>
  <si>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</si>
  <si>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</si>
  <si>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</si>
  <si>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</si>
  <si>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</si>
  <si>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</si>
  <si>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</si>
  <si>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</si>
  <si>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</si>
  <si>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</si>
  <si>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</si>
  <si>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</si>
  <si>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Well_ID</t>
  </si>
  <si>
    <t>ODNorm</t>
  </si>
  <si>
    <t>Enzymes</t>
  </si>
  <si>
    <t>Per sample</t>
  </si>
  <si>
    <t>Samples</t>
  </si>
  <si>
    <t xml:space="preserve">Total Volume </t>
  </si>
  <si>
    <t>Amy Buffer</t>
  </si>
  <si>
    <t>ul</t>
  </si>
  <si>
    <t>Amylase</t>
  </si>
  <si>
    <t xml:space="preserve">Amy + </t>
  </si>
  <si>
    <t>775 buffer +  3.875amylase</t>
  </si>
  <si>
    <t>Amy -</t>
  </si>
  <si>
    <t>Digestion Detection</t>
  </si>
  <si>
    <t>Luciferin</t>
  </si>
  <si>
    <t>Reductase substrate</t>
  </si>
  <si>
    <t>Reductase</t>
  </si>
  <si>
    <t>NAD</t>
  </si>
  <si>
    <t>Glucose Dehydrogenase</t>
  </si>
  <si>
    <t>OD600 RB 4 ml</t>
  </si>
  <si>
    <t xml:space="preserve">350 ml </t>
  </si>
  <si>
    <t>total</t>
  </si>
  <si>
    <t>106.05 ml</t>
  </si>
  <si>
    <t>MilliQH20</t>
  </si>
  <si>
    <t>350 ul</t>
  </si>
  <si>
    <t>Tween80</t>
  </si>
  <si>
    <t>1.75 ml</t>
  </si>
  <si>
    <t>Lipoic Acid</t>
  </si>
  <si>
    <t>7 ml</t>
  </si>
  <si>
    <t>Kphosphate</t>
  </si>
  <si>
    <t>17.5 g</t>
  </si>
  <si>
    <t>Glucose</t>
  </si>
  <si>
    <t>TEKNOVA</t>
  </si>
  <si>
    <t>FeCl</t>
  </si>
  <si>
    <t>70 ml</t>
  </si>
  <si>
    <t>MOPS</t>
  </si>
  <si>
    <t>AGCU</t>
  </si>
  <si>
    <t>20X</t>
  </si>
  <si>
    <t>Lagtime [Lum]</t>
  </si>
  <si>
    <t>?????</t>
  </si>
  <si>
    <t>t at Max V [Lum]</t>
  </si>
  <si>
    <t>R-Squared [Lum]</t>
  </si>
  <si>
    <t>Max V [Lum]</t>
  </si>
  <si>
    <t>H</t>
  </si>
  <si>
    <t>G</t>
  </si>
  <si>
    <t>E</t>
  </si>
  <si>
    <t>D</t>
  </si>
  <si>
    <t>C</t>
  </si>
  <si>
    <t>B</t>
  </si>
  <si>
    <t>A</t>
  </si>
  <si>
    <t>Results</t>
  </si>
  <si>
    <t>T° Lum</t>
  </si>
  <si>
    <t>Well ID</t>
  </si>
  <si>
    <t>SPL96</t>
  </si>
  <si>
    <t>SPL88</t>
  </si>
  <si>
    <t>SPL80</t>
  </si>
  <si>
    <t>SPL72</t>
  </si>
  <si>
    <t>SPL64</t>
  </si>
  <si>
    <t>SPL56</t>
  </si>
  <si>
    <t>SPL48</t>
  </si>
  <si>
    <t>SPL40</t>
  </si>
  <si>
    <t>SPL32</t>
  </si>
  <si>
    <t>SPL24</t>
  </si>
  <si>
    <t>SPL16</t>
  </si>
  <si>
    <t>SPL8</t>
  </si>
  <si>
    <t>SPL95</t>
  </si>
  <si>
    <t>SPL87</t>
  </si>
  <si>
    <t>SPL79</t>
  </si>
  <si>
    <t>SPL71</t>
  </si>
  <si>
    <t>SPL63</t>
  </si>
  <si>
    <t>SPL55</t>
  </si>
  <si>
    <t>SPL47</t>
  </si>
  <si>
    <t>SPL39</t>
  </si>
  <si>
    <t>SPL31</t>
  </si>
  <si>
    <t>SPL23</t>
  </si>
  <si>
    <t>SPL15</t>
  </si>
  <si>
    <t>SPL7</t>
  </si>
  <si>
    <t>SPL94</t>
  </si>
  <si>
    <t>SPL86</t>
  </si>
  <si>
    <t>SPL78</t>
  </si>
  <si>
    <t>SPL70</t>
  </si>
  <si>
    <t>SPL62</t>
  </si>
  <si>
    <t>SPL54</t>
  </si>
  <si>
    <t>SPL46</t>
  </si>
  <si>
    <t>SPL38</t>
  </si>
  <si>
    <t>SPL30</t>
  </si>
  <si>
    <t>SPL22</t>
  </si>
  <si>
    <t>SPL14</t>
  </si>
  <si>
    <t>SPL6</t>
  </si>
  <si>
    <t>SPL93</t>
  </si>
  <si>
    <t>SPL85</t>
  </si>
  <si>
    <t>SPL77</t>
  </si>
  <si>
    <t>SPL69</t>
  </si>
  <si>
    <t>SPL61</t>
  </si>
  <si>
    <t>SPL53</t>
  </si>
  <si>
    <t>SPL45</t>
  </si>
  <si>
    <t>SPL37</t>
  </si>
  <si>
    <t>SPL29</t>
  </si>
  <si>
    <t>SPL21</t>
  </si>
  <si>
    <t>SPL13</t>
  </si>
  <si>
    <t>SPL5</t>
  </si>
  <si>
    <t>SPL92</t>
  </si>
  <si>
    <t>SPL84</t>
  </si>
  <si>
    <t>SPL76</t>
  </si>
  <si>
    <t>SPL68</t>
  </si>
  <si>
    <t>SPL60</t>
  </si>
  <si>
    <t>SPL52</t>
  </si>
  <si>
    <t>SPL44</t>
  </si>
  <si>
    <t>SPL36</t>
  </si>
  <si>
    <t>SPL28</t>
  </si>
  <si>
    <t>SPL20</t>
  </si>
  <si>
    <t>SPL12</t>
  </si>
  <si>
    <t>SPL4</t>
  </si>
  <si>
    <t>SPL91</t>
  </si>
  <si>
    <t>SPL83</t>
  </si>
  <si>
    <t>SPL75</t>
  </si>
  <si>
    <t>SPL67</t>
  </si>
  <si>
    <t>SPL59</t>
  </si>
  <si>
    <t>SPL51</t>
  </si>
  <si>
    <t>SPL43</t>
  </si>
  <si>
    <t>SPL35</t>
  </si>
  <si>
    <t>SPL27</t>
  </si>
  <si>
    <t>SPL19</t>
  </si>
  <si>
    <t>SPL11</t>
  </si>
  <si>
    <t>SPL3</t>
  </si>
  <si>
    <t>SPL90</t>
  </si>
  <si>
    <t>SPL82</t>
  </si>
  <si>
    <t>SPL74</t>
  </si>
  <si>
    <t>SPL66</t>
  </si>
  <si>
    <t>SPL58</t>
  </si>
  <si>
    <t>SPL50</t>
  </si>
  <si>
    <t>SPL42</t>
  </si>
  <si>
    <t>SPL34</t>
  </si>
  <si>
    <t>SPL26</t>
  </si>
  <si>
    <t>SPL18</t>
  </si>
  <si>
    <t>SPL10</t>
  </si>
  <si>
    <t>SPL2</t>
  </si>
  <si>
    <t>SPL89</t>
  </si>
  <si>
    <t>SPL81</t>
  </si>
  <si>
    <t>SPL73</t>
  </si>
  <si>
    <t>SPL65</t>
  </si>
  <si>
    <t>SPL57</t>
  </si>
  <si>
    <t>SPL49</t>
  </si>
  <si>
    <t>SPL41</t>
  </si>
  <si>
    <t>SPL33</t>
  </si>
  <si>
    <t>SPL25</t>
  </si>
  <si>
    <t>SPL17</t>
  </si>
  <si>
    <t>SPL9</t>
  </si>
  <si>
    <t>SPL1</t>
  </si>
  <si>
    <t>Layout</t>
  </si>
  <si>
    <t>End Kinetic</t>
  </si>
  <si>
    <t>Read Height: 1 mm</t>
  </si>
  <si>
    <t>Extended Dynamic Range</t>
  </si>
  <si>
    <t>Read Speed: Normal,  Delay: 100 msec</t>
  </si>
  <si>
    <t xml:space="preserve">    Optics: Top,  Gain: 135</t>
  </si>
  <si>
    <t xml:space="preserve">    Emission: Full light</t>
  </si>
  <si>
    <t>Filter Set 1</t>
  </si>
  <si>
    <t>Integration Time: 0:01.00 (MM:SS.ss)</t>
  </si>
  <si>
    <t>Full Plate</t>
  </si>
  <si>
    <t>Luminescence Endpoint</t>
  </si>
  <si>
    <t xml:space="preserve">    Read</t>
  </si>
  <si>
    <t>Runtime 1:10:00 (HH:MM:SS), Interval 0:10:00, 8 Reads</t>
  </si>
  <si>
    <t>Start Kinetic</t>
  </si>
  <si>
    <t>Frequency: 567 cpm (3 mm)</t>
  </si>
  <si>
    <t>Linear: 1:00 (MM:SS)</t>
  </si>
  <si>
    <t>Shake</t>
  </si>
  <si>
    <t>Eject plate on completion</t>
  </si>
  <si>
    <t>96 WELL PLATE</t>
  </si>
  <si>
    <t>Plate Type</t>
  </si>
  <si>
    <t>Procedure Details</t>
  </si>
  <si>
    <t>Reader</t>
  </si>
  <si>
    <t>Reading Type</t>
  </si>
  <si>
    <t>2208230C</t>
  </si>
  <si>
    <t>Reader Serial Number:</t>
  </si>
  <si>
    <t>Synergy H1</t>
  </si>
  <si>
    <t>Reader Type:</t>
  </si>
  <si>
    <t>Plate 1</t>
  </si>
  <si>
    <t>Plate Number</t>
  </si>
  <si>
    <t>C:\Users\Klemon CFX opus\Desktop\THT\Glycogen_Lum.prt</t>
  </si>
  <si>
    <t>Protocol File Path:</t>
  </si>
  <si>
    <t>C:\Users\Klemon CFX opus\Desktop\THT\Lum_Glycogen\THT24_0322.xpt</t>
  </si>
  <si>
    <t>Experiment File Path:</t>
  </si>
  <si>
    <t>3.12.08</t>
  </si>
  <si>
    <t>Software Version</t>
  </si>
  <si>
    <t>Plate 2</t>
  </si>
  <si>
    <t>Plate 3</t>
  </si>
  <si>
    <t>Plate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</si>
</sst>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7"/>
      <color rgb="FF000000"/>
      <name val="Arial"/>
      <family val="2"/>
    </font>
    <font>
      <sz val="10"/>
      <color rgb="FF27413E"/>
      <name val="Arial"/>
      <family val="2"/>
    </font>
    <font>
      <b/>
      <u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2" fillId="0" borderId="0"/>
    <xf numFmtId="0" fontId="1" fillId="0" borderId="0"/>
    <xf numFmtId="0" fontId="9" fillId="0" borderId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49" fontId="0" fillId="0" borderId="0" xfId="0" applyNumberFormat="1"/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1" fontId="0" fillId="0" borderId="0" xfId="0" applyNumberFormat="1"/>
    <xf numFmtId="0" fontId="3" fillId="0" borderId="0" xfId="0" applyFont="1"/>
    <xf numFmtId="49" fontId="3" fillId="0" borderId="0" xfId="0" applyNumberFormat="1" applyFont="1"/>
    <xf numFmtId="0" fontId="4" fillId="0" borderId="0" xfId="1"/>
    <xf numFmtId="0" fontId="5" fillId="0" borderId="0" xfId="0" applyFont="1"/>
    <xf numFmtId="0" fontId="7" fillId="0" borderId="0" xfId="0" applyFont="1"/>
    <xf numFmtId="164" fontId="5" fillId="0" borderId="0" xfId="0" applyNumberFormat="1" applyFont="1"/>
    <xf numFmtId="0" fontId="8" fillId="0" borderId="0" xfId="1" applyFont="1"/>
    <xf numFmtId="0" fontId="8" fillId="0" borderId="0" xfId="3" applyFont="1" applyAlignment="1">
      <alignment vertical="center"/>
    </xf>
    <xf numFmtId="0" fontId="6" fillId="0" borderId="0" xfId="2" applyFont="1" applyAlignment="1">
      <alignment horizontal="center" vertical="center" wrapText="1"/>
    </xf>
    <xf numFmtId="0" fontId="9" fillId="0" borderId="0" xfId="4"/>
    <xf numFmtId="0" fontId="10" fillId="0" borderId="0" xfId="4" applyFont="1" applyAlignment="1">
      <alignment horizontal="left" vertical="center" wrapText="1"/>
    </xf>
    <xf numFmtId="21" fontId="6" fillId="0" borderId="1" xfId="4" applyNumberFormat="1" applyFont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21" fontId="6" fillId="0" borderId="2" xfId="4" applyNumberFormat="1" applyFont="1" applyBorder="1" applyAlignment="1">
      <alignment horizontal="center" vertical="center" wrapText="1"/>
    </xf>
    <xf numFmtId="0" fontId="6" fillId="0" borderId="2" xfId="4" applyFont="1" applyBorder="1" applyAlignment="1">
      <alignment horizontal="center" vertical="center" wrapText="1"/>
    </xf>
    <xf numFmtId="0" fontId="6" fillId="0" borderId="3" xfId="4" applyFont="1" applyBorder="1" applyAlignment="1">
      <alignment horizontal="center" vertical="center" wrapText="1"/>
    </xf>
    <xf numFmtId="0" fontId="11" fillId="2" borderId="4" xfId="4" applyFont="1" applyFill="1" applyBorder="1" applyAlignment="1">
      <alignment horizontal="center" vertical="center" wrapText="1"/>
    </xf>
    <xf numFmtId="0" fontId="9" fillId="2" borderId="4" xfId="4" applyFill="1" applyBorder="1" applyAlignment="1">
      <alignment vertical="center" wrapText="1"/>
    </xf>
    <xf numFmtId="0" fontId="6" fillId="0" borderId="0" xfId="4" applyFont="1" applyAlignment="1">
      <alignment horizontal="left" vertical="center" wrapText="1"/>
    </xf>
    <xf numFmtId="0" fontId="12" fillId="0" borderId="0" xfId="4" applyFont="1" applyAlignment="1">
      <alignment horizontal="left" vertical="center" wrapText="1"/>
    </xf>
    <xf numFmtId="0" fontId="6" fillId="0" borderId="4" xfId="4" applyFont="1" applyBorder="1" applyAlignment="1">
      <alignment horizontal="center" vertical="center" wrapText="1"/>
    </xf>
    <xf numFmtId="21" fontId="6" fillId="0" borderId="4" xfId="4" applyNumberFormat="1" applyFont="1" applyBorder="1" applyAlignment="1">
      <alignment horizontal="center" vertical="center" wrapText="1"/>
    </xf>
    <xf numFmtId="0" fontId="6" fillId="3" borderId="4" xfId="4" applyFont="1" applyFill="1" applyBorder="1" applyAlignment="1">
      <alignment horizontal="center" vertical="center" wrapText="1"/>
    </xf>
    <xf numFmtId="19" fontId="9" fillId="0" borderId="0" xfId="4" applyNumberFormat="1"/>
    <xf numFmtId="14" fontId="9" fillId="0" borderId="0" xfId="4" applyNumberFormat="1"/>
    <xf numFmtId="0" fontId="0" fillId="0" borderId="0" xfId="0" applyAlignment="1">
      <alignment horizontal="center"/>
    </xf>
    <xf numFmtId="0" fontId="11" fillId="2" borderId="3" xfId="4" applyFont="1" applyFill="1" applyBorder="1" applyAlignment="1">
      <alignment horizontal="center" vertical="center" wrapText="1"/>
    </xf>
    <xf numFmtId="0" fontId="11" fillId="2" borderId="2" xfId="4" applyFont="1" applyFill="1" applyBorder="1" applyAlignment="1">
      <alignment horizontal="center" vertical="center" wrapText="1"/>
    </xf>
    <xf numFmtId="0" fontId="11" fillId="2" borderId="1" xfId="4" applyFont="1" applyFill="1" applyBorder="1" applyAlignment="1">
      <alignment horizontal="center" vertical="center" wrapText="1"/>
    </xf>
  </cellXfs>
  <cellStyles count="5">
    <cellStyle name="Normal" xfId="0" builtinId="0"/>
    <cellStyle name="Normal 2" xfId="2" xr:uid="{2ED0F09E-AC3C-40FC-AB28-8AFBF0A5AC77}"/>
    <cellStyle name="Normal 3" xfId="1" xr:uid="{7C9BE432-4249-4EFA-9181-170796DC0A31}"/>
    <cellStyle name="Normal 3 2" xfId="3" xr:uid="{1E418AE3-6D09-DF4E-9BA9-C9BE82747A4B}"/>
    <cellStyle name="Normal 4" xfId="4" xr:uid="{6F30176A-A9A7-4108-8A6C-93B201704E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A2FD-B7F2-49E3-B909-1628E3677C35}">
  <dimension ref="A1:O22"/>
  <sheetViews>
    <sheetView workbookViewId="0">
      <selection activeCell="I9" sqref="I9"/>
    </sheetView>
  </sheetViews>
  <sheetFormatPr baseColWidth="10" defaultColWidth="11.5" defaultRowHeight="15" x14ac:dyDescent="0.2"/>
  <sheetData>
    <row r="1" spans="1:15" x14ac:dyDescent="0.2">
      <c r="A1" s="1"/>
      <c r="B1" s="1" t="s">
        <v>0</v>
      </c>
      <c r="C1" s="1">
        <v>0</v>
      </c>
      <c r="D1">
        <v>24</v>
      </c>
      <c r="E1">
        <v>28</v>
      </c>
      <c r="F1">
        <v>32</v>
      </c>
      <c r="G1">
        <v>48</v>
      </c>
    </row>
    <row r="2" spans="1:15" x14ac:dyDescent="0.2">
      <c r="A2" s="1" t="s">
        <v>1</v>
      </c>
      <c r="B2" t="s">
        <v>2</v>
      </c>
      <c r="C2">
        <v>0.04</v>
      </c>
      <c r="D2">
        <v>6.42</v>
      </c>
      <c r="E2">
        <f>20*0.33</f>
        <v>6.6000000000000005</v>
      </c>
      <c r="F2">
        <f>20*0.323</f>
        <v>6.46</v>
      </c>
      <c r="G2">
        <f>20*0.33</f>
        <v>6.6000000000000005</v>
      </c>
    </row>
    <row r="3" spans="1:15" x14ac:dyDescent="0.2">
      <c r="B3" t="s">
        <v>3</v>
      </c>
      <c r="C3">
        <v>3.5000000000000003E-2</v>
      </c>
      <c r="D3">
        <v>4.82</v>
      </c>
      <c r="E3">
        <f>20*0.25</f>
        <v>5</v>
      </c>
      <c r="F3">
        <f>20*0.251</f>
        <v>5.0199999999999996</v>
      </c>
      <c r="G3">
        <f>20*0.2</f>
        <v>4</v>
      </c>
    </row>
    <row r="4" spans="1:15" x14ac:dyDescent="0.2">
      <c r="B4" t="s">
        <v>4</v>
      </c>
      <c r="C4">
        <v>5.3999999999999999E-2</v>
      </c>
      <c r="D4">
        <v>11.9</v>
      </c>
      <c r="E4">
        <f>20*0.646</f>
        <v>12.92</v>
      </c>
      <c r="F4">
        <f>20*0.613</f>
        <v>12.26</v>
      </c>
      <c r="G4">
        <f>20*0.585</f>
        <v>11.7</v>
      </c>
    </row>
    <row r="5" spans="1:15" x14ac:dyDescent="0.2">
      <c r="B5" t="s">
        <v>5</v>
      </c>
      <c r="C5">
        <v>5.0999999999999997E-2</v>
      </c>
      <c r="D5">
        <v>11.42</v>
      </c>
      <c r="E5">
        <f>20*0.685</f>
        <v>13.700000000000001</v>
      </c>
      <c r="F5">
        <f>20*0.745</f>
        <v>14.9</v>
      </c>
      <c r="G5">
        <f>20*0.627</f>
        <v>12.54</v>
      </c>
    </row>
    <row r="6" spans="1:15" x14ac:dyDescent="0.2">
      <c r="B6" t="s">
        <v>6</v>
      </c>
      <c r="C6">
        <v>0.4</v>
      </c>
      <c r="D6">
        <v>10.66</v>
      </c>
      <c r="E6">
        <f>20*0.601</f>
        <v>12.02</v>
      </c>
      <c r="F6">
        <f>20*0.663</f>
        <v>13.260000000000002</v>
      </c>
      <c r="G6">
        <f>20*0.79</f>
        <v>15.8</v>
      </c>
    </row>
    <row r="7" spans="1:15" x14ac:dyDescent="0.2">
      <c r="B7" t="s">
        <v>7</v>
      </c>
      <c r="C7">
        <v>0.63</v>
      </c>
      <c r="D7">
        <v>17.66</v>
      </c>
      <c r="E7">
        <f>20*0.91</f>
        <v>18.2</v>
      </c>
      <c r="F7">
        <f>20*0.912</f>
        <v>18.240000000000002</v>
      </c>
      <c r="G7">
        <f>20*0.827</f>
        <v>16.54</v>
      </c>
    </row>
    <row r="8" spans="1:15" ht="43" x14ac:dyDescent="0.2">
      <c r="C8" s="2" t="s">
        <v>8</v>
      </c>
    </row>
    <row r="9" spans="1:15" x14ac:dyDescent="0.2">
      <c r="L9" s="3"/>
    </row>
    <row r="10" spans="1:15" ht="64" x14ac:dyDescent="0.2">
      <c r="A10" t="s">
        <v>9</v>
      </c>
      <c r="B10" s="4" t="s">
        <v>10</v>
      </c>
      <c r="C10" s="2" t="s">
        <v>11</v>
      </c>
      <c r="D10" s="2" t="s">
        <v>12</v>
      </c>
      <c r="E10" s="5" t="s">
        <v>13</v>
      </c>
      <c r="F10" s="5" t="s">
        <v>14</v>
      </c>
      <c r="G10" t="s">
        <v>15</v>
      </c>
      <c r="H10" s="5" t="s">
        <v>54</v>
      </c>
      <c r="N10" s="3"/>
      <c r="O10" s="3"/>
    </row>
    <row r="11" spans="1:15" x14ac:dyDescent="0.2">
      <c r="A11" t="s">
        <v>2</v>
      </c>
      <c r="C11" s="6"/>
      <c r="D11" s="6" t="e">
        <f>(B11+C11)/(C11)</f>
        <v>#DIV/0!</v>
      </c>
      <c r="E11">
        <v>3.97</v>
      </c>
      <c r="F11">
        <f>(2)*(3000)/E11</f>
        <v>1511.3350125944585</v>
      </c>
      <c r="G11">
        <f>3000-F11</f>
        <v>1488.6649874055415</v>
      </c>
      <c r="H11">
        <v>1.6990000000000001</v>
      </c>
      <c r="L11" s="3"/>
    </row>
    <row r="12" spans="1:15" x14ac:dyDescent="0.2">
      <c r="A12" t="s">
        <v>3</v>
      </c>
      <c r="C12" s="6"/>
      <c r="D12" s="6" t="e">
        <f t="shared" ref="D12:D16" si="0">(B12+C12)/(C12)</f>
        <v>#DIV/0!</v>
      </c>
      <c r="E12">
        <v>5.9</v>
      </c>
      <c r="F12">
        <f t="shared" ref="F12:F16" si="1">(2)*(3000)/E12</f>
        <v>1016.9491525423729</v>
      </c>
      <c r="G12">
        <f t="shared" ref="G12:G16" si="2">3000-F12</f>
        <v>1983.0508474576272</v>
      </c>
      <c r="H12">
        <v>1.702</v>
      </c>
    </row>
    <row r="13" spans="1:15" x14ac:dyDescent="0.2">
      <c r="A13" t="s">
        <v>4</v>
      </c>
      <c r="C13" s="6"/>
      <c r="D13" s="6" t="e">
        <f t="shared" si="0"/>
        <v>#DIV/0!</v>
      </c>
      <c r="E13">
        <v>4.59</v>
      </c>
      <c r="F13">
        <f t="shared" si="1"/>
        <v>1307.1895424836603</v>
      </c>
      <c r="G13">
        <f t="shared" si="2"/>
        <v>1692.8104575163397</v>
      </c>
      <c r="H13">
        <v>1.6970000000000001</v>
      </c>
    </row>
    <row r="14" spans="1:15" x14ac:dyDescent="0.2">
      <c r="A14" t="s">
        <v>5</v>
      </c>
      <c r="C14" s="6"/>
      <c r="D14" s="6" t="e">
        <f t="shared" si="0"/>
        <v>#DIV/0!</v>
      </c>
      <c r="E14">
        <v>5.22</v>
      </c>
      <c r="F14">
        <f t="shared" si="1"/>
        <v>1149.4252873563219</v>
      </c>
      <c r="G14">
        <f t="shared" si="2"/>
        <v>1850.5747126436781</v>
      </c>
      <c r="H14">
        <v>1.802</v>
      </c>
    </row>
    <row r="15" spans="1:15" x14ac:dyDescent="0.2">
      <c r="A15" t="s">
        <v>6</v>
      </c>
      <c r="C15" s="6"/>
      <c r="D15" s="6" t="e">
        <f t="shared" si="0"/>
        <v>#DIV/0!</v>
      </c>
      <c r="E15">
        <v>3.26</v>
      </c>
      <c r="F15">
        <f t="shared" si="1"/>
        <v>1840.4907975460123</v>
      </c>
      <c r="G15">
        <f t="shared" si="2"/>
        <v>1159.5092024539877</v>
      </c>
      <c r="H15">
        <v>1.87</v>
      </c>
    </row>
    <row r="16" spans="1:15" x14ac:dyDescent="0.2">
      <c r="A16" t="s">
        <v>7</v>
      </c>
      <c r="C16" s="6"/>
      <c r="D16" s="6" t="e">
        <f t="shared" si="0"/>
        <v>#DIV/0!</v>
      </c>
      <c r="E16">
        <v>4.54</v>
      </c>
      <c r="F16">
        <f t="shared" si="1"/>
        <v>1321.5859030837005</v>
      </c>
      <c r="G16">
        <f t="shared" si="2"/>
        <v>1678.4140969162995</v>
      </c>
      <c r="H16">
        <v>1.569</v>
      </c>
    </row>
    <row r="17" spans="1:8" x14ac:dyDescent="0.2">
      <c r="H17" s="1"/>
    </row>
    <row r="19" spans="1:8" x14ac:dyDescent="0.2">
      <c r="A19" s="7" t="s">
        <v>16</v>
      </c>
    </row>
    <row r="20" spans="1:8" x14ac:dyDescent="0.2">
      <c r="A20" s="3" t="s">
        <v>17</v>
      </c>
    </row>
    <row r="21" spans="1:8" x14ac:dyDescent="0.2">
      <c r="A21" s="3" t="s">
        <v>18</v>
      </c>
    </row>
    <row r="22" spans="1:8" x14ac:dyDescent="0.2">
      <c r="A22" s="8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9D0A-20E6-4B0B-AA3B-042B300CEEEE}">
  <dimension ref="A1:B12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6" customWidth="1"/>
    <col min="2" max="2" width="19.83203125" customWidth="1"/>
  </cols>
  <sheetData>
    <row r="1" spans="1:2" x14ac:dyDescent="0.2">
      <c r="A1" t="s">
        <v>25</v>
      </c>
    </row>
    <row r="2" spans="1:2" x14ac:dyDescent="0.2">
      <c r="A2" t="s">
        <v>187</v>
      </c>
      <c r="B2" t="s">
        <v>184</v>
      </c>
    </row>
    <row r="3" spans="1:2" x14ac:dyDescent="0.2">
      <c r="A3" t="s">
        <v>186</v>
      </c>
      <c r="B3" t="s">
        <v>184</v>
      </c>
    </row>
    <row r="4" spans="1:2" x14ac:dyDescent="0.2">
      <c r="A4" t="s">
        <v>185</v>
      </c>
      <c r="B4" t="s">
        <v>184</v>
      </c>
    </row>
    <row r="5" spans="1:2" x14ac:dyDescent="0.2">
      <c r="A5" t="s">
        <v>183</v>
      </c>
      <c r="B5" t="s">
        <v>174</v>
      </c>
    </row>
    <row r="6" spans="1:2" x14ac:dyDescent="0.2">
      <c r="A6" t="s">
        <v>182</v>
      </c>
      <c r="B6" t="s">
        <v>178</v>
      </c>
    </row>
    <row r="7" spans="1:2" x14ac:dyDescent="0.2">
      <c r="A7" t="s">
        <v>181</v>
      </c>
      <c r="B7" t="s">
        <v>180</v>
      </c>
    </row>
    <row r="8" spans="1:2" x14ac:dyDescent="0.2">
      <c r="A8" t="s">
        <v>179</v>
      </c>
      <c r="B8" t="s">
        <v>178</v>
      </c>
    </row>
    <row r="9" spans="1:2" x14ac:dyDescent="0.2">
      <c r="A9" t="s">
        <v>177</v>
      </c>
      <c r="B9" t="s">
        <v>176</v>
      </c>
    </row>
    <row r="10" spans="1:2" x14ac:dyDescent="0.2">
      <c r="A10" t="s">
        <v>175</v>
      </c>
      <c r="B10" t="s">
        <v>174</v>
      </c>
    </row>
    <row r="11" spans="1:2" x14ac:dyDescent="0.2">
      <c r="A11" t="s">
        <v>173</v>
      </c>
      <c r="B11" t="s">
        <v>172</v>
      </c>
    </row>
    <row r="12" spans="1:2" x14ac:dyDescent="0.2">
      <c r="A12" t="s">
        <v>171</v>
      </c>
      <c r="B12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3265-A789-47EB-8F72-5C1C586EF023}">
  <dimension ref="A1:R34"/>
  <sheetViews>
    <sheetView topLeftCell="A2" workbookViewId="0">
      <selection activeCell="H9" sqref="H9"/>
    </sheetView>
  </sheetViews>
  <sheetFormatPr baseColWidth="10" defaultColWidth="8.83203125" defaultRowHeight="15" x14ac:dyDescent="0.2"/>
  <sheetData>
    <row r="1" spans="1:18" s="11" customFormat="1" x14ac:dyDescent="0.2">
      <c r="A1" s="11">
        <v>24</v>
      </c>
      <c r="K1" s="11">
        <v>28</v>
      </c>
    </row>
    <row r="2" spans="1:18" ht="96" x14ac:dyDescent="0.2">
      <c r="A2" t="s">
        <v>9</v>
      </c>
      <c r="B2" s="4" t="s">
        <v>10</v>
      </c>
      <c r="C2" s="2" t="s">
        <v>11</v>
      </c>
      <c r="D2" s="2" t="s">
        <v>12</v>
      </c>
      <c r="E2" s="5" t="s">
        <v>169</v>
      </c>
      <c r="F2" s="5" t="s">
        <v>14</v>
      </c>
      <c r="G2" s="5" t="s">
        <v>20</v>
      </c>
      <c r="H2" s="5" t="s">
        <v>21</v>
      </c>
      <c r="K2" t="s">
        <v>9</v>
      </c>
      <c r="L2" s="4" t="s">
        <v>10</v>
      </c>
      <c r="M2" s="2" t="s">
        <v>11</v>
      </c>
      <c r="N2" s="2" t="s">
        <v>12</v>
      </c>
      <c r="O2" s="5" t="s">
        <v>169</v>
      </c>
      <c r="P2" s="5" t="s">
        <v>14</v>
      </c>
      <c r="Q2" s="5" t="s">
        <v>20</v>
      </c>
      <c r="R2" s="5" t="s">
        <v>21</v>
      </c>
    </row>
    <row r="3" spans="1:18" x14ac:dyDescent="0.2">
      <c r="A3" t="s">
        <v>2</v>
      </c>
      <c r="B3">
        <v>180</v>
      </c>
      <c r="C3" s="6">
        <v>20</v>
      </c>
      <c r="D3" s="6">
        <f t="shared" ref="D3:D8" si="0">(B3+C3)/(C3)</f>
        <v>10</v>
      </c>
      <c r="E3">
        <v>6.4</v>
      </c>
      <c r="F3">
        <f>(0.5)*(500)/E3</f>
        <v>39.0625</v>
      </c>
      <c r="G3">
        <f>500-F3</f>
        <v>460.9375</v>
      </c>
      <c r="H3">
        <v>0.51</v>
      </c>
      <c r="K3" t="s">
        <v>2</v>
      </c>
      <c r="L3">
        <v>180</v>
      </c>
      <c r="M3" s="6">
        <v>20</v>
      </c>
      <c r="N3" s="6">
        <f>(L3+M3)/(M3)</f>
        <v>10</v>
      </c>
      <c r="O3">
        <v>7.91</v>
      </c>
      <c r="P3">
        <f>(0.5)*(500)/O3</f>
        <v>31.605562579013906</v>
      </c>
      <c r="Q3">
        <f>500-P3</f>
        <v>468.39443742098609</v>
      </c>
      <c r="R3">
        <v>0.48</v>
      </c>
    </row>
    <row r="4" spans="1:18" x14ac:dyDescent="0.2">
      <c r="A4" t="s">
        <v>3</v>
      </c>
      <c r="B4">
        <v>180</v>
      </c>
      <c r="C4" s="6">
        <v>20</v>
      </c>
      <c r="D4" s="6">
        <f t="shared" si="0"/>
        <v>10</v>
      </c>
      <c r="E4">
        <v>3.39</v>
      </c>
      <c r="F4">
        <f t="shared" ref="F4:F8" si="1">(0.5)*(500)/E4</f>
        <v>73.746312684365776</v>
      </c>
      <c r="G4">
        <f t="shared" ref="G4:G8" si="2">500-F4</f>
        <v>426.25368731563424</v>
      </c>
      <c r="H4">
        <v>0.46</v>
      </c>
      <c r="K4" t="s">
        <v>3</v>
      </c>
      <c r="L4">
        <v>180</v>
      </c>
      <c r="M4" s="6">
        <v>20</v>
      </c>
      <c r="N4" s="6">
        <f t="shared" ref="N4:N8" si="3">(L4+M4)/(M4)</f>
        <v>10</v>
      </c>
      <c r="O4">
        <v>3.4</v>
      </c>
      <c r="P4">
        <f t="shared" ref="P4:P8" si="4">(0.5)*(500)/O4</f>
        <v>73.529411764705884</v>
      </c>
      <c r="Q4">
        <f t="shared" ref="Q4:Q8" si="5">500-P4</f>
        <v>426.47058823529414</v>
      </c>
      <c r="R4">
        <v>0.49299999999999999</v>
      </c>
    </row>
    <row r="5" spans="1:18" x14ac:dyDescent="0.2">
      <c r="A5" t="s">
        <v>4</v>
      </c>
      <c r="B5">
        <v>180</v>
      </c>
      <c r="C5" s="6">
        <v>20</v>
      </c>
      <c r="D5" s="6">
        <f t="shared" si="0"/>
        <v>10</v>
      </c>
      <c r="E5">
        <v>10.6</v>
      </c>
      <c r="F5">
        <f t="shared" si="1"/>
        <v>23.584905660377359</v>
      </c>
      <c r="G5">
        <f t="shared" si="2"/>
        <v>476.41509433962267</v>
      </c>
      <c r="H5">
        <v>0.63</v>
      </c>
      <c r="K5" t="s">
        <v>4</v>
      </c>
      <c r="L5">
        <v>180</v>
      </c>
      <c r="M5" s="6">
        <v>20</v>
      </c>
      <c r="N5" s="6">
        <f t="shared" si="3"/>
        <v>10</v>
      </c>
      <c r="O5">
        <v>10.52</v>
      </c>
      <c r="P5">
        <f t="shared" si="4"/>
        <v>23.764258555133082</v>
      </c>
      <c r="Q5">
        <f t="shared" si="5"/>
        <v>476.2357414448669</v>
      </c>
      <c r="R5">
        <v>0.629</v>
      </c>
    </row>
    <row r="6" spans="1:18" x14ac:dyDescent="0.2">
      <c r="A6" t="s">
        <v>5</v>
      </c>
      <c r="B6">
        <v>180</v>
      </c>
      <c r="C6" s="6">
        <v>20</v>
      </c>
      <c r="D6" s="6">
        <f t="shared" si="0"/>
        <v>10</v>
      </c>
      <c r="E6">
        <v>9.2899999999999991</v>
      </c>
      <c r="F6">
        <f t="shared" si="1"/>
        <v>26.91065662002153</v>
      </c>
      <c r="G6">
        <f t="shared" si="2"/>
        <v>473.08934337997846</v>
      </c>
      <c r="H6">
        <v>0.72</v>
      </c>
      <c r="K6" t="s">
        <v>5</v>
      </c>
      <c r="L6">
        <v>180</v>
      </c>
      <c r="M6" s="6">
        <v>20</v>
      </c>
      <c r="N6" s="6">
        <f t="shared" si="3"/>
        <v>10</v>
      </c>
      <c r="O6">
        <v>8.5500000000000007</v>
      </c>
      <c r="P6">
        <f t="shared" si="4"/>
        <v>29.239766081871341</v>
      </c>
      <c r="Q6">
        <f t="shared" si="5"/>
        <v>470.76023391812868</v>
      </c>
      <c r="R6">
        <v>0.85099999999999998</v>
      </c>
    </row>
    <row r="7" spans="1:18" x14ac:dyDescent="0.2">
      <c r="A7" t="s">
        <v>6</v>
      </c>
      <c r="B7">
        <v>180</v>
      </c>
      <c r="C7" s="6">
        <v>20</v>
      </c>
      <c r="D7" s="6">
        <f t="shared" si="0"/>
        <v>10</v>
      </c>
      <c r="E7">
        <v>9.58</v>
      </c>
      <c r="F7">
        <f t="shared" si="1"/>
        <v>26.096033402922757</v>
      </c>
      <c r="G7">
        <f t="shared" si="2"/>
        <v>473.90396659707721</v>
      </c>
      <c r="H7">
        <v>0.68</v>
      </c>
      <c r="K7" t="s">
        <v>6</v>
      </c>
      <c r="L7">
        <v>180</v>
      </c>
      <c r="M7" s="6">
        <v>20</v>
      </c>
      <c r="N7" s="6">
        <f t="shared" si="3"/>
        <v>10</v>
      </c>
      <c r="O7">
        <v>10.09</v>
      </c>
      <c r="P7">
        <f t="shared" si="4"/>
        <v>24.777006937561943</v>
      </c>
      <c r="Q7">
        <f t="shared" si="5"/>
        <v>475.22299306243804</v>
      </c>
      <c r="R7">
        <v>0.52200000000000002</v>
      </c>
    </row>
    <row r="8" spans="1:18" x14ac:dyDescent="0.2">
      <c r="A8" t="s">
        <v>7</v>
      </c>
      <c r="B8">
        <v>180</v>
      </c>
      <c r="C8" s="6">
        <v>20</v>
      </c>
      <c r="D8" s="6">
        <f t="shared" si="0"/>
        <v>10</v>
      </c>
      <c r="E8">
        <v>13.32</v>
      </c>
      <c r="F8">
        <f t="shared" si="1"/>
        <v>18.768768768768769</v>
      </c>
      <c r="G8">
        <f t="shared" si="2"/>
        <v>481.23123123123122</v>
      </c>
      <c r="H8">
        <v>0.75</v>
      </c>
      <c r="K8" t="s">
        <v>7</v>
      </c>
      <c r="L8">
        <v>180</v>
      </c>
      <c r="M8" s="6">
        <v>20</v>
      </c>
      <c r="N8" s="6">
        <f t="shared" si="3"/>
        <v>10</v>
      </c>
      <c r="O8">
        <v>13.37</v>
      </c>
      <c r="P8">
        <f t="shared" si="4"/>
        <v>18.698578908002993</v>
      </c>
      <c r="Q8">
        <f t="shared" si="5"/>
        <v>481.30142109199699</v>
      </c>
      <c r="R8">
        <v>0.51400000000000001</v>
      </c>
    </row>
    <row r="10" spans="1:18" s="11" customFormat="1" x14ac:dyDescent="0.2">
      <c r="A10" s="11">
        <v>32</v>
      </c>
      <c r="K10" s="11">
        <v>48</v>
      </c>
    </row>
    <row r="11" spans="1:18" ht="96" x14ac:dyDescent="0.2">
      <c r="A11" t="s">
        <v>9</v>
      </c>
      <c r="B11" s="4" t="s">
        <v>10</v>
      </c>
      <c r="C11" s="2" t="s">
        <v>11</v>
      </c>
      <c r="D11" s="2" t="s">
        <v>12</v>
      </c>
      <c r="E11" s="5" t="s">
        <v>169</v>
      </c>
      <c r="F11" s="5" t="s">
        <v>14</v>
      </c>
      <c r="G11" s="5" t="s">
        <v>20</v>
      </c>
      <c r="H11" s="5" t="s">
        <v>21</v>
      </c>
      <c r="K11" t="s">
        <v>9</v>
      </c>
      <c r="L11" s="4" t="s">
        <v>10</v>
      </c>
      <c r="M11" s="2" t="s">
        <v>11</v>
      </c>
      <c r="N11" s="2" t="s">
        <v>12</v>
      </c>
      <c r="O11" s="5" t="s">
        <v>169</v>
      </c>
      <c r="P11" s="5" t="s">
        <v>14</v>
      </c>
      <c r="Q11" s="5" t="s">
        <v>20</v>
      </c>
      <c r="R11" s="5" t="s">
        <v>21</v>
      </c>
    </row>
    <row r="12" spans="1:18" x14ac:dyDescent="0.2">
      <c r="A12" t="s">
        <v>2</v>
      </c>
      <c r="B12">
        <v>180</v>
      </c>
      <c r="C12" s="6">
        <v>20</v>
      </c>
      <c r="D12" s="6">
        <f t="shared" ref="D12:D17" si="6">(B12+C12)/(C12)</f>
        <v>10</v>
      </c>
      <c r="E12">
        <v>5.12</v>
      </c>
      <c r="F12">
        <f>(0.5)*(500)/E12</f>
        <v>48.828125</v>
      </c>
      <c r="G12">
        <f>500-F12</f>
        <v>451.171875</v>
      </c>
      <c r="H12">
        <v>0.47799999999999998</v>
      </c>
      <c r="K12" t="s">
        <v>2</v>
      </c>
      <c r="L12">
        <v>180</v>
      </c>
      <c r="M12" s="6">
        <v>20</v>
      </c>
      <c r="N12" s="6">
        <f>(L12+M12)/(M12)</f>
        <v>10</v>
      </c>
      <c r="O12">
        <v>7.34</v>
      </c>
      <c r="P12">
        <f>(0.5)*(500)/O12</f>
        <v>34.059945504087196</v>
      </c>
      <c r="Q12">
        <f>500-P12</f>
        <v>465.94005449591282</v>
      </c>
      <c r="R12">
        <v>0.25800000000000001</v>
      </c>
    </row>
    <row r="13" spans="1:18" x14ac:dyDescent="0.2">
      <c r="A13" t="s">
        <v>3</v>
      </c>
      <c r="B13">
        <v>180</v>
      </c>
      <c r="C13" s="6">
        <v>20</v>
      </c>
      <c r="D13" s="6">
        <f t="shared" si="6"/>
        <v>10</v>
      </c>
      <c r="E13">
        <v>5.19</v>
      </c>
      <c r="F13">
        <f t="shared" ref="F13:F17" si="7">(0.5)*(500)/E13</f>
        <v>48.169556840077071</v>
      </c>
      <c r="G13">
        <f t="shared" ref="G13:G17" si="8">500-F13</f>
        <v>451.83044315992294</v>
      </c>
      <c r="H13">
        <v>0.48699999999999999</v>
      </c>
      <c r="K13" t="s">
        <v>3</v>
      </c>
      <c r="L13">
        <v>180</v>
      </c>
      <c r="M13" s="6">
        <v>20</v>
      </c>
      <c r="N13" s="6">
        <f t="shared" ref="N13:N17" si="9">(L13+M13)/(M13)</f>
        <v>10</v>
      </c>
      <c r="O13">
        <v>6.42</v>
      </c>
      <c r="P13">
        <f t="shared" ref="P13:P17" si="10">(0.5)*(500)/O13</f>
        <v>38.940809968847354</v>
      </c>
      <c r="Q13">
        <f t="shared" ref="Q13:Q17" si="11">500-P13</f>
        <v>461.05919003115264</v>
      </c>
      <c r="R13">
        <v>0.30299999999999999</v>
      </c>
    </row>
    <row r="14" spans="1:18" x14ac:dyDescent="0.2">
      <c r="A14" t="s">
        <v>4</v>
      </c>
      <c r="B14">
        <v>180</v>
      </c>
      <c r="C14" s="6">
        <v>20</v>
      </c>
      <c r="D14" s="6">
        <f t="shared" si="6"/>
        <v>10</v>
      </c>
      <c r="E14">
        <v>10.27</v>
      </c>
      <c r="F14">
        <f t="shared" si="7"/>
        <v>24.342745861733203</v>
      </c>
      <c r="G14">
        <f t="shared" si="8"/>
        <v>475.65725413826681</v>
      </c>
      <c r="H14">
        <v>0.747</v>
      </c>
      <c r="K14" t="s">
        <v>4</v>
      </c>
      <c r="L14">
        <v>180</v>
      </c>
      <c r="M14" s="6">
        <v>20</v>
      </c>
      <c r="N14" s="6">
        <f t="shared" si="9"/>
        <v>10</v>
      </c>
      <c r="O14">
        <v>12.58</v>
      </c>
      <c r="P14">
        <f t="shared" si="10"/>
        <v>19.872813990461051</v>
      </c>
      <c r="Q14">
        <f t="shared" si="11"/>
        <v>480.12718600953895</v>
      </c>
      <c r="R14">
        <v>0.52700000000000002</v>
      </c>
    </row>
    <row r="15" spans="1:18" x14ac:dyDescent="0.2">
      <c r="A15" t="s">
        <v>5</v>
      </c>
      <c r="B15">
        <v>180</v>
      </c>
      <c r="C15" s="6">
        <v>20</v>
      </c>
      <c r="D15" s="6">
        <f t="shared" si="6"/>
        <v>10</v>
      </c>
      <c r="E15">
        <v>10.68</v>
      </c>
      <c r="F15">
        <f t="shared" si="7"/>
        <v>23.408239700374533</v>
      </c>
      <c r="G15">
        <f t="shared" si="8"/>
        <v>476.59176029962549</v>
      </c>
      <c r="H15">
        <v>0.52700000000000002</v>
      </c>
      <c r="K15" t="s">
        <v>5</v>
      </c>
      <c r="L15">
        <v>180</v>
      </c>
      <c r="M15" s="6">
        <v>20</v>
      </c>
      <c r="N15" s="6">
        <f t="shared" si="9"/>
        <v>10</v>
      </c>
      <c r="O15">
        <v>17.190000000000001</v>
      </c>
      <c r="P15">
        <f t="shared" si="10"/>
        <v>14.543339150668993</v>
      </c>
      <c r="Q15">
        <f t="shared" si="11"/>
        <v>485.456660849331</v>
      </c>
      <c r="R15">
        <v>0.42699999999999999</v>
      </c>
    </row>
    <row r="16" spans="1:18" x14ac:dyDescent="0.2">
      <c r="A16" t="s">
        <v>6</v>
      </c>
      <c r="B16">
        <v>180</v>
      </c>
      <c r="C16" s="6">
        <v>20</v>
      </c>
      <c r="D16" s="6">
        <f t="shared" si="6"/>
        <v>10</v>
      </c>
      <c r="E16">
        <v>12.77</v>
      </c>
      <c r="F16">
        <f t="shared" si="7"/>
        <v>19.577133907595929</v>
      </c>
      <c r="G16">
        <f t="shared" si="8"/>
        <v>480.42286609240409</v>
      </c>
      <c r="H16">
        <v>0.624</v>
      </c>
      <c r="K16" t="s">
        <v>6</v>
      </c>
      <c r="L16">
        <v>180</v>
      </c>
      <c r="M16" s="6">
        <v>20</v>
      </c>
      <c r="N16" s="6">
        <f t="shared" si="9"/>
        <v>10</v>
      </c>
      <c r="O16">
        <v>9.52</v>
      </c>
      <c r="P16">
        <f t="shared" si="10"/>
        <v>26.260504201680675</v>
      </c>
      <c r="Q16">
        <f t="shared" si="11"/>
        <v>473.73949579831935</v>
      </c>
      <c r="R16">
        <v>0.8</v>
      </c>
    </row>
    <row r="17" spans="1:18" x14ac:dyDescent="0.2">
      <c r="A17" t="s">
        <v>7</v>
      </c>
      <c r="B17">
        <v>180</v>
      </c>
      <c r="C17" s="6">
        <v>20</v>
      </c>
      <c r="D17" s="6">
        <f t="shared" si="6"/>
        <v>10</v>
      </c>
      <c r="E17">
        <v>15.96</v>
      </c>
      <c r="F17">
        <f t="shared" si="7"/>
        <v>15.664160401002505</v>
      </c>
      <c r="G17">
        <f t="shared" si="8"/>
        <v>484.3358395989975</v>
      </c>
      <c r="H17">
        <v>0.67100000000000004</v>
      </c>
      <c r="K17" t="s">
        <v>7</v>
      </c>
      <c r="L17">
        <v>180</v>
      </c>
      <c r="M17" s="6">
        <v>20</v>
      </c>
      <c r="N17" s="6">
        <f t="shared" si="9"/>
        <v>10</v>
      </c>
      <c r="O17">
        <v>12.86</v>
      </c>
      <c r="P17">
        <f t="shared" si="10"/>
        <v>19.440124416796269</v>
      </c>
      <c r="Q17">
        <f t="shared" si="11"/>
        <v>480.55987558320373</v>
      </c>
      <c r="R17">
        <v>0.79400000000000004</v>
      </c>
    </row>
    <row r="21" spans="1:18" x14ac:dyDescent="0.2">
      <c r="A21" s="11" t="s">
        <v>153</v>
      </c>
      <c r="B21" s="11" t="s">
        <v>154</v>
      </c>
      <c r="C21" s="11" t="s">
        <v>155</v>
      </c>
      <c r="D21" s="11" t="s">
        <v>156</v>
      </c>
    </row>
    <row r="22" spans="1:18" x14ac:dyDescent="0.2">
      <c r="A22" t="s">
        <v>157</v>
      </c>
      <c r="B22">
        <v>25</v>
      </c>
      <c r="C22">
        <v>31</v>
      </c>
      <c r="D22">
        <f>B22*C22</f>
        <v>775</v>
      </c>
      <c r="E22" t="s">
        <v>158</v>
      </c>
    </row>
    <row r="23" spans="1:18" x14ac:dyDescent="0.2">
      <c r="A23" t="s">
        <v>159</v>
      </c>
      <c r="B23">
        <v>0.125</v>
      </c>
      <c r="C23">
        <v>31</v>
      </c>
      <c r="D23">
        <f>B23*C23</f>
        <v>3.875</v>
      </c>
      <c r="E23" t="s">
        <v>158</v>
      </c>
    </row>
    <row r="25" spans="1:18" x14ac:dyDescent="0.2">
      <c r="A25" t="s">
        <v>160</v>
      </c>
      <c r="B25" s="32" t="s">
        <v>161</v>
      </c>
      <c r="C25" s="32"/>
    </row>
    <row r="26" spans="1:18" x14ac:dyDescent="0.2">
      <c r="A26" t="s">
        <v>162</v>
      </c>
      <c r="B26">
        <v>775</v>
      </c>
    </row>
    <row r="29" spans="1:18" x14ac:dyDescent="0.2">
      <c r="A29" s="11" t="s">
        <v>163</v>
      </c>
    </row>
    <row r="30" spans="1:18" x14ac:dyDescent="0.2">
      <c r="A30" t="s">
        <v>164</v>
      </c>
      <c r="B30">
        <v>50</v>
      </c>
      <c r="C30">
        <v>60</v>
      </c>
      <c r="D30">
        <f>B30*C30</f>
        <v>3000</v>
      </c>
      <c r="E30" t="s">
        <v>158</v>
      </c>
    </row>
    <row r="31" spans="1:18" x14ac:dyDescent="0.2">
      <c r="A31" t="s">
        <v>165</v>
      </c>
      <c r="B31">
        <v>0.25</v>
      </c>
      <c r="C31">
        <v>60</v>
      </c>
      <c r="D31">
        <f t="shared" ref="D31:D34" si="12">B31*C31</f>
        <v>15</v>
      </c>
      <c r="E31" t="s">
        <v>158</v>
      </c>
    </row>
    <row r="32" spans="1:18" x14ac:dyDescent="0.2">
      <c r="A32" t="s">
        <v>166</v>
      </c>
      <c r="B32">
        <v>0.25</v>
      </c>
      <c r="C32">
        <v>60</v>
      </c>
      <c r="D32">
        <f t="shared" si="12"/>
        <v>15</v>
      </c>
      <c r="E32" t="s">
        <v>158</v>
      </c>
    </row>
    <row r="33" spans="1:5" x14ac:dyDescent="0.2">
      <c r="A33" t="s">
        <v>167</v>
      </c>
      <c r="B33">
        <v>0.25</v>
      </c>
      <c r="C33">
        <v>60</v>
      </c>
      <c r="D33">
        <f t="shared" si="12"/>
        <v>15</v>
      </c>
      <c r="E33" t="s">
        <v>158</v>
      </c>
    </row>
    <row r="34" spans="1:5" x14ac:dyDescent="0.2">
      <c r="A34" t="s">
        <v>168</v>
      </c>
      <c r="B34">
        <v>2</v>
      </c>
      <c r="C34">
        <v>60</v>
      </c>
      <c r="D34">
        <f t="shared" si="12"/>
        <v>120</v>
      </c>
      <c r="E34" t="s">
        <v>158</v>
      </c>
    </row>
  </sheetData>
  <mergeCells count="1">
    <mergeCell ref="B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638C-BE20-4C32-8206-C1BEE8E338C1}">
  <dimension ref="A2:CU88"/>
  <sheetViews>
    <sheetView topLeftCell="A40" workbookViewId="0">
      <selection activeCell="D52" sqref="D52:CU52"/>
    </sheetView>
  </sheetViews>
  <sheetFormatPr baseColWidth="10" defaultColWidth="8.83203125" defaultRowHeight="13" x14ac:dyDescent="0.15"/>
  <cols>
    <col min="1" max="1" width="20.6640625" style="16" customWidth="1"/>
    <col min="2" max="2" width="12.6640625" style="16" customWidth="1"/>
    <col min="3" max="16384" width="8.83203125" style="16"/>
  </cols>
  <sheetData>
    <row r="2" spans="1:2" x14ac:dyDescent="0.15">
      <c r="A2" s="16" t="s">
        <v>333</v>
      </c>
      <c r="B2" s="16" t="s">
        <v>332</v>
      </c>
    </row>
    <row r="4" spans="1:2" x14ac:dyDescent="0.15">
      <c r="A4" s="16" t="s">
        <v>331</v>
      </c>
      <c r="B4" s="16" t="s">
        <v>330</v>
      </c>
    </row>
    <row r="5" spans="1:2" x14ac:dyDescent="0.15">
      <c r="A5" s="16" t="s">
        <v>329</v>
      </c>
      <c r="B5" s="16" t="s">
        <v>328</v>
      </c>
    </row>
    <row r="6" spans="1:2" x14ac:dyDescent="0.15">
      <c r="A6" s="16" t="s">
        <v>327</v>
      </c>
      <c r="B6" s="16" t="s">
        <v>326</v>
      </c>
    </row>
    <row r="7" spans="1:2" x14ac:dyDescent="0.15">
      <c r="A7" s="16" t="s">
        <v>22</v>
      </c>
      <c r="B7" s="31">
        <v>45374</v>
      </c>
    </row>
    <row r="8" spans="1:2" x14ac:dyDescent="0.15">
      <c r="A8" s="16" t="s">
        <v>24</v>
      </c>
      <c r="B8" s="30">
        <v>0.5027314814814815</v>
      </c>
    </row>
    <row r="9" spans="1:2" x14ac:dyDescent="0.15">
      <c r="A9" s="16" t="s">
        <v>325</v>
      </c>
      <c r="B9" s="16" t="s">
        <v>324</v>
      </c>
    </row>
    <row r="10" spans="1:2" x14ac:dyDescent="0.15">
      <c r="A10" s="16" t="s">
        <v>323</v>
      </c>
      <c r="B10" s="16" t="s">
        <v>322</v>
      </c>
    </row>
    <row r="11" spans="1:2" x14ac:dyDescent="0.15">
      <c r="A11" s="16" t="s">
        <v>321</v>
      </c>
      <c r="B11" s="16" t="s">
        <v>320</v>
      </c>
    </row>
    <row r="13" spans="1:2" ht="14" x14ac:dyDescent="0.15">
      <c r="A13" s="26" t="s">
        <v>319</v>
      </c>
      <c r="B13" s="25"/>
    </row>
    <row r="14" spans="1:2" x14ac:dyDescent="0.15">
      <c r="A14" s="16" t="s">
        <v>318</v>
      </c>
      <c r="B14" s="16" t="s">
        <v>317</v>
      </c>
    </row>
    <row r="15" spans="1:2" x14ac:dyDescent="0.15">
      <c r="A15" s="16" t="s">
        <v>316</v>
      </c>
    </row>
    <row r="16" spans="1:2" x14ac:dyDescent="0.15">
      <c r="A16" s="16" t="s">
        <v>315</v>
      </c>
      <c r="B16" s="16" t="s">
        <v>314</v>
      </c>
    </row>
    <row r="17" spans="1:14" x14ac:dyDescent="0.15">
      <c r="B17" s="16" t="s">
        <v>313</v>
      </c>
    </row>
    <row r="18" spans="1:14" x14ac:dyDescent="0.15">
      <c r="A18" s="16" t="s">
        <v>312</v>
      </c>
      <c r="B18" s="16" t="s">
        <v>311</v>
      </c>
    </row>
    <row r="19" spans="1:14" x14ac:dyDescent="0.15">
      <c r="A19" s="16" t="s">
        <v>310</v>
      </c>
      <c r="B19" s="16" t="s">
        <v>309</v>
      </c>
    </row>
    <row r="20" spans="1:14" x14ac:dyDescent="0.15">
      <c r="B20" s="16" t="s">
        <v>308</v>
      </c>
    </row>
    <row r="21" spans="1:14" x14ac:dyDescent="0.15">
      <c r="B21" s="16" t="s">
        <v>307</v>
      </c>
    </row>
    <row r="22" spans="1:14" x14ac:dyDescent="0.15">
      <c r="B22" s="16" t="s">
        <v>306</v>
      </c>
    </row>
    <row r="23" spans="1:14" x14ac:dyDescent="0.15">
      <c r="B23" s="16" t="s">
        <v>305</v>
      </c>
    </row>
    <row r="24" spans="1:14" x14ac:dyDescent="0.15">
      <c r="B24" s="16" t="s">
        <v>304</v>
      </c>
    </row>
    <row r="25" spans="1:14" x14ac:dyDescent="0.15">
      <c r="B25" s="16" t="s">
        <v>303</v>
      </c>
    </row>
    <row r="26" spans="1:14" x14ac:dyDescent="0.15">
      <c r="B26" s="16" t="s">
        <v>302</v>
      </c>
    </row>
    <row r="27" spans="1:14" x14ac:dyDescent="0.15">
      <c r="B27" s="16" t="s">
        <v>301</v>
      </c>
    </row>
    <row r="28" spans="1:14" x14ac:dyDescent="0.15">
      <c r="A28" s="16" t="s">
        <v>300</v>
      </c>
    </row>
    <row r="30" spans="1:14" ht="14" x14ac:dyDescent="0.15">
      <c r="A30" s="26" t="s">
        <v>299</v>
      </c>
      <c r="B30" s="25"/>
    </row>
    <row r="32" spans="1:14" x14ac:dyDescent="0.15">
      <c r="B32" s="24"/>
      <c r="C32" s="23">
        <v>1</v>
      </c>
      <c r="D32" s="23">
        <v>2</v>
      </c>
      <c r="E32" s="23">
        <v>3</v>
      </c>
      <c r="F32" s="23">
        <v>4</v>
      </c>
      <c r="G32" s="23">
        <v>5</v>
      </c>
      <c r="H32" s="23">
        <v>6</v>
      </c>
      <c r="I32" s="23">
        <v>7</v>
      </c>
      <c r="J32" s="23">
        <v>8</v>
      </c>
      <c r="K32" s="23">
        <v>9</v>
      </c>
      <c r="L32" s="23">
        <v>10</v>
      </c>
      <c r="M32" s="23">
        <v>11</v>
      </c>
      <c r="N32" s="23">
        <v>12</v>
      </c>
    </row>
    <row r="33" spans="1:99" ht="14" x14ac:dyDescent="0.15">
      <c r="B33" s="23" t="s">
        <v>199</v>
      </c>
      <c r="C33" s="29" t="s">
        <v>298</v>
      </c>
      <c r="D33" s="29" t="s">
        <v>297</v>
      </c>
      <c r="E33" s="29" t="s">
        <v>296</v>
      </c>
      <c r="F33" s="29" t="s">
        <v>295</v>
      </c>
      <c r="G33" s="29" t="s">
        <v>294</v>
      </c>
      <c r="H33" s="29" t="s">
        <v>293</v>
      </c>
      <c r="I33" s="29" t="s">
        <v>292</v>
      </c>
      <c r="J33" s="29" t="s">
        <v>291</v>
      </c>
      <c r="K33" s="29" t="s">
        <v>290</v>
      </c>
      <c r="L33" s="29" t="s">
        <v>289</v>
      </c>
      <c r="M33" s="29" t="s">
        <v>288</v>
      </c>
      <c r="N33" s="29" t="s">
        <v>287</v>
      </c>
      <c r="O33" s="17" t="s">
        <v>202</v>
      </c>
    </row>
    <row r="34" spans="1:99" ht="14" x14ac:dyDescent="0.15">
      <c r="B34" s="23" t="s">
        <v>198</v>
      </c>
      <c r="C34" s="29" t="s">
        <v>286</v>
      </c>
      <c r="D34" s="29" t="s">
        <v>285</v>
      </c>
      <c r="E34" s="29" t="s">
        <v>284</v>
      </c>
      <c r="F34" s="29" t="s">
        <v>283</v>
      </c>
      <c r="G34" s="29" t="s">
        <v>282</v>
      </c>
      <c r="H34" s="29" t="s">
        <v>281</v>
      </c>
      <c r="I34" s="29" t="s">
        <v>280</v>
      </c>
      <c r="J34" s="29" t="s">
        <v>279</v>
      </c>
      <c r="K34" s="29" t="s">
        <v>278</v>
      </c>
      <c r="L34" s="29" t="s">
        <v>277</v>
      </c>
      <c r="M34" s="29" t="s">
        <v>276</v>
      </c>
      <c r="N34" s="29" t="s">
        <v>275</v>
      </c>
      <c r="O34" s="17" t="s">
        <v>202</v>
      </c>
    </row>
    <row r="35" spans="1:99" ht="14" x14ac:dyDescent="0.15">
      <c r="B35" s="23" t="s">
        <v>197</v>
      </c>
      <c r="C35" s="29" t="s">
        <v>274</v>
      </c>
      <c r="D35" s="29" t="s">
        <v>273</v>
      </c>
      <c r="E35" s="29" t="s">
        <v>272</v>
      </c>
      <c r="F35" s="29" t="s">
        <v>271</v>
      </c>
      <c r="G35" s="29" t="s">
        <v>270</v>
      </c>
      <c r="H35" s="29" t="s">
        <v>269</v>
      </c>
      <c r="I35" s="29" t="s">
        <v>268</v>
      </c>
      <c r="J35" s="29" t="s">
        <v>267</v>
      </c>
      <c r="K35" s="29" t="s">
        <v>266</v>
      </c>
      <c r="L35" s="29" t="s">
        <v>265</v>
      </c>
      <c r="M35" s="29" t="s">
        <v>264</v>
      </c>
      <c r="N35" s="29" t="s">
        <v>263</v>
      </c>
      <c r="O35" s="17" t="s">
        <v>202</v>
      </c>
    </row>
    <row r="36" spans="1:99" ht="14" x14ac:dyDescent="0.15">
      <c r="B36" s="23" t="s">
        <v>196</v>
      </c>
      <c r="C36" s="29" t="s">
        <v>262</v>
      </c>
      <c r="D36" s="29" t="s">
        <v>261</v>
      </c>
      <c r="E36" s="29" t="s">
        <v>260</v>
      </c>
      <c r="F36" s="29" t="s">
        <v>259</v>
      </c>
      <c r="G36" s="29" t="s">
        <v>258</v>
      </c>
      <c r="H36" s="29" t="s">
        <v>257</v>
      </c>
      <c r="I36" s="29" t="s">
        <v>256</v>
      </c>
      <c r="J36" s="29" t="s">
        <v>255</v>
      </c>
      <c r="K36" s="29" t="s">
        <v>254</v>
      </c>
      <c r="L36" s="29" t="s">
        <v>253</v>
      </c>
      <c r="M36" s="29" t="s">
        <v>252</v>
      </c>
      <c r="N36" s="29" t="s">
        <v>251</v>
      </c>
      <c r="O36" s="17" t="s">
        <v>202</v>
      </c>
    </row>
    <row r="37" spans="1:99" ht="14" x14ac:dyDescent="0.15">
      <c r="B37" s="23" t="s">
        <v>195</v>
      </c>
      <c r="C37" s="29" t="s">
        <v>250</v>
      </c>
      <c r="D37" s="29" t="s">
        <v>249</v>
      </c>
      <c r="E37" s="29" t="s">
        <v>248</v>
      </c>
      <c r="F37" s="29" t="s">
        <v>247</v>
      </c>
      <c r="G37" s="29" t="s">
        <v>246</v>
      </c>
      <c r="H37" s="29" t="s">
        <v>245</v>
      </c>
      <c r="I37" s="29" t="s">
        <v>244</v>
      </c>
      <c r="J37" s="29" t="s">
        <v>243</v>
      </c>
      <c r="K37" s="29" t="s">
        <v>242</v>
      </c>
      <c r="L37" s="29" t="s">
        <v>241</v>
      </c>
      <c r="M37" s="29" t="s">
        <v>240</v>
      </c>
      <c r="N37" s="29" t="s">
        <v>239</v>
      </c>
      <c r="O37" s="17" t="s">
        <v>202</v>
      </c>
    </row>
    <row r="38" spans="1:99" ht="14" x14ac:dyDescent="0.15">
      <c r="B38" s="23" t="s">
        <v>31</v>
      </c>
      <c r="C38" s="29" t="s">
        <v>238</v>
      </c>
      <c r="D38" s="29" t="s">
        <v>237</v>
      </c>
      <c r="E38" s="29" t="s">
        <v>236</v>
      </c>
      <c r="F38" s="29" t="s">
        <v>235</v>
      </c>
      <c r="G38" s="29" t="s">
        <v>234</v>
      </c>
      <c r="H38" s="29" t="s">
        <v>233</v>
      </c>
      <c r="I38" s="29" t="s">
        <v>232</v>
      </c>
      <c r="J38" s="29" t="s">
        <v>231</v>
      </c>
      <c r="K38" s="29" t="s">
        <v>230</v>
      </c>
      <c r="L38" s="29" t="s">
        <v>229</v>
      </c>
      <c r="M38" s="29" t="s">
        <v>228</v>
      </c>
      <c r="N38" s="29" t="s">
        <v>227</v>
      </c>
      <c r="O38" s="17" t="s">
        <v>202</v>
      </c>
    </row>
    <row r="39" spans="1:99" ht="14" x14ac:dyDescent="0.15">
      <c r="B39" s="23" t="s">
        <v>194</v>
      </c>
      <c r="C39" s="29" t="s">
        <v>226</v>
      </c>
      <c r="D39" s="29" t="s">
        <v>225</v>
      </c>
      <c r="E39" s="29" t="s">
        <v>224</v>
      </c>
      <c r="F39" s="29" t="s">
        <v>223</v>
      </c>
      <c r="G39" s="29" t="s">
        <v>222</v>
      </c>
      <c r="H39" s="29" t="s">
        <v>221</v>
      </c>
      <c r="I39" s="29" t="s">
        <v>220</v>
      </c>
      <c r="J39" s="29" t="s">
        <v>219</v>
      </c>
      <c r="K39" s="29" t="s">
        <v>218</v>
      </c>
      <c r="L39" s="29" t="s">
        <v>217</v>
      </c>
      <c r="M39" s="29" t="s">
        <v>216</v>
      </c>
      <c r="N39" s="29" t="s">
        <v>215</v>
      </c>
      <c r="O39" s="17" t="s">
        <v>202</v>
      </c>
    </row>
    <row r="40" spans="1:99" ht="14" x14ac:dyDescent="0.15">
      <c r="B40" s="23" t="s">
        <v>193</v>
      </c>
      <c r="C40" s="29" t="s">
        <v>214</v>
      </c>
      <c r="D40" s="29" t="s">
        <v>213</v>
      </c>
      <c r="E40" s="29" t="s">
        <v>212</v>
      </c>
      <c r="F40" s="29" t="s">
        <v>211</v>
      </c>
      <c r="G40" s="29" t="s">
        <v>210</v>
      </c>
      <c r="H40" s="29" t="s">
        <v>209</v>
      </c>
      <c r="I40" s="29" t="s">
        <v>208</v>
      </c>
      <c r="J40" s="29" t="s">
        <v>207</v>
      </c>
      <c r="K40" s="29" t="s">
        <v>206</v>
      </c>
      <c r="L40" s="29" t="s">
        <v>205</v>
      </c>
      <c r="M40" s="29" t="s">
        <v>204</v>
      </c>
      <c r="N40" s="29" t="s">
        <v>203</v>
      </c>
      <c r="O40" s="17" t="s">
        <v>202</v>
      </c>
    </row>
    <row r="42" spans="1:99" ht="14" x14ac:dyDescent="0.15">
      <c r="A42" s="26" t="s">
        <v>46</v>
      </c>
      <c r="B42" s="25"/>
    </row>
    <row r="44" spans="1:99" ht="14" x14ac:dyDescent="0.15">
      <c r="B44" s="23" t="s">
        <v>24</v>
      </c>
      <c r="C44" s="23" t="s">
        <v>201</v>
      </c>
      <c r="D44" s="23" t="s">
        <v>150</v>
      </c>
      <c r="E44" s="23" t="s">
        <v>149</v>
      </c>
      <c r="F44" s="23" t="s">
        <v>148</v>
      </c>
      <c r="G44" s="23" t="s">
        <v>147</v>
      </c>
      <c r="H44" s="23" t="s">
        <v>146</v>
      </c>
      <c r="I44" s="23" t="s">
        <v>145</v>
      </c>
      <c r="J44" s="23" t="s">
        <v>144</v>
      </c>
      <c r="K44" s="23" t="s">
        <v>143</v>
      </c>
      <c r="L44" s="23" t="s">
        <v>142</v>
      </c>
      <c r="M44" s="23" t="s">
        <v>141</v>
      </c>
      <c r="N44" s="23" t="s">
        <v>140</v>
      </c>
      <c r="O44" s="23" t="s">
        <v>139</v>
      </c>
      <c r="P44" s="23" t="s">
        <v>138</v>
      </c>
      <c r="Q44" s="23" t="s">
        <v>137</v>
      </c>
      <c r="R44" s="23" t="s">
        <v>136</v>
      </c>
      <c r="S44" s="23" t="s">
        <v>135</v>
      </c>
      <c r="T44" s="23" t="s">
        <v>134</v>
      </c>
      <c r="U44" s="23" t="s">
        <v>133</v>
      </c>
      <c r="V44" s="23" t="s">
        <v>132</v>
      </c>
      <c r="W44" s="23" t="s">
        <v>131</v>
      </c>
      <c r="X44" s="23" t="s">
        <v>130</v>
      </c>
      <c r="Y44" s="23" t="s">
        <v>129</v>
      </c>
      <c r="Z44" s="23" t="s">
        <v>128</v>
      </c>
      <c r="AA44" s="23" t="s">
        <v>127</v>
      </c>
      <c r="AB44" s="23" t="s">
        <v>126</v>
      </c>
      <c r="AC44" s="23" t="s">
        <v>125</v>
      </c>
      <c r="AD44" s="23" t="s">
        <v>124</v>
      </c>
      <c r="AE44" s="23" t="s">
        <v>123</v>
      </c>
      <c r="AF44" s="23" t="s">
        <v>122</v>
      </c>
      <c r="AG44" s="23" t="s">
        <v>121</v>
      </c>
      <c r="AH44" s="23" t="s">
        <v>120</v>
      </c>
      <c r="AI44" s="23" t="s">
        <v>119</v>
      </c>
      <c r="AJ44" s="23" t="s">
        <v>118</v>
      </c>
      <c r="AK44" s="23" t="s">
        <v>117</v>
      </c>
      <c r="AL44" s="23" t="s">
        <v>116</v>
      </c>
      <c r="AM44" s="23" t="s">
        <v>115</v>
      </c>
      <c r="AN44" s="23" t="s">
        <v>114</v>
      </c>
      <c r="AO44" s="23" t="s">
        <v>113</v>
      </c>
      <c r="AP44" s="23" t="s">
        <v>112</v>
      </c>
      <c r="AQ44" s="23" t="s">
        <v>111</v>
      </c>
      <c r="AR44" s="23" t="s">
        <v>110</v>
      </c>
      <c r="AS44" s="23" t="s">
        <v>109</v>
      </c>
      <c r="AT44" s="23" t="s">
        <v>108</v>
      </c>
      <c r="AU44" s="23" t="s">
        <v>107</v>
      </c>
      <c r="AV44" s="23" t="s">
        <v>106</v>
      </c>
      <c r="AW44" s="23" t="s">
        <v>105</v>
      </c>
      <c r="AX44" s="23" t="s">
        <v>104</v>
      </c>
      <c r="AY44" s="23" t="s">
        <v>103</v>
      </c>
      <c r="AZ44" s="23" t="s">
        <v>102</v>
      </c>
      <c r="BA44" s="23" t="s">
        <v>101</v>
      </c>
      <c r="BB44" s="23" t="s">
        <v>100</v>
      </c>
      <c r="BC44" s="23" t="s">
        <v>99</v>
      </c>
      <c r="BD44" s="23" t="s">
        <v>98</v>
      </c>
      <c r="BE44" s="23" t="s">
        <v>97</v>
      </c>
      <c r="BF44" s="23" t="s">
        <v>96</v>
      </c>
      <c r="BG44" s="23" t="s">
        <v>95</v>
      </c>
      <c r="BH44" s="23" t="s">
        <v>94</v>
      </c>
      <c r="BI44" s="23" t="s">
        <v>93</v>
      </c>
      <c r="BJ44" s="23" t="s">
        <v>92</v>
      </c>
      <c r="BK44" s="23" t="s">
        <v>91</v>
      </c>
      <c r="BL44" s="23" t="s">
        <v>90</v>
      </c>
      <c r="BM44" s="23" t="s">
        <v>89</v>
      </c>
      <c r="BN44" s="23" t="s">
        <v>88</v>
      </c>
      <c r="BO44" s="23" t="s">
        <v>87</v>
      </c>
      <c r="BP44" s="23" t="s">
        <v>86</v>
      </c>
      <c r="BQ44" s="23" t="s">
        <v>85</v>
      </c>
      <c r="BR44" s="23" t="s">
        <v>84</v>
      </c>
      <c r="BS44" s="23" t="s">
        <v>83</v>
      </c>
      <c r="BT44" s="23" t="s">
        <v>82</v>
      </c>
      <c r="BU44" s="23" t="s">
        <v>81</v>
      </c>
      <c r="BV44" s="23" t="s">
        <v>80</v>
      </c>
      <c r="BW44" s="23" t="s">
        <v>79</v>
      </c>
      <c r="BX44" s="23" t="s">
        <v>78</v>
      </c>
      <c r="BY44" s="23" t="s">
        <v>77</v>
      </c>
      <c r="BZ44" s="23" t="s">
        <v>76</v>
      </c>
      <c r="CA44" s="23" t="s">
        <v>75</v>
      </c>
      <c r="CB44" s="23" t="s">
        <v>74</v>
      </c>
      <c r="CC44" s="23" t="s">
        <v>73</v>
      </c>
      <c r="CD44" s="23" t="s">
        <v>72</v>
      </c>
      <c r="CE44" s="23" t="s">
        <v>71</v>
      </c>
      <c r="CF44" s="23" t="s">
        <v>70</v>
      </c>
      <c r="CG44" s="23" t="s">
        <v>69</v>
      </c>
      <c r="CH44" s="23" t="s">
        <v>68</v>
      </c>
      <c r="CI44" s="23" t="s">
        <v>67</v>
      </c>
      <c r="CJ44" s="23" t="s">
        <v>66</v>
      </c>
      <c r="CK44" s="23" t="s">
        <v>65</v>
      </c>
      <c r="CL44" s="23" t="s">
        <v>64</v>
      </c>
      <c r="CM44" s="23" t="s">
        <v>63</v>
      </c>
      <c r="CN44" s="23" t="s">
        <v>62</v>
      </c>
      <c r="CO44" s="23" t="s">
        <v>61</v>
      </c>
      <c r="CP44" s="23" t="s">
        <v>60</v>
      </c>
      <c r="CQ44" s="23" t="s">
        <v>59</v>
      </c>
      <c r="CR44" s="23" t="s">
        <v>58</v>
      </c>
      <c r="CS44" s="23" t="s">
        <v>57</v>
      </c>
      <c r="CT44" s="23" t="s">
        <v>56</v>
      </c>
      <c r="CU44" s="23" t="s">
        <v>55</v>
      </c>
    </row>
    <row r="45" spans="1:99" x14ac:dyDescent="0.15">
      <c r="B45" s="28">
        <v>7.0601851851851847E-4</v>
      </c>
      <c r="C45" s="27">
        <v>25.1</v>
      </c>
      <c r="D45" s="27">
        <v>702</v>
      </c>
      <c r="E45" s="27">
        <v>626</v>
      </c>
      <c r="F45" s="27">
        <v>679</v>
      </c>
      <c r="G45" s="27">
        <v>679</v>
      </c>
      <c r="H45" s="27">
        <v>666</v>
      </c>
      <c r="I45" s="27">
        <v>633</v>
      </c>
      <c r="J45" s="27">
        <v>749</v>
      </c>
      <c r="K45" s="27">
        <v>607</v>
      </c>
      <c r="L45" s="27">
        <v>709</v>
      </c>
      <c r="M45" s="27">
        <v>719</v>
      </c>
      <c r="N45" s="27">
        <v>653</v>
      </c>
      <c r="O45" s="27">
        <v>680</v>
      </c>
      <c r="P45" s="27">
        <v>714</v>
      </c>
      <c r="Q45" s="27">
        <v>658</v>
      </c>
      <c r="R45" s="27">
        <v>666</v>
      </c>
      <c r="S45" s="27">
        <v>695</v>
      </c>
      <c r="T45" s="27">
        <v>660</v>
      </c>
      <c r="U45" s="27">
        <v>1247</v>
      </c>
      <c r="V45" s="27">
        <v>640</v>
      </c>
      <c r="W45" s="27">
        <v>664</v>
      </c>
      <c r="X45" s="27">
        <v>694</v>
      </c>
      <c r="Y45" s="27">
        <v>741</v>
      </c>
      <c r="Z45" s="27">
        <v>658</v>
      </c>
      <c r="AA45" s="27">
        <v>667</v>
      </c>
      <c r="AB45" s="27">
        <v>740</v>
      </c>
      <c r="AC45" s="27">
        <v>625</v>
      </c>
      <c r="AD45" s="27">
        <v>681</v>
      </c>
      <c r="AE45" s="27">
        <v>672</v>
      </c>
      <c r="AF45" s="27">
        <v>693</v>
      </c>
      <c r="AG45" s="27">
        <v>601</v>
      </c>
      <c r="AH45" s="27">
        <v>728</v>
      </c>
      <c r="AI45" s="27">
        <v>686</v>
      </c>
      <c r="AJ45" s="27">
        <v>702</v>
      </c>
      <c r="AK45" s="27">
        <v>693</v>
      </c>
      <c r="AL45" s="27">
        <v>658</v>
      </c>
      <c r="AM45" s="27">
        <v>645</v>
      </c>
      <c r="AN45" s="27">
        <v>9</v>
      </c>
      <c r="AO45" s="27">
        <v>7</v>
      </c>
      <c r="AP45" s="27">
        <v>5</v>
      </c>
      <c r="AQ45" s="27">
        <v>11</v>
      </c>
      <c r="AR45" s="27">
        <v>7</v>
      </c>
      <c r="AS45" s="27">
        <v>7</v>
      </c>
      <c r="AT45" s="27">
        <v>8</v>
      </c>
      <c r="AU45" s="27">
        <v>9</v>
      </c>
      <c r="AV45" s="27">
        <v>14</v>
      </c>
      <c r="AW45" s="27">
        <v>11</v>
      </c>
      <c r="AX45" s="27">
        <v>14</v>
      </c>
      <c r="AY45" s="27">
        <v>10</v>
      </c>
      <c r="AZ45" s="27">
        <v>9</v>
      </c>
      <c r="BA45" s="27">
        <v>6</v>
      </c>
      <c r="BB45" s="27">
        <v>8</v>
      </c>
      <c r="BC45" s="27">
        <v>7</v>
      </c>
      <c r="BD45" s="27">
        <v>12</v>
      </c>
      <c r="BE45" s="27">
        <v>10</v>
      </c>
      <c r="BF45" s="27">
        <v>7</v>
      </c>
      <c r="BG45" s="27">
        <v>10</v>
      </c>
      <c r="BH45" s="27">
        <v>5</v>
      </c>
      <c r="BI45" s="27">
        <v>7</v>
      </c>
      <c r="BJ45" s="27">
        <v>12</v>
      </c>
      <c r="BK45" s="27">
        <v>8</v>
      </c>
      <c r="BL45" s="27">
        <v>727</v>
      </c>
      <c r="BM45" s="27">
        <v>668</v>
      </c>
      <c r="BN45" s="27">
        <v>643</v>
      </c>
      <c r="BO45" s="27">
        <v>651</v>
      </c>
      <c r="BP45" s="27">
        <v>722</v>
      </c>
      <c r="BQ45" s="27">
        <v>745</v>
      </c>
      <c r="BR45" s="27">
        <v>675</v>
      </c>
      <c r="BS45" s="27">
        <v>738</v>
      </c>
      <c r="BT45" s="27">
        <v>716</v>
      </c>
      <c r="BU45" s="27">
        <v>656</v>
      </c>
      <c r="BV45" s="27">
        <v>691</v>
      </c>
      <c r="BW45" s="27">
        <v>679</v>
      </c>
      <c r="BX45" s="27">
        <v>11</v>
      </c>
      <c r="BY45" s="27">
        <v>10</v>
      </c>
      <c r="BZ45" s="27">
        <v>6</v>
      </c>
      <c r="CA45" s="27">
        <v>10</v>
      </c>
      <c r="CB45" s="27">
        <v>13</v>
      </c>
      <c r="CC45" s="27">
        <v>8</v>
      </c>
      <c r="CD45" s="27">
        <v>10</v>
      </c>
      <c r="CE45" s="27">
        <v>9</v>
      </c>
      <c r="CF45" s="27">
        <v>10</v>
      </c>
      <c r="CG45" s="27">
        <v>10</v>
      </c>
      <c r="CH45" s="27">
        <v>8</v>
      </c>
      <c r="CI45" s="27">
        <v>7</v>
      </c>
      <c r="CJ45" s="27">
        <v>919</v>
      </c>
      <c r="CK45" s="27">
        <v>719</v>
      </c>
      <c r="CL45" s="27">
        <v>740</v>
      </c>
      <c r="CM45" s="27">
        <v>733</v>
      </c>
      <c r="CN45" s="27">
        <v>780</v>
      </c>
      <c r="CO45" s="27">
        <v>764</v>
      </c>
      <c r="CP45" s="27">
        <v>725</v>
      </c>
      <c r="CQ45" s="27">
        <v>747</v>
      </c>
      <c r="CR45" s="27">
        <v>774</v>
      </c>
      <c r="CS45" s="27">
        <v>816</v>
      </c>
      <c r="CT45" s="27">
        <v>899</v>
      </c>
      <c r="CU45" s="27">
        <v>1256</v>
      </c>
    </row>
    <row r="46" spans="1:99" x14ac:dyDescent="0.15">
      <c r="B46" s="28">
        <v>7.6504629629629631E-3</v>
      </c>
      <c r="C46" s="27">
        <v>25</v>
      </c>
      <c r="D46" s="27">
        <v>1076</v>
      </c>
      <c r="E46" s="27">
        <v>1309</v>
      </c>
      <c r="F46" s="27">
        <v>999</v>
      </c>
      <c r="G46" s="27">
        <v>1352</v>
      </c>
      <c r="H46" s="27">
        <v>1042</v>
      </c>
      <c r="I46" s="27">
        <v>1166</v>
      </c>
      <c r="J46" s="27">
        <v>1238</v>
      </c>
      <c r="K46" s="27">
        <v>1163</v>
      </c>
      <c r="L46" s="27">
        <v>959</v>
      </c>
      <c r="M46" s="27">
        <v>944</v>
      </c>
      <c r="N46" s="27">
        <v>829</v>
      </c>
      <c r="O46" s="27">
        <v>843</v>
      </c>
      <c r="P46" s="27">
        <v>1181</v>
      </c>
      <c r="Q46" s="27">
        <v>1251</v>
      </c>
      <c r="R46" s="27">
        <v>973</v>
      </c>
      <c r="S46" s="27">
        <v>1337</v>
      </c>
      <c r="T46" s="27">
        <v>967</v>
      </c>
      <c r="U46" s="27">
        <v>1940</v>
      </c>
      <c r="V46" s="27">
        <v>1004</v>
      </c>
      <c r="W46" s="27">
        <v>1273</v>
      </c>
      <c r="X46" s="27">
        <v>880</v>
      </c>
      <c r="Y46" s="27">
        <v>983</v>
      </c>
      <c r="Z46" s="27">
        <v>897</v>
      </c>
      <c r="AA46" s="27">
        <v>789</v>
      </c>
      <c r="AB46" s="27">
        <v>1151</v>
      </c>
      <c r="AC46" s="27">
        <v>1217</v>
      </c>
      <c r="AD46" s="27">
        <v>957</v>
      </c>
      <c r="AE46" s="27">
        <v>1337</v>
      </c>
      <c r="AF46" s="27">
        <v>982</v>
      </c>
      <c r="AG46" s="27">
        <v>786</v>
      </c>
      <c r="AH46" s="27">
        <v>1110</v>
      </c>
      <c r="AI46" s="27">
        <v>1124</v>
      </c>
      <c r="AJ46" s="27">
        <v>948</v>
      </c>
      <c r="AK46" s="27">
        <v>1035</v>
      </c>
      <c r="AL46" s="27">
        <v>876</v>
      </c>
      <c r="AM46" s="27">
        <v>787</v>
      </c>
      <c r="AN46" s="27">
        <v>5</v>
      </c>
      <c r="AO46" s="27">
        <v>5</v>
      </c>
      <c r="AP46" s="27">
        <v>7</v>
      </c>
      <c r="AQ46" s="27">
        <v>5</v>
      </c>
      <c r="AR46" s="27">
        <v>6</v>
      </c>
      <c r="AS46" s="27">
        <v>9</v>
      </c>
      <c r="AT46" s="27">
        <v>4</v>
      </c>
      <c r="AU46" s="27">
        <v>9</v>
      </c>
      <c r="AV46" s="27">
        <v>5</v>
      </c>
      <c r="AW46" s="27">
        <v>6</v>
      </c>
      <c r="AX46" s="27">
        <v>12</v>
      </c>
      <c r="AY46" s="27">
        <v>5</v>
      </c>
      <c r="AZ46" s="27">
        <v>5</v>
      </c>
      <c r="BA46" s="27">
        <v>5</v>
      </c>
      <c r="BB46" s="27">
        <v>4</v>
      </c>
      <c r="BC46" s="27">
        <v>5</v>
      </c>
      <c r="BD46" s="27">
        <v>7</v>
      </c>
      <c r="BE46" s="27">
        <v>6</v>
      </c>
      <c r="BF46" s="27">
        <v>9</v>
      </c>
      <c r="BG46" s="27">
        <v>7</v>
      </c>
      <c r="BH46" s="27">
        <v>9</v>
      </c>
      <c r="BI46" s="27">
        <v>5</v>
      </c>
      <c r="BJ46" s="27">
        <v>7</v>
      </c>
      <c r="BK46" s="27">
        <v>7</v>
      </c>
      <c r="BL46" s="27">
        <v>995</v>
      </c>
      <c r="BM46" s="27">
        <v>990</v>
      </c>
      <c r="BN46" s="27">
        <v>961</v>
      </c>
      <c r="BO46" s="27">
        <v>1031</v>
      </c>
      <c r="BP46" s="27">
        <v>1046</v>
      </c>
      <c r="BQ46" s="27">
        <v>991</v>
      </c>
      <c r="BR46" s="27">
        <v>988</v>
      </c>
      <c r="BS46" s="27">
        <v>1047</v>
      </c>
      <c r="BT46" s="27">
        <v>1014</v>
      </c>
      <c r="BU46" s="27">
        <v>914</v>
      </c>
      <c r="BV46" s="27">
        <v>1006</v>
      </c>
      <c r="BW46" s="27">
        <v>940</v>
      </c>
      <c r="BX46" s="27">
        <v>7</v>
      </c>
      <c r="BY46" s="27">
        <v>5</v>
      </c>
      <c r="BZ46" s="27">
        <v>7</v>
      </c>
      <c r="CA46" s="27">
        <v>7</v>
      </c>
      <c r="CB46" s="27">
        <v>7</v>
      </c>
      <c r="CC46" s="27">
        <v>8</v>
      </c>
      <c r="CD46" s="27">
        <v>7</v>
      </c>
      <c r="CE46" s="27">
        <v>4</v>
      </c>
      <c r="CF46" s="27">
        <v>7</v>
      </c>
      <c r="CG46" s="27">
        <v>6</v>
      </c>
      <c r="CH46" s="27">
        <v>10</v>
      </c>
      <c r="CI46" s="27">
        <v>9</v>
      </c>
      <c r="CJ46" s="27">
        <v>2491</v>
      </c>
      <c r="CK46" s="27">
        <v>1054</v>
      </c>
      <c r="CL46" s="27">
        <v>1119</v>
      </c>
      <c r="CM46" s="27">
        <v>1133</v>
      </c>
      <c r="CN46" s="27">
        <v>1089</v>
      </c>
      <c r="CO46" s="27">
        <v>1084</v>
      </c>
      <c r="CP46" s="27">
        <v>1035</v>
      </c>
      <c r="CQ46" s="27">
        <v>1168</v>
      </c>
      <c r="CR46" s="27">
        <v>1590</v>
      </c>
      <c r="CS46" s="27">
        <v>3315</v>
      </c>
      <c r="CT46" s="27">
        <v>5435</v>
      </c>
      <c r="CU46" s="27">
        <v>20563</v>
      </c>
    </row>
    <row r="47" spans="1:99" x14ac:dyDescent="0.15">
      <c r="B47" s="28">
        <v>1.4594907407407407E-2</v>
      </c>
      <c r="C47" s="27">
        <v>25</v>
      </c>
      <c r="D47" s="27">
        <v>1497</v>
      </c>
      <c r="E47" s="27">
        <v>1965</v>
      </c>
      <c r="F47" s="27">
        <v>1383</v>
      </c>
      <c r="G47" s="27">
        <v>2558</v>
      </c>
      <c r="H47" s="27">
        <v>1767</v>
      </c>
      <c r="I47" s="27">
        <v>2813</v>
      </c>
      <c r="J47" s="27">
        <v>2589</v>
      </c>
      <c r="K47" s="27">
        <v>1718</v>
      </c>
      <c r="L47" s="27">
        <v>1234</v>
      </c>
      <c r="M47" s="27">
        <v>1280</v>
      </c>
      <c r="N47" s="27">
        <v>1011</v>
      </c>
      <c r="O47" s="27">
        <v>871</v>
      </c>
      <c r="P47" s="27">
        <v>1746</v>
      </c>
      <c r="Q47" s="27">
        <v>1956</v>
      </c>
      <c r="R47" s="27">
        <v>1320</v>
      </c>
      <c r="S47" s="27">
        <v>2695</v>
      </c>
      <c r="T47" s="27">
        <v>1546</v>
      </c>
      <c r="U47" s="27">
        <v>3215</v>
      </c>
      <c r="V47" s="27">
        <v>1319</v>
      </c>
      <c r="W47" s="27">
        <v>2202</v>
      </c>
      <c r="X47" s="27">
        <v>1122</v>
      </c>
      <c r="Y47" s="27">
        <v>1261</v>
      </c>
      <c r="Z47" s="27">
        <v>1113</v>
      </c>
      <c r="AA47" s="27">
        <v>898</v>
      </c>
      <c r="AB47" s="27">
        <v>1614</v>
      </c>
      <c r="AC47" s="27">
        <v>1936</v>
      </c>
      <c r="AD47" s="27">
        <v>1372</v>
      </c>
      <c r="AE47" s="27">
        <v>2723</v>
      </c>
      <c r="AF47" s="27">
        <v>1619</v>
      </c>
      <c r="AG47" s="27">
        <v>1039</v>
      </c>
      <c r="AH47" s="27">
        <v>1481</v>
      </c>
      <c r="AI47" s="27">
        <v>1780</v>
      </c>
      <c r="AJ47" s="27">
        <v>1166</v>
      </c>
      <c r="AK47" s="27">
        <v>1289</v>
      </c>
      <c r="AL47" s="27">
        <v>1136</v>
      </c>
      <c r="AM47" s="27">
        <v>815</v>
      </c>
      <c r="AN47" s="27">
        <v>5</v>
      </c>
      <c r="AO47" s="27">
        <v>5</v>
      </c>
      <c r="AP47" s="27">
        <v>5</v>
      </c>
      <c r="AQ47" s="27">
        <v>7</v>
      </c>
      <c r="AR47" s="27">
        <v>6</v>
      </c>
      <c r="AS47" s="27">
        <v>4</v>
      </c>
      <c r="AT47" s="27">
        <v>4</v>
      </c>
      <c r="AU47" s="27">
        <v>7</v>
      </c>
      <c r="AV47" s="27">
        <v>7</v>
      </c>
      <c r="AW47" s="27">
        <v>5</v>
      </c>
      <c r="AX47" s="27">
        <v>6</v>
      </c>
      <c r="AY47" s="27">
        <v>4</v>
      </c>
      <c r="AZ47" s="27">
        <v>4</v>
      </c>
      <c r="BA47" s="27">
        <v>8</v>
      </c>
      <c r="BB47" s="27">
        <v>5</v>
      </c>
      <c r="BC47" s="27">
        <v>6</v>
      </c>
      <c r="BD47" s="27">
        <v>7</v>
      </c>
      <c r="BE47" s="27">
        <v>7</v>
      </c>
      <c r="BF47" s="27">
        <v>6</v>
      </c>
      <c r="BG47" s="27">
        <v>8</v>
      </c>
      <c r="BH47" s="27">
        <v>6</v>
      </c>
      <c r="BI47" s="27">
        <v>9</v>
      </c>
      <c r="BJ47" s="27">
        <v>5</v>
      </c>
      <c r="BK47" s="27">
        <v>4</v>
      </c>
      <c r="BL47" s="27">
        <v>1323</v>
      </c>
      <c r="BM47" s="27">
        <v>1161</v>
      </c>
      <c r="BN47" s="27">
        <v>1203</v>
      </c>
      <c r="BO47" s="27">
        <v>1576</v>
      </c>
      <c r="BP47" s="27">
        <v>1304</v>
      </c>
      <c r="BQ47" s="27">
        <v>1348</v>
      </c>
      <c r="BR47" s="27">
        <v>1223</v>
      </c>
      <c r="BS47" s="27">
        <v>1324</v>
      </c>
      <c r="BT47" s="27">
        <v>1472</v>
      </c>
      <c r="BU47" s="27">
        <v>1244</v>
      </c>
      <c r="BV47" s="27">
        <v>1306</v>
      </c>
      <c r="BW47" s="27">
        <v>1203</v>
      </c>
      <c r="BX47" s="27">
        <v>7</v>
      </c>
      <c r="BY47" s="27">
        <v>7</v>
      </c>
      <c r="BZ47" s="27">
        <v>7</v>
      </c>
      <c r="CA47" s="27">
        <v>5</v>
      </c>
      <c r="CB47" s="27">
        <v>6</v>
      </c>
      <c r="CC47" s="27">
        <v>6</v>
      </c>
      <c r="CD47" s="27">
        <v>7</v>
      </c>
      <c r="CE47" s="27">
        <v>5</v>
      </c>
      <c r="CF47" s="27">
        <v>4</v>
      </c>
      <c r="CG47" s="27">
        <v>10</v>
      </c>
      <c r="CH47" s="27">
        <v>22</v>
      </c>
      <c r="CI47" s="27">
        <v>18</v>
      </c>
      <c r="CJ47" s="27">
        <v>5202</v>
      </c>
      <c r="CK47" s="27">
        <v>1509</v>
      </c>
      <c r="CL47" s="27">
        <v>1609</v>
      </c>
      <c r="CM47" s="27">
        <v>1665</v>
      </c>
      <c r="CN47" s="27">
        <v>1488</v>
      </c>
      <c r="CO47" s="27">
        <v>1575</v>
      </c>
      <c r="CP47" s="27">
        <v>1519</v>
      </c>
      <c r="CQ47" s="27">
        <v>1850</v>
      </c>
      <c r="CR47" s="27">
        <v>3153</v>
      </c>
      <c r="CS47" s="27">
        <v>9139</v>
      </c>
      <c r="CT47" s="27">
        <v>16012</v>
      </c>
      <c r="CU47" s="27">
        <v>64861</v>
      </c>
    </row>
    <row r="48" spans="1:99" x14ac:dyDescent="0.15">
      <c r="B48" s="28">
        <v>2.1539351851851851E-2</v>
      </c>
      <c r="C48" s="27">
        <v>25</v>
      </c>
      <c r="D48" s="27">
        <v>2130</v>
      </c>
      <c r="E48" s="27">
        <v>2776</v>
      </c>
      <c r="F48" s="27">
        <v>1876</v>
      </c>
      <c r="G48" s="27">
        <v>3892</v>
      </c>
      <c r="H48" s="27">
        <v>2973</v>
      </c>
      <c r="I48" s="27">
        <v>6491</v>
      </c>
      <c r="J48" s="27">
        <v>4560</v>
      </c>
      <c r="K48" s="27">
        <v>2344</v>
      </c>
      <c r="L48" s="27">
        <v>1423</v>
      </c>
      <c r="M48" s="27">
        <v>1459</v>
      </c>
      <c r="N48" s="27">
        <v>1234</v>
      </c>
      <c r="O48" s="27">
        <v>855</v>
      </c>
      <c r="P48" s="27">
        <v>2232</v>
      </c>
      <c r="Q48" s="27">
        <v>2761</v>
      </c>
      <c r="R48" s="27">
        <v>1616</v>
      </c>
      <c r="S48" s="27">
        <v>4484</v>
      </c>
      <c r="T48" s="27">
        <v>2465</v>
      </c>
      <c r="U48" s="27">
        <v>4886</v>
      </c>
      <c r="V48" s="27">
        <v>1840</v>
      </c>
      <c r="W48" s="27">
        <v>3120</v>
      </c>
      <c r="X48" s="27">
        <v>1303</v>
      </c>
      <c r="Y48" s="27">
        <v>1521</v>
      </c>
      <c r="Z48" s="27">
        <v>1320</v>
      </c>
      <c r="AA48" s="27">
        <v>974</v>
      </c>
      <c r="AB48" s="27">
        <v>2212</v>
      </c>
      <c r="AC48" s="27">
        <v>2683</v>
      </c>
      <c r="AD48" s="27">
        <v>1805</v>
      </c>
      <c r="AE48" s="27">
        <v>4552</v>
      </c>
      <c r="AF48" s="27">
        <v>2547</v>
      </c>
      <c r="AG48" s="27">
        <v>1416</v>
      </c>
      <c r="AH48" s="27">
        <v>1881</v>
      </c>
      <c r="AI48" s="27">
        <v>2486</v>
      </c>
      <c r="AJ48" s="27">
        <v>1381</v>
      </c>
      <c r="AK48" s="27">
        <v>1541</v>
      </c>
      <c r="AL48" s="27">
        <v>1457</v>
      </c>
      <c r="AM48" s="27">
        <v>814</v>
      </c>
      <c r="AN48" s="27">
        <v>3</v>
      </c>
      <c r="AO48" s="27">
        <v>9</v>
      </c>
      <c r="AP48" s="27">
        <v>6</v>
      </c>
      <c r="AQ48" s="27">
        <v>6</v>
      </c>
      <c r="AR48" s="27">
        <v>6</v>
      </c>
      <c r="AS48" s="27">
        <v>5</v>
      </c>
      <c r="AT48" s="27">
        <v>7</v>
      </c>
      <c r="AU48" s="27">
        <v>8</v>
      </c>
      <c r="AV48" s="27">
        <v>4</v>
      </c>
      <c r="AW48" s="27">
        <v>7</v>
      </c>
      <c r="AX48" s="27">
        <v>4</v>
      </c>
      <c r="AY48" s="27">
        <v>7</v>
      </c>
      <c r="AZ48" s="27">
        <v>4</v>
      </c>
      <c r="BA48" s="27">
        <v>3</v>
      </c>
      <c r="BB48" s="27">
        <v>6</v>
      </c>
      <c r="BC48" s="27">
        <v>10</v>
      </c>
      <c r="BD48" s="27">
        <v>4</v>
      </c>
      <c r="BE48" s="27">
        <v>4</v>
      </c>
      <c r="BF48" s="27">
        <v>6</v>
      </c>
      <c r="BG48" s="27">
        <v>9</v>
      </c>
      <c r="BH48" s="27">
        <v>5</v>
      </c>
      <c r="BI48" s="27">
        <v>4</v>
      </c>
      <c r="BJ48" s="27">
        <v>6</v>
      </c>
      <c r="BK48" s="27">
        <v>5</v>
      </c>
      <c r="BL48" s="27">
        <v>1719</v>
      </c>
      <c r="BM48" s="27">
        <v>1364</v>
      </c>
      <c r="BN48" s="27">
        <v>1566</v>
      </c>
      <c r="BO48" s="27">
        <v>1909</v>
      </c>
      <c r="BP48" s="27">
        <v>1534</v>
      </c>
      <c r="BQ48" s="27">
        <v>1495</v>
      </c>
      <c r="BR48" s="27">
        <v>1475</v>
      </c>
      <c r="BS48" s="27">
        <v>1469</v>
      </c>
      <c r="BT48" s="27">
        <v>1860</v>
      </c>
      <c r="BU48" s="27">
        <v>1554</v>
      </c>
      <c r="BV48" s="27">
        <v>1557</v>
      </c>
      <c r="BW48" s="27">
        <v>1451</v>
      </c>
      <c r="BX48" s="27">
        <v>9</v>
      </c>
      <c r="BY48" s="27">
        <v>5</v>
      </c>
      <c r="BZ48" s="27">
        <v>5</v>
      </c>
      <c r="CA48" s="27">
        <v>5</v>
      </c>
      <c r="CB48" s="27">
        <v>8</v>
      </c>
      <c r="CC48" s="27">
        <v>7</v>
      </c>
      <c r="CD48" s="27">
        <v>5</v>
      </c>
      <c r="CE48" s="27">
        <v>9</v>
      </c>
      <c r="CF48" s="27">
        <v>8</v>
      </c>
      <c r="CG48" s="27">
        <v>12</v>
      </c>
      <c r="CH48" s="27">
        <v>25</v>
      </c>
      <c r="CI48" s="27">
        <v>42</v>
      </c>
      <c r="CJ48" s="27">
        <v>8331</v>
      </c>
      <c r="CK48" s="27">
        <v>1825</v>
      </c>
      <c r="CL48" s="27">
        <v>1946</v>
      </c>
      <c r="CM48" s="27">
        <v>2170</v>
      </c>
      <c r="CN48" s="27">
        <v>1859</v>
      </c>
      <c r="CO48" s="27">
        <v>1967</v>
      </c>
      <c r="CP48" s="27">
        <v>1973</v>
      </c>
      <c r="CQ48" s="27">
        <v>2661</v>
      </c>
      <c r="CR48" s="27">
        <v>4923</v>
      </c>
      <c r="CS48" s="27">
        <v>15609</v>
      </c>
      <c r="CT48" s="27">
        <v>27640</v>
      </c>
      <c r="CU48" s="27">
        <v>116832</v>
      </c>
    </row>
    <row r="49" spans="1:99" x14ac:dyDescent="0.15">
      <c r="B49" s="28">
        <v>2.8483796296296295E-2</v>
      </c>
      <c r="C49" s="27">
        <v>24.9</v>
      </c>
      <c r="D49" s="27">
        <v>2796</v>
      </c>
      <c r="E49" s="27">
        <v>3403</v>
      </c>
      <c r="F49" s="27">
        <v>2288</v>
      </c>
      <c r="G49" s="27">
        <v>5265</v>
      </c>
      <c r="H49" s="27">
        <v>4570</v>
      </c>
      <c r="I49" s="27">
        <v>12714</v>
      </c>
      <c r="J49" s="27">
        <v>6875</v>
      </c>
      <c r="K49" s="27">
        <v>2963</v>
      </c>
      <c r="L49" s="27">
        <v>1657</v>
      </c>
      <c r="M49" s="27">
        <v>1871</v>
      </c>
      <c r="N49" s="27">
        <v>1574</v>
      </c>
      <c r="O49" s="27">
        <v>963</v>
      </c>
      <c r="P49" s="27">
        <v>2924</v>
      </c>
      <c r="Q49" s="27">
        <v>3468</v>
      </c>
      <c r="R49" s="27">
        <v>2084</v>
      </c>
      <c r="S49" s="27">
        <v>6521</v>
      </c>
      <c r="T49" s="27">
        <v>3504</v>
      </c>
      <c r="U49" s="27">
        <v>7052</v>
      </c>
      <c r="V49" s="27">
        <v>2286</v>
      </c>
      <c r="W49" s="27">
        <v>4090</v>
      </c>
      <c r="X49" s="27">
        <v>1489</v>
      </c>
      <c r="Y49" s="27">
        <v>1787</v>
      </c>
      <c r="Z49" s="27">
        <v>1713</v>
      </c>
      <c r="AA49" s="27">
        <v>1000</v>
      </c>
      <c r="AB49" s="27">
        <v>2897</v>
      </c>
      <c r="AC49" s="27">
        <v>3475</v>
      </c>
      <c r="AD49" s="27">
        <v>2093</v>
      </c>
      <c r="AE49" s="27">
        <v>6437</v>
      </c>
      <c r="AF49" s="27">
        <v>3838</v>
      </c>
      <c r="AG49" s="27">
        <v>1894</v>
      </c>
      <c r="AH49" s="27">
        <v>2238</v>
      </c>
      <c r="AI49" s="27">
        <v>3062</v>
      </c>
      <c r="AJ49" s="27">
        <v>1561</v>
      </c>
      <c r="AK49" s="27">
        <v>1925</v>
      </c>
      <c r="AL49" s="27">
        <v>1833</v>
      </c>
      <c r="AM49" s="27">
        <v>952</v>
      </c>
      <c r="AN49" s="27">
        <v>5</v>
      </c>
      <c r="AO49" s="27">
        <v>4</v>
      </c>
      <c r="AP49" s="27">
        <v>8</v>
      </c>
      <c r="AQ49" s="27">
        <v>8</v>
      </c>
      <c r="AR49" s="27">
        <v>5</v>
      </c>
      <c r="AS49" s="27">
        <v>6</v>
      </c>
      <c r="AT49" s="27">
        <v>6</v>
      </c>
      <c r="AU49" s="27">
        <v>4</v>
      </c>
      <c r="AV49" s="27">
        <v>6</v>
      </c>
      <c r="AW49" s="27">
        <v>8</v>
      </c>
      <c r="AX49" s="27">
        <v>7</v>
      </c>
      <c r="AY49" s="27">
        <v>6</v>
      </c>
      <c r="AZ49" s="27">
        <v>9</v>
      </c>
      <c r="BA49" s="27">
        <v>4</v>
      </c>
      <c r="BB49" s="27">
        <v>6</v>
      </c>
      <c r="BC49" s="27">
        <v>3</v>
      </c>
      <c r="BD49" s="27">
        <v>7</v>
      </c>
      <c r="BE49" s="27">
        <v>5</v>
      </c>
      <c r="BF49" s="27">
        <v>7</v>
      </c>
      <c r="BG49" s="27">
        <v>5</v>
      </c>
      <c r="BH49" s="27">
        <v>6</v>
      </c>
      <c r="BI49" s="27">
        <v>6</v>
      </c>
      <c r="BJ49" s="27">
        <v>5</v>
      </c>
      <c r="BK49" s="27">
        <v>6</v>
      </c>
      <c r="BL49" s="27">
        <v>1945</v>
      </c>
      <c r="BM49" s="27">
        <v>1553</v>
      </c>
      <c r="BN49" s="27">
        <v>1743</v>
      </c>
      <c r="BO49" s="27">
        <v>2351</v>
      </c>
      <c r="BP49" s="27">
        <v>1769</v>
      </c>
      <c r="BQ49" s="27">
        <v>1853</v>
      </c>
      <c r="BR49" s="27">
        <v>1733</v>
      </c>
      <c r="BS49" s="27">
        <v>1820</v>
      </c>
      <c r="BT49" s="27">
        <v>2279</v>
      </c>
      <c r="BU49" s="27">
        <v>1843</v>
      </c>
      <c r="BV49" s="27">
        <v>1887</v>
      </c>
      <c r="BW49" s="27">
        <v>1704</v>
      </c>
      <c r="BX49" s="27">
        <v>12</v>
      </c>
      <c r="BY49" s="27">
        <v>10</v>
      </c>
      <c r="BZ49" s="27">
        <v>7</v>
      </c>
      <c r="CA49" s="27">
        <v>10</v>
      </c>
      <c r="CB49" s="27">
        <v>6</v>
      </c>
      <c r="CC49" s="27">
        <v>5</v>
      </c>
      <c r="CD49" s="27">
        <v>5</v>
      </c>
      <c r="CE49" s="27">
        <v>8</v>
      </c>
      <c r="CF49" s="27">
        <v>9</v>
      </c>
      <c r="CG49" s="27">
        <v>11</v>
      </c>
      <c r="CH49" s="27">
        <v>34</v>
      </c>
      <c r="CI49" s="27">
        <v>50</v>
      </c>
      <c r="CJ49" s="27">
        <v>10949</v>
      </c>
      <c r="CK49" s="27">
        <v>2119</v>
      </c>
      <c r="CL49" s="27">
        <v>2371</v>
      </c>
      <c r="CM49" s="27">
        <v>2659</v>
      </c>
      <c r="CN49" s="27">
        <v>2119</v>
      </c>
      <c r="CO49" s="27">
        <v>2313</v>
      </c>
      <c r="CP49" s="27">
        <v>2454</v>
      </c>
      <c r="CQ49" s="27">
        <v>3424</v>
      </c>
      <c r="CR49" s="27">
        <v>6601</v>
      </c>
      <c r="CS49" s="27">
        <v>21733</v>
      </c>
      <c r="CT49" s="27">
        <v>38448</v>
      </c>
      <c r="CU49" s="27">
        <v>165082</v>
      </c>
    </row>
    <row r="50" spans="1:99" x14ac:dyDescent="0.15">
      <c r="B50" s="28">
        <v>3.5428240740740739E-2</v>
      </c>
      <c r="C50" s="27">
        <v>24.9</v>
      </c>
      <c r="D50" s="27">
        <v>3517</v>
      </c>
      <c r="E50" s="27">
        <v>4036</v>
      </c>
      <c r="F50" s="27">
        <v>2686</v>
      </c>
      <c r="G50" s="27">
        <v>6592</v>
      </c>
      <c r="H50" s="27">
        <v>6251</v>
      </c>
      <c r="I50" s="27">
        <v>21212</v>
      </c>
      <c r="J50" s="27">
        <v>9067</v>
      </c>
      <c r="K50" s="27">
        <v>3520</v>
      </c>
      <c r="L50" s="27">
        <v>1778</v>
      </c>
      <c r="M50" s="27">
        <v>2096</v>
      </c>
      <c r="N50" s="27">
        <v>1902</v>
      </c>
      <c r="O50" s="27">
        <v>1079</v>
      </c>
      <c r="P50" s="27">
        <v>3517</v>
      </c>
      <c r="Q50" s="27">
        <v>4046</v>
      </c>
      <c r="R50" s="27">
        <v>2366</v>
      </c>
      <c r="S50" s="27">
        <v>7966</v>
      </c>
      <c r="T50" s="27">
        <v>4703</v>
      </c>
      <c r="U50" s="27">
        <v>9484</v>
      </c>
      <c r="V50" s="27">
        <v>2759</v>
      </c>
      <c r="W50" s="27">
        <v>4995</v>
      </c>
      <c r="X50" s="27">
        <v>1730</v>
      </c>
      <c r="Y50" s="27">
        <v>2026</v>
      </c>
      <c r="Z50" s="27">
        <v>2088</v>
      </c>
      <c r="AA50" s="27">
        <v>1035</v>
      </c>
      <c r="AB50" s="27">
        <v>3483</v>
      </c>
      <c r="AC50" s="27">
        <v>3988</v>
      </c>
      <c r="AD50" s="27">
        <v>2447</v>
      </c>
      <c r="AE50" s="27">
        <v>8363</v>
      </c>
      <c r="AF50" s="27">
        <v>5225</v>
      </c>
      <c r="AG50" s="27">
        <v>2591</v>
      </c>
      <c r="AH50" s="27">
        <v>2633</v>
      </c>
      <c r="AI50" s="27">
        <v>3587</v>
      </c>
      <c r="AJ50" s="27">
        <v>1659</v>
      </c>
      <c r="AK50" s="27">
        <v>2140</v>
      </c>
      <c r="AL50" s="27">
        <v>2398</v>
      </c>
      <c r="AM50" s="27">
        <v>980</v>
      </c>
      <c r="AN50" s="27">
        <v>4</v>
      </c>
      <c r="AO50" s="27">
        <v>3</v>
      </c>
      <c r="AP50" s="27">
        <v>7</v>
      </c>
      <c r="AQ50" s="27">
        <v>8</v>
      </c>
      <c r="AR50" s="27">
        <v>6</v>
      </c>
      <c r="AS50" s="27">
        <v>10</v>
      </c>
      <c r="AT50" s="27">
        <v>6</v>
      </c>
      <c r="AU50" s="27">
        <v>8</v>
      </c>
      <c r="AV50" s="27">
        <v>5</v>
      </c>
      <c r="AW50" s="27">
        <v>5</v>
      </c>
      <c r="AX50" s="27">
        <v>4</v>
      </c>
      <c r="AY50" s="27">
        <v>5</v>
      </c>
      <c r="AZ50" s="27">
        <v>4</v>
      </c>
      <c r="BA50" s="27">
        <v>4</v>
      </c>
      <c r="BB50" s="27">
        <v>8</v>
      </c>
      <c r="BC50" s="27">
        <v>8</v>
      </c>
      <c r="BD50" s="27">
        <v>8</v>
      </c>
      <c r="BE50" s="27">
        <v>7</v>
      </c>
      <c r="BF50" s="27">
        <v>5</v>
      </c>
      <c r="BG50" s="27">
        <v>7</v>
      </c>
      <c r="BH50" s="27">
        <v>6</v>
      </c>
      <c r="BI50" s="27">
        <v>4</v>
      </c>
      <c r="BJ50" s="27">
        <v>8</v>
      </c>
      <c r="BK50" s="27">
        <v>8</v>
      </c>
      <c r="BL50" s="27">
        <v>2191</v>
      </c>
      <c r="BM50" s="27">
        <v>1663</v>
      </c>
      <c r="BN50" s="27">
        <v>1946</v>
      </c>
      <c r="BO50" s="27">
        <v>2702</v>
      </c>
      <c r="BP50" s="27">
        <v>1993</v>
      </c>
      <c r="BQ50" s="27">
        <v>2071</v>
      </c>
      <c r="BR50" s="27">
        <v>1931</v>
      </c>
      <c r="BS50" s="27">
        <v>1950</v>
      </c>
      <c r="BT50" s="27">
        <v>2595</v>
      </c>
      <c r="BU50" s="27">
        <v>2112</v>
      </c>
      <c r="BV50" s="27">
        <v>2140</v>
      </c>
      <c r="BW50" s="27">
        <v>1921</v>
      </c>
      <c r="BX50" s="27">
        <v>11</v>
      </c>
      <c r="BY50" s="27">
        <v>9</v>
      </c>
      <c r="BZ50" s="27">
        <v>4</v>
      </c>
      <c r="CA50" s="27">
        <v>9</v>
      </c>
      <c r="CB50" s="27">
        <v>5</v>
      </c>
      <c r="CC50" s="27">
        <v>10</v>
      </c>
      <c r="CD50" s="27">
        <v>7</v>
      </c>
      <c r="CE50" s="27">
        <v>9</v>
      </c>
      <c r="CF50" s="27">
        <v>6</v>
      </c>
      <c r="CG50" s="27">
        <v>21</v>
      </c>
      <c r="CH50" s="27">
        <v>26</v>
      </c>
      <c r="CI50" s="27">
        <v>83</v>
      </c>
      <c r="CJ50" s="27">
        <v>13363</v>
      </c>
      <c r="CK50" s="27">
        <v>2538</v>
      </c>
      <c r="CL50" s="27">
        <v>2737</v>
      </c>
      <c r="CM50" s="27">
        <v>3202</v>
      </c>
      <c r="CN50" s="27">
        <v>2463</v>
      </c>
      <c r="CO50" s="27">
        <v>2722</v>
      </c>
      <c r="CP50" s="27">
        <v>2853</v>
      </c>
      <c r="CQ50" s="27">
        <v>4025</v>
      </c>
      <c r="CR50" s="27">
        <v>8088</v>
      </c>
      <c r="CS50" s="27">
        <v>27714</v>
      </c>
      <c r="CT50" s="27">
        <v>47902</v>
      </c>
      <c r="CU50" s="27">
        <v>206507</v>
      </c>
    </row>
    <row r="51" spans="1:99" x14ac:dyDescent="0.15">
      <c r="B51" s="28">
        <v>4.2372685185185187E-2</v>
      </c>
      <c r="C51" s="27">
        <v>24.9</v>
      </c>
      <c r="D51" s="27">
        <v>4119</v>
      </c>
      <c r="E51" s="27">
        <v>4496</v>
      </c>
      <c r="F51" s="27">
        <v>2970</v>
      </c>
      <c r="G51" s="27">
        <v>7691</v>
      </c>
      <c r="H51" s="27">
        <v>8250</v>
      </c>
      <c r="I51" s="27">
        <v>32154</v>
      </c>
      <c r="J51" s="27">
        <v>10950</v>
      </c>
      <c r="K51" s="27">
        <v>4004</v>
      </c>
      <c r="L51" s="27">
        <v>2024</v>
      </c>
      <c r="M51" s="27">
        <v>2259</v>
      </c>
      <c r="N51" s="27">
        <v>2344</v>
      </c>
      <c r="O51" s="27">
        <v>1093</v>
      </c>
      <c r="P51" s="27">
        <v>4151</v>
      </c>
      <c r="Q51" s="27">
        <v>4556</v>
      </c>
      <c r="R51" s="27">
        <v>2711</v>
      </c>
      <c r="S51" s="27">
        <v>9609</v>
      </c>
      <c r="T51" s="27">
        <v>5927</v>
      </c>
      <c r="U51" s="27">
        <v>11836</v>
      </c>
      <c r="V51" s="27">
        <v>3344</v>
      </c>
      <c r="W51" s="27">
        <v>5634</v>
      </c>
      <c r="X51" s="27">
        <v>1871</v>
      </c>
      <c r="Y51" s="27">
        <v>2252</v>
      </c>
      <c r="Z51" s="27">
        <v>2387</v>
      </c>
      <c r="AA51" s="27">
        <v>1110</v>
      </c>
      <c r="AB51" s="27">
        <v>4122</v>
      </c>
      <c r="AC51" s="27">
        <v>4449</v>
      </c>
      <c r="AD51" s="27">
        <v>2858</v>
      </c>
      <c r="AE51" s="27">
        <v>9846</v>
      </c>
      <c r="AF51" s="27">
        <v>6400</v>
      </c>
      <c r="AG51" s="27">
        <v>3368</v>
      </c>
      <c r="AH51" s="27">
        <v>3014</v>
      </c>
      <c r="AI51" s="27">
        <v>4015</v>
      </c>
      <c r="AJ51" s="27">
        <v>1945</v>
      </c>
      <c r="AK51" s="27">
        <v>2363</v>
      </c>
      <c r="AL51" s="27">
        <v>2728</v>
      </c>
      <c r="AM51" s="27">
        <v>1043</v>
      </c>
      <c r="AN51" s="27">
        <v>6</v>
      </c>
      <c r="AO51" s="27">
        <v>7</v>
      </c>
      <c r="AP51" s="27">
        <v>8</v>
      </c>
      <c r="AQ51" s="27">
        <v>11</v>
      </c>
      <c r="AR51" s="27">
        <v>6</v>
      </c>
      <c r="AS51" s="27">
        <v>9</v>
      </c>
      <c r="AT51" s="27">
        <v>7</v>
      </c>
      <c r="AU51" s="27">
        <v>9</v>
      </c>
      <c r="AV51" s="27">
        <v>6</v>
      </c>
      <c r="AW51" s="27">
        <v>8</v>
      </c>
      <c r="AX51" s="27">
        <v>19</v>
      </c>
      <c r="AY51" s="27">
        <v>5</v>
      </c>
      <c r="AZ51" s="27">
        <v>6</v>
      </c>
      <c r="BA51" s="27">
        <v>8</v>
      </c>
      <c r="BB51" s="27">
        <v>9</v>
      </c>
      <c r="BC51" s="27">
        <v>6</v>
      </c>
      <c r="BD51" s="27">
        <v>4</v>
      </c>
      <c r="BE51" s="27">
        <v>8</v>
      </c>
      <c r="BF51" s="27">
        <v>5</v>
      </c>
      <c r="BG51" s="27">
        <v>8</v>
      </c>
      <c r="BH51" s="27">
        <v>6</v>
      </c>
      <c r="BI51" s="27">
        <v>9</v>
      </c>
      <c r="BJ51" s="27">
        <v>7</v>
      </c>
      <c r="BK51" s="27">
        <v>6</v>
      </c>
      <c r="BL51" s="27">
        <v>2468</v>
      </c>
      <c r="BM51" s="27">
        <v>1764</v>
      </c>
      <c r="BN51" s="27">
        <v>2142</v>
      </c>
      <c r="BO51" s="27">
        <v>3008</v>
      </c>
      <c r="BP51" s="27">
        <v>2133</v>
      </c>
      <c r="BQ51" s="27">
        <v>2250</v>
      </c>
      <c r="BR51" s="27">
        <v>2020</v>
      </c>
      <c r="BS51" s="27">
        <v>2150</v>
      </c>
      <c r="BT51" s="27">
        <v>2881</v>
      </c>
      <c r="BU51" s="27">
        <v>2360</v>
      </c>
      <c r="BV51" s="27">
        <v>2296</v>
      </c>
      <c r="BW51" s="27">
        <v>2188</v>
      </c>
      <c r="BX51" s="27">
        <v>11</v>
      </c>
      <c r="BY51" s="27">
        <v>8</v>
      </c>
      <c r="BZ51" s="27">
        <v>11</v>
      </c>
      <c r="CA51" s="27">
        <v>6</v>
      </c>
      <c r="CB51" s="27">
        <v>6</v>
      </c>
      <c r="CC51" s="27">
        <v>8</v>
      </c>
      <c r="CD51" s="27">
        <v>11</v>
      </c>
      <c r="CE51" s="27">
        <v>8</v>
      </c>
      <c r="CF51" s="27">
        <v>8</v>
      </c>
      <c r="CG51" s="27">
        <v>20</v>
      </c>
      <c r="CH51" s="27">
        <v>35</v>
      </c>
      <c r="CI51" s="27">
        <v>78</v>
      </c>
      <c r="CJ51" s="27">
        <v>15645</v>
      </c>
      <c r="CK51" s="27">
        <v>2726</v>
      </c>
      <c r="CL51" s="27">
        <v>2970</v>
      </c>
      <c r="CM51" s="27">
        <v>3533</v>
      </c>
      <c r="CN51" s="27">
        <v>2707</v>
      </c>
      <c r="CO51" s="27">
        <v>2939</v>
      </c>
      <c r="CP51" s="27">
        <v>3110</v>
      </c>
      <c r="CQ51" s="27">
        <v>4526</v>
      </c>
      <c r="CR51" s="27">
        <v>9259</v>
      </c>
      <c r="CS51" s="27">
        <v>32554</v>
      </c>
      <c r="CT51" s="27">
        <v>56555</v>
      </c>
      <c r="CU51" s="27">
        <v>244018</v>
      </c>
    </row>
    <row r="52" spans="1:99" x14ac:dyDescent="0.15">
      <c r="B52" s="28">
        <v>4.9317129629629627E-2</v>
      </c>
      <c r="C52" s="27">
        <v>24.8</v>
      </c>
      <c r="D52" s="27">
        <v>4515</v>
      </c>
      <c r="E52" s="27">
        <v>5041</v>
      </c>
      <c r="F52" s="27">
        <v>3347</v>
      </c>
      <c r="G52" s="27">
        <v>8723</v>
      </c>
      <c r="H52" s="27">
        <v>9920</v>
      </c>
      <c r="I52" s="27">
        <v>44202</v>
      </c>
      <c r="J52" s="27">
        <v>13195</v>
      </c>
      <c r="K52" s="27">
        <v>4575</v>
      </c>
      <c r="L52" s="27">
        <v>2134</v>
      </c>
      <c r="M52" s="27">
        <v>2575</v>
      </c>
      <c r="N52" s="27">
        <v>2667</v>
      </c>
      <c r="O52" s="27">
        <v>1210</v>
      </c>
      <c r="P52" s="27">
        <v>4629</v>
      </c>
      <c r="Q52" s="27">
        <v>4993</v>
      </c>
      <c r="R52" s="27">
        <v>2895</v>
      </c>
      <c r="S52" s="27">
        <v>11095</v>
      </c>
      <c r="T52" s="27">
        <v>7179</v>
      </c>
      <c r="U52" s="27">
        <v>14011</v>
      </c>
      <c r="V52" s="27">
        <v>3603</v>
      </c>
      <c r="W52" s="27">
        <v>6514</v>
      </c>
      <c r="X52" s="27">
        <v>1986</v>
      </c>
      <c r="Y52" s="27">
        <v>2484</v>
      </c>
      <c r="Z52" s="27">
        <v>2837</v>
      </c>
      <c r="AA52" s="27">
        <v>1178</v>
      </c>
      <c r="AB52" s="27">
        <v>4531</v>
      </c>
      <c r="AC52" s="27">
        <v>4983</v>
      </c>
      <c r="AD52" s="27">
        <v>3097</v>
      </c>
      <c r="AE52" s="27">
        <v>11408</v>
      </c>
      <c r="AF52" s="27">
        <v>7931</v>
      </c>
      <c r="AG52" s="27">
        <v>4445</v>
      </c>
      <c r="AH52" s="27">
        <v>3211</v>
      </c>
      <c r="AI52" s="27">
        <v>4283</v>
      </c>
      <c r="AJ52" s="27">
        <v>2054</v>
      </c>
      <c r="AK52" s="27">
        <v>2622</v>
      </c>
      <c r="AL52" s="27">
        <v>3187</v>
      </c>
      <c r="AM52" s="27">
        <v>1083</v>
      </c>
      <c r="AN52" s="27">
        <v>6</v>
      </c>
      <c r="AO52" s="27">
        <v>9</v>
      </c>
      <c r="AP52" s="27">
        <v>6</v>
      </c>
      <c r="AQ52" s="27">
        <v>14</v>
      </c>
      <c r="AR52" s="27">
        <v>10</v>
      </c>
      <c r="AS52" s="27">
        <v>8</v>
      </c>
      <c r="AT52" s="27">
        <v>11</v>
      </c>
      <c r="AU52" s="27">
        <v>4</v>
      </c>
      <c r="AV52" s="27">
        <v>3</v>
      </c>
      <c r="AW52" s="27">
        <v>7</v>
      </c>
      <c r="AX52" s="27">
        <v>4</v>
      </c>
      <c r="AY52" s="27">
        <v>10</v>
      </c>
      <c r="AZ52" s="27">
        <v>6</v>
      </c>
      <c r="BA52" s="27">
        <v>5</v>
      </c>
      <c r="BB52" s="27">
        <v>3</v>
      </c>
      <c r="BC52" s="27">
        <v>9</v>
      </c>
      <c r="BD52" s="27">
        <v>7</v>
      </c>
      <c r="BE52" s="27">
        <v>7</v>
      </c>
      <c r="BF52" s="27">
        <v>7</v>
      </c>
      <c r="BG52" s="27">
        <v>5</v>
      </c>
      <c r="BH52" s="27">
        <v>7</v>
      </c>
      <c r="BI52" s="27">
        <v>6</v>
      </c>
      <c r="BJ52" s="27">
        <v>9</v>
      </c>
      <c r="BK52" s="27">
        <v>6</v>
      </c>
      <c r="BL52" s="27">
        <v>2620</v>
      </c>
      <c r="BM52" s="27">
        <v>1770</v>
      </c>
      <c r="BN52" s="27">
        <v>2346</v>
      </c>
      <c r="BO52" s="27">
        <v>3333</v>
      </c>
      <c r="BP52" s="27">
        <v>2205</v>
      </c>
      <c r="BQ52" s="27">
        <v>2371</v>
      </c>
      <c r="BR52" s="27">
        <v>2218</v>
      </c>
      <c r="BS52" s="27">
        <v>2253</v>
      </c>
      <c r="BT52" s="27">
        <v>3201</v>
      </c>
      <c r="BU52" s="27">
        <v>2527</v>
      </c>
      <c r="BV52" s="27">
        <v>2510</v>
      </c>
      <c r="BW52" s="27">
        <v>2409</v>
      </c>
      <c r="BX52" s="27">
        <v>10</v>
      </c>
      <c r="BY52" s="27">
        <v>8</v>
      </c>
      <c r="BZ52" s="27">
        <v>9</v>
      </c>
      <c r="CA52" s="27">
        <v>9</v>
      </c>
      <c r="CB52" s="27">
        <v>8</v>
      </c>
      <c r="CC52" s="27">
        <v>9</v>
      </c>
      <c r="CD52" s="27">
        <v>4</v>
      </c>
      <c r="CE52" s="27">
        <v>7</v>
      </c>
      <c r="CF52" s="27">
        <v>10</v>
      </c>
      <c r="CG52" s="27">
        <v>35</v>
      </c>
      <c r="CH52" s="27">
        <v>44</v>
      </c>
      <c r="CI52" s="27">
        <v>63</v>
      </c>
      <c r="CJ52" s="27">
        <v>17347</v>
      </c>
      <c r="CK52" s="27">
        <v>2968</v>
      </c>
      <c r="CL52" s="27">
        <v>3289</v>
      </c>
      <c r="CM52" s="27">
        <v>3883</v>
      </c>
      <c r="CN52" s="27">
        <v>2883</v>
      </c>
      <c r="CO52" s="27">
        <v>3305</v>
      </c>
      <c r="CP52" s="27">
        <v>3383</v>
      </c>
      <c r="CQ52" s="27">
        <v>5012</v>
      </c>
      <c r="CR52" s="27">
        <v>10560</v>
      </c>
      <c r="CS52" s="27">
        <v>36807</v>
      </c>
      <c r="CT52" s="27">
        <v>64267</v>
      </c>
      <c r="CU52" s="27">
        <v>275915</v>
      </c>
    </row>
    <row r="54" spans="1:99" ht="14" x14ac:dyDescent="0.15">
      <c r="A54" s="26" t="s">
        <v>200</v>
      </c>
      <c r="B54" s="25"/>
    </row>
    <row r="56" spans="1:99" x14ac:dyDescent="0.15">
      <c r="B56" s="24"/>
      <c r="C56" s="23">
        <v>1</v>
      </c>
      <c r="D56" s="23">
        <v>2</v>
      </c>
      <c r="E56" s="23">
        <v>3</v>
      </c>
      <c r="F56" s="23">
        <v>4</v>
      </c>
      <c r="G56" s="23">
        <v>5</v>
      </c>
      <c r="H56" s="23">
        <v>6</v>
      </c>
      <c r="I56" s="23">
        <v>7</v>
      </c>
      <c r="J56" s="23">
        <v>8</v>
      </c>
      <c r="K56" s="23">
        <v>9</v>
      </c>
      <c r="L56" s="23">
        <v>10</v>
      </c>
      <c r="M56" s="23">
        <v>11</v>
      </c>
      <c r="N56" s="23">
        <v>12</v>
      </c>
    </row>
    <row r="57" spans="1:99" x14ac:dyDescent="0.15">
      <c r="B57" s="33" t="s">
        <v>199</v>
      </c>
      <c r="C57" s="22">
        <v>66310</v>
      </c>
      <c r="D57" s="22">
        <v>70210</v>
      </c>
      <c r="E57" s="22">
        <v>42790</v>
      </c>
      <c r="F57" s="22">
        <v>131870</v>
      </c>
      <c r="G57" s="22">
        <v>175740</v>
      </c>
      <c r="H57" s="22">
        <v>948620</v>
      </c>
      <c r="I57" s="22">
        <v>213450</v>
      </c>
      <c r="J57" s="22">
        <v>59590</v>
      </c>
      <c r="K57" s="22">
        <v>23600</v>
      </c>
      <c r="L57" s="22">
        <v>28950</v>
      </c>
      <c r="M57" s="22">
        <v>36360</v>
      </c>
      <c r="N57" s="22">
        <v>8400</v>
      </c>
      <c r="O57" s="17" t="s">
        <v>192</v>
      </c>
    </row>
    <row r="58" spans="1:99" ht="24" x14ac:dyDescent="0.15">
      <c r="B58" s="34"/>
      <c r="C58" s="21">
        <v>0.999</v>
      </c>
      <c r="D58" s="21">
        <v>0.999</v>
      </c>
      <c r="E58" s="21">
        <v>0.999</v>
      </c>
      <c r="F58" s="21">
        <v>1</v>
      </c>
      <c r="G58" s="21">
        <v>0.999</v>
      </c>
      <c r="H58" s="21">
        <v>0.98399999999999999</v>
      </c>
      <c r="I58" s="21">
        <v>0.999</v>
      </c>
      <c r="J58" s="21">
        <v>0.999</v>
      </c>
      <c r="K58" s="21">
        <v>0.997</v>
      </c>
      <c r="L58" s="21">
        <v>0.98899999999999999</v>
      </c>
      <c r="M58" s="21">
        <v>0.997</v>
      </c>
      <c r="N58" s="21">
        <v>0.96199999999999997</v>
      </c>
      <c r="O58" s="17" t="s">
        <v>191</v>
      </c>
    </row>
    <row r="59" spans="1:99" ht="24" x14ac:dyDescent="0.15">
      <c r="B59" s="34"/>
      <c r="C59" s="20">
        <v>2.8483796296296295E-2</v>
      </c>
      <c r="D59" s="20">
        <v>1.4594907407407407E-2</v>
      </c>
      <c r="E59" s="20">
        <v>2.1539351851851851E-2</v>
      </c>
      <c r="F59" s="20">
        <v>2.1539351851851851E-2</v>
      </c>
      <c r="G59" s="20">
        <v>3.5428240740740739E-2</v>
      </c>
      <c r="H59" s="20">
        <v>3.5428240740740739E-2</v>
      </c>
      <c r="I59" s="20">
        <v>3.5428240740740739E-2</v>
      </c>
      <c r="J59" s="20">
        <v>2.1539351851851851E-2</v>
      </c>
      <c r="K59" s="20">
        <v>1.4594907407407407E-2</v>
      </c>
      <c r="L59" s="20">
        <v>2.1539351851851851E-2</v>
      </c>
      <c r="M59" s="20">
        <v>3.5428240740740739E-2</v>
      </c>
      <c r="N59" s="20">
        <v>3.5428240740740739E-2</v>
      </c>
      <c r="O59" s="17" t="s">
        <v>190</v>
      </c>
    </row>
    <row r="60" spans="1:99" ht="14" x14ac:dyDescent="0.15">
      <c r="B60" s="35"/>
      <c r="C60" s="18">
        <v>6.3888888888888893E-3</v>
      </c>
      <c r="D60" s="18">
        <v>8.4490740740740739E-4</v>
      </c>
      <c r="E60" s="18">
        <v>2.5925925925925925E-3</v>
      </c>
      <c r="F60" s="18">
        <v>4.409722222222222E-3</v>
      </c>
      <c r="G60" s="18">
        <v>1.2800925925925926E-2</v>
      </c>
      <c r="H60" s="18">
        <v>1.8796296296296297E-2</v>
      </c>
      <c r="I60" s="18">
        <v>8.819444444444444E-3</v>
      </c>
      <c r="J60" s="18">
        <v>1.3194444444444445E-3</v>
      </c>
      <c r="K60" s="19" t="s">
        <v>189</v>
      </c>
      <c r="L60" s="18">
        <v>2.0833333333333333E-3</v>
      </c>
      <c r="M60" s="18">
        <v>1.0763888888888889E-2</v>
      </c>
      <c r="N60" s="18">
        <v>5.6712962962962967E-3</v>
      </c>
      <c r="O60" s="17" t="s">
        <v>188</v>
      </c>
    </row>
    <row r="61" spans="1:99" x14ac:dyDescent="0.15">
      <c r="B61" s="33" t="s">
        <v>198</v>
      </c>
      <c r="C61" s="22">
        <v>60950</v>
      </c>
      <c r="D61" s="22">
        <v>71300</v>
      </c>
      <c r="E61" s="22">
        <v>35500</v>
      </c>
      <c r="F61" s="22">
        <v>173100</v>
      </c>
      <c r="G61" s="22">
        <v>118510</v>
      </c>
      <c r="H61" s="22">
        <v>230340</v>
      </c>
      <c r="I61" s="22">
        <v>49690</v>
      </c>
      <c r="J61" s="22">
        <v>93320</v>
      </c>
      <c r="K61" s="22">
        <v>20670</v>
      </c>
      <c r="L61" s="22">
        <v>26300</v>
      </c>
      <c r="M61" s="22">
        <v>37080</v>
      </c>
      <c r="N61" s="22">
        <v>8510</v>
      </c>
      <c r="O61" s="17" t="s">
        <v>192</v>
      </c>
    </row>
    <row r="62" spans="1:99" ht="24" x14ac:dyDescent="0.15">
      <c r="B62" s="34"/>
      <c r="C62" s="21">
        <v>0.998</v>
      </c>
      <c r="D62" s="21">
        <v>0.998</v>
      </c>
      <c r="E62" s="21">
        <v>0.995</v>
      </c>
      <c r="F62" s="21">
        <v>0.997</v>
      </c>
      <c r="G62" s="21">
        <v>0.999</v>
      </c>
      <c r="H62" s="21">
        <v>1</v>
      </c>
      <c r="I62" s="21">
        <v>0.998</v>
      </c>
      <c r="J62" s="21">
        <v>1</v>
      </c>
      <c r="K62" s="21">
        <v>0.997</v>
      </c>
      <c r="L62" s="21">
        <v>1</v>
      </c>
      <c r="M62" s="21">
        <v>0.997</v>
      </c>
      <c r="N62" s="21">
        <v>0.95099999999999996</v>
      </c>
      <c r="O62" s="17" t="s">
        <v>191</v>
      </c>
    </row>
    <row r="63" spans="1:99" ht="24" x14ac:dyDescent="0.15">
      <c r="B63" s="34"/>
      <c r="C63" s="20">
        <v>2.8483796296296295E-2</v>
      </c>
      <c r="D63" s="20">
        <v>1.4594907407407407E-2</v>
      </c>
      <c r="E63" s="20">
        <v>2.1539351851851851E-2</v>
      </c>
      <c r="F63" s="20">
        <v>2.8483796296296295E-2</v>
      </c>
      <c r="G63" s="20">
        <v>3.5428240740740739E-2</v>
      </c>
      <c r="H63" s="20">
        <v>3.5428240740740739E-2</v>
      </c>
      <c r="I63" s="20">
        <v>2.8483796296296295E-2</v>
      </c>
      <c r="J63" s="20">
        <v>2.1539351851851851E-2</v>
      </c>
      <c r="K63" s="20">
        <v>2.1539351851851851E-2</v>
      </c>
      <c r="L63" s="20">
        <v>1.4594907407407407E-2</v>
      </c>
      <c r="M63" s="20">
        <v>3.5428240740740739E-2</v>
      </c>
      <c r="N63" s="20">
        <v>1.4594907407407407E-2</v>
      </c>
      <c r="O63" s="17" t="s">
        <v>190</v>
      </c>
    </row>
    <row r="64" spans="1:99" ht="14" x14ac:dyDescent="0.15">
      <c r="B64" s="35"/>
      <c r="C64" s="18">
        <v>3.414351851851852E-3</v>
      </c>
      <c r="D64" s="18">
        <v>1.3425925925925925E-3</v>
      </c>
      <c r="E64" s="18">
        <v>1.8634259259259259E-3</v>
      </c>
      <c r="F64" s="18">
        <v>6.1805555555555555E-3</v>
      </c>
      <c r="G64" s="18">
        <v>1.1423611111111112E-2</v>
      </c>
      <c r="H64" s="18">
        <v>1.068287037037037E-2</v>
      </c>
      <c r="I64" s="18">
        <v>5.1504629629629626E-3</v>
      </c>
      <c r="J64" s="18">
        <v>3.1481481481481482E-3</v>
      </c>
      <c r="K64" s="18">
        <v>1.0185185185185184E-3</v>
      </c>
      <c r="L64" s="18">
        <v>9.2592592592592596E-4</v>
      </c>
      <c r="M64" s="18">
        <v>9.0046296296296298E-3</v>
      </c>
      <c r="N64" s="19" t="s">
        <v>189</v>
      </c>
      <c r="O64" s="17" t="s">
        <v>188</v>
      </c>
    </row>
    <row r="65" spans="2:15" x14ac:dyDescent="0.15">
      <c r="B65" s="33" t="s">
        <v>197</v>
      </c>
      <c r="C65" s="22">
        <v>62870</v>
      </c>
      <c r="D65" s="22">
        <v>71660</v>
      </c>
      <c r="E65" s="22">
        <v>37010</v>
      </c>
      <c r="F65" s="22">
        <v>180570</v>
      </c>
      <c r="G65" s="22">
        <v>133300</v>
      </c>
      <c r="H65" s="22">
        <v>75320</v>
      </c>
      <c r="I65" s="22">
        <v>38180</v>
      </c>
      <c r="J65" s="22">
        <v>62080</v>
      </c>
      <c r="K65" s="22">
        <v>21510</v>
      </c>
      <c r="L65" s="22">
        <v>29700</v>
      </c>
      <c r="M65" s="22">
        <v>43550</v>
      </c>
      <c r="N65" s="22">
        <v>6410</v>
      </c>
      <c r="O65" s="17" t="s">
        <v>192</v>
      </c>
    </row>
    <row r="66" spans="2:15" ht="24" x14ac:dyDescent="0.15">
      <c r="B66" s="34"/>
      <c r="C66" s="21">
        <v>1</v>
      </c>
      <c r="D66" s="21">
        <v>0.997</v>
      </c>
      <c r="E66" s="21">
        <v>0.995</v>
      </c>
      <c r="F66" s="21">
        <v>0.998</v>
      </c>
      <c r="G66" s="21">
        <v>0.999</v>
      </c>
      <c r="H66" s="21">
        <v>0.97899999999999998</v>
      </c>
      <c r="I66" s="21">
        <v>1</v>
      </c>
      <c r="J66" s="21">
        <v>0.997</v>
      </c>
      <c r="K66" s="21">
        <v>0.997</v>
      </c>
      <c r="L66" s="21">
        <v>0.99399999999999999</v>
      </c>
      <c r="M66" s="21">
        <v>0.995</v>
      </c>
      <c r="N66" s="21">
        <v>0.86199999999999999</v>
      </c>
      <c r="O66" s="17" t="s">
        <v>191</v>
      </c>
    </row>
    <row r="67" spans="2:15" ht="24" x14ac:dyDescent="0.15">
      <c r="B67" s="34"/>
      <c r="C67" s="20">
        <v>2.8483796296296295E-2</v>
      </c>
      <c r="D67" s="20">
        <v>1.4594907407407407E-2</v>
      </c>
      <c r="E67" s="20">
        <v>2.1539351851851851E-2</v>
      </c>
      <c r="F67" s="20">
        <v>2.8483796296296295E-2</v>
      </c>
      <c r="G67" s="20">
        <v>3.5428240740740739E-2</v>
      </c>
      <c r="H67" s="20">
        <v>3.5428240740740739E-2</v>
      </c>
      <c r="I67" s="20">
        <v>2.8483796296296295E-2</v>
      </c>
      <c r="J67" s="20">
        <v>2.1539351851851851E-2</v>
      </c>
      <c r="K67" s="20">
        <v>1.4594907407407407E-2</v>
      </c>
      <c r="L67" s="20">
        <v>1.4594907407407407E-2</v>
      </c>
      <c r="M67" s="20">
        <v>3.5428240740740739E-2</v>
      </c>
      <c r="N67" s="20">
        <v>1.4594907407407407E-2</v>
      </c>
      <c r="O67" s="17" t="s">
        <v>190</v>
      </c>
    </row>
    <row r="68" spans="2:15" ht="14" x14ac:dyDescent="0.15">
      <c r="B68" s="35"/>
      <c r="C68" s="18">
        <v>5.0000000000000001E-3</v>
      </c>
      <c r="D68" s="18">
        <v>1.3888888888888889E-3</v>
      </c>
      <c r="E68" s="18">
        <v>1.7708333333333332E-3</v>
      </c>
      <c r="F68" s="18">
        <v>6.5162037037037037E-3</v>
      </c>
      <c r="G68" s="18">
        <v>1.2013888888888888E-2</v>
      </c>
      <c r="H68" s="18">
        <v>1.5682870370370371E-2</v>
      </c>
      <c r="I68" s="18">
        <v>8.1018518518518516E-4</v>
      </c>
      <c r="J68" s="18">
        <v>2.2800925925925927E-3</v>
      </c>
      <c r="K68" s="19" t="s">
        <v>189</v>
      </c>
      <c r="L68" s="19" t="s">
        <v>189</v>
      </c>
      <c r="M68" s="18">
        <v>8.9120370370370378E-3</v>
      </c>
      <c r="N68" s="19" t="s">
        <v>189</v>
      </c>
      <c r="O68" s="17" t="s">
        <v>188</v>
      </c>
    </row>
    <row r="69" spans="2:15" x14ac:dyDescent="0.15">
      <c r="B69" s="33" t="s">
        <v>196</v>
      </c>
      <c r="C69" s="22">
        <v>-100</v>
      </c>
      <c r="D69" s="22">
        <v>-50</v>
      </c>
      <c r="E69" s="22">
        <v>70</v>
      </c>
      <c r="F69" s="22">
        <v>190</v>
      </c>
      <c r="G69" s="22">
        <v>90</v>
      </c>
      <c r="H69" s="22">
        <v>150</v>
      </c>
      <c r="I69" s="22">
        <v>90</v>
      </c>
      <c r="J69" s="22">
        <v>-110</v>
      </c>
      <c r="K69" s="22">
        <v>-170</v>
      </c>
      <c r="L69" s="22">
        <v>-50</v>
      </c>
      <c r="M69" s="22">
        <v>260</v>
      </c>
      <c r="N69" s="22">
        <v>-60</v>
      </c>
      <c r="O69" s="17" t="s">
        <v>192</v>
      </c>
    </row>
    <row r="70" spans="2:15" ht="24" x14ac:dyDescent="0.15">
      <c r="B70" s="34"/>
      <c r="C70" s="21">
        <v>0.52100000000000002</v>
      </c>
      <c r="D70" s="21">
        <v>0.12</v>
      </c>
      <c r="E70" s="21">
        <v>0.72099999999999997</v>
      </c>
      <c r="F70" s="21">
        <v>0.92100000000000004</v>
      </c>
      <c r="G70" s="21">
        <v>0.53300000000000003</v>
      </c>
      <c r="H70" s="21">
        <v>0.84</v>
      </c>
      <c r="I70" s="21">
        <v>0.47099999999999997</v>
      </c>
      <c r="J70" s="21">
        <v>0.70299999999999996</v>
      </c>
      <c r="K70" s="21">
        <v>0.46</v>
      </c>
      <c r="L70" s="21">
        <v>0.11799999999999999</v>
      </c>
      <c r="M70" s="21">
        <v>0.42799999999999999</v>
      </c>
      <c r="N70" s="21">
        <v>0.17</v>
      </c>
      <c r="O70" s="17" t="s">
        <v>191</v>
      </c>
    </row>
    <row r="71" spans="2:15" ht="24" x14ac:dyDescent="0.15">
      <c r="B71" s="34"/>
      <c r="C71" s="20">
        <v>1.4594907407407407E-2</v>
      </c>
      <c r="D71" s="20">
        <v>2.1539351851851851E-2</v>
      </c>
      <c r="E71" s="20">
        <v>2.8483796296296295E-2</v>
      </c>
      <c r="F71" s="20">
        <v>3.5428240740740739E-2</v>
      </c>
      <c r="G71" s="20">
        <v>3.5428240740740739E-2</v>
      </c>
      <c r="H71" s="20">
        <v>2.8483796296296295E-2</v>
      </c>
      <c r="I71" s="20">
        <v>3.5428240740740739E-2</v>
      </c>
      <c r="J71" s="20">
        <v>1.4594907407407407E-2</v>
      </c>
      <c r="K71" s="20">
        <v>1.4594907407407407E-2</v>
      </c>
      <c r="L71" s="20">
        <v>1.4594907407407407E-2</v>
      </c>
      <c r="M71" s="20">
        <v>2.8483796296296295E-2</v>
      </c>
      <c r="N71" s="20">
        <v>1.4594907407407407E-2</v>
      </c>
      <c r="O71" s="17" t="s">
        <v>190</v>
      </c>
    </row>
    <row r="72" spans="2:15" ht="14" x14ac:dyDescent="0.15">
      <c r="B72" s="35"/>
      <c r="C72" s="19" t="s">
        <v>189</v>
      </c>
      <c r="D72" s="19" t="s">
        <v>189</v>
      </c>
      <c r="E72" s="18">
        <v>1.0625000000000001E-2</v>
      </c>
      <c r="F72" s="18">
        <v>4.1273148148148149E-2</v>
      </c>
      <c r="G72" s="18">
        <v>3.8518518518518521E-2</v>
      </c>
      <c r="H72" s="18">
        <v>2.9409722222222223E-2</v>
      </c>
      <c r="I72" s="18">
        <v>4.0057870370370369E-2</v>
      </c>
      <c r="J72" s="18">
        <v>4.4907407407407405E-3</v>
      </c>
      <c r="K72" s="19" t="s">
        <v>189</v>
      </c>
      <c r="L72" s="19" t="s">
        <v>189</v>
      </c>
      <c r="M72" s="18">
        <v>4.4513888888888888E-2</v>
      </c>
      <c r="N72" s="19" t="s">
        <v>189</v>
      </c>
      <c r="O72" s="17" t="s">
        <v>188</v>
      </c>
    </row>
    <row r="73" spans="2:15" x14ac:dyDescent="0.15">
      <c r="B73" s="33" t="s">
        <v>195</v>
      </c>
      <c r="C73" s="22">
        <v>40</v>
      </c>
      <c r="D73" s="22">
        <v>80</v>
      </c>
      <c r="E73" s="22">
        <v>100</v>
      </c>
      <c r="F73" s="22">
        <v>-30</v>
      </c>
      <c r="G73" s="22">
        <v>-130</v>
      </c>
      <c r="H73" s="22">
        <v>-120</v>
      </c>
      <c r="I73" s="22">
        <v>-70</v>
      </c>
      <c r="J73" s="22">
        <v>-80</v>
      </c>
      <c r="K73" s="22">
        <v>-60</v>
      </c>
      <c r="L73" s="22">
        <v>70</v>
      </c>
      <c r="M73" s="22">
        <v>-150</v>
      </c>
      <c r="N73" s="22">
        <v>70</v>
      </c>
      <c r="O73" s="17" t="s">
        <v>192</v>
      </c>
    </row>
    <row r="74" spans="2:15" ht="24" x14ac:dyDescent="0.15">
      <c r="B74" s="34"/>
      <c r="C74" s="21">
        <v>8.3000000000000004E-2</v>
      </c>
      <c r="D74" s="21">
        <v>0.432</v>
      </c>
      <c r="E74" s="21">
        <v>0.92600000000000005</v>
      </c>
      <c r="F74" s="21">
        <v>3.4000000000000002E-2</v>
      </c>
      <c r="G74" s="21">
        <v>0.50900000000000001</v>
      </c>
      <c r="H74" s="21">
        <v>0.67900000000000005</v>
      </c>
      <c r="I74" s="21">
        <v>0.53300000000000003</v>
      </c>
      <c r="J74" s="21">
        <v>0.432</v>
      </c>
      <c r="K74" s="21">
        <v>0.39100000000000001</v>
      </c>
      <c r="L74" s="21">
        <v>0.29199999999999998</v>
      </c>
      <c r="M74" s="21">
        <v>0.66200000000000003</v>
      </c>
      <c r="N74" s="21">
        <v>0.55700000000000005</v>
      </c>
      <c r="O74" s="17" t="s">
        <v>191</v>
      </c>
    </row>
    <row r="75" spans="2:15" ht="24" x14ac:dyDescent="0.15">
      <c r="B75" s="34"/>
      <c r="C75" s="20">
        <v>2.8483796296296295E-2</v>
      </c>
      <c r="D75" s="20">
        <v>3.5428240740740739E-2</v>
      </c>
      <c r="E75" s="20">
        <v>2.8483796296296295E-2</v>
      </c>
      <c r="F75" s="20">
        <v>1.4594907407407407E-2</v>
      </c>
      <c r="G75" s="20">
        <v>1.4594907407407407E-2</v>
      </c>
      <c r="H75" s="20">
        <v>1.4594907407407407E-2</v>
      </c>
      <c r="I75" s="20">
        <v>2.1539351851851851E-2</v>
      </c>
      <c r="J75" s="20">
        <v>1.4594907407407407E-2</v>
      </c>
      <c r="K75" s="20">
        <v>2.1539351851851851E-2</v>
      </c>
      <c r="L75" s="20">
        <v>3.5428240740740739E-2</v>
      </c>
      <c r="M75" s="20">
        <v>1.4594907407407407E-2</v>
      </c>
      <c r="N75" s="20">
        <v>2.8483796296296295E-2</v>
      </c>
      <c r="O75" s="17" t="s">
        <v>190</v>
      </c>
    </row>
    <row r="76" spans="2:15" ht="14" x14ac:dyDescent="0.15">
      <c r="B76" s="35"/>
      <c r="C76" s="19" t="s">
        <v>189</v>
      </c>
      <c r="D76" s="18">
        <v>4.5844907407407411E-2</v>
      </c>
      <c r="E76" s="18">
        <v>3.681712962962963E-2</v>
      </c>
      <c r="F76" s="19" t="s">
        <v>189</v>
      </c>
      <c r="G76" s="19" t="s">
        <v>189</v>
      </c>
      <c r="H76" s="19" t="s">
        <v>189</v>
      </c>
      <c r="I76" s="18">
        <v>1.7569444444444443E-2</v>
      </c>
      <c r="J76" s="19" t="s">
        <v>189</v>
      </c>
      <c r="K76" s="18">
        <v>3.7743055555555557E-2</v>
      </c>
      <c r="L76" s="18">
        <v>4.7337962962962964E-2</v>
      </c>
      <c r="M76" s="19" t="s">
        <v>189</v>
      </c>
      <c r="N76" s="19" t="s">
        <v>189</v>
      </c>
      <c r="O76" s="17" t="s">
        <v>188</v>
      </c>
    </row>
    <row r="77" spans="2:15" x14ac:dyDescent="0.15">
      <c r="B77" s="33" t="s">
        <v>31</v>
      </c>
      <c r="C77" s="22">
        <v>31600</v>
      </c>
      <c r="D77" s="22">
        <v>21440</v>
      </c>
      <c r="E77" s="22">
        <v>28050</v>
      </c>
      <c r="F77" s="22">
        <v>42780</v>
      </c>
      <c r="G77" s="22">
        <v>25820</v>
      </c>
      <c r="H77" s="22">
        <v>27200</v>
      </c>
      <c r="I77" s="22">
        <v>26030</v>
      </c>
      <c r="J77" s="22">
        <v>25860</v>
      </c>
      <c r="K77" s="22">
        <v>39720</v>
      </c>
      <c r="L77" s="22">
        <v>30140</v>
      </c>
      <c r="M77" s="22">
        <v>29430</v>
      </c>
      <c r="N77" s="22">
        <v>25610</v>
      </c>
      <c r="O77" s="17" t="s">
        <v>192</v>
      </c>
    </row>
    <row r="78" spans="2:15" ht="24" x14ac:dyDescent="0.15">
      <c r="B78" s="34"/>
      <c r="C78" s="21">
        <v>0.99399999999999999</v>
      </c>
      <c r="D78" s="21">
        <v>0.98599999999999999</v>
      </c>
      <c r="E78" s="21">
        <v>0.99199999999999999</v>
      </c>
      <c r="F78" s="21">
        <v>0.996</v>
      </c>
      <c r="G78" s="21">
        <v>0.995</v>
      </c>
      <c r="H78" s="21">
        <v>0.98799999999999999</v>
      </c>
      <c r="I78" s="21">
        <v>0.998</v>
      </c>
      <c r="J78" s="21">
        <v>0.98699999999999999</v>
      </c>
      <c r="K78" s="21">
        <v>0.997</v>
      </c>
      <c r="L78" s="21">
        <v>0.999</v>
      </c>
      <c r="M78" s="21">
        <v>0.999</v>
      </c>
      <c r="N78" s="21">
        <v>1</v>
      </c>
      <c r="O78" s="17" t="s">
        <v>191</v>
      </c>
    </row>
    <row r="79" spans="2:15" ht="24" x14ac:dyDescent="0.15">
      <c r="B79" s="34"/>
      <c r="C79" s="20">
        <v>1.4594907407407407E-2</v>
      </c>
      <c r="D79" s="20">
        <v>1.4594907407407407E-2</v>
      </c>
      <c r="E79" s="20">
        <v>1.4594907407407407E-2</v>
      </c>
      <c r="F79" s="20">
        <v>1.4594907407407407E-2</v>
      </c>
      <c r="G79" s="20">
        <v>1.4594907407407407E-2</v>
      </c>
      <c r="H79" s="20">
        <v>1.4594907407407407E-2</v>
      </c>
      <c r="I79" s="20">
        <v>1.4594907407407407E-2</v>
      </c>
      <c r="J79" s="20">
        <v>1.4594907407407407E-2</v>
      </c>
      <c r="K79" s="20">
        <v>1.4594907407407407E-2</v>
      </c>
      <c r="L79" s="20">
        <v>1.4594907407407407E-2</v>
      </c>
      <c r="M79" s="20">
        <v>1.4594907407407407E-2</v>
      </c>
      <c r="N79" s="20">
        <v>1.4594907407407407E-2</v>
      </c>
      <c r="O79" s="17" t="s">
        <v>190</v>
      </c>
    </row>
    <row r="80" spans="2:15" ht="14" x14ac:dyDescent="0.15">
      <c r="B80" s="35"/>
      <c r="C80" s="18">
        <v>1.0879629629629629E-3</v>
      </c>
      <c r="D80" s="19" t="s">
        <v>189</v>
      </c>
      <c r="E80" s="19" t="s">
        <v>189</v>
      </c>
      <c r="F80" s="18">
        <v>7.5231481481481482E-4</v>
      </c>
      <c r="G80" s="19" t="s">
        <v>189</v>
      </c>
      <c r="H80" s="18">
        <v>7.7546296296296293E-4</v>
      </c>
      <c r="I80" s="19" t="s">
        <v>189</v>
      </c>
      <c r="J80" s="19" t="s">
        <v>189</v>
      </c>
      <c r="K80" s="18">
        <v>1.4467592592592592E-3</v>
      </c>
      <c r="L80" s="18">
        <v>1.0879629629629629E-3</v>
      </c>
      <c r="M80" s="19" t="s">
        <v>189</v>
      </c>
      <c r="N80" s="19" t="s">
        <v>189</v>
      </c>
      <c r="O80" s="17" t="s">
        <v>188</v>
      </c>
    </row>
    <row r="81" spans="2:15" x14ac:dyDescent="0.15">
      <c r="B81" s="33" t="s">
        <v>194</v>
      </c>
      <c r="C81" s="22">
        <v>130</v>
      </c>
      <c r="D81" s="22">
        <v>110</v>
      </c>
      <c r="E81" s="22">
        <v>120</v>
      </c>
      <c r="F81" s="22">
        <v>90</v>
      </c>
      <c r="G81" s="22">
        <v>-130</v>
      </c>
      <c r="H81" s="22">
        <v>-70</v>
      </c>
      <c r="I81" s="22">
        <v>-120</v>
      </c>
      <c r="J81" s="22">
        <v>130</v>
      </c>
      <c r="K81" s="22">
        <v>60</v>
      </c>
      <c r="L81" s="22">
        <v>550</v>
      </c>
      <c r="M81" s="22">
        <v>670</v>
      </c>
      <c r="N81" s="22">
        <v>1800</v>
      </c>
      <c r="O81" s="17" t="s">
        <v>192</v>
      </c>
    </row>
    <row r="82" spans="2:15" ht="24" x14ac:dyDescent="0.15">
      <c r="B82" s="34"/>
      <c r="C82" s="21">
        <v>0.81200000000000006</v>
      </c>
      <c r="D82" s="21">
        <v>0.58199999999999996</v>
      </c>
      <c r="E82" s="21">
        <v>0.439</v>
      </c>
      <c r="F82" s="21">
        <v>0.38900000000000001</v>
      </c>
      <c r="G82" s="21">
        <v>0.497</v>
      </c>
      <c r="H82" s="21">
        <v>0.72099999999999997</v>
      </c>
      <c r="I82" s="21">
        <v>0.85699999999999998</v>
      </c>
      <c r="J82" s="21">
        <v>0.76800000000000002</v>
      </c>
      <c r="K82" s="21">
        <v>0.22500000000000001</v>
      </c>
      <c r="L82" s="21">
        <v>0.81599999999999995</v>
      </c>
      <c r="M82" s="21">
        <v>0.95799999999999996</v>
      </c>
      <c r="N82" s="21">
        <v>0.95399999999999996</v>
      </c>
      <c r="O82" s="17" t="s">
        <v>191</v>
      </c>
    </row>
    <row r="83" spans="2:15" ht="24" x14ac:dyDescent="0.15">
      <c r="B83" s="34"/>
      <c r="C83" s="20">
        <v>2.1539351851851851E-2</v>
      </c>
      <c r="D83" s="20">
        <v>2.1539351851851851E-2</v>
      </c>
      <c r="E83" s="20">
        <v>3.5428240740740739E-2</v>
      </c>
      <c r="F83" s="20">
        <v>2.1539351851851851E-2</v>
      </c>
      <c r="G83" s="20">
        <v>1.4594907407407407E-2</v>
      </c>
      <c r="H83" s="20">
        <v>1.4594907407407407E-2</v>
      </c>
      <c r="I83" s="20">
        <v>1.4594907407407407E-2</v>
      </c>
      <c r="J83" s="20">
        <v>2.1539351851851851E-2</v>
      </c>
      <c r="K83" s="20">
        <v>2.8483796296296295E-2</v>
      </c>
      <c r="L83" s="20">
        <v>3.5428240740740739E-2</v>
      </c>
      <c r="M83" s="20">
        <v>1.4594907407407407E-2</v>
      </c>
      <c r="N83" s="20">
        <v>2.1539351851851851E-2</v>
      </c>
      <c r="O83" s="17" t="s">
        <v>190</v>
      </c>
    </row>
    <row r="84" spans="2:15" ht="14" x14ac:dyDescent="0.15">
      <c r="B84" s="35"/>
      <c r="C84" s="18">
        <v>3.1157407407407408E-2</v>
      </c>
      <c r="D84" s="18">
        <v>3.9212962962962963E-2</v>
      </c>
      <c r="E84" s="18">
        <v>2.8483796296296295E-2</v>
      </c>
      <c r="F84" s="18">
        <v>4.3148148148148151E-2</v>
      </c>
      <c r="G84" s="19" t="s">
        <v>189</v>
      </c>
      <c r="H84" s="18">
        <v>2.685185185185185E-3</v>
      </c>
      <c r="I84" s="19" t="s">
        <v>189</v>
      </c>
      <c r="J84" s="18">
        <v>3.2222222222222222E-2</v>
      </c>
      <c r="K84" s="19" t="s">
        <v>189</v>
      </c>
      <c r="L84" s="18">
        <v>2.3055555555555555E-2</v>
      </c>
      <c r="M84" s="18">
        <v>2.3611111111111111E-3</v>
      </c>
      <c r="N84" s="18">
        <v>8.6574074074074071E-3</v>
      </c>
      <c r="O84" s="17" t="s">
        <v>188</v>
      </c>
    </row>
    <row r="85" spans="2:15" x14ac:dyDescent="0.15">
      <c r="B85" s="33" t="s">
        <v>193</v>
      </c>
      <c r="C85" s="22">
        <v>274910</v>
      </c>
      <c r="D85" s="22">
        <v>35780</v>
      </c>
      <c r="E85" s="22">
        <v>40890</v>
      </c>
      <c r="F85" s="22">
        <v>51320</v>
      </c>
      <c r="G85" s="22">
        <v>34480</v>
      </c>
      <c r="H85" s="22">
        <v>40140</v>
      </c>
      <c r="I85" s="22">
        <v>45710</v>
      </c>
      <c r="J85" s="22">
        <v>72880</v>
      </c>
      <c r="K85" s="22">
        <v>164440</v>
      </c>
      <c r="L85" s="22">
        <v>613920</v>
      </c>
      <c r="M85" s="22">
        <v>1073700</v>
      </c>
      <c r="N85" s="22">
        <v>4721090</v>
      </c>
      <c r="O85" s="17" t="s">
        <v>192</v>
      </c>
    </row>
    <row r="86" spans="2:15" ht="24" x14ac:dyDescent="0.15">
      <c r="B86" s="34"/>
      <c r="C86" s="21">
        <v>0.998</v>
      </c>
      <c r="D86" s="21">
        <v>0.99399999999999999</v>
      </c>
      <c r="E86" s="21">
        <v>0.998</v>
      </c>
      <c r="F86" s="21">
        <v>1</v>
      </c>
      <c r="G86" s="21">
        <v>0.996</v>
      </c>
      <c r="H86" s="21">
        <v>0.996</v>
      </c>
      <c r="I86" s="21">
        <v>0.999</v>
      </c>
      <c r="J86" s="21">
        <v>0.998</v>
      </c>
      <c r="K86" s="21">
        <v>0.999</v>
      </c>
      <c r="L86" s="21">
        <v>1</v>
      </c>
      <c r="M86" s="21">
        <v>0.999</v>
      </c>
      <c r="N86" s="21">
        <v>0.999</v>
      </c>
      <c r="O86" s="17" t="s">
        <v>191</v>
      </c>
    </row>
    <row r="87" spans="2:15" ht="24" x14ac:dyDescent="0.15">
      <c r="B87" s="34"/>
      <c r="C87" s="20">
        <v>2.1539351851851851E-2</v>
      </c>
      <c r="D87" s="20">
        <v>2.1539351851851851E-2</v>
      </c>
      <c r="E87" s="20">
        <v>1.4594907407407407E-2</v>
      </c>
      <c r="F87" s="20">
        <v>2.1539351851851851E-2</v>
      </c>
      <c r="G87" s="20">
        <v>1.4594907407407407E-2</v>
      </c>
      <c r="H87" s="20">
        <v>2.1539351851851851E-2</v>
      </c>
      <c r="I87" s="20">
        <v>2.1539351851851851E-2</v>
      </c>
      <c r="J87" s="20">
        <v>2.1539351851851851E-2</v>
      </c>
      <c r="K87" s="20">
        <v>2.1539351851851851E-2</v>
      </c>
      <c r="L87" s="20">
        <v>2.1539351851851851E-2</v>
      </c>
      <c r="M87" s="20">
        <v>2.1539351851851851E-2</v>
      </c>
      <c r="N87" s="20">
        <v>2.1539351851851851E-2</v>
      </c>
      <c r="O87" s="17" t="s">
        <v>190</v>
      </c>
    </row>
    <row r="88" spans="2:15" ht="14" x14ac:dyDescent="0.15">
      <c r="B88" s="35"/>
      <c r="C88" s="18">
        <v>3.4837962962962965E-3</v>
      </c>
      <c r="D88" s="19" t="s">
        <v>189</v>
      </c>
      <c r="E88" s="18">
        <v>7.1759259259259259E-4</v>
      </c>
      <c r="F88" s="18">
        <v>2.1527777777777778E-3</v>
      </c>
      <c r="G88" s="18">
        <v>7.6388888888888893E-4</v>
      </c>
      <c r="H88" s="18">
        <v>1.3310185185185185E-3</v>
      </c>
      <c r="I88" s="18">
        <v>2.673611111111111E-3</v>
      </c>
      <c r="J88" s="18">
        <v>3.6342592592592594E-3</v>
      </c>
      <c r="K88" s="18">
        <v>4.2361111111111115E-3</v>
      </c>
      <c r="L88" s="18">
        <v>4.9305555555555552E-3</v>
      </c>
      <c r="M88" s="18">
        <v>4.6064814814814814E-3</v>
      </c>
      <c r="N88" s="18">
        <v>4.8379629629629632E-3</v>
      </c>
      <c r="O88" s="17" t="s">
        <v>188</v>
      </c>
    </row>
  </sheetData>
  <mergeCells count="8">
    <mergeCell ref="B81:B84"/>
    <mergeCell ref="B85:B88"/>
    <mergeCell ref="B57:B60"/>
    <mergeCell ref="B61:B64"/>
    <mergeCell ref="B65:B68"/>
    <mergeCell ref="B69:B72"/>
    <mergeCell ref="B73:B76"/>
    <mergeCell ref="B77:B80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A1F4B-E42C-4D84-815C-30369C489A37}">
  <dimension ref="A2:CU88"/>
  <sheetViews>
    <sheetView topLeftCell="A28" workbookViewId="0">
      <selection activeCell="D52" sqref="D52:CU52"/>
    </sheetView>
  </sheetViews>
  <sheetFormatPr baseColWidth="10" defaultColWidth="8.83203125" defaultRowHeight="13" x14ac:dyDescent="0.15"/>
  <cols>
    <col min="1" max="1" width="20.6640625" style="16" customWidth="1"/>
    <col min="2" max="2" width="12.6640625" style="16" customWidth="1"/>
    <col min="3" max="16384" width="8.83203125" style="16"/>
  </cols>
  <sheetData>
    <row r="2" spans="1:2" x14ac:dyDescent="0.15">
      <c r="A2" s="16" t="s">
        <v>333</v>
      </c>
      <c r="B2" s="16" t="s">
        <v>332</v>
      </c>
    </row>
    <row r="4" spans="1:2" x14ac:dyDescent="0.15">
      <c r="A4" s="16" t="s">
        <v>331</v>
      </c>
      <c r="B4" s="16" t="s">
        <v>330</v>
      </c>
    </row>
    <row r="5" spans="1:2" x14ac:dyDescent="0.15">
      <c r="A5" s="16" t="s">
        <v>329</v>
      </c>
      <c r="B5" s="16" t="s">
        <v>328</v>
      </c>
    </row>
    <row r="6" spans="1:2" x14ac:dyDescent="0.15">
      <c r="A6" s="16" t="s">
        <v>327</v>
      </c>
      <c r="B6" s="16" t="s">
        <v>334</v>
      </c>
    </row>
    <row r="7" spans="1:2" x14ac:dyDescent="0.15">
      <c r="A7" s="16" t="s">
        <v>22</v>
      </c>
      <c r="B7" s="31">
        <v>45374</v>
      </c>
    </row>
    <row r="8" spans="1:2" x14ac:dyDescent="0.15">
      <c r="A8" s="16" t="s">
        <v>24</v>
      </c>
      <c r="B8" s="30">
        <v>0.73907407407407411</v>
      </c>
    </row>
    <row r="9" spans="1:2" x14ac:dyDescent="0.15">
      <c r="A9" s="16" t="s">
        <v>325</v>
      </c>
      <c r="B9" s="16" t="s">
        <v>324</v>
      </c>
    </row>
    <row r="10" spans="1:2" x14ac:dyDescent="0.15">
      <c r="A10" s="16" t="s">
        <v>323</v>
      </c>
      <c r="B10" s="16" t="s">
        <v>322</v>
      </c>
    </row>
    <row r="11" spans="1:2" x14ac:dyDescent="0.15">
      <c r="A11" s="16" t="s">
        <v>321</v>
      </c>
      <c r="B11" s="16" t="s">
        <v>320</v>
      </c>
    </row>
    <row r="13" spans="1:2" ht="14" x14ac:dyDescent="0.15">
      <c r="A13" s="26" t="s">
        <v>319</v>
      </c>
      <c r="B13" s="25"/>
    </row>
    <row r="14" spans="1:2" x14ac:dyDescent="0.15">
      <c r="A14" s="16" t="s">
        <v>318</v>
      </c>
      <c r="B14" s="16" t="s">
        <v>317</v>
      </c>
    </row>
    <row r="15" spans="1:2" x14ac:dyDescent="0.15">
      <c r="A15" s="16" t="s">
        <v>316</v>
      </c>
    </row>
    <row r="16" spans="1:2" x14ac:dyDescent="0.15">
      <c r="A16" s="16" t="s">
        <v>315</v>
      </c>
      <c r="B16" s="16" t="s">
        <v>314</v>
      </c>
    </row>
    <row r="17" spans="1:14" x14ac:dyDescent="0.15">
      <c r="B17" s="16" t="s">
        <v>313</v>
      </c>
    </row>
    <row r="18" spans="1:14" x14ac:dyDescent="0.15">
      <c r="A18" s="16" t="s">
        <v>312</v>
      </c>
      <c r="B18" s="16" t="s">
        <v>311</v>
      </c>
    </row>
    <row r="19" spans="1:14" x14ac:dyDescent="0.15">
      <c r="A19" s="16" t="s">
        <v>310</v>
      </c>
      <c r="B19" s="16" t="s">
        <v>309</v>
      </c>
    </row>
    <row r="20" spans="1:14" x14ac:dyDescent="0.15">
      <c r="B20" s="16" t="s">
        <v>308</v>
      </c>
    </row>
    <row r="21" spans="1:14" x14ac:dyDescent="0.15">
      <c r="B21" s="16" t="s">
        <v>307</v>
      </c>
    </row>
    <row r="22" spans="1:14" x14ac:dyDescent="0.15">
      <c r="B22" s="16" t="s">
        <v>306</v>
      </c>
    </row>
    <row r="23" spans="1:14" x14ac:dyDescent="0.15">
      <c r="B23" s="16" t="s">
        <v>305</v>
      </c>
    </row>
    <row r="24" spans="1:14" x14ac:dyDescent="0.15">
      <c r="B24" s="16" t="s">
        <v>304</v>
      </c>
    </row>
    <row r="25" spans="1:14" x14ac:dyDescent="0.15">
      <c r="B25" s="16" t="s">
        <v>303</v>
      </c>
    </row>
    <row r="26" spans="1:14" x14ac:dyDescent="0.15">
      <c r="B26" s="16" t="s">
        <v>302</v>
      </c>
    </row>
    <row r="27" spans="1:14" x14ac:dyDescent="0.15">
      <c r="B27" s="16" t="s">
        <v>301</v>
      </c>
    </row>
    <row r="28" spans="1:14" x14ac:dyDescent="0.15">
      <c r="A28" s="16" t="s">
        <v>300</v>
      </c>
    </row>
    <row r="30" spans="1:14" ht="14" x14ac:dyDescent="0.15">
      <c r="A30" s="26" t="s">
        <v>299</v>
      </c>
      <c r="B30" s="25"/>
    </row>
    <row r="32" spans="1:14" x14ac:dyDescent="0.15">
      <c r="B32" s="24"/>
      <c r="C32" s="23">
        <v>1</v>
      </c>
      <c r="D32" s="23">
        <v>2</v>
      </c>
      <c r="E32" s="23">
        <v>3</v>
      </c>
      <c r="F32" s="23">
        <v>4</v>
      </c>
      <c r="G32" s="23">
        <v>5</v>
      </c>
      <c r="H32" s="23">
        <v>6</v>
      </c>
      <c r="I32" s="23">
        <v>7</v>
      </c>
      <c r="J32" s="23">
        <v>8</v>
      </c>
      <c r="K32" s="23">
        <v>9</v>
      </c>
      <c r="L32" s="23">
        <v>10</v>
      </c>
      <c r="M32" s="23">
        <v>11</v>
      </c>
      <c r="N32" s="23">
        <v>12</v>
      </c>
    </row>
    <row r="33" spans="1:99" ht="14" x14ac:dyDescent="0.15">
      <c r="B33" s="23" t="s">
        <v>199</v>
      </c>
      <c r="C33" s="29" t="s">
        <v>298</v>
      </c>
      <c r="D33" s="29" t="s">
        <v>297</v>
      </c>
      <c r="E33" s="29" t="s">
        <v>296</v>
      </c>
      <c r="F33" s="29" t="s">
        <v>295</v>
      </c>
      <c r="G33" s="29" t="s">
        <v>294</v>
      </c>
      <c r="H33" s="29" t="s">
        <v>293</v>
      </c>
      <c r="I33" s="29" t="s">
        <v>292</v>
      </c>
      <c r="J33" s="29" t="s">
        <v>291</v>
      </c>
      <c r="K33" s="29" t="s">
        <v>290</v>
      </c>
      <c r="L33" s="29" t="s">
        <v>289</v>
      </c>
      <c r="M33" s="29" t="s">
        <v>288</v>
      </c>
      <c r="N33" s="29" t="s">
        <v>287</v>
      </c>
      <c r="O33" s="17" t="s">
        <v>202</v>
      </c>
    </row>
    <row r="34" spans="1:99" ht="14" x14ac:dyDescent="0.15">
      <c r="B34" s="23" t="s">
        <v>198</v>
      </c>
      <c r="C34" s="29" t="s">
        <v>286</v>
      </c>
      <c r="D34" s="29" t="s">
        <v>285</v>
      </c>
      <c r="E34" s="29" t="s">
        <v>284</v>
      </c>
      <c r="F34" s="29" t="s">
        <v>283</v>
      </c>
      <c r="G34" s="29" t="s">
        <v>282</v>
      </c>
      <c r="H34" s="29" t="s">
        <v>281</v>
      </c>
      <c r="I34" s="29" t="s">
        <v>280</v>
      </c>
      <c r="J34" s="29" t="s">
        <v>279</v>
      </c>
      <c r="K34" s="29" t="s">
        <v>278</v>
      </c>
      <c r="L34" s="29" t="s">
        <v>277</v>
      </c>
      <c r="M34" s="29" t="s">
        <v>276</v>
      </c>
      <c r="N34" s="29" t="s">
        <v>275</v>
      </c>
      <c r="O34" s="17" t="s">
        <v>202</v>
      </c>
    </row>
    <row r="35" spans="1:99" ht="14" x14ac:dyDescent="0.15">
      <c r="B35" s="23" t="s">
        <v>197</v>
      </c>
      <c r="C35" s="29" t="s">
        <v>274</v>
      </c>
      <c r="D35" s="29" t="s">
        <v>273</v>
      </c>
      <c r="E35" s="29" t="s">
        <v>272</v>
      </c>
      <c r="F35" s="29" t="s">
        <v>271</v>
      </c>
      <c r="G35" s="29" t="s">
        <v>270</v>
      </c>
      <c r="H35" s="29" t="s">
        <v>269</v>
      </c>
      <c r="I35" s="29" t="s">
        <v>268</v>
      </c>
      <c r="J35" s="29" t="s">
        <v>267</v>
      </c>
      <c r="K35" s="29" t="s">
        <v>266</v>
      </c>
      <c r="L35" s="29" t="s">
        <v>265</v>
      </c>
      <c r="M35" s="29" t="s">
        <v>264</v>
      </c>
      <c r="N35" s="29" t="s">
        <v>263</v>
      </c>
      <c r="O35" s="17" t="s">
        <v>202</v>
      </c>
    </row>
    <row r="36" spans="1:99" ht="14" x14ac:dyDescent="0.15">
      <c r="B36" s="23" t="s">
        <v>196</v>
      </c>
      <c r="C36" s="29" t="s">
        <v>262</v>
      </c>
      <c r="D36" s="29" t="s">
        <v>261</v>
      </c>
      <c r="E36" s="29" t="s">
        <v>260</v>
      </c>
      <c r="F36" s="29" t="s">
        <v>259</v>
      </c>
      <c r="G36" s="29" t="s">
        <v>258</v>
      </c>
      <c r="H36" s="29" t="s">
        <v>257</v>
      </c>
      <c r="I36" s="29" t="s">
        <v>256</v>
      </c>
      <c r="J36" s="29" t="s">
        <v>255</v>
      </c>
      <c r="K36" s="29" t="s">
        <v>254</v>
      </c>
      <c r="L36" s="29" t="s">
        <v>253</v>
      </c>
      <c r="M36" s="29" t="s">
        <v>252</v>
      </c>
      <c r="N36" s="29" t="s">
        <v>251</v>
      </c>
      <c r="O36" s="17" t="s">
        <v>202</v>
      </c>
    </row>
    <row r="37" spans="1:99" ht="14" x14ac:dyDescent="0.15">
      <c r="B37" s="23" t="s">
        <v>195</v>
      </c>
      <c r="C37" s="29" t="s">
        <v>250</v>
      </c>
      <c r="D37" s="29" t="s">
        <v>249</v>
      </c>
      <c r="E37" s="29" t="s">
        <v>248</v>
      </c>
      <c r="F37" s="29" t="s">
        <v>247</v>
      </c>
      <c r="G37" s="29" t="s">
        <v>246</v>
      </c>
      <c r="H37" s="29" t="s">
        <v>245</v>
      </c>
      <c r="I37" s="29" t="s">
        <v>244</v>
      </c>
      <c r="J37" s="29" t="s">
        <v>243</v>
      </c>
      <c r="K37" s="29" t="s">
        <v>242</v>
      </c>
      <c r="L37" s="29" t="s">
        <v>241</v>
      </c>
      <c r="M37" s="29" t="s">
        <v>240</v>
      </c>
      <c r="N37" s="29" t="s">
        <v>239</v>
      </c>
      <c r="O37" s="17" t="s">
        <v>202</v>
      </c>
    </row>
    <row r="38" spans="1:99" ht="14" x14ac:dyDescent="0.15">
      <c r="B38" s="23" t="s">
        <v>31</v>
      </c>
      <c r="C38" s="29" t="s">
        <v>238</v>
      </c>
      <c r="D38" s="29" t="s">
        <v>237</v>
      </c>
      <c r="E38" s="29" t="s">
        <v>236</v>
      </c>
      <c r="F38" s="29" t="s">
        <v>235</v>
      </c>
      <c r="G38" s="29" t="s">
        <v>234</v>
      </c>
      <c r="H38" s="29" t="s">
        <v>233</v>
      </c>
      <c r="I38" s="29" t="s">
        <v>232</v>
      </c>
      <c r="J38" s="29" t="s">
        <v>231</v>
      </c>
      <c r="K38" s="29" t="s">
        <v>230</v>
      </c>
      <c r="L38" s="29" t="s">
        <v>229</v>
      </c>
      <c r="M38" s="29" t="s">
        <v>228</v>
      </c>
      <c r="N38" s="29" t="s">
        <v>227</v>
      </c>
      <c r="O38" s="17" t="s">
        <v>202</v>
      </c>
    </row>
    <row r="39" spans="1:99" ht="14" x14ac:dyDescent="0.15">
      <c r="B39" s="23" t="s">
        <v>194</v>
      </c>
      <c r="C39" s="29" t="s">
        <v>226</v>
      </c>
      <c r="D39" s="29" t="s">
        <v>225</v>
      </c>
      <c r="E39" s="29" t="s">
        <v>224</v>
      </c>
      <c r="F39" s="29" t="s">
        <v>223</v>
      </c>
      <c r="G39" s="29" t="s">
        <v>222</v>
      </c>
      <c r="H39" s="29" t="s">
        <v>221</v>
      </c>
      <c r="I39" s="29" t="s">
        <v>220</v>
      </c>
      <c r="J39" s="29" t="s">
        <v>219</v>
      </c>
      <c r="K39" s="29" t="s">
        <v>218</v>
      </c>
      <c r="L39" s="29" t="s">
        <v>217</v>
      </c>
      <c r="M39" s="29" t="s">
        <v>216</v>
      </c>
      <c r="N39" s="29" t="s">
        <v>215</v>
      </c>
      <c r="O39" s="17" t="s">
        <v>202</v>
      </c>
    </row>
    <row r="40" spans="1:99" ht="14" x14ac:dyDescent="0.15">
      <c r="B40" s="23" t="s">
        <v>193</v>
      </c>
      <c r="C40" s="29" t="s">
        <v>214</v>
      </c>
      <c r="D40" s="29" t="s">
        <v>213</v>
      </c>
      <c r="E40" s="29" t="s">
        <v>212</v>
      </c>
      <c r="F40" s="29" t="s">
        <v>211</v>
      </c>
      <c r="G40" s="29" t="s">
        <v>210</v>
      </c>
      <c r="H40" s="29" t="s">
        <v>209</v>
      </c>
      <c r="I40" s="29" t="s">
        <v>208</v>
      </c>
      <c r="J40" s="29" t="s">
        <v>207</v>
      </c>
      <c r="K40" s="29" t="s">
        <v>206</v>
      </c>
      <c r="L40" s="29" t="s">
        <v>205</v>
      </c>
      <c r="M40" s="29" t="s">
        <v>204</v>
      </c>
      <c r="N40" s="29" t="s">
        <v>203</v>
      </c>
      <c r="O40" s="17" t="s">
        <v>202</v>
      </c>
    </row>
    <row r="42" spans="1:99" ht="14" x14ac:dyDescent="0.15">
      <c r="A42" s="26" t="s">
        <v>46</v>
      </c>
      <c r="B42" s="25"/>
    </row>
    <row r="44" spans="1:99" ht="14" x14ac:dyDescent="0.15">
      <c r="B44" s="23" t="s">
        <v>24</v>
      </c>
      <c r="C44" s="23" t="s">
        <v>201</v>
      </c>
      <c r="D44" s="23" t="s">
        <v>150</v>
      </c>
      <c r="E44" s="23" t="s">
        <v>149</v>
      </c>
      <c r="F44" s="23" t="s">
        <v>148</v>
      </c>
      <c r="G44" s="23" t="s">
        <v>147</v>
      </c>
      <c r="H44" s="23" t="s">
        <v>146</v>
      </c>
      <c r="I44" s="23" t="s">
        <v>145</v>
      </c>
      <c r="J44" s="23" t="s">
        <v>144</v>
      </c>
      <c r="K44" s="23" t="s">
        <v>143</v>
      </c>
      <c r="L44" s="23" t="s">
        <v>142</v>
      </c>
      <c r="M44" s="23" t="s">
        <v>141</v>
      </c>
      <c r="N44" s="23" t="s">
        <v>140</v>
      </c>
      <c r="O44" s="23" t="s">
        <v>139</v>
      </c>
      <c r="P44" s="23" t="s">
        <v>138</v>
      </c>
      <c r="Q44" s="23" t="s">
        <v>137</v>
      </c>
      <c r="R44" s="23" t="s">
        <v>136</v>
      </c>
      <c r="S44" s="23" t="s">
        <v>135</v>
      </c>
      <c r="T44" s="23" t="s">
        <v>134</v>
      </c>
      <c r="U44" s="23" t="s">
        <v>133</v>
      </c>
      <c r="V44" s="23" t="s">
        <v>132</v>
      </c>
      <c r="W44" s="23" t="s">
        <v>131</v>
      </c>
      <c r="X44" s="23" t="s">
        <v>130</v>
      </c>
      <c r="Y44" s="23" t="s">
        <v>129</v>
      </c>
      <c r="Z44" s="23" t="s">
        <v>128</v>
      </c>
      <c r="AA44" s="23" t="s">
        <v>127</v>
      </c>
      <c r="AB44" s="23" t="s">
        <v>126</v>
      </c>
      <c r="AC44" s="23" t="s">
        <v>125</v>
      </c>
      <c r="AD44" s="23" t="s">
        <v>124</v>
      </c>
      <c r="AE44" s="23" t="s">
        <v>123</v>
      </c>
      <c r="AF44" s="23" t="s">
        <v>122</v>
      </c>
      <c r="AG44" s="23" t="s">
        <v>121</v>
      </c>
      <c r="AH44" s="23" t="s">
        <v>120</v>
      </c>
      <c r="AI44" s="23" t="s">
        <v>119</v>
      </c>
      <c r="AJ44" s="23" t="s">
        <v>118</v>
      </c>
      <c r="AK44" s="23" t="s">
        <v>117</v>
      </c>
      <c r="AL44" s="23" t="s">
        <v>116</v>
      </c>
      <c r="AM44" s="23" t="s">
        <v>115</v>
      </c>
      <c r="AN44" s="23" t="s">
        <v>114</v>
      </c>
      <c r="AO44" s="23" t="s">
        <v>113</v>
      </c>
      <c r="AP44" s="23" t="s">
        <v>112</v>
      </c>
      <c r="AQ44" s="23" t="s">
        <v>111</v>
      </c>
      <c r="AR44" s="23" t="s">
        <v>110</v>
      </c>
      <c r="AS44" s="23" t="s">
        <v>109</v>
      </c>
      <c r="AT44" s="23" t="s">
        <v>108</v>
      </c>
      <c r="AU44" s="23" t="s">
        <v>107</v>
      </c>
      <c r="AV44" s="23" t="s">
        <v>106</v>
      </c>
      <c r="AW44" s="23" t="s">
        <v>105</v>
      </c>
      <c r="AX44" s="23" t="s">
        <v>104</v>
      </c>
      <c r="AY44" s="23" t="s">
        <v>103</v>
      </c>
      <c r="AZ44" s="23" t="s">
        <v>102</v>
      </c>
      <c r="BA44" s="23" t="s">
        <v>101</v>
      </c>
      <c r="BB44" s="23" t="s">
        <v>100</v>
      </c>
      <c r="BC44" s="23" t="s">
        <v>99</v>
      </c>
      <c r="BD44" s="23" t="s">
        <v>98</v>
      </c>
      <c r="BE44" s="23" t="s">
        <v>97</v>
      </c>
      <c r="BF44" s="23" t="s">
        <v>96</v>
      </c>
      <c r="BG44" s="23" t="s">
        <v>95</v>
      </c>
      <c r="BH44" s="23" t="s">
        <v>94</v>
      </c>
      <c r="BI44" s="23" t="s">
        <v>93</v>
      </c>
      <c r="BJ44" s="23" t="s">
        <v>92</v>
      </c>
      <c r="BK44" s="23" t="s">
        <v>91</v>
      </c>
      <c r="BL44" s="23" t="s">
        <v>90</v>
      </c>
      <c r="BM44" s="23" t="s">
        <v>89</v>
      </c>
      <c r="BN44" s="23" t="s">
        <v>88</v>
      </c>
      <c r="BO44" s="23" t="s">
        <v>87</v>
      </c>
      <c r="BP44" s="23" t="s">
        <v>86</v>
      </c>
      <c r="BQ44" s="23" t="s">
        <v>85</v>
      </c>
      <c r="BR44" s="23" t="s">
        <v>84</v>
      </c>
      <c r="BS44" s="23" t="s">
        <v>83</v>
      </c>
      <c r="BT44" s="23" t="s">
        <v>82</v>
      </c>
      <c r="BU44" s="23" t="s">
        <v>81</v>
      </c>
      <c r="BV44" s="23" t="s">
        <v>80</v>
      </c>
      <c r="BW44" s="23" t="s">
        <v>79</v>
      </c>
      <c r="BX44" s="23" t="s">
        <v>78</v>
      </c>
      <c r="BY44" s="23" t="s">
        <v>77</v>
      </c>
      <c r="BZ44" s="23" t="s">
        <v>76</v>
      </c>
      <c r="CA44" s="23" t="s">
        <v>75</v>
      </c>
      <c r="CB44" s="23" t="s">
        <v>74</v>
      </c>
      <c r="CC44" s="23" t="s">
        <v>73</v>
      </c>
      <c r="CD44" s="23" t="s">
        <v>72</v>
      </c>
      <c r="CE44" s="23" t="s">
        <v>71</v>
      </c>
      <c r="CF44" s="23" t="s">
        <v>70</v>
      </c>
      <c r="CG44" s="23" t="s">
        <v>69</v>
      </c>
      <c r="CH44" s="23" t="s">
        <v>68</v>
      </c>
      <c r="CI44" s="23" t="s">
        <v>67</v>
      </c>
      <c r="CJ44" s="23" t="s">
        <v>66</v>
      </c>
      <c r="CK44" s="23" t="s">
        <v>65</v>
      </c>
      <c r="CL44" s="23" t="s">
        <v>64</v>
      </c>
      <c r="CM44" s="23" t="s">
        <v>63</v>
      </c>
      <c r="CN44" s="23" t="s">
        <v>62</v>
      </c>
      <c r="CO44" s="23" t="s">
        <v>61</v>
      </c>
      <c r="CP44" s="23" t="s">
        <v>60</v>
      </c>
      <c r="CQ44" s="23" t="s">
        <v>59</v>
      </c>
      <c r="CR44" s="23" t="s">
        <v>58</v>
      </c>
      <c r="CS44" s="23" t="s">
        <v>57</v>
      </c>
      <c r="CT44" s="23" t="s">
        <v>56</v>
      </c>
      <c r="CU44" s="23" t="s">
        <v>55</v>
      </c>
    </row>
    <row r="45" spans="1:99" x14ac:dyDescent="0.15">
      <c r="B45" s="28">
        <v>7.0601851851851847E-4</v>
      </c>
      <c r="C45" s="27">
        <v>24.7</v>
      </c>
      <c r="D45" s="27">
        <v>768</v>
      </c>
      <c r="E45" s="27">
        <v>672</v>
      </c>
      <c r="F45" s="27">
        <v>721</v>
      </c>
      <c r="G45" s="27">
        <v>700</v>
      </c>
      <c r="H45" s="27">
        <v>731</v>
      </c>
      <c r="I45" s="27">
        <v>762</v>
      </c>
      <c r="J45" s="27">
        <v>723</v>
      </c>
      <c r="K45" s="27">
        <v>735</v>
      </c>
      <c r="L45" s="27">
        <v>731</v>
      </c>
      <c r="M45" s="27">
        <v>779</v>
      </c>
      <c r="N45" s="27">
        <v>726</v>
      </c>
      <c r="O45" s="27">
        <v>809</v>
      </c>
      <c r="P45" s="27">
        <v>713</v>
      </c>
      <c r="Q45" s="27">
        <v>627</v>
      </c>
      <c r="R45" s="27">
        <v>728</v>
      </c>
      <c r="S45" s="27">
        <v>728</v>
      </c>
      <c r="T45" s="27">
        <v>753</v>
      </c>
      <c r="U45" s="27">
        <v>792</v>
      </c>
      <c r="V45" s="27">
        <v>702</v>
      </c>
      <c r="W45" s="27">
        <v>737</v>
      </c>
      <c r="X45" s="27">
        <v>749</v>
      </c>
      <c r="Y45" s="27">
        <v>753</v>
      </c>
      <c r="Z45" s="27">
        <v>706</v>
      </c>
      <c r="AA45" s="27">
        <v>673</v>
      </c>
      <c r="AB45" s="27">
        <v>770</v>
      </c>
      <c r="AC45" s="27">
        <v>784</v>
      </c>
      <c r="AD45" s="27">
        <v>720</v>
      </c>
      <c r="AE45" s="27">
        <v>790</v>
      </c>
      <c r="AF45" s="27">
        <v>731</v>
      </c>
      <c r="AG45" s="27">
        <v>826</v>
      </c>
      <c r="AH45" s="27">
        <v>758</v>
      </c>
      <c r="AI45" s="27">
        <v>779</v>
      </c>
      <c r="AJ45" s="27">
        <v>731</v>
      </c>
      <c r="AK45" s="27">
        <v>739</v>
      </c>
      <c r="AL45" s="27">
        <v>842</v>
      </c>
      <c r="AM45" s="27">
        <v>796</v>
      </c>
      <c r="AN45" s="27">
        <v>7</v>
      </c>
      <c r="AO45" s="27">
        <v>8</v>
      </c>
      <c r="AP45" s="27">
        <v>11</v>
      </c>
      <c r="AQ45" s="27">
        <v>12</v>
      </c>
      <c r="AR45" s="27">
        <v>8</v>
      </c>
      <c r="AS45" s="27">
        <v>8</v>
      </c>
      <c r="AT45" s="27">
        <v>9</v>
      </c>
      <c r="AU45" s="27">
        <v>9</v>
      </c>
      <c r="AV45" s="27">
        <v>15</v>
      </c>
      <c r="AW45" s="27">
        <v>6</v>
      </c>
      <c r="AX45" s="27">
        <v>11</v>
      </c>
      <c r="AY45" s="27">
        <v>8</v>
      </c>
      <c r="AZ45" s="27">
        <v>12</v>
      </c>
      <c r="BA45" s="27">
        <v>8</v>
      </c>
      <c r="BB45" s="27">
        <v>7</v>
      </c>
      <c r="BC45" s="27">
        <v>7</v>
      </c>
      <c r="BD45" s="27">
        <v>6</v>
      </c>
      <c r="BE45" s="27">
        <v>6</v>
      </c>
      <c r="BF45" s="27">
        <v>8</v>
      </c>
      <c r="BG45" s="27">
        <v>7</v>
      </c>
      <c r="BH45" s="27">
        <v>9</v>
      </c>
      <c r="BI45" s="27">
        <v>9</v>
      </c>
      <c r="BJ45" s="27">
        <v>13</v>
      </c>
      <c r="BK45" s="27">
        <v>9</v>
      </c>
      <c r="BL45" s="27">
        <v>876</v>
      </c>
      <c r="BM45" s="27">
        <v>831</v>
      </c>
      <c r="BN45" s="27">
        <v>823</v>
      </c>
      <c r="BO45" s="27">
        <v>828</v>
      </c>
      <c r="BP45" s="27">
        <v>930</v>
      </c>
      <c r="BQ45" s="27">
        <v>790</v>
      </c>
      <c r="BR45" s="27">
        <v>910</v>
      </c>
      <c r="BS45" s="27">
        <v>844</v>
      </c>
      <c r="BT45" s="27">
        <v>905</v>
      </c>
      <c r="BU45" s="27">
        <v>956</v>
      </c>
      <c r="BV45" s="27">
        <v>937</v>
      </c>
      <c r="BW45" s="27">
        <v>992</v>
      </c>
      <c r="BX45" s="27">
        <v>7</v>
      </c>
      <c r="BY45" s="27">
        <v>7</v>
      </c>
      <c r="BZ45" s="27">
        <v>5</v>
      </c>
      <c r="CA45" s="27">
        <v>9</v>
      </c>
      <c r="CB45" s="27">
        <v>8</v>
      </c>
      <c r="CC45" s="27">
        <v>10</v>
      </c>
      <c r="CD45" s="27">
        <v>7</v>
      </c>
      <c r="CE45" s="27">
        <v>8</v>
      </c>
      <c r="CF45" s="27">
        <v>6</v>
      </c>
      <c r="CG45" s="27">
        <v>8</v>
      </c>
      <c r="CH45" s="27">
        <v>5</v>
      </c>
      <c r="CI45" s="27">
        <v>7</v>
      </c>
      <c r="CJ45" s="27">
        <v>977</v>
      </c>
      <c r="CK45" s="27">
        <v>905</v>
      </c>
      <c r="CL45" s="27">
        <v>811</v>
      </c>
      <c r="CM45" s="27">
        <v>917</v>
      </c>
      <c r="CN45" s="27">
        <v>912</v>
      </c>
      <c r="CO45" s="27">
        <v>968</v>
      </c>
      <c r="CP45" s="27">
        <v>807</v>
      </c>
      <c r="CQ45" s="27">
        <v>909</v>
      </c>
      <c r="CR45" s="27">
        <v>976</v>
      </c>
      <c r="CS45" s="27">
        <v>1078</v>
      </c>
      <c r="CT45" s="27">
        <v>1200</v>
      </c>
      <c r="CU45" s="27">
        <v>1461</v>
      </c>
    </row>
    <row r="46" spans="1:99" x14ac:dyDescent="0.15">
      <c r="B46" s="28">
        <v>7.6504629629629631E-3</v>
      </c>
      <c r="C46" s="27">
        <v>24.7</v>
      </c>
      <c r="D46" s="27">
        <v>1462</v>
      </c>
      <c r="E46" s="27">
        <v>1320</v>
      </c>
      <c r="F46" s="27">
        <v>1152</v>
      </c>
      <c r="G46" s="27">
        <v>1759</v>
      </c>
      <c r="H46" s="27">
        <v>1487</v>
      </c>
      <c r="I46" s="27">
        <v>3116</v>
      </c>
      <c r="J46" s="27">
        <v>1219</v>
      </c>
      <c r="K46" s="27">
        <v>1629</v>
      </c>
      <c r="L46" s="27">
        <v>1157</v>
      </c>
      <c r="M46" s="27">
        <v>1285</v>
      </c>
      <c r="N46" s="27">
        <v>1234</v>
      </c>
      <c r="O46" s="27">
        <v>1187</v>
      </c>
      <c r="P46" s="27">
        <v>1367</v>
      </c>
      <c r="Q46" s="27">
        <v>1217</v>
      </c>
      <c r="R46" s="27">
        <v>1152</v>
      </c>
      <c r="S46" s="27">
        <v>2022</v>
      </c>
      <c r="T46" s="27">
        <v>1497</v>
      </c>
      <c r="U46" s="27">
        <v>3151</v>
      </c>
      <c r="V46" s="27">
        <v>1332</v>
      </c>
      <c r="W46" s="27">
        <v>1625</v>
      </c>
      <c r="X46" s="27">
        <v>1114</v>
      </c>
      <c r="Y46" s="27">
        <v>2342</v>
      </c>
      <c r="Z46" s="27">
        <v>1097</v>
      </c>
      <c r="AA46" s="27">
        <v>1177</v>
      </c>
      <c r="AB46" s="27">
        <v>1582</v>
      </c>
      <c r="AC46" s="27">
        <v>1424</v>
      </c>
      <c r="AD46" s="27">
        <v>1152</v>
      </c>
      <c r="AE46" s="27">
        <v>2046</v>
      </c>
      <c r="AF46" s="27">
        <v>1674</v>
      </c>
      <c r="AG46" s="27">
        <v>3411</v>
      </c>
      <c r="AH46" s="27">
        <v>1322</v>
      </c>
      <c r="AI46" s="27">
        <v>2195</v>
      </c>
      <c r="AJ46" s="27">
        <v>1032</v>
      </c>
      <c r="AK46" s="27">
        <v>5639</v>
      </c>
      <c r="AL46" s="27">
        <v>1259</v>
      </c>
      <c r="AM46" s="27">
        <v>1177</v>
      </c>
      <c r="AN46" s="27">
        <v>5</v>
      </c>
      <c r="AO46" s="27">
        <v>4</v>
      </c>
      <c r="AP46" s="27">
        <v>8</v>
      </c>
      <c r="AQ46" s="27">
        <v>6</v>
      </c>
      <c r="AR46" s="27">
        <v>6</v>
      </c>
      <c r="AS46" s="27">
        <v>12</v>
      </c>
      <c r="AT46" s="27">
        <v>9</v>
      </c>
      <c r="AU46" s="27">
        <v>6</v>
      </c>
      <c r="AV46" s="27">
        <v>9</v>
      </c>
      <c r="AW46" s="27">
        <v>8</v>
      </c>
      <c r="AX46" s="27">
        <v>5</v>
      </c>
      <c r="AY46" s="27">
        <v>6</v>
      </c>
      <c r="AZ46" s="27">
        <v>7</v>
      </c>
      <c r="BA46" s="27">
        <v>6</v>
      </c>
      <c r="BB46" s="27">
        <v>5</v>
      </c>
      <c r="BC46" s="27">
        <v>5</v>
      </c>
      <c r="BD46" s="27">
        <v>6</v>
      </c>
      <c r="BE46" s="27">
        <v>5</v>
      </c>
      <c r="BF46" s="27">
        <v>4</v>
      </c>
      <c r="BG46" s="27">
        <v>6</v>
      </c>
      <c r="BH46" s="27">
        <v>4</v>
      </c>
      <c r="BI46" s="27">
        <v>6</v>
      </c>
      <c r="BJ46" s="27">
        <v>5</v>
      </c>
      <c r="BK46" s="27">
        <v>5</v>
      </c>
      <c r="BL46" s="27">
        <v>1562</v>
      </c>
      <c r="BM46" s="27">
        <v>1380</v>
      </c>
      <c r="BN46" s="27">
        <v>1374</v>
      </c>
      <c r="BO46" s="27">
        <v>1574</v>
      </c>
      <c r="BP46" s="27">
        <v>1471</v>
      </c>
      <c r="BQ46" s="27">
        <v>1332</v>
      </c>
      <c r="BR46" s="27">
        <v>1483</v>
      </c>
      <c r="BS46" s="27">
        <v>1494</v>
      </c>
      <c r="BT46" s="27">
        <v>1610</v>
      </c>
      <c r="BU46" s="27">
        <v>1689</v>
      </c>
      <c r="BV46" s="27">
        <v>1536</v>
      </c>
      <c r="BW46" s="27">
        <v>1597</v>
      </c>
      <c r="BX46" s="27">
        <v>7</v>
      </c>
      <c r="BY46" s="27">
        <v>4</v>
      </c>
      <c r="BZ46" s="27">
        <v>6</v>
      </c>
      <c r="CA46" s="27">
        <v>5</v>
      </c>
      <c r="CB46" s="27">
        <v>7</v>
      </c>
      <c r="CC46" s="27">
        <v>4</v>
      </c>
      <c r="CD46" s="27">
        <v>7</v>
      </c>
      <c r="CE46" s="27">
        <v>6</v>
      </c>
      <c r="CF46" s="27">
        <v>7</v>
      </c>
      <c r="CG46" s="27">
        <v>8</v>
      </c>
      <c r="CH46" s="27">
        <v>15</v>
      </c>
      <c r="CI46" s="27">
        <v>14</v>
      </c>
      <c r="CJ46" s="27">
        <v>2657</v>
      </c>
      <c r="CK46" s="27">
        <v>1594</v>
      </c>
      <c r="CL46" s="27">
        <v>1531</v>
      </c>
      <c r="CM46" s="27">
        <v>1571</v>
      </c>
      <c r="CN46" s="27">
        <v>1666</v>
      </c>
      <c r="CO46" s="27">
        <v>1787</v>
      </c>
      <c r="CP46" s="27">
        <v>1610</v>
      </c>
      <c r="CQ46" s="27">
        <v>2220</v>
      </c>
      <c r="CR46" s="27">
        <v>3253</v>
      </c>
      <c r="CS46" s="27">
        <v>5175</v>
      </c>
      <c r="CT46" s="27">
        <v>11671</v>
      </c>
      <c r="CU46" s="27">
        <v>23978</v>
      </c>
    </row>
    <row r="47" spans="1:99" x14ac:dyDescent="0.15">
      <c r="B47" s="28">
        <v>1.4594907407407407E-2</v>
      </c>
      <c r="C47" s="27">
        <v>24.7</v>
      </c>
      <c r="D47" s="27">
        <v>2868</v>
      </c>
      <c r="E47" s="27">
        <v>2279</v>
      </c>
      <c r="F47" s="27">
        <v>1800</v>
      </c>
      <c r="G47" s="27">
        <v>4151</v>
      </c>
      <c r="H47" s="27">
        <v>3085</v>
      </c>
      <c r="I47" s="27">
        <v>9646</v>
      </c>
      <c r="J47" s="27">
        <v>2190</v>
      </c>
      <c r="K47" s="27">
        <v>3619</v>
      </c>
      <c r="L47" s="27">
        <v>1825</v>
      </c>
      <c r="M47" s="27">
        <v>2406</v>
      </c>
      <c r="N47" s="27">
        <v>1654</v>
      </c>
      <c r="O47" s="27">
        <v>1808</v>
      </c>
      <c r="P47" s="27">
        <v>2660</v>
      </c>
      <c r="Q47" s="27">
        <v>2089</v>
      </c>
      <c r="R47" s="27">
        <v>1879</v>
      </c>
      <c r="S47" s="27">
        <v>5288</v>
      </c>
      <c r="T47" s="27">
        <v>3073</v>
      </c>
      <c r="U47" s="27">
        <v>9751</v>
      </c>
      <c r="V47" s="27">
        <v>2339</v>
      </c>
      <c r="W47" s="27">
        <v>4213</v>
      </c>
      <c r="X47" s="27">
        <v>1483</v>
      </c>
      <c r="Y47" s="27">
        <v>6291</v>
      </c>
      <c r="Z47" s="27">
        <v>1593</v>
      </c>
      <c r="AA47" s="27">
        <v>1707</v>
      </c>
      <c r="AB47" s="27">
        <v>3058</v>
      </c>
      <c r="AC47" s="27">
        <v>2714</v>
      </c>
      <c r="AD47" s="27">
        <v>1852</v>
      </c>
      <c r="AE47" s="27">
        <v>5079</v>
      </c>
      <c r="AF47" s="27">
        <v>3498</v>
      </c>
      <c r="AG47" s="27">
        <v>10696</v>
      </c>
      <c r="AH47" s="27">
        <v>2470</v>
      </c>
      <c r="AI47" s="27">
        <v>5897</v>
      </c>
      <c r="AJ47" s="27">
        <v>1481</v>
      </c>
      <c r="AK47" s="27">
        <v>21864</v>
      </c>
      <c r="AL47" s="27">
        <v>1802</v>
      </c>
      <c r="AM47" s="27">
        <v>1758</v>
      </c>
      <c r="AN47" s="27">
        <v>5</v>
      </c>
      <c r="AO47" s="27">
        <v>5</v>
      </c>
      <c r="AP47" s="27">
        <v>9</v>
      </c>
      <c r="AQ47" s="27">
        <v>10</v>
      </c>
      <c r="AR47" s="27">
        <v>9</v>
      </c>
      <c r="AS47" s="27">
        <v>11</v>
      </c>
      <c r="AT47" s="27">
        <v>8</v>
      </c>
      <c r="AU47" s="27">
        <v>6</v>
      </c>
      <c r="AV47" s="27">
        <v>10</v>
      </c>
      <c r="AW47" s="27">
        <v>15</v>
      </c>
      <c r="AX47" s="27">
        <v>4</v>
      </c>
      <c r="AY47" s="27">
        <v>7</v>
      </c>
      <c r="AZ47" s="27">
        <v>4</v>
      </c>
      <c r="BA47" s="27">
        <v>6</v>
      </c>
      <c r="BB47" s="27">
        <v>6</v>
      </c>
      <c r="BC47" s="27">
        <v>5</v>
      </c>
      <c r="BD47" s="27">
        <v>5</v>
      </c>
      <c r="BE47" s="27">
        <v>5</v>
      </c>
      <c r="BF47" s="27">
        <v>6</v>
      </c>
      <c r="BG47" s="27">
        <v>10</v>
      </c>
      <c r="BH47" s="27">
        <v>5</v>
      </c>
      <c r="BI47" s="27">
        <v>7</v>
      </c>
      <c r="BJ47" s="27">
        <v>6</v>
      </c>
      <c r="BK47" s="27">
        <v>15</v>
      </c>
      <c r="BL47" s="27">
        <v>2423</v>
      </c>
      <c r="BM47" s="27">
        <v>2172</v>
      </c>
      <c r="BN47" s="27">
        <v>2143</v>
      </c>
      <c r="BO47" s="27">
        <v>2341</v>
      </c>
      <c r="BP47" s="27">
        <v>2261</v>
      </c>
      <c r="BQ47" s="27">
        <v>2173</v>
      </c>
      <c r="BR47" s="27">
        <v>1977</v>
      </c>
      <c r="BS47" s="27">
        <v>2283</v>
      </c>
      <c r="BT47" s="27">
        <v>2657</v>
      </c>
      <c r="BU47" s="27">
        <v>2847</v>
      </c>
      <c r="BV47" s="27">
        <v>2292</v>
      </c>
      <c r="BW47" s="27">
        <v>2482</v>
      </c>
      <c r="BX47" s="27">
        <v>10</v>
      </c>
      <c r="BY47" s="27">
        <v>7</v>
      </c>
      <c r="BZ47" s="27">
        <v>6</v>
      </c>
      <c r="CA47" s="27">
        <v>9</v>
      </c>
      <c r="CB47" s="27">
        <v>4</v>
      </c>
      <c r="CC47" s="27">
        <v>9</v>
      </c>
      <c r="CD47" s="27">
        <v>6</v>
      </c>
      <c r="CE47" s="27">
        <v>8</v>
      </c>
      <c r="CF47" s="27">
        <v>8</v>
      </c>
      <c r="CG47" s="27">
        <v>9</v>
      </c>
      <c r="CH47" s="27">
        <v>20</v>
      </c>
      <c r="CI47" s="27">
        <v>39</v>
      </c>
      <c r="CJ47" s="27">
        <v>5797</v>
      </c>
      <c r="CK47" s="27">
        <v>2757</v>
      </c>
      <c r="CL47" s="27">
        <v>2533</v>
      </c>
      <c r="CM47" s="27">
        <v>2638</v>
      </c>
      <c r="CN47" s="27">
        <v>2968</v>
      </c>
      <c r="CO47" s="27">
        <v>3136</v>
      </c>
      <c r="CP47" s="27">
        <v>2719</v>
      </c>
      <c r="CQ47" s="27">
        <v>4709</v>
      </c>
      <c r="CR47" s="27">
        <v>8344</v>
      </c>
      <c r="CS47" s="27">
        <v>14480</v>
      </c>
      <c r="CT47" s="27">
        <v>37333</v>
      </c>
      <c r="CU47" s="27">
        <v>79305</v>
      </c>
    </row>
    <row r="48" spans="1:99" x14ac:dyDescent="0.15">
      <c r="B48" s="28">
        <v>2.1539351851851851E-2</v>
      </c>
      <c r="C48" s="27">
        <v>24.7</v>
      </c>
      <c r="D48" s="27">
        <v>4751</v>
      </c>
      <c r="E48" s="27">
        <v>3368</v>
      </c>
      <c r="F48" s="27">
        <v>2427</v>
      </c>
      <c r="G48" s="27">
        <v>7229</v>
      </c>
      <c r="H48" s="27">
        <v>5263</v>
      </c>
      <c r="I48" s="27">
        <v>18861</v>
      </c>
      <c r="J48" s="27">
        <v>3640</v>
      </c>
      <c r="K48" s="27">
        <v>6530</v>
      </c>
      <c r="L48" s="27">
        <v>2720</v>
      </c>
      <c r="M48" s="27">
        <v>3885</v>
      </c>
      <c r="N48" s="27">
        <v>2170</v>
      </c>
      <c r="O48" s="27">
        <v>2490</v>
      </c>
      <c r="P48" s="27">
        <v>4433</v>
      </c>
      <c r="Q48" s="27">
        <v>3243</v>
      </c>
      <c r="R48" s="27">
        <v>2567</v>
      </c>
      <c r="S48" s="27">
        <v>9837</v>
      </c>
      <c r="T48" s="27">
        <v>5051</v>
      </c>
      <c r="U48" s="27">
        <v>18941</v>
      </c>
      <c r="V48" s="27">
        <v>3783</v>
      </c>
      <c r="W48" s="27">
        <v>7697</v>
      </c>
      <c r="X48" s="27">
        <v>1976</v>
      </c>
      <c r="Y48" s="27">
        <v>11526</v>
      </c>
      <c r="Z48" s="27">
        <v>2081</v>
      </c>
      <c r="AA48" s="27">
        <v>2315</v>
      </c>
      <c r="AB48" s="27">
        <v>4925</v>
      </c>
      <c r="AC48" s="27">
        <v>4315</v>
      </c>
      <c r="AD48" s="27">
        <v>2648</v>
      </c>
      <c r="AE48" s="27">
        <v>8961</v>
      </c>
      <c r="AF48" s="27">
        <v>5704</v>
      </c>
      <c r="AG48" s="27">
        <v>19883</v>
      </c>
      <c r="AH48" s="27">
        <v>3824</v>
      </c>
      <c r="AI48" s="27">
        <v>10744</v>
      </c>
      <c r="AJ48" s="27">
        <v>2009</v>
      </c>
      <c r="AK48" s="27">
        <v>46039</v>
      </c>
      <c r="AL48" s="27">
        <v>2320</v>
      </c>
      <c r="AM48" s="27">
        <v>2555</v>
      </c>
      <c r="AN48" s="27">
        <v>5</v>
      </c>
      <c r="AO48" s="27">
        <v>10</v>
      </c>
      <c r="AP48" s="27">
        <v>11</v>
      </c>
      <c r="AQ48" s="27">
        <v>12</v>
      </c>
      <c r="AR48" s="27">
        <v>8</v>
      </c>
      <c r="AS48" s="27">
        <v>17</v>
      </c>
      <c r="AT48" s="27">
        <v>16</v>
      </c>
      <c r="AU48" s="27">
        <v>9</v>
      </c>
      <c r="AV48" s="27">
        <v>10</v>
      </c>
      <c r="AW48" s="27">
        <v>20</v>
      </c>
      <c r="AX48" s="27">
        <v>14</v>
      </c>
      <c r="AY48" s="27">
        <v>8</v>
      </c>
      <c r="AZ48" s="27">
        <v>10</v>
      </c>
      <c r="BA48" s="27">
        <v>6</v>
      </c>
      <c r="BB48" s="27">
        <v>8</v>
      </c>
      <c r="BC48" s="27">
        <v>5</v>
      </c>
      <c r="BD48" s="27">
        <v>5</v>
      </c>
      <c r="BE48" s="27">
        <v>5</v>
      </c>
      <c r="BF48" s="27">
        <v>7</v>
      </c>
      <c r="BG48" s="27">
        <v>4</v>
      </c>
      <c r="BH48" s="27">
        <v>10</v>
      </c>
      <c r="BI48" s="27">
        <v>9</v>
      </c>
      <c r="BJ48" s="27">
        <v>6</v>
      </c>
      <c r="BK48" s="27">
        <v>7</v>
      </c>
      <c r="BL48" s="27">
        <v>3374</v>
      </c>
      <c r="BM48" s="27">
        <v>2893</v>
      </c>
      <c r="BN48" s="27">
        <v>2768</v>
      </c>
      <c r="BO48" s="27">
        <v>3205</v>
      </c>
      <c r="BP48" s="27">
        <v>3149</v>
      </c>
      <c r="BQ48" s="27">
        <v>2974</v>
      </c>
      <c r="BR48" s="27">
        <v>2560</v>
      </c>
      <c r="BS48" s="27">
        <v>2990</v>
      </c>
      <c r="BT48" s="27">
        <v>3676</v>
      </c>
      <c r="BU48" s="27">
        <v>4138</v>
      </c>
      <c r="BV48" s="27">
        <v>3294</v>
      </c>
      <c r="BW48" s="27">
        <v>3340</v>
      </c>
      <c r="BX48" s="27">
        <v>10</v>
      </c>
      <c r="BY48" s="27">
        <v>8</v>
      </c>
      <c r="BZ48" s="27">
        <v>5</v>
      </c>
      <c r="CA48" s="27">
        <v>8</v>
      </c>
      <c r="CB48" s="27">
        <v>6</v>
      </c>
      <c r="CC48" s="27">
        <v>9</v>
      </c>
      <c r="CD48" s="27">
        <v>9</v>
      </c>
      <c r="CE48" s="27">
        <v>12</v>
      </c>
      <c r="CF48" s="27">
        <v>12</v>
      </c>
      <c r="CG48" s="27">
        <v>21</v>
      </c>
      <c r="CH48" s="27">
        <v>40</v>
      </c>
      <c r="CI48" s="27">
        <v>54</v>
      </c>
      <c r="CJ48" s="27">
        <v>9329</v>
      </c>
      <c r="CK48" s="27">
        <v>3916</v>
      </c>
      <c r="CL48" s="27">
        <v>3597</v>
      </c>
      <c r="CM48" s="27">
        <v>3873</v>
      </c>
      <c r="CN48" s="27">
        <v>4432</v>
      </c>
      <c r="CO48" s="27">
        <v>4488</v>
      </c>
      <c r="CP48" s="27">
        <v>4132</v>
      </c>
      <c r="CQ48" s="27">
        <v>7477</v>
      </c>
      <c r="CR48" s="27">
        <v>14259</v>
      </c>
      <c r="CS48" s="27">
        <v>25184</v>
      </c>
      <c r="CT48" s="27">
        <v>68112</v>
      </c>
      <c r="CU48" s="27">
        <v>143290</v>
      </c>
    </row>
    <row r="49" spans="1:99" x14ac:dyDescent="0.15">
      <c r="B49" s="28">
        <v>2.8483796296296295E-2</v>
      </c>
      <c r="C49" s="27">
        <v>24.7</v>
      </c>
      <c r="D49" s="27">
        <v>6273</v>
      </c>
      <c r="E49" s="27">
        <v>4485</v>
      </c>
      <c r="F49" s="27">
        <v>3223</v>
      </c>
      <c r="G49" s="27">
        <v>10350</v>
      </c>
      <c r="H49" s="27">
        <v>7323</v>
      </c>
      <c r="I49" s="27">
        <v>28096</v>
      </c>
      <c r="J49" s="27">
        <v>4690</v>
      </c>
      <c r="K49" s="27">
        <v>9277</v>
      </c>
      <c r="L49" s="27">
        <v>3308</v>
      </c>
      <c r="M49" s="27">
        <v>5386</v>
      </c>
      <c r="N49" s="27">
        <v>2778</v>
      </c>
      <c r="O49" s="27">
        <v>3124</v>
      </c>
      <c r="P49" s="27">
        <v>6247</v>
      </c>
      <c r="Q49" s="27">
        <v>4210</v>
      </c>
      <c r="R49" s="27">
        <v>3313</v>
      </c>
      <c r="S49" s="27">
        <v>14263</v>
      </c>
      <c r="T49" s="27">
        <v>7207</v>
      </c>
      <c r="U49" s="27">
        <v>28732</v>
      </c>
      <c r="V49" s="27">
        <v>5138</v>
      </c>
      <c r="W49" s="27">
        <v>11290</v>
      </c>
      <c r="X49" s="27">
        <v>2314</v>
      </c>
      <c r="Y49" s="27">
        <v>17419</v>
      </c>
      <c r="Z49" s="27">
        <v>2549</v>
      </c>
      <c r="AA49" s="27">
        <v>2895</v>
      </c>
      <c r="AB49" s="27">
        <v>6602</v>
      </c>
      <c r="AC49" s="27">
        <v>5936</v>
      </c>
      <c r="AD49" s="27">
        <v>3248</v>
      </c>
      <c r="AE49" s="27">
        <v>12890</v>
      </c>
      <c r="AF49" s="27">
        <v>7463</v>
      </c>
      <c r="AG49" s="27">
        <v>29595</v>
      </c>
      <c r="AH49" s="27">
        <v>5198</v>
      </c>
      <c r="AI49" s="27">
        <v>15974</v>
      </c>
      <c r="AJ49" s="27">
        <v>2379</v>
      </c>
      <c r="AK49" s="27">
        <v>71625</v>
      </c>
      <c r="AL49" s="27">
        <v>2845</v>
      </c>
      <c r="AM49" s="27">
        <v>3023</v>
      </c>
      <c r="AN49" s="27">
        <v>8</v>
      </c>
      <c r="AO49" s="27">
        <v>8</v>
      </c>
      <c r="AP49" s="27">
        <v>5</v>
      </c>
      <c r="AQ49" s="27">
        <v>6</v>
      </c>
      <c r="AR49" s="27">
        <v>9</v>
      </c>
      <c r="AS49" s="27">
        <v>17</v>
      </c>
      <c r="AT49" s="27">
        <v>15</v>
      </c>
      <c r="AU49" s="27">
        <v>13</v>
      </c>
      <c r="AV49" s="27">
        <v>12</v>
      </c>
      <c r="AW49" s="27">
        <v>27</v>
      </c>
      <c r="AX49" s="27">
        <v>12</v>
      </c>
      <c r="AY49" s="27">
        <v>12</v>
      </c>
      <c r="AZ49" s="27">
        <v>12</v>
      </c>
      <c r="BA49" s="27">
        <v>6</v>
      </c>
      <c r="BB49" s="27">
        <v>7</v>
      </c>
      <c r="BC49" s="27">
        <v>6</v>
      </c>
      <c r="BD49" s="27">
        <v>9</v>
      </c>
      <c r="BE49" s="27">
        <v>10</v>
      </c>
      <c r="BF49" s="27">
        <v>8</v>
      </c>
      <c r="BG49" s="27">
        <v>5</v>
      </c>
      <c r="BH49" s="27">
        <v>9</v>
      </c>
      <c r="BI49" s="27">
        <v>8</v>
      </c>
      <c r="BJ49" s="27">
        <v>8</v>
      </c>
      <c r="BK49" s="27">
        <v>8</v>
      </c>
      <c r="BL49" s="27">
        <v>3868</v>
      </c>
      <c r="BM49" s="27">
        <v>3346</v>
      </c>
      <c r="BN49" s="27">
        <v>3410</v>
      </c>
      <c r="BO49" s="27">
        <v>3783</v>
      </c>
      <c r="BP49" s="27">
        <v>3821</v>
      </c>
      <c r="BQ49" s="27">
        <v>3666</v>
      </c>
      <c r="BR49" s="27">
        <v>2937</v>
      </c>
      <c r="BS49" s="27">
        <v>3514</v>
      </c>
      <c r="BT49" s="27">
        <v>4568</v>
      </c>
      <c r="BU49" s="27">
        <v>5009</v>
      </c>
      <c r="BV49" s="27">
        <v>3985</v>
      </c>
      <c r="BW49" s="27">
        <v>3963</v>
      </c>
      <c r="BX49" s="27">
        <v>14</v>
      </c>
      <c r="BY49" s="27">
        <v>13</v>
      </c>
      <c r="BZ49" s="27">
        <v>23</v>
      </c>
      <c r="CA49" s="27">
        <v>10</v>
      </c>
      <c r="CB49" s="27">
        <v>15</v>
      </c>
      <c r="CC49" s="27">
        <v>8</v>
      </c>
      <c r="CD49" s="27">
        <v>78</v>
      </c>
      <c r="CE49" s="27">
        <v>12</v>
      </c>
      <c r="CF49" s="27">
        <v>14</v>
      </c>
      <c r="CG49" s="27">
        <v>26</v>
      </c>
      <c r="CH49" s="27">
        <v>54</v>
      </c>
      <c r="CI49" s="27">
        <v>79</v>
      </c>
      <c r="CJ49" s="27">
        <v>12190</v>
      </c>
      <c r="CK49" s="27">
        <v>5026</v>
      </c>
      <c r="CL49" s="27">
        <v>4791</v>
      </c>
      <c r="CM49" s="27">
        <v>4807</v>
      </c>
      <c r="CN49" s="27">
        <v>5595</v>
      </c>
      <c r="CO49" s="27">
        <v>5616</v>
      </c>
      <c r="CP49" s="27">
        <v>5242</v>
      </c>
      <c r="CQ49" s="27">
        <v>9819</v>
      </c>
      <c r="CR49" s="27">
        <v>19778</v>
      </c>
      <c r="CS49" s="27">
        <v>34783</v>
      </c>
      <c r="CT49" s="27">
        <v>96332</v>
      </c>
      <c r="CU49" s="27">
        <v>201569</v>
      </c>
    </row>
    <row r="50" spans="1:99" x14ac:dyDescent="0.15">
      <c r="B50" s="28">
        <v>3.5428240740740739E-2</v>
      </c>
      <c r="C50" s="27">
        <v>24.7</v>
      </c>
      <c r="D50" s="27">
        <v>7900</v>
      </c>
      <c r="E50" s="27">
        <v>5094</v>
      </c>
      <c r="F50" s="27">
        <v>3894</v>
      </c>
      <c r="G50" s="27">
        <v>13196</v>
      </c>
      <c r="H50" s="27">
        <v>9069</v>
      </c>
      <c r="I50" s="27">
        <v>36685</v>
      </c>
      <c r="J50" s="27">
        <v>5949</v>
      </c>
      <c r="K50" s="27">
        <v>12070</v>
      </c>
      <c r="L50" s="27">
        <v>4123</v>
      </c>
      <c r="M50" s="27">
        <v>6730</v>
      </c>
      <c r="N50" s="27">
        <v>3205</v>
      </c>
      <c r="O50" s="27">
        <v>3633</v>
      </c>
      <c r="P50" s="27">
        <v>7581</v>
      </c>
      <c r="Q50" s="27">
        <v>5237</v>
      </c>
      <c r="R50" s="27">
        <v>3851</v>
      </c>
      <c r="S50" s="27">
        <v>18550</v>
      </c>
      <c r="T50" s="27">
        <v>9010</v>
      </c>
      <c r="U50" s="27">
        <v>38038</v>
      </c>
      <c r="V50" s="27">
        <v>6294</v>
      </c>
      <c r="W50" s="27">
        <v>15126</v>
      </c>
      <c r="X50" s="27">
        <v>2702</v>
      </c>
      <c r="Y50" s="27">
        <v>22827</v>
      </c>
      <c r="Z50" s="27">
        <v>3136</v>
      </c>
      <c r="AA50" s="27">
        <v>3449</v>
      </c>
      <c r="AB50" s="27">
        <v>8276</v>
      </c>
      <c r="AC50" s="27">
        <v>7412</v>
      </c>
      <c r="AD50" s="27">
        <v>3967</v>
      </c>
      <c r="AE50" s="27">
        <v>16542</v>
      </c>
      <c r="AF50" s="27">
        <v>9294</v>
      </c>
      <c r="AG50" s="27">
        <v>38433</v>
      </c>
      <c r="AH50" s="27">
        <v>6222</v>
      </c>
      <c r="AI50" s="27">
        <v>21089</v>
      </c>
      <c r="AJ50" s="27">
        <v>2756</v>
      </c>
      <c r="AK50" s="27">
        <v>95575</v>
      </c>
      <c r="AL50" s="27">
        <v>3294</v>
      </c>
      <c r="AM50" s="27">
        <v>3678</v>
      </c>
      <c r="AN50" s="27">
        <v>6</v>
      </c>
      <c r="AO50" s="27">
        <v>8</v>
      </c>
      <c r="AP50" s="27">
        <v>8</v>
      </c>
      <c r="AQ50" s="27">
        <v>13</v>
      </c>
      <c r="AR50" s="27">
        <v>12</v>
      </c>
      <c r="AS50" s="27">
        <v>25</v>
      </c>
      <c r="AT50" s="27">
        <v>11</v>
      </c>
      <c r="AU50" s="27">
        <v>14</v>
      </c>
      <c r="AV50" s="27">
        <v>12</v>
      </c>
      <c r="AW50" s="27">
        <v>38</v>
      </c>
      <c r="AX50" s="27">
        <v>12</v>
      </c>
      <c r="AY50" s="27">
        <v>10</v>
      </c>
      <c r="AZ50" s="27">
        <v>6</v>
      </c>
      <c r="BA50" s="27">
        <v>9</v>
      </c>
      <c r="BB50" s="27">
        <v>7</v>
      </c>
      <c r="BC50" s="27">
        <v>10</v>
      </c>
      <c r="BD50" s="27">
        <v>10</v>
      </c>
      <c r="BE50" s="27">
        <v>9</v>
      </c>
      <c r="BF50" s="27">
        <v>8</v>
      </c>
      <c r="BG50" s="27">
        <v>11</v>
      </c>
      <c r="BH50" s="27">
        <v>9</v>
      </c>
      <c r="BI50" s="27">
        <v>15</v>
      </c>
      <c r="BJ50" s="27">
        <v>9</v>
      </c>
      <c r="BK50" s="27">
        <v>10</v>
      </c>
      <c r="BL50" s="27">
        <v>4470</v>
      </c>
      <c r="BM50" s="27">
        <v>3783</v>
      </c>
      <c r="BN50" s="27">
        <v>3869</v>
      </c>
      <c r="BO50" s="27">
        <v>4369</v>
      </c>
      <c r="BP50" s="27">
        <v>4396</v>
      </c>
      <c r="BQ50" s="27">
        <v>4224</v>
      </c>
      <c r="BR50" s="27">
        <v>3403</v>
      </c>
      <c r="BS50" s="27">
        <v>4083</v>
      </c>
      <c r="BT50" s="27">
        <v>5342</v>
      </c>
      <c r="BU50" s="27">
        <v>5924</v>
      </c>
      <c r="BV50" s="27">
        <v>4692</v>
      </c>
      <c r="BW50" s="27">
        <v>4677</v>
      </c>
      <c r="BX50" s="27">
        <v>7</v>
      </c>
      <c r="BY50" s="27">
        <v>9</v>
      </c>
      <c r="BZ50" s="27">
        <v>13</v>
      </c>
      <c r="CA50" s="27">
        <v>17</v>
      </c>
      <c r="CB50" s="27">
        <v>9</v>
      </c>
      <c r="CC50" s="27">
        <v>17</v>
      </c>
      <c r="CD50" s="27">
        <v>11</v>
      </c>
      <c r="CE50" s="27">
        <v>20</v>
      </c>
      <c r="CF50" s="27">
        <v>25</v>
      </c>
      <c r="CG50" s="27">
        <v>31</v>
      </c>
      <c r="CH50" s="27">
        <v>76</v>
      </c>
      <c r="CI50" s="27">
        <v>110</v>
      </c>
      <c r="CJ50" s="27">
        <v>14763</v>
      </c>
      <c r="CK50" s="27">
        <v>5838</v>
      </c>
      <c r="CL50" s="27">
        <v>5603</v>
      </c>
      <c r="CM50" s="27">
        <v>5823</v>
      </c>
      <c r="CN50" s="27">
        <v>6700</v>
      </c>
      <c r="CO50" s="27">
        <v>6490</v>
      </c>
      <c r="CP50" s="27">
        <v>6311</v>
      </c>
      <c r="CQ50" s="27">
        <v>11702</v>
      </c>
      <c r="CR50" s="27">
        <v>24222</v>
      </c>
      <c r="CS50" s="27">
        <v>42049</v>
      </c>
      <c r="CT50" s="27">
        <v>119777</v>
      </c>
      <c r="CU50" s="27">
        <v>248237</v>
      </c>
    </row>
    <row r="51" spans="1:99" x14ac:dyDescent="0.15">
      <c r="B51" s="28">
        <v>4.2372685185185187E-2</v>
      </c>
      <c r="C51" s="27">
        <v>24.6</v>
      </c>
      <c r="D51" s="27">
        <v>9027</v>
      </c>
      <c r="E51" s="27">
        <v>6063</v>
      </c>
      <c r="F51" s="27">
        <v>4337</v>
      </c>
      <c r="G51" s="27">
        <v>15751</v>
      </c>
      <c r="H51" s="27">
        <v>10648</v>
      </c>
      <c r="I51" s="27">
        <v>43668</v>
      </c>
      <c r="J51" s="27">
        <v>6809</v>
      </c>
      <c r="K51" s="27">
        <v>14589</v>
      </c>
      <c r="L51" s="27">
        <v>4606</v>
      </c>
      <c r="M51" s="27">
        <v>7916</v>
      </c>
      <c r="N51" s="27">
        <v>3532</v>
      </c>
      <c r="O51" s="27">
        <v>4161</v>
      </c>
      <c r="P51" s="27">
        <v>8961</v>
      </c>
      <c r="Q51" s="27">
        <v>6216</v>
      </c>
      <c r="R51" s="27">
        <v>4439</v>
      </c>
      <c r="S51" s="27">
        <v>21898</v>
      </c>
      <c r="T51" s="27">
        <v>10367</v>
      </c>
      <c r="U51" s="27">
        <v>45287</v>
      </c>
      <c r="V51" s="27">
        <v>7263</v>
      </c>
      <c r="W51" s="27">
        <v>17768</v>
      </c>
      <c r="X51" s="27">
        <v>2937</v>
      </c>
      <c r="Y51" s="27">
        <v>27402</v>
      </c>
      <c r="Z51" s="27">
        <v>3446</v>
      </c>
      <c r="AA51" s="27">
        <v>3896</v>
      </c>
      <c r="AB51" s="27">
        <v>9773</v>
      </c>
      <c r="AC51" s="27">
        <v>8528</v>
      </c>
      <c r="AD51" s="27">
        <v>4407</v>
      </c>
      <c r="AE51" s="27">
        <v>19203</v>
      </c>
      <c r="AF51" s="27">
        <v>10298</v>
      </c>
      <c r="AG51" s="27">
        <v>45682</v>
      </c>
      <c r="AH51" s="27">
        <v>7211</v>
      </c>
      <c r="AI51" s="27">
        <v>25314</v>
      </c>
      <c r="AJ51" s="27">
        <v>3108</v>
      </c>
      <c r="AK51" s="27">
        <v>114711</v>
      </c>
      <c r="AL51" s="27">
        <v>3681</v>
      </c>
      <c r="AM51" s="27">
        <v>4258</v>
      </c>
      <c r="AN51" s="27">
        <v>9</v>
      </c>
      <c r="AO51" s="27">
        <v>7</v>
      </c>
      <c r="AP51" s="27">
        <v>9</v>
      </c>
      <c r="AQ51" s="27">
        <v>18</v>
      </c>
      <c r="AR51" s="27">
        <v>13</v>
      </c>
      <c r="AS51" s="27">
        <v>25</v>
      </c>
      <c r="AT51" s="27">
        <v>17</v>
      </c>
      <c r="AU51" s="27">
        <v>24</v>
      </c>
      <c r="AV51" s="27">
        <v>32</v>
      </c>
      <c r="AW51" s="27">
        <v>42</v>
      </c>
      <c r="AX51" s="27">
        <v>14</v>
      </c>
      <c r="AY51" s="27">
        <v>5</v>
      </c>
      <c r="AZ51" s="27">
        <v>8</v>
      </c>
      <c r="BA51" s="27">
        <v>5</v>
      </c>
      <c r="BB51" s="27">
        <v>7</v>
      </c>
      <c r="BC51" s="27">
        <v>10</v>
      </c>
      <c r="BD51" s="27">
        <v>13</v>
      </c>
      <c r="BE51" s="27">
        <v>10</v>
      </c>
      <c r="BF51" s="27">
        <v>8</v>
      </c>
      <c r="BG51" s="27">
        <v>10</v>
      </c>
      <c r="BH51" s="27">
        <v>9</v>
      </c>
      <c r="BI51" s="27">
        <v>13</v>
      </c>
      <c r="BJ51" s="27">
        <v>10</v>
      </c>
      <c r="BK51" s="27">
        <v>14</v>
      </c>
      <c r="BL51" s="27">
        <v>4813</v>
      </c>
      <c r="BM51" s="27">
        <v>4123</v>
      </c>
      <c r="BN51" s="27">
        <v>4185</v>
      </c>
      <c r="BO51" s="27">
        <v>5014</v>
      </c>
      <c r="BP51" s="27">
        <v>4758</v>
      </c>
      <c r="BQ51" s="27">
        <v>4807</v>
      </c>
      <c r="BR51" s="27">
        <v>3633</v>
      </c>
      <c r="BS51" s="27">
        <v>4575</v>
      </c>
      <c r="BT51" s="27">
        <v>5898</v>
      </c>
      <c r="BU51" s="27">
        <v>6561</v>
      </c>
      <c r="BV51" s="27">
        <v>4999</v>
      </c>
      <c r="BW51" s="27">
        <v>5066</v>
      </c>
      <c r="BX51" s="27">
        <v>14</v>
      </c>
      <c r="BY51" s="27">
        <v>11</v>
      </c>
      <c r="BZ51" s="27">
        <v>10</v>
      </c>
      <c r="CA51" s="27">
        <v>9</v>
      </c>
      <c r="CB51" s="27">
        <v>9</v>
      </c>
      <c r="CC51" s="27">
        <v>7</v>
      </c>
      <c r="CD51" s="27">
        <v>10</v>
      </c>
      <c r="CE51" s="27">
        <v>14</v>
      </c>
      <c r="CF51" s="27">
        <v>24</v>
      </c>
      <c r="CG51" s="27">
        <v>38</v>
      </c>
      <c r="CH51" s="27">
        <v>61</v>
      </c>
      <c r="CI51" s="27">
        <v>94</v>
      </c>
      <c r="CJ51" s="27">
        <v>16382</v>
      </c>
      <c r="CK51" s="27">
        <v>6608</v>
      </c>
      <c r="CL51" s="27">
        <v>6288</v>
      </c>
      <c r="CM51" s="27">
        <v>6415</v>
      </c>
      <c r="CN51" s="27">
        <v>7515</v>
      </c>
      <c r="CO51" s="27">
        <v>7212</v>
      </c>
      <c r="CP51" s="27">
        <v>7054</v>
      </c>
      <c r="CQ51" s="27">
        <v>13289</v>
      </c>
      <c r="CR51" s="27">
        <v>27770</v>
      </c>
      <c r="CS51" s="27">
        <v>47968</v>
      </c>
      <c r="CT51" s="27">
        <v>137215</v>
      </c>
      <c r="CU51" s="27">
        <v>284615</v>
      </c>
    </row>
    <row r="52" spans="1:99" x14ac:dyDescent="0.15">
      <c r="B52" s="28">
        <v>4.9317129629629627E-2</v>
      </c>
      <c r="C52" s="27">
        <v>24.6</v>
      </c>
      <c r="D52" s="27">
        <v>10033</v>
      </c>
      <c r="E52" s="27">
        <v>6740</v>
      </c>
      <c r="F52" s="27">
        <v>4834</v>
      </c>
      <c r="G52" s="27">
        <v>17290</v>
      </c>
      <c r="H52" s="27">
        <v>11891</v>
      </c>
      <c r="I52" s="27">
        <v>49834</v>
      </c>
      <c r="J52" s="27">
        <v>7469</v>
      </c>
      <c r="K52" s="27">
        <v>16435</v>
      </c>
      <c r="L52" s="27">
        <v>5208</v>
      </c>
      <c r="M52" s="27">
        <v>8821</v>
      </c>
      <c r="N52" s="27">
        <v>3912</v>
      </c>
      <c r="O52" s="27">
        <v>4657</v>
      </c>
      <c r="P52" s="27">
        <v>9989</v>
      </c>
      <c r="Q52" s="27">
        <v>6784</v>
      </c>
      <c r="R52" s="27">
        <v>4754</v>
      </c>
      <c r="S52" s="27">
        <v>25129</v>
      </c>
      <c r="T52" s="27">
        <v>11484</v>
      </c>
      <c r="U52" s="27">
        <v>51236</v>
      </c>
      <c r="V52" s="27">
        <v>7948</v>
      </c>
      <c r="W52" s="27">
        <v>20269</v>
      </c>
      <c r="X52" s="27">
        <v>3321</v>
      </c>
      <c r="Y52" s="27">
        <v>31156</v>
      </c>
      <c r="Z52" s="27">
        <v>3662</v>
      </c>
      <c r="AA52" s="27">
        <v>4355</v>
      </c>
      <c r="AB52" s="27">
        <v>10647</v>
      </c>
      <c r="AC52" s="27">
        <v>9726</v>
      </c>
      <c r="AD52" s="27">
        <v>4823</v>
      </c>
      <c r="AE52" s="27">
        <v>21511</v>
      </c>
      <c r="AF52" s="27">
        <v>11529</v>
      </c>
      <c r="AG52" s="27">
        <v>51695</v>
      </c>
      <c r="AH52" s="27">
        <v>7949</v>
      </c>
      <c r="AI52" s="27">
        <v>28756</v>
      </c>
      <c r="AJ52" s="27">
        <v>3315</v>
      </c>
      <c r="AK52" s="27">
        <v>131752</v>
      </c>
      <c r="AL52" s="27">
        <v>4103</v>
      </c>
      <c r="AM52" s="27">
        <v>4498</v>
      </c>
      <c r="AN52" s="27">
        <v>8</v>
      </c>
      <c r="AO52" s="27">
        <v>11</v>
      </c>
      <c r="AP52" s="27">
        <v>13</v>
      </c>
      <c r="AQ52" s="27">
        <v>17</v>
      </c>
      <c r="AR52" s="27">
        <v>12</v>
      </c>
      <c r="AS52" s="27">
        <v>32</v>
      </c>
      <c r="AT52" s="27">
        <v>18</v>
      </c>
      <c r="AU52" s="27">
        <v>16</v>
      </c>
      <c r="AV52" s="27">
        <v>19</v>
      </c>
      <c r="AW52" s="27">
        <v>46</v>
      </c>
      <c r="AX52" s="27">
        <v>17</v>
      </c>
      <c r="AY52" s="27">
        <v>7</v>
      </c>
      <c r="AZ52" s="27">
        <v>11</v>
      </c>
      <c r="BA52" s="27">
        <v>9</v>
      </c>
      <c r="BB52" s="27">
        <v>10</v>
      </c>
      <c r="BC52" s="27">
        <v>7</v>
      </c>
      <c r="BD52" s="27">
        <v>9</v>
      </c>
      <c r="BE52" s="27">
        <v>13</v>
      </c>
      <c r="BF52" s="27">
        <v>13</v>
      </c>
      <c r="BG52" s="27">
        <v>10</v>
      </c>
      <c r="BH52" s="27">
        <v>8</v>
      </c>
      <c r="BI52" s="27">
        <v>9</v>
      </c>
      <c r="BJ52" s="27">
        <v>9</v>
      </c>
      <c r="BK52" s="27">
        <v>15</v>
      </c>
      <c r="BL52" s="27">
        <v>5158</v>
      </c>
      <c r="BM52" s="27">
        <v>4457</v>
      </c>
      <c r="BN52" s="27">
        <v>4578</v>
      </c>
      <c r="BO52" s="27">
        <v>5262</v>
      </c>
      <c r="BP52" s="27">
        <v>5242</v>
      </c>
      <c r="BQ52" s="27">
        <v>5181</v>
      </c>
      <c r="BR52" s="27">
        <v>3814</v>
      </c>
      <c r="BS52" s="27">
        <v>4815</v>
      </c>
      <c r="BT52" s="27">
        <v>6286</v>
      </c>
      <c r="BU52" s="27">
        <v>6852</v>
      </c>
      <c r="BV52" s="27">
        <v>5409</v>
      </c>
      <c r="BW52" s="27">
        <v>5422</v>
      </c>
      <c r="BX52" s="27">
        <v>12</v>
      </c>
      <c r="BY52" s="27">
        <v>17</v>
      </c>
      <c r="BZ52" s="27">
        <v>5</v>
      </c>
      <c r="CA52" s="27">
        <v>16</v>
      </c>
      <c r="CB52" s="27">
        <v>15</v>
      </c>
      <c r="CC52" s="27">
        <v>10</v>
      </c>
      <c r="CD52" s="27">
        <v>6</v>
      </c>
      <c r="CE52" s="27">
        <v>16</v>
      </c>
      <c r="CF52" s="27">
        <v>21</v>
      </c>
      <c r="CG52" s="27">
        <v>35</v>
      </c>
      <c r="CH52" s="27">
        <v>90</v>
      </c>
      <c r="CI52" s="27">
        <v>110</v>
      </c>
      <c r="CJ52" s="27">
        <v>18026</v>
      </c>
      <c r="CK52" s="27">
        <v>7332</v>
      </c>
      <c r="CL52" s="27">
        <v>6875</v>
      </c>
      <c r="CM52" s="27">
        <v>6978</v>
      </c>
      <c r="CN52" s="27">
        <v>8117</v>
      </c>
      <c r="CO52" s="27">
        <v>7658</v>
      </c>
      <c r="CP52" s="27">
        <v>7724</v>
      </c>
      <c r="CQ52" s="27">
        <v>14295</v>
      </c>
      <c r="CR52" s="27">
        <v>30244</v>
      </c>
      <c r="CS52" s="27">
        <v>52638</v>
      </c>
      <c r="CT52" s="27">
        <v>148802</v>
      </c>
      <c r="CU52" s="27">
        <v>308652</v>
      </c>
    </row>
    <row r="54" spans="1:99" ht="14" x14ac:dyDescent="0.15">
      <c r="A54" s="26" t="s">
        <v>200</v>
      </c>
      <c r="B54" s="25"/>
    </row>
    <row r="56" spans="1:99" x14ac:dyDescent="0.15">
      <c r="B56" s="24"/>
      <c r="C56" s="23">
        <v>1</v>
      </c>
      <c r="D56" s="23">
        <v>2</v>
      </c>
      <c r="E56" s="23">
        <v>3</v>
      </c>
      <c r="F56" s="23">
        <v>4</v>
      </c>
      <c r="G56" s="23">
        <v>5</v>
      </c>
      <c r="H56" s="23">
        <v>6</v>
      </c>
      <c r="I56" s="23">
        <v>7</v>
      </c>
      <c r="J56" s="23">
        <v>8</v>
      </c>
      <c r="K56" s="23">
        <v>9</v>
      </c>
      <c r="L56" s="23">
        <v>10</v>
      </c>
      <c r="M56" s="23">
        <v>11</v>
      </c>
      <c r="N56" s="23">
        <v>12</v>
      </c>
    </row>
    <row r="57" spans="1:99" x14ac:dyDescent="0.15">
      <c r="B57" s="33" t="s">
        <v>199</v>
      </c>
      <c r="C57" s="22">
        <v>162810</v>
      </c>
      <c r="D57" s="22">
        <v>97540</v>
      </c>
      <c r="E57" s="22">
        <v>69070</v>
      </c>
      <c r="F57" s="22">
        <v>291670</v>
      </c>
      <c r="G57" s="22">
        <v>194020</v>
      </c>
      <c r="H57" s="22">
        <v>858680</v>
      </c>
      <c r="I57" s="22">
        <v>119600</v>
      </c>
      <c r="J57" s="22">
        <v>274800</v>
      </c>
      <c r="K57" s="22">
        <v>74150</v>
      </c>
      <c r="L57" s="22">
        <v>138700</v>
      </c>
      <c r="M57" s="22">
        <v>50660</v>
      </c>
      <c r="N57" s="22">
        <v>62080</v>
      </c>
      <c r="O57" s="17" t="s">
        <v>192</v>
      </c>
    </row>
    <row r="58" spans="1:99" ht="24" x14ac:dyDescent="0.15">
      <c r="B58" s="34"/>
      <c r="C58" s="21">
        <v>0.999</v>
      </c>
      <c r="D58" s="21">
        <v>0.99199999999999999</v>
      </c>
      <c r="E58" s="21">
        <v>0.998</v>
      </c>
      <c r="F58" s="21">
        <v>0.998</v>
      </c>
      <c r="G58" s="21">
        <v>0.998</v>
      </c>
      <c r="H58" s="21">
        <v>0.997</v>
      </c>
      <c r="I58" s="21">
        <v>0.997</v>
      </c>
      <c r="J58" s="21">
        <v>0.999</v>
      </c>
      <c r="K58" s="21">
        <v>0.997</v>
      </c>
      <c r="L58" s="21">
        <v>0.998</v>
      </c>
      <c r="M58" s="21">
        <v>0.996</v>
      </c>
      <c r="N58" s="21">
        <v>0.998</v>
      </c>
      <c r="O58" s="17" t="s">
        <v>191</v>
      </c>
    </row>
    <row r="59" spans="1:99" ht="24" x14ac:dyDescent="0.15">
      <c r="B59" s="34"/>
      <c r="C59" s="20">
        <v>2.1539351851851851E-2</v>
      </c>
      <c r="D59" s="20">
        <v>2.1539351851851851E-2</v>
      </c>
      <c r="E59" s="20">
        <v>2.1539351851851851E-2</v>
      </c>
      <c r="F59" s="20">
        <v>2.8483796296296295E-2</v>
      </c>
      <c r="G59" s="20">
        <v>2.1539351851851851E-2</v>
      </c>
      <c r="H59" s="20">
        <v>2.8483796296296295E-2</v>
      </c>
      <c r="I59" s="20">
        <v>2.1539351851851851E-2</v>
      </c>
      <c r="J59" s="20">
        <v>2.8483796296296295E-2</v>
      </c>
      <c r="K59" s="20">
        <v>2.1539351851851851E-2</v>
      </c>
      <c r="L59" s="20">
        <v>2.1539351851851851E-2</v>
      </c>
      <c r="M59" s="20">
        <v>2.1539351851851851E-2</v>
      </c>
      <c r="N59" s="20">
        <v>2.1539351851851851E-2</v>
      </c>
      <c r="O59" s="17" t="s">
        <v>190</v>
      </c>
    </row>
    <row r="60" spans="1:99" x14ac:dyDescent="0.15">
      <c r="B60" s="35"/>
      <c r="C60" s="18">
        <v>4.9768518518518521E-3</v>
      </c>
      <c r="D60" s="18">
        <v>2.7662037037037039E-3</v>
      </c>
      <c r="E60" s="18">
        <v>3.6574074074074074E-3</v>
      </c>
      <c r="F60" s="18">
        <v>6.0185185185185185E-3</v>
      </c>
      <c r="G60" s="18">
        <v>5.3819444444444444E-3</v>
      </c>
      <c r="H60" s="18">
        <v>6.9444444444444441E-3</v>
      </c>
      <c r="I60" s="18">
        <v>5.1967592592592595E-3</v>
      </c>
      <c r="J60" s="18">
        <v>7.0486111111111114E-3</v>
      </c>
      <c r="K60" s="18">
        <v>3.7847222222222223E-3</v>
      </c>
      <c r="L60" s="18">
        <v>5.7175925925925927E-3</v>
      </c>
      <c r="M60" s="18">
        <v>1.2268518518518518E-3</v>
      </c>
      <c r="N60" s="18">
        <v>3.2060185185185186E-3</v>
      </c>
      <c r="O60" s="17" t="s">
        <v>188</v>
      </c>
    </row>
    <row r="61" spans="1:99" x14ac:dyDescent="0.15">
      <c r="B61" s="33" t="s">
        <v>198</v>
      </c>
      <c r="C61" s="22">
        <v>160150</v>
      </c>
      <c r="D61" s="22">
        <v>102480</v>
      </c>
      <c r="E61" s="22">
        <v>68320</v>
      </c>
      <c r="F61" s="22">
        <v>420310</v>
      </c>
      <c r="G61" s="22">
        <v>191600</v>
      </c>
      <c r="H61" s="22">
        <v>901690</v>
      </c>
      <c r="I61" s="22">
        <v>127230</v>
      </c>
      <c r="J61" s="22">
        <v>345390</v>
      </c>
      <c r="K61" s="22">
        <v>40070</v>
      </c>
      <c r="L61" s="22">
        <v>535230</v>
      </c>
      <c r="M61" s="22">
        <v>50340</v>
      </c>
      <c r="N61" s="22">
        <v>57320</v>
      </c>
      <c r="O61" s="17" t="s">
        <v>192</v>
      </c>
    </row>
    <row r="62" spans="1:99" ht="24" x14ac:dyDescent="0.15">
      <c r="B62" s="34"/>
      <c r="C62" s="21">
        <v>0.996</v>
      </c>
      <c r="D62" s="21">
        <v>0.999</v>
      </c>
      <c r="E62" s="21">
        <v>0.997</v>
      </c>
      <c r="F62" s="21">
        <v>0.997</v>
      </c>
      <c r="G62" s="21">
        <v>0.998</v>
      </c>
      <c r="H62" s="21">
        <v>0.997</v>
      </c>
      <c r="I62" s="21">
        <v>0.997</v>
      </c>
      <c r="J62" s="21">
        <v>0.997</v>
      </c>
      <c r="K62" s="21">
        <v>0.997</v>
      </c>
      <c r="L62" s="21">
        <v>0.998</v>
      </c>
      <c r="M62" s="21">
        <v>0.998</v>
      </c>
      <c r="N62" s="21">
        <v>1</v>
      </c>
      <c r="O62" s="17" t="s">
        <v>191</v>
      </c>
    </row>
    <row r="63" spans="1:99" ht="24" x14ac:dyDescent="0.15">
      <c r="B63" s="34"/>
      <c r="C63" s="20">
        <v>2.1539351851851851E-2</v>
      </c>
      <c r="D63" s="20">
        <v>2.8483796296296295E-2</v>
      </c>
      <c r="E63" s="20">
        <v>2.1539351851851851E-2</v>
      </c>
      <c r="F63" s="20">
        <v>2.1539351851851851E-2</v>
      </c>
      <c r="G63" s="20">
        <v>2.1539351851851851E-2</v>
      </c>
      <c r="H63" s="20">
        <v>2.8483796296296295E-2</v>
      </c>
      <c r="I63" s="20">
        <v>2.1539351851851851E-2</v>
      </c>
      <c r="J63" s="20">
        <v>2.8483796296296295E-2</v>
      </c>
      <c r="K63" s="20">
        <v>2.1539351851851851E-2</v>
      </c>
      <c r="L63" s="20">
        <v>2.8483796296296295E-2</v>
      </c>
      <c r="M63" s="20">
        <v>2.1539351851851851E-2</v>
      </c>
      <c r="N63" s="20">
        <v>2.1539351851851851E-2</v>
      </c>
      <c r="O63" s="17" t="s">
        <v>190</v>
      </c>
    </row>
    <row r="64" spans="1:99" x14ac:dyDescent="0.15">
      <c r="B64" s="35"/>
      <c r="C64" s="18">
        <v>5.3009259259259259E-3</v>
      </c>
      <c r="D64" s="18">
        <v>4.2824074074074075E-3</v>
      </c>
      <c r="E64" s="18">
        <v>2.9976851851851853E-3</v>
      </c>
      <c r="F64" s="18">
        <v>6.2384259259259259E-3</v>
      </c>
      <c r="G64" s="18">
        <v>5.5439814814814813E-3</v>
      </c>
      <c r="H64" s="18">
        <v>7.4189814814814813E-3</v>
      </c>
      <c r="I64" s="18">
        <v>4.7569444444444447E-3</v>
      </c>
      <c r="J64" s="18">
        <v>7.4074074074074077E-3</v>
      </c>
      <c r="K64" s="18">
        <v>1.2847222222222223E-3</v>
      </c>
      <c r="L64" s="18">
        <v>7.2800925925925923E-3</v>
      </c>
      <c r="M64" s="18">
        <v>2.4305555555555556E-3</v>
      </c>
      <c r="N64" s="18">
        <v>1.724537037037037E-3</v>
      </c>
      <c r="O64" s="17" t="s">
        <v>188</v>
      </c>
    </row>
    <row r="65" spans="2:15" x14ac:dyDescent="0.15">
      <c r="B65" s="33" t="s">
        <v>197</v>
      </c>
      <c r="C65" s="22">
        <v>169320</v>
      </c>
      <c r="D65" s="22">
        <v>151980</v>
      </c>
      <c r="E65" s="22">
        <v>70260</v>
      </c>
      <c r="F65" s="22">
        <v>368030</v>
      </c>
      <c r="G65" s="22">
        <v>192050</v>
      </c>
      <c r="H65" s="22">
        <v>889430</v>
      </c>
      <c r="I65" s="22">
        <v>125280</v>
      </c>
      <c r="J65" s="22">
        <v>491790</v>
      </c>
      <c r="K65" s="22">
        <v>43460</v>
      </c>
      <c r="L65" s="22">
        <v>2352300</v>
      </c>
      <c r="M65" s="22">
        <v>51130</v>
      </c>
      <c r="N65" s="22">
        <v>62670</v>
      </c>
      <c r="O65" s="17" t="s">
        <v>192</v>
      </c>
    </row>
    <row r="66" spans="2:15" ht="24" x14ac:dyDescent="0.15">
      <c r="B66" s="34"/>
      <c r="C66" s="21">
        <v>0.999</v>
      </c>
      <c r="D66" s="21">
        <v>0.999</v>
      </c>
      <c r="E66" s="21">
        <v>0.999</v>
      </c>
      <c r="F66" s="21">
        <v>0.998</v>
      </c>
      <c r="G66" s="21">
        <v>0.999</v>
      </c>
      <c r="H66" s="21">
        <v>0.998</v>
      </c>
      <c r="I66" s="21">
        <v>0.998</v>
      </c>
      <c r="J66" s="21">
        <v>0.999</v>
      </c>
      <c r="K66" s="21">
        <v>0.995</v>
      </c>
      <c r="L66" s="21">
        <v>0.998</v>
      </c>
      <c r="M66" s="21">
        <v>0.999</v>
      </c>
      <c r="N66" s="21">
        <v>0.995</v>
      </c>
      <c r="O66" s="17" t="s">
        <v>191</v>
      </c>
    </row>
    <row r="67" spans="2:15" ht="24" x14ac:dyDescent="0.15">
      <c r="B67" s="34"/>
      <c r="C67" s="20">
        <v>2.1539351851851851E-2</v>
      </c>
      <c r="D67" s="20">
        <v>2.1539351851851851E-2</v>
      </c>
      <c r="E67" s="20">
        <v>2.1539351851851851E-2</v>
      </c>
      <c r="F67" s="20">
        <v>2.1539351851851851E-2</v>
      </c>
      <c r="G67" s="20">
        <v>2.1539351851851851E-2</v>
      </c>
      <c r="H67" s="20">
        <v>2.1539351851851851E-2</v>
      </c>
      <c r="I67" s="20">
        <v>2.1539351851851851E-2</v>
      </c>
      <c r="J67" s="20">
        <v>2.8483796296296295E-2</v>
      </c>
      <c r="K67" s="20">
        <v>2.1539351851851851E-2</v>
      </c>
      <c r="L67" s="20">
        <v>2.8483796296296295E-2</v>
      </c>
      <c r="M67" s="20">
        <v>2.1539351851851851E-2</v>
      </c>
      <c r="N67" s="20">
        <v>2.1539351851851851E-2</v>
      </c>
      <c r="O67" s="17" t="s">
        <v>190</v>
      </c>
    </row>
    <row r="68" spans="2:15" x14ac:dyDescent="0.15">
      <c r="B68" s="35"/>
      <c r="C68" s="18">
        <v>4.6527777777777774E-3</v>
      </c>
      <c r="D68" s="18">
        <v>5.1967592592592595E-3</v>
      </c>
      <c r="E68" s="18">
        <v>3.2175925925925926E-3</v>
      </c>
      <c r="F68" s="18">
        <v>5.8564814814814816E-3</v>
      </c>
      <c r="G68" s="18">
        <v>4.2013888888888891E-3</v>
      </c>
      <c r="H68" s="18">
        <v>6.2500000000000003E-3</v>
      </c>
      <c r="I68" s="18">
        <v>4.6412037037037038E-3</v>
      </c>
      <c r="J68" s="18">
        <v>7.2685185185185188E-3</v>
      </c>
      <c r="K68" s="18">
        <v>2.3611111111111111E-3</v>
      </c>
      <c r="L68" s="18">
        <v>8.0439814814814818E-3</v>
      </c>
      <c r="M68" s="18">
        <v>1.6782407407407408E-3</v>
      </c>
      <c r="N68" s="18">
        <v>3.3449074074074076E-3</v>
      </c>
      <c r="O68" s="17" t="s">
        <v>188</v>
      </c>
    </row>
    <row r="69" spans="2:15" x14ac:dyDescent="0.15">
      <c r="B69" s="33" t="s">
        <v>196</v>
      </c>
      <c r="C69" s="22">
        <v>90</v>
      </c>
      <c r="D69" s="22">
        <v>110</v>
      </c>
      <c r="E69" s="22">
        <v>-90</v>
      </c>
      <c r="F69" s="22">
        <v>220</v>
      </c>
      <c r="G69" s="22">
        <v>120</v>
      </c>
      <c r="H69" s="22">
        <v>380</v>
      </c>
      <c r="I69" s="22">
        <v>190</v>
      </c>
      <c r="J69" s="22">
        <v>410</v>
      </c>
      <c r="K69" s="22">
        <v>460</v>
      </c>
      <c r="L69" s="22">
        <v>720</v>
      </c>
      <c r="M69" s="22">
        <v>220</v>
      </c>
      <c r="N69" s="22">
        <v>130</v>
      </c>
      <c r="O69" s="17" t="s">
        <v>192</v>
      </c>
    </row>
    <row r="70" spans="2:15" ht="24" x14ac:dyDescent="0.15">
      <c r="B70" s="34"/>
      <c r="C70" s="21">
        <v>0.61399999999999999</v>
      </c>
      <c r="D70" s="21">
        <v>0.504</v>
      </c>
      <c r="E70" s="21">
        <v>0.32700000000000001</v>
      </c>
      <c r="F70" s="21">
        <v>0.53300000000000003</v>
      </c>
      <c r="G70" s="21">
        <v>0.76600000000000001</v>
      </c>
      <c r="H70" s="21">
        <v>0.89800000000000002</v>
      </c>
      <c r="I70" s="21">
        <v>0.63100000000000001</v>
      </c>
      <c r="J70" s="21">
        <v>0.9</v>
      </c>
      <c r="K70" s="21">
        <v>0.59299999999999997</v>
      </c>
      <c r="L70" s="21">
        <v>0.98</v>
      </c>
      <c r="M70" s="21">
        <v>0.58199999999999996</v>
      </c>
      <c r="N70" s="21">
        <v>0.72799999999999998</v>
      </c>
      <c r="O70" s="17" t="s">
        <v>191</v>
      </c>
    </row>
    <row r="71" spans="2:15" ht="24" x14ac:dyDescent="0.15">
      <c r="B71" s="34"/>
      <c r="C71" s="20">
        <v>2.8483796296296295E-2</v>
      </c>
      <c r="D71" s="20">
        <v>2.1539351851851851E-2</v>
      </c>
      <c r="E71" s="20">
        <v>1.4594907407407407E-2</v>
      </c>
      <c r="F71" s="20">
        <v>3.5428240740740739E-2</v>
      </c>
      <c r="G71" s="20">
        <v>2.8483796296296295E-2</v>
      </c>
      <c r="H71" s="20">
        <v>3.5428240740740739E-2</v>
      </c>
      <c r="I71" s="20">
        <v>1.4594907407407407E-2</v>
      </c>
      <c r="J71" s="20">
        <v>2.8483796296296295E-2</v>
      </c>
      <c r="K71" s="20">
        <v>2.8483796296296295E-2</v>
      </c>
      <c r="L71" s="20">
        <v>2.1539351851851851E-2</v>
      </c>
      <c r="M71" s="20">
        <v>2.1539351851851851E-2</v>
      </c>
      <c r="N71" s="20">
        <v>2.1539351851851851E-2</v>
      </c>
      <c r="O71" s="17" t="s">
        <v>190</v>
      </c>
    </row>
    <row r="72" spans="2:15" ht="14" x14ac:dyDescent="0.15">
      <c r="B72" s="35"/>
      <c r="C72" s="18">
        <v>3.1574074074074074E-2</v>
      </c>
      <c r="D72" s="18">
        <v>2.7847222222222221E-2</v>
      </c>
      <c r="E72" s="19" t="s">
        <v>189</v>
      </c>
      <c r="F72" s="18">
        <v>3.1643518518518515E-2</v>
      </c>
      <c r="G72" s="18">
        <v>1.5752314814814816E-2</v>
      </c>
      <c r="H72" s="18">
        <v>7.6504629629629631E-3</v>
      </c>
      <c r="I72" s="18">
        <v>5.8217592592592592E-3</v>
      </c>
      <c r="J72" s="18">
        <v>2.1365740740740741E-2</v>
      </c>
      <c r="K72" s="18">
        <v>2.8182870370370372E-2</v>
      </c>
      <c r="L72" s="18">
        <v>6.4930555555555557E-3</v>
      </c>
      <c r="M72" s="18">
        <v>2.6585648148148146E-2</v>
      </c>
      <c r="N72" s="18">
        <v>1.8333333333333333E-2</v>
      </c>
      <c r="O72" s="17" t="s">
        <v>188</v>
      </c>
    </row>
    <row r="73" spans="2:15" x14ac:dyDescent="0.15">
      <c r="B73" s="33" t="s">
        <v>195</v>
      </c>
      <c r="C73" s="22">
        <v>60</v>
      </c>
      <c r="D73" s="22">
        <v>60</v>
      </c>
      <c r="E73" s="22">
        <v>50</v>
      </c>
      <c r="F73" s="22">
        <v>150</v>
      </c>
      <c r="G73" s="22">
        <v>210</v>
      </c>
      <c r="H73" s="22">
        <v>160</v>
      </c>
      <c r="I73" s="22">
        <v>120</v>
      </c>
      <c r="J73" s="22">
        <v>170</v>
      </c>
      <c r="K73" s="22">
        <v>140</v>
      </c>
      <c r="L73" s="22">
        <v>190</v>
      </c>
      <c r="M73" s="22">
        <v>110</v>
      </c>
      <c r="N73" s="22">
        <v>220</v>
      </c>
      <c r="O73" s="17" t="s">
        <v>192</v>
      </c>
    </row>
    <row r="74" spans="2:15" ht="24" x14ac:dyDescent="0.15">
      <c r="B74" s="34"/>
      <c r="C74" s="21">
        <v>8.7999999999999995E-2</v>
      </c>
      <c r="D74" s="21">
        <v>0.5</v>
      </c>
      <c r="E74" s="21">
        <v>0.48099999999999998</v>
      </c>
      <c r="F74" s="21">
        <v>0.84</v>
      </c>
      <c r="G74" s="21">
        <v>0.93400000000000005</v>
      </c>
      <c r="H74" s="21">
        <v>0.77100000000000002</v>
      </c>
      <c r="I74" s="21">
        <v>0.63200000000000001</v>
      </c>
      <c r="J74" s="21">
        <v>0.68799999999999994</v>
      </c>
      <c r="K74" s="21">
        <v>0.67100000000000004</v>
      </c>
      <c r="L74" s="21">
        <v>0.72199999999999998</v>
      </c>
      <c r="M74" s="21">
        <v>0.94499999999999995</v>
      </c>
      <c r="N74" s="21">
        <v>0.95299999999999996</v>
      </c>
      <c r="O74" s="17" t="s">
        <v>191</v>
      </c>
    </row>
    <row r="75" spans="2:15" ht="24" x14ac:dyDescent="0.15">
      <c r="B75" s="34"/>
      <c r="C75" s="20">
        <v>2.1539351851851851E-2</v>
      </c>
      <c r="D75" s="20">
        <v>2.1539351851851851E-2</v>
      </c>
      <c r="E75" s="20">
        <v>2.1539351851851851E-2</v>
      </c>
      <c r="F75" s="20">
        <v>2.8483796296296295E-2</v>
      </c>
      <c r="G75" s="20">
        <v>2.8483796296296295E-2</v>
      </c>
      <c r="H75" s="20">
        <v>3.5428240740740739E-2</v>
      </c>
      <c r="I75" s="20">
        <v>3.5428240740740739E-2</v>
      </c>
      <c r="J75" s="20">
        <v>3.5428240740740739E-2</v>
      </c>
      <c r="K75" s="20">
        <v>2.1539351851851851E-2</v>
      </c>
      <c r="L75" s="20">
        <v>2.1539351851851851E-2</v>
      </c>
      <c r="M75" s="20">
        <v>2.8483796296296295E-2</v>
      </c>
      <c r="N75" s="20">
        <v>3.5428240740740739E-2</v>
      </c>
      <c r="O75" s="17" t="s">
        <v>190</v>
      </c>
    </row>
    <row r="76" spans="2:15" ht="14" x14ac:dyDescent="0.15">
      <c r="B76" s="35"/>
      <c r="C76" s="19" t="s">
        <v>189</v>
      </c>
      <c r="D76" s="18">
        <v>3.7743055555555557E-2</v>
      </c>
      <c r="E76" s="18">
        <v>2.7094907407407408E-2</v>
      </c>
      <c r="F76" s="18">
        <v>2.7557870370370371E-2</v>
      </c>
      <c r="G76" s="18">
        <v>2.0543981481481483E-2</v>
      </c>
      <c r="H76" s="18">
        <v>2.0671296296296295E-2</v>
      </c>
      <c r="I76" s="18">
        <v>3.079861111111111E-2</v>
      </c>
      <c r="J76" s="18">
        <v>3.1342592592592596E-2</v>
      </c>
      <c r="K76" s="18">
        <v>2.9479166666666667E-2</v>
      </c>
      <c r="L76" s="18">
        <v>2.1539351851851851E-2</v>
      </c>
      <c r="M76" s="19" t="s">
        <v>189</v>
      </c>
      <c r="N76" s="18">
        <v>2.974537037037037E-2</v>
      </c>
      <c r="O76" s="17" t="s">
        <v>188</v>
      </c>
    </row>
    <row r="77" spans="2:15" x14ac:dyDescent="0.15">
      <c r="B77" s="33" t="s">
        <v>31</v>
      </c>
      <c r="C77" s="22">
        <v>77960</v>
      </c>
      <c r="D77" s="22">
        <v>65430</v>
      </c>
      <c r="E77" s="22">
        <v>65680</v>
      </c>
      <c r="F77" s="22">
        <v>75410</v>
      </c>
      <c r="G77" s="22">
        <v>74600</v>
      </c>
      <c r="H77" s="22">
        <v>73940</v>
      </c>
      <c r="I77" s="22">
        <v>51310</v>
      </c>
      <c r="J77" s="22">
        <v>68360</v>
      </c>
      <c r="K77" s="22">
        <v>93920</v>
      </c>
      <c r="L77" s="22">
        <v>106320</v>
      </c>
      <c r="M77" s="22">
        <v>80050</v>
      </c>
      <c r="N77" s="22">
        <v>76850</v>
      </c>
      <c r="O77" s="17" t="s">
        <v>192</v>
      </c>
    </row>
    <row r="78" spans="2:15" ht="24" x14ac:dyDescent="0.15">
      <c r="B78" s="34"/>
      <c r="C78" s="21">
        <v>0.99199999999999999</v>
      </c>
      <c r="D78" s="21">
        <v>0.99299999999999999</v>
      </c>
      <c r="E78" s="21">
        <v>0.998</v>
      </c>
      <c r="F78" s="21">
        <v>0.997</v>
      </c>
      <c r="G78" s="21">
        <v>0.99399999999999999</v>
      </c>
      <c r="H78" s="21">
        <v>0.996</v>
      </c>
      <c r="I78" s="21">
        <v>0.996</v>
      </c>
      <c r="J78" s="21">
        <v>0.996</v>
      </c>
      <c r="K78" s="21">
        <v>0.996</v>
      </c>
      <c r="L78" s="21">
        <v>0.99299999999999999</v>
      </c>
      <c r="M78" s="21">
        <v>0.996</v>
      </c>
      <c r="N78" s="21">
        <v>0.996</v>
      </c>
      <c r="O78" s="17" t="s">
        <v>191</v>
      </c>
    </row>
    <row r="79" spans="2:15" ht="24" x14ac:dyDescent="0.15">
      <c r="B79" s="34"/>
      <c r="C79" s="20">
        <v>1.4594907407407407E-2</v>
      </c>
      <c r="D79" s="20">
        <v>1.4594907407407407E-2</v>
      </c>
      <c r="E79" s="20">
        <v>1.4594907407407407E-2</v>
      </c>
      <c r="F79" s="20">
        <v>1.4594907407407407E-2</v>
      </c>
      <c r="G79" s="20">
        <v>1.4594907407407407E-2</v>
      </c>
      <c r="H79" s="20">
        <v>1.4594907407407407E-2</v>
      </c>
      <c r="I79" s="20">
        <v>1.4594907407407407E-2</v>
      </c>
      <c r="J79" s="20">
        <v>1.4594907407407407E-2</v>
      </c>
      <c r="K79" s="20">
        <v>1.4594907407407407E-2</v>
      </c>
      <c r="L79" s="20">
        <v>2.1539351851851851E-2</v>
      </c>
      <c r="M79" s="20">
        <v>2.1539351851851851E-2</v>
      </c>
      <c r="N79" s="20">
        <v>1.4594907407407407E-2</v>
      </c>
      <c r="O79" s="17" t="s">
        <v>190</v>
      </c>
    </row>
    <row r="80" spans="2:15" ht="14" x14ac:dyDescent="0.15">
      <c r="B80" s="35"/>
      <c r="C80" s="18">
        <v>8.3333333333333339E-4</v>
      </c>
      <c r="D80" s="18">
        <v>8.6805555555555551E-4</v>
      </c>
      <c r="E80" s="18">
        <v>1.0532407407407407E-3</v>
      </c>
      <c r="F80" s="19" t="s">
        <v>189</v>
      </c>
      <c r="G80" s="18">
        <v>1.5972222222222223E-3</v>
      </c>
      <c r="H80" s="18">
        <v>1.4699074074074074E-3</v>
      </c>
      <c r="I80" s="19" t="s">
        <v>189</v>
      </c>
      <c r="J80" s="19" t="s">
        <v>189</v>
      </c>
      <c r="K80" s="18">
        <v>1.4467592592592592E-3</v>
      </c>
      <c r="L80" s="18">
        <v>2.1759259259259258E-3</v>
      </c>
      <c r="M80" s="18">
        <v>2.2569444444444442E-3</v>
      </c>
      <c r="N80" s="18">
        <v>1.1921296296296296E-3</v>
      </c>
      <c r="O80" s="17" t="s">
        <v>188</v>
      </c>
    </row>
    <row r="81" spans="2:15" x14ac:dyDescent="0.15">
      <c r="B81" s="33" t="s">
        <v>194</v>
      </c>
      <c r="C81" s="22">
        <v>170</v>
      </c>
      <c r="D81" s="22">
        <v>160</v>
      </c>
      <c r="E81" s="22">
        <v>350</v>
      </c>
      <c r="F81" s="22">
        <v>250</v>
      </c>
      <c r="G81" s="22">
        <v>150</v>
      </c>
      <c r="H81" s="22">
        <v>250</v>
      </c>
      <c r="I81" s="22">
        <v>1440</v>
      </c>
      <c r="J81" s="22">
        <v>320</v>
      </c>
      <c r="K81" s="22">
        <v>450</v>
      </c>
      <c r="L81" s="22">
        <v>680</v>
      </c>
      <c r="M81" s="22">
        <v>1560</v>
      </c>
      <c r="N81" s="22">
        <v>2320</v>
      </c>
      <c r="O81" s="17" t="s">
        <v>192</v>
      </c>
    </row>
    <row r="82" spans="2:15" ht="24" x14ac:dyDescent="0.15">
      <c r="B82" s="34"/>
      <c r="C82" s="21">
        <v>0.87</v>
      </c>
      <c r="D82" s="21">
        <v>0.59799999999999998</v>
      </c>
      <c r="E82" s="21">
        <v>0.498</v>
      </c>
      <c r="F82" s="21">
        <v>0.79300000000000004</v>
      </c>
      <c r="G82" s="21">
        <v>0.318</v>
      </c>
      <c r="H82" s="21">
        <v>0.70099999999999996</v>
      </c>
      <c r="I82" s="21">
        <v>0.51700000000000002</v>
      </c>
      <c r="J82" s="21">
        <v>0.88900000000000001</v>
      </c>
      <c r="K82" s="21">
        <v>0.89100000000000001</v>
      </c>
      <c r="L82" s="21">
        <v>0.96699999999999997</v>
      </c>
      <c r="M82" s="21">
        <v>0.96899999999999997</v>
      </c>
      <c r="N82" s="21">
        <v>0.98699999999999999</v>
      </c>
      <c r="O82" s="17" t="s">
        <v>191</v>
      </c>
    </row>
    <row r="83" spans="2:15" ht="24" x14ac:dyDescent="0.15">
      <c r="B83" s="34"/>
      <c r="C83" s="20">
        <v>1.4594907407407407E-2</v>
      </c>
      <c r="D83" s="20">
        <v>2.1539351851851851E-2</v>
      </c>
      <c r="E83" s="20">
        <v>1.4594907407407407E-2</v>
      </c>
      <c r="F83" s="20">
        <v>2.1539351851851851E-2</v>
      </c>
      <c r="G83" s="20">
        <v>2.1539351851851851E-2</v>
      </c>
      <c r="H83" s="20">
        <v>2.1539351851851851E-2</v>
      </c>
      <c r="I83" s="20">
        <v>1.4594907407407407E-2</v>
      </c>
      <c r="J83" s="20">
        <v>2.1539351851851851E-2</v>
      </c>
      <c r="K83" s="20">
        <v>2.8483796296296295E-2</v>
      </c>
      <c r="L83" s="20">
        <v>2.8483796296296295E-2</v>
      </c>
      <c r="M83" s="20">
        <v>2.1539351851851851E-2</v>
      </c>
      <c r="N83" s="20">
        <v>2.1539351851851851E-2</v>
      </c>
      <c r="O83" s="17" t="s">
        <v>190</v>
      </c>
    </row>
    <row r="84" spans="2:15" x14ac:dyDescent="0.15">
      <c r="B84" s="35"/>
      <c r="C84" s="18">
        <v>3.9699074074074072E-3</v>
      </c>
      <c r="D84" s="18">
        <v>1.6331018518518519E-2</v>
      </c>
      <c r="E84" s="18">
        <v>6.6550925925925927E-3</v>
      </c>
      <c r="F84" s="18">
        <v>1.9317129629629629E-2</v>
      </c>
      <c r="G84" s="18">
        <v>2.0613425925925927E-2</v>
      </c>
      <c r="H84" s="18">
        <v>2.3206018518518518E-2</v>
      </c>
      <c r="I84" s="18">
        <v>7.6504629629629631E-3</v>
      </c>
      <c r="J84" s="18">
        <v>1.3726851851851851E-2</v>
      </c>
      <c r="K84" s="18">
        <v>1.2129629629629629E-2</v>
      </c>
      <c r="L84" s="18">
        <v>1.1122685185185185E-2</v>
      </c>
      <c r="M84" s="18">
        <v>5.5092592592592589E-3</v>
      </c>
      <c r="N84" s="18">
        <v>5.9143518518518521E-3</v>
      </c>
      <c r="O84" s="17" t="s">
        <v>188</v>
      </c>
    </row>
    <row r="85" spans="2:15" x14ac:dyDescent="0.15">
      <c r="B85" s="33" t="s">
        <v>193</v>
      </c>
      <c r="C85" s="22">
        <v>306050</v>
      </c>
      <c r="D85" s="22">
        <v>107570</v>
      </c>
      <c r="E85" s="22">
        <v>104020</v>
      </c>
      <c r="F85" s="22">
        <v>106730</v>
      </c>
      <c r="G85" s="22">
        <v>126950</v>
      </c>
      <c r="H85" s="22">
        <v>119970</v>
      </c>
      <c r="I85" s="22">
        <v>119250</v>
      </c>
      <c r="J85" s="22">
        <v>240740</v>
      </c>
      <c r="K85" s="22">
        <v>533720</v>
      </c>
      <c r="L85" s="22">
        <v>940510</v>
      </c>
      <c r="M85" s="22">
        <v>2752110</v>
      </c>
      <c r="N85" s="22">
        <v>5707820</v>
      </c>
      <c r="O85" s="17" t="s">
        <v>192</v>
      </c>
    </row>
    <row r="86" spans="2:15" ht="24" x14ac:dyDescent="0.15">
      <c r="B86" s="34"/>
      <c r="C86" s="21">
        <v>0.997</v>
      </c>
      <c r="D86" s="21">
        <v>0.996</v>
      </c>
      <c r="E86" s="21">
        <v>0.997</v>
      </c>
      <c r="F86" s="21">
        <v>0.998</v>
      </c>
      <c r="G86" s="21">
        <v>0.997</v>
      </c>
      <c r="H86" s="21">
        <v>0.99399999999999999</v>
      </c>
      <c r="I86" s="21">
        <v>0.998</v>
      </c>
      <c r="J86" s="21">
        <v>0.996</v>
      </c>
      <c r="K86" s="21">
        <v>0.998</v>
      </c>
      <c r="L86" s="21">
        <v>0.996</v>
      </c>
      <c r="M86" s="21">
        <v>0.998</v>
      </c>
      <c r="N86" s="21">
        <v>0.998</v>
      </c>
      <c r="O86" s="17" t="s">
        <v>191</v>
      </c>
    </row>
    <row r="87" spans="2:15" ht="24" x14ac:dyDescent="0.15">
      <c r="B87" s="34"/>
      <c r="C87" s="20">
        <v>2.1539351851851851E-2</v>
      </c>
      <c r="D87" s="20">
        <v>2.1539351851851851E-2</v>
      </c>
      <c r="E87" s="20">
        <v>2.1539351851851851E-2</v>
      </c>
      <c r="F87" s="20">
        <v>2.1539351851851851E-2</v>
      </c>
      <c r="G87" s="20">
        <v>2.1539351851851851E-2</v>
      </c>
      <c r="H87" s="20">
        <v>1.4594907407407407E-2</v>
      </c>
      <c r="I87" s="20">
        <v>2.1539351851851851E-2</v>
      </c>
      <c r="J87" s="20">
        <v>2.1539351851851851E-2</v>
      </c>
      <c r="K87" s="20">
        <v>2.1539351851851851E-2</v>
      </c>
      <c r="L87" s="20">
        <v>2.1539351851851851E-2</v>
      </c>
      <c r="M87" s="20">
        <v>2.1539351851851851E-2</v>
      </c>
      <c r="N87" s="20">
        <v>2.1539351851851851E-2</v>
      </c>
      <c r="O87" s="17" t="s">
        <v>190</v>
      </c>
    </row>
    <row r="88" spans="2:15" x14ac:dyDescent="0.15">
      <c r="B88" s="35"/>
      <c r="C88" s="18">
        <v>3.449074074074074E-3</v>
      </c>
      <c r="D88" s="18">
        <v>2.685185185185185E-3</v>
      </c>
      <c r="E88" s="18">
        <v>2.8472222222222223E-3</v>
      </c>
      <c r="F88" s="18">
        <v>3.1597222222222222E-3</v>
      </c>
      <c r="G88" s="18">
        <v>3.1597222222222222E-3</v>
      </c>
      <c r="H88" s="18">
        <v>1.6782407407407408E-3</v>
      </c>
      <c r="I88" s="18">
        <v>2.9282407407407408E-3</v>
      </c>
      <c r="J88" s="18">
        <v>3.4375E-3</v>
      </c>
      <c r="K88" s="18">
        <v>4.6296296296296294E-3</v>
      </c>
      <c r="L88" s="18">
        <v>4.363425925925926E-3</v>
      </c>
      <c r="M88" s="18">
        <v>5.0231481481481481E-3</v>
      </c>
      <c r="N88" s="18">
        <v>4.7685185185185183E-3</v>
      </c>
      <c r="O88" s="17" t="s">
        <v>188</v>
      </c>
    </row>
  </sheetData>
  <mergeCells count="8">
    <mergeCell ref="B81:B84"/>
    <mergeCell ref="B85:B88"/>
    <mergeCell ref="B57:B60"/>
    <mergeCell ref="B61:B64"/>
    <mergeCell ref="B65:B68"/>
    <mergeCell ref="B69:B72"/>
    <mergeCell ref="B73:B76"/>
    <mergeCell ref="B77:B80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80BC-5E98-4AF6-B13F-E4CBAA010EAE}">
  <dimension ref="A2:CU88"/>
  <sheetViews>
    <sheetView topLeftCell="A34" workbookViewId="0">
      <selection activeCell="D52" sqref="D52:CU52"/>
    </sheetView>
  </sheetViews>
  <sheetFormatPr baseColWidth="10" defaultColWidth="8.83203125" defaultRowHeight="13" x14ac:dyDescent="0.15"/>
  <cols>
    <col min="1" max="1" width="20.6640625" style="16" customWidth="1"/>
    <col min="2" max="2" width="12.6640625" style="16" customWidth="1"/>
    <col min="3" max="16384" width="8.83203125" style="16"/>
  </cols>
  <sheetData>
    <row r="2" spans="1:2" x14ac:dyDescent="0.15">
      <c r="A2" s="16" t="s">
        <v>333</v>
      </c>
      <c r="B2" s="16" t="s">
        <v>332</v>
      </c>
    </row>
    <row r="4" spans="1:2" x14ac:dyDescent="0.15">
      <c r="A4" s="16" t="s">
        <v>331</v>
      </c>
      <c r="B4" s="16" t="s">
        <v>330</v>
      </c>
    </row>
    <row r="5" spans="1:2" x14ac:dyDescent="0.15">
      <c r="A5" s="16" t="s">
        <v>329</v>
      </c>
      <c r="B5" s="16" t="s">
        <v>328</v>
      </c>
    </row>
    <row r="6" spans="1:2" x14ac:dyDescent="0.15">
      <c r="A6" s="16" t="s">
        <v>327</v>
      </c>
      <c r="B6" s="16" t="s">
        <v>335</v>
      </c>
    </row>
    <row r="7" spans="1:2" x14ac:dyDescent="0.15">
      <c r="A7" s="16" t="s">
        <v>22</v>
      </c>
      <c r="B7" s="31">
        <v>45374</v>
      </c>
    </row>
    <row r="8" spans="1:2" x14ac:dyDescent="0.15">
      <c r="A8" s="16" t="s">
        <v>24</v>
      </c>
      <c r="B8" s="30">
        <v>0.91243055555555552</v>
      </c>
    </row>
    <row r="9" spans="1:2" x14ac:dyDescent="0.15">
      <c r="A9" s="16" t="s">
        <v>325</v>
      </c>
      <c r="B9" s="16" t="s">
        <v>324</v>
      </c>
    </row>
    <row r="10" spans="1:2" x14ac:dyDescent="0.15">
      <c r="A10" s="16" t="s">
        <v>323</v>
      </c>
      <c r="B10" s="16" t="s">
        <v>322</v>
      </c>
    </row>
    <row r="11" spans="1:2" x14ac:dyDescent="0.15">
      <c r="A11" s="16" t="s">
        <v>321</v>
      </c>
      <c r="B11" s="16" t="s">
        <v>320</v>
      </c>
    </row>
    <row r="13" spans="1:2" ht="14" x14ac:dyDescent="0.15">
      <c r="A13" s="26" t="s">
        <v>319</v>
      </c>
      <c r="B13" s="25"/>
    </row>
    <row r="14" spans="1:2" x14ac:dyDescent="0.15">
      <c r="A14" s="16" t="s">
        <v>318</v>
      </c>
      <c r="B14" s="16" t="s">
        <v>317</v>
      </c>
    </row>
    <row r="15" spans="1:2" x14ac:dyDescent="0.15">
      <c r="A15" s="16" t="s">
        <v>316</v>
      </c>
    </row>
    <row r="16" spans="1:2" x14ac:dyDescent="0.15">
      <c r="A16" s="16" t="s">
        <v>315</v>
      </c>
      <c r="B16" s="16" t="s">
        <v>314</v>
      </c>
    </row>
    <row r="17" spans="1:14" x14ac:dyDescent="0.15">
      <c r="B17" s="16" t="s">
        <v>313</v>
      </c>
    </row>
    <row r="18" spans="1:14" x14ac:dyDescent="0.15">
      <c r="A18" s="16" t="s">
        <v>312</v>
      </c>
      <c r="B18" s="16" t="s">
        <v>311</v>
      </c>
    </row>
    <row r="19" spans="1:14" x14ac:dyDescent="0.15">
      <c r="A19" s="16" t="s">
        <v>310</v>
      </c>
      <c r="B19" s="16" t="s">
        <v>309</v>
      </c>
    </row>
    <row r="20" spans="1:14" x14ac:dyDescent="0.15">
      <c r="B20" s="16" t="s">
        <v>308</v>
      </c>
    </row>
    <row r="21" spans="1:14" x14ac:dyDescent="0.15">
      <c r="B21" s="16" t="s">
        <v>307</v>
      </c>
    </row>
    <row r="22" spans="1:14" x14ac:dyDescent="0.15">
      <c r="B22" s="16" t="s">
        <v>306</v>
      </c>
    </row>
    <row r="23" spans="1:14" x14ac:dyDescent="0.15">
      <c r="B23" s="16" t="s">
        <v>305</v>
      </c>
    </row>
    <row r="24" spans="1:14" x14ac:dyDescent="0.15">
      <c r="B24" s="16" t="s">
        <v>304</v>
      </c>
    </row>
    <row r="25" spans="1:14" x14ac:dyDescent="0.15">
      <c r="B25" s="16" t="s">
        <v>303</v>
      </c>
    </row>
    <row r="26" spans="1:14" x14ac:dyDescent="0.15">
      <c r="B26" s="16" t="s">
        <v>302</v>
      </c>
    </row>
    <row r="27" spans="1:14" x14ac:dyDescent="0.15">
      <c r="B27" s="16" t="s">
        <v>301</v>
      </c>
    </row>
    <row r="28" spans="1:14" x14ac:dyDescent="0.15">
      <c r="A28" s="16" t="s">
        <v>300</v>
      </c>
    </row>
    <row r="30" spans="1:14" ht="14" x14ac:dyDescent="0.15">
      <c r="A30" s="26" t="s">
        <v>299</v>
      </c>
      <c r="B30" s="25"/>
    </row>
    <row r="32" spans="1:14" x14ac:dyDescent="0.15">
      <c r="B32" s="24"/>
      <c r="C32" s="23">
        <v>1</v>
      </c>
      <c r="D32" s="23">
        <v>2</v>
      </c>
      <c r="E32" s="23">
        <v>3</v>
      </c>
      <c r="F32" s="23">
        <v>4</v>
      </c>
      <c r="G32" s="23">
        <v>5</v>
      </c>
      <c r="H32" s="23">
        <v>6</v>
      </c>
      <c r="I32" s="23">
        <v>7</v>
      </c>
      <c r="J32" s="23">
        <v>8</v>
      </c>
      <c r="K32" s="23">
        <v>9</v>
      </c>
      <c r="L32" s="23">
        <v>10</v>
      </c>
      <c r="M32" s="23">
        <v>11</v>
      </c>
      <c r="N32" s="23">
        <v>12</v>
      </c>
    </row>
    <row r="33" spans="1:99" ht="14" x14ac:dyDescent="0.15">
      <c r="B33" s="23" t="s">
        <v>199</v>
      </c>
      <c r="C33" s="29" t="s">
        <v>298</v>
      </c>
      <c r="D33" s="29" t="s">
        <v>297</v>
      </c>
      <c r="E33" s="29" t="s">
        <v>296</v>
      </c>
      <c r="F33" s="29" t="s">
        <v>295</v>
      </c>
      <c r="G33" s="29" t="s">
        <v>294</v>
      </c>
      <c r="H33" s="29" t="s">
        <v>293</v>
      </c>
      <c r="I33" s="29" t="s">
        <v>292</v>
      </c>
      <c r="J33" s="29" t="s">
        <v>291</v>
      </c>
      <c r="K33" s="29" t="s">
        <v>290</v>
      </c>
      <c r="L33" s="29" t="s">
        <v>289</v>
      </c>
      <c r="M33" s="29" t="s">
        <v>288</v>
      </c>
      <c r="N33" s="29" t="s">
        <v>287</v>
      </c>
      <c r="O33" s="17" t="s">
        <v>202</v>
      </c>
    </row>
    <row r="34" spans="1:99" ht="14" x14ac:dyDescent="0.15">
      <c r="B34" s="23" t="s">
        <v>198</v>
      </c>
      <c r="C34" s="29" t="s">
        <v>286</v>
      </c>
      <c r="D34" s="29" t="s">
        <v>285</v>
      </c>
      <c r="E34" s="29" t="s">
        <v>284</v>
      </c>
      <c r="F34" s="29" t="s">
        <v>283</v>
      </c>
      <c r="G34" s="29" t="s">
        <v>282</v>
      </c>
      <c r="H34" s="29" t="s">
        <v>281</v>
      </c>
      <c r="I34" s="29" t="s">
        <v>280</v>
      </c>
      <c r="J34" s="29" t="s">
        <v>279</v>
      </c>
      <c r="K34" s="29" t="s">
        <v>278</v>
      </c>
      <c r="L34" s="29" t="s">
        <v>277</v>
      </c>
      <c r="M34" s="29" t="s">
        <v>276</v>
      </c>
      <c r="N34" s="29" t="s">
        <v>275</v>
      </c>
      <c r="O34" s="17" t="s">
        <v>202</v>
      </c>
    </row>
    <row r="35" spans="1:99" ht="14" x14ac:dyDescent="0.15">
      <c r="B35" s="23" t="s">
        <v>197</v>
      </c>
      <c r="C35" s="29" t="s">
        <v>274</v>
      </c>
      <c r="D35" s="29" t="s">
        <v>273</v>
      </c>
      <c r="E35" s="29" t="s">
        <v>272</v>
      </c>
      <c r="F35" s="29" t="s">
        <v>271</v>
      </c>
      <c r="G35" s="29" t="s">
        <v>270</v>
      </c>
      <c r="H35" s="29" t="s">
        <v>269</v>
      </c>
      <c r="I35" s="29" t="s">
        <v>268</v>
      </c>
      <c r="J35" s="29" t="s">
        <v>267</v>
      </c>
      <c r="K35" s="29" t="s">
        <v>266</v>
      </c>
      <c r="L35" s="29" t="s">
        <v>265</v>
      </c>
      <c r="M35" s="29" t="s">
        <v>264</v>
      </c>
      <c r="N35" s="29" t="s">
        <v>263</v>
      </c>
      <c r="O35" s="17" t="s">
        <v>202</v>
      </c>
    </row>
    <row r="36" spans="1:99" ht="14" x14ac:dyDescent="0.15">
      <c r="B36" s="23" t="s">
        <v>196</v>
      </c>
      <c r="C36" s="29" t="s">
        <v>262</v>
      </c>
      <c r="D36" s="29" t="s">
        <v>261</v>
      </c>
      <c r="E36" s="29" t="s">
        <v>260</v>
      </c>
      <c r="F36" s="29" t="s">
        <v>259</v>
      </c>
      <c r="G36" s="29" t="s">
        <v>258</v>
      </c>
      <c r="H36" s="29" t="s">
        <v>257</v>
      </c>
      <c r="I36" s="29" t="s">
        <v>256</v>
      </c>
      <c r="J36" s="29" t="s">
        <v>255</v>
      </c>
      <c r="K36" s="29" t="s">
        <v>254</v>
      </c>
      <c r="L36" s="29" t="s">
        <v>253</v>
      </c>
      <c r="M36" s="29" t="s">
        <v>252</v>
      </c>
      <c r="N36" s="29" t="s">
        <v>251</v>
      </c>
      <c r="O36" s="17" t="s">
        <v>202</v>
      </c>
    </row>
    <row r="37" spans="1:99" ht="14" x14ac:dyDescent="0.15">
      <c r="B37" s="23" t="s">
        <v>195</v>
      </c>
      <c r="C37" s="29" t="s">
        <v>250</v>
      </c>
      <c r="D37" s="29" t="s">
        <v>249</v>
      </c>
      <c r="E37" s="29" t="s">
        <v>248</v>
      </c>
      <c r="F37" s="29" t="s">
        <v>247</v>
      </c>
      <c r="G37" s="29" t="s">
        <v>246</v>
      </c>
      <c r="H37" s="29" t="s">
        <v>245</v>
      </c>
      <c r="I37" s="29" t="s">
        <v>244</v>
      </c>
      <c r="J37" s="29" t="s">
        <v>243</v>
      </c>
      <c r="K37" s="29" t="s">
        <v>242</v>
      </c>
      <c r="L37" s="29" t="s">
        <v>241</v>
      </c>
      <c r="M37" s="29" t="s">
        <v>240</v>
      </c>
      <c r="N37" s="29" t="s">
        <v>239</v>
      </c>
      <c r="O37" s="17" t="s">
        <v>202</v>
      </c>
    </row>
    <row r="38" spans="1:99" ht="14" x14ac:dyDescent="0.15">
      <c r="B38" s="23" t="s">
        <v>31</v>
      </c>
      <c r="C38" s="29" t="s">
        <v>238</v>
      </c>
      <c r="D38" s="29" t="s">
        <v>237</v>
      </c>
      <c r="E38" s="29" t="s">
        <v>236</v>
      </c>
      <c r="F38" s="29" t="s">
        <v>235</v>
      </c>
      <c r="G38" s="29" t="s">
        <v>234</v>
      </c>
      <c r="H38" s="29" t="s">
        <v>233</v>
      </c>
      <c r="I38" s="29" t="s">
        <v>232</v>
      </c>
      <c r="J38" s="29" t="s">
        <v>231</v>
      </c>
      <c r="K38" s="29" t="s">
        <v>230</v>
      </c>
      <c r="L38" s="29" t="s">
        <v>229</v>
      </c>
      <c r="M38" s="29" t="s">
        <v>228</v>
      </c>
      <c r="N38" s="29" t="s">
        <v>227</v>
      </c>
      <c r="O38" s="17" t="s">
        <v>202</v>
      </c>
    </row>
    <row r="39" spans="1:99" ht="14" x14ac:dyDescent="0.15">
      <c r="B39" s="23" t="s">
        <v>194</v>
      </c>
      <c r="C39" s="29" t="s">
        <v>226</v>
      </c>
      <c r="D39" s="29" t="s">
        <v>225</v>
      </c>
      <c r="E39" s="29" t="s">
        <v>224</v>
      </c>
      <c r="F39" s="29" t="s">
        <v>223</v>
      </c>
      <c r="G39" s="29" t="s">
        <v>222</v>
      </c>
      <c r="H39" s="29" t="s">
        <v>221</v>
      </c>
      <c r="I39" s="29" t="s">
        <v>220</v>
      </c>
      <c r="J39" s="29" t="s">
        <v>219</v>
      </c>
      <c r="K39" s="29" t="s">
        <v>218</v>
      </c>
      <c r="L39" s="29" t="s">
        <v>217</v>
      </c>
      <c r="M39" s="29" t="s">
        <v>216</v>
      </c>
      <c r="N39" s="29" t="s">
        <v>215</v>
      </c>
      <c r="O39" s="17" t="s">
        <v>202</v>
      </c>
    </row>
    <row r="40" spans="1:99" ht="14" x14ac:dyDescent="0.15">
      <c r="B40" s="23" t="s">
        <v>193</v>
      </c>
      <c r="C40" s="29" t="s">
        <v>214</v>
      </c>
      <c r="D40" s="29" t="s">
        <v>213</v>
      </c>
      <c r="E40" s="29" t="s">
        <v>212</v>
      </c>
      <c r="F40" s="29" t="s">
        <v>211</v>
      </c>
      <c r="G40" s="29" t="s">
        <v>210</v>
      </c>
      <c r="H40" s="29" t="s">
        <v>209</v>
      </c>
      <c r="I40" s="29" t="s">
        <v>208</v>
      </c>
      <c r="J40" s="29" t="s">
        <v>207</v>
      </c>
      <c r="K40" s="29" t="s">
        <v>206</v>
      </c>
      <c r="L40" s="29" t="s">
        <v>205</v>
      </c>
      <c r="M40" s="29" t="s">
        <v>204</v>
      </c>
      <c r="N40" s="29" t="s">
        <v>203</v>
      </c>
      <c r="O40" s="17" t="s">
        <v>202</v>
      </c>
    </row>
    <row r="42" spans="1:99" ht="14" x14ac:dyDescent="0.15">
      <c r="A42" s="26" t="s">
        <v>46</v>
      </c>
      <c r="B42" s="25"/>
    </row>
    <row r="44" spans="1:99" ht="14" x14ac:dyDescent="0.15">
      <c r="B44" s="23" t="s">
        <v>24</v>
      </c>
      <c r="C44" s="23" t="s">
        <v>201</v>
      </c>
      <c r="D44" s="23" t="s">
        <v>150</v>
      </c>
      <c r="E44" s="23" t="s">
        <v>149</v>
      </c>
      <c r="F44" s="23" t="s">
        <v>148</v>
      </c>
      <c r="G44" s="23" t="s">
        <v>147</v>
      </c>
      <c r="H44" s="23" t="s">
        <v>146</v>
      </c>
      <c r="I44" s="23" t="s">
        <v>145</v>
      </c>
      <c r="J44" s="23" t="s">
        <v>144</v>
      </c>
      <c r="K44" s="23" t="s">
        <v>143</v>
      </c>
      <c r="L44" s="23" t="s">
        <v>142</v>
      </c>
      <c r="M44" s="23" t="s">
        <v>141</v>
      </c>
      <c r="N44" s="23" t="s">
        <v>140</v>
      </c>
      <c r="O44" s="23" t="s">
        <v>139</v>
      </c>
      <c r="P44" s="23" t="s">
        <v>138</v>
      </c>
      <c r="Q44" s="23" t="s">
        <v>137</v>
      </c>
      <c r="R44" s="23" t="s">
        <v>136</v>
      </c>
      <c r="S44" s="23" t="s">
        <v>135</v>
      </c>
      <c r="T44" s="23" t="s">
        <v>134</v>
      </c>
      <c r="U44" s="23" t="s">
        <v>133</v>
      </c>
      <c r="V44" s="23" t="s">
        <v>132</v>
      </c>
      <c r="W44" s="23" t="s">
        <v>131</v>
      </c>
      <c r="X44" s="23" t="s">
        <v>130</v>
      </c>
      <c r="Y44" s="23" t="s">
        <v>129</v>
      </c>
      <c r="Z44" s="23" t="s">
        <v>128</v>
      </c>
      <c r="AA44" s="23" t="s">
        <v>127</v>
      </c>
      <c r="AB44" s="23" t="s">
        <v>126</v>
      </c>
      <c r="AC44" s="23" t="s">
        <v>125</v>
      </c>
      <c r="AD44" s="23" t="s">
        <v>124</v>
      </c>
      <c r="AE44" s="23" t="s">
        <v>123</v>
      </c>
      <c r="AF44" s="23" t="s">
        <v>122</v>
      </c>
      <c r="AG44" s="23" t="s">
        <v>121</v>
      </c>
      <c r="AH44" s="23" t="s">
        <v>120</v>
      </c>
      <c r="AI44" s="23" t="s">
        <v>119</v>
      </c>
      <c r="AJ44" s="23" t="s">
        <v>118</v>
      </c>
      <c r="AK44" s="23" t="s">
        <v>117</v>
      </c>
      <c r="AL44" s="23" t="s">
        <v>116</v>
      </c>
      <c r="AM44" s="23" t="s">
        <v>115</v>
      </c>
      <c r="AN44" s="23" t="s">
        <v>114</v>
      </c>
      <c r="AO44" s="23" t="s">
        <v>113</v>
      </c>
      <c r="AP44" s="23" t="s">
        <v>112</v>
      </c>
      <c r="AQ44" s="23" t="s">
        <v>111</v>
      </c>
      <c r="AR44" s="23" t="s">
        <v>110</v>
      </c>
      <c r="AS44" s="23" t="s">
        <v>109</v>
      </c>
      <c r="AT44" s="23" t="s">
        <v>108</v>
      </c>
      <c r="AU44" s="23" t="s">
        <v>107</v>
      </c>
      <c r="AV44" s="23" t="s">
        <v>106</v>
      </c>
      <c r="AW44" s="23" t="s">
        <v>105</v>
      </c>
      <c r="AX44" s="23" t="s">
        <v>104</v>
      </c>
      <c r="AY44" s="23" t="s">
        <v>103</v>
      </c>
      <c r="AZ44" s="23" t="s">
        <v>102</v>
      </c>
      <c r="BA44" s="23" t="s">
        <v>101</v>
      </c>
      <c r="BB44" s="23" t="s">
        <v>100</v>
      </c>
      <c r="BC44" s="23" t="s">
        <v>99</v>
      </c>
      <c r="BD44" s="23" t="s">
        <v>98</v>
      </c>
      <c r="BE44" s="23" t="s">
        <v>97</v>
      </c>
      <c r="BF44" s="23" t="s">
        <v>96</v>
      </c>
      <c r="BG44" s="23" t="s">
        <v>95</v>
      </c>
      <c r="BH44" s="23" t="s">
        <v>94</v>
      </c>
      <c r="BI44" s="23" t="s">
        <v>93</v>
      </c>
      <c r="BJ44" s="23" t="s">
        <v>92</v>
      </c>
      <c r="BK44" s="23" t="s">
        <v>91</v>
      </c>
      <c r="BL44" s="23" t="s">
        <v>90</v>
      </c>
      <c r="BM44" s="23" t="s">
        <v>89</v>
      </c>
      <c r="BN44" s="23" t="s">
        <v>88</v>
      </c>
      <c r="BO44" s="23" t="s">
        <v>87</v>
      </c>
      <c r="BP44" s="23" t="s">
        <v>86</v>
      </c>
      <c r="BQ44" s="23" t="s">
        <v>85</v>
      </c>
      <c r="BR44" s="23" t="s">
        <v>84</v>
      </c>
      <c r="BS44" s="23" t="s">
        <v>83</v>
      </c>
      <c r="BT44" s="23" t="s">
        <v>82</v>
      </c>
      <c r="BU44" s="23" t="s">
        <v>81</v>
      </c>
      <c r="BV44" s="23" t="s">
        <v>80</v>
      </c>
      <c r="BW44" s="23" t="s">
        <v>79</v>
      </c>
      <c r="BX44" s="23" t="s">
        <v>78</v>
      </c>
      <c r="BY44" s="23" t="s">
        <v>77</v>
      </c>
      <c r="BZ44" s="23" t="s">
        <v>76</v>
      </c>
      <c r="CA44" s="23" t="s">
        <v>75</v>
      </c>
      <c r="CB44" s="23" t="s">
        <v>74</v>
      </c>
      <c r="CC44" s="23" t="s">
        <v>73</v>
      </c>
      <c r="CD44" s="23" t="s">
        <v>72</v>
      </c>
      <c r="CE44" s="23" t="s">
        <v>71</v>
      </c>
      <c r="CF44" s="23" t="s">
        <v>70</v>
      </c>
      <c r="CG44" s="23" t="s">
        <v>69</v>
      </c>
      <c r="CH44" s="23" t="s">
        <v>68</v>
      </c>
      <c r="CI44" s="23" t="s">
        <v>67</v>
      </c>
      <c r="CJ44" s="23" t="s">
        <v>66</v>
      </c>
      <c r="CK44" s="23" t="s">
        <v>65</v>
      </c>
      <c r="CL44" s="23" t="s">
        <v>64</v>
      </c>
      <c r="CM44" s="23" t="s">
        <v>63</v>
      </c>
      <c r="CN44" s="23" t="s">
        <v>62</v>
      </c>
      <c r="CO44" s="23" t="s">
        <v>61</v>
      </c>
      <c r="CP44" s="23" t="s">
        <v>60</v>
      </c>
      <c r="CQ44" s="23" t="s">
        <v>59</v>
      </c>
      <c r="CR44" s="23" t="s">
        <v>58</v>
      </c>
      <c r="CS44" s="23" t="s">
        <v>57</v>
      </c>
      <c r="CT44" s="23" t="s">
        <v>56</v>
      </c>
      <c r="CU44" s="23" t="s">
        <v>55</v>
      </c>
    </row>
    <row r="45" spans="1:99" x14ac:dyDescent="0.15">
      <c r="B45" s="28">
        <v>7.0601851851851847E-4</v>
      </c>
      <c r="C45" s="27">
        <v>24.6</v>
      </c>
      <c r="D45" s="27">
        <v>1692</v>
      </c>
      <c r="E45" s="27">
        <v>1382</v>
      </c>
      <c r="F45" s="27">
        <v>1309</v>
      </c>
      <c r="G45" s="27">
        <v>1762</v>
      </c>
      <c r="H45" s="27">
        <v>1500</v>
      </c>
      <c r="I45" s="27">
        <v>1661</v>
      </c>
      <c r="J45" s="27">
        <v>1373</v>
      </c>
      <c r="K45" s="27">
        <v>1511</v>
      </c>
      <c r="L45" s="27">
        <v>1652</v>
      </c>
      <c r="M45" s="27">
        <v>1517</v>
      </c>
      <c r="N45" s="27">
        <v>1516</v>
      </c>
      <c r="O45" s="27">
        <v>1572</v>
      </c>
      <c r="P45" s="27">
        <v>1381</v>
      </c>
      <c r="Q45" s="27">
        <v>1350</v>
      </c>
      <c r="R45" s="27">
        <v>1368</v>
      </c>
      <c r="S45" s="27">
        <v>1687</v>
      </c>
      <c r="T45" s="27">
        <v>1693</v>
      </c>
      <c r="U45" s="27">
        <v>1722</v>
      </c>
      <c r="V45" s="27">
        <v>1351</v>
      </c>
      <c r="W45" s="27">
        <v>1393</v>
      </c>
      <c r="X45" s="27">
        <v>1616</v>
      </c>
      <c r="Y45" s="27">
        <v>1455</v>
      </c>
      <c r="Z45" s="27">
        <v>1561</v>
      </c>
      <c r="AA45" s="27">
        <v>1483</v>
      </c>
      <c r="AB45" s="27">
        <v>2396</v>
      </c>
      <c r="AC45" s="27">
        <v>1462</v>
      </c>
      <c r="AD45" s="27">
        <v>1301</v>
      </c>
      <c r="AE45" s="27">
        <v>1662</v>
      </c>
      <c r="AF45" s="27">
        <v>1861</v>
      </c>
      <c r="AG45" s="27">
        <v>1821</v>
      </c>
      <c r="AH45" s="27">
        <v>1505</v>
      </c>
      <c r="AI45" s="27">
        <v>1647</v>
      </c>
      <c r="AJ45" s="27">
        <v>1566</v>
      </c>
      <c r="AK45" s="27">
        <v>1623</v>
      </c>
      <c r="AL45" s="27">
        <v>1617</v>
      </c>
      <c r="AM45" s="27">
        <v>2071</v>
      </c>
      <c r="AN45" s="27">
        <v>8</v>
      </c>
      <c r="AO45" s="27">
        <v>6</v>
      </c>
      <c r="AP45" s="27">
        <v>6</v>
      </c>
      <c r="AQ45" s="27">
        <v>6</v>
      </c>
      <c r="AR45" s="27">
        <v>13</v>
      </c>
      <c r="AS45" s="27">
        <v>11</v>
      </c>
      <c r="AT45" s="27">
        <v>7</v>
      </c>
      <c r="AU45" s="27">
        <v>9</v>
      </c>
      <c r="AV45" s="27">
        <v>11</v>
      </c>
      <c r="AW45" s="27">
        <v>9</v>
      </c>
      <c r="AX45" s="27">
        <v>11</v>
      </c>
      <c r="AY45" s="27">
        <v>14</v>
      </c>
      <c r="AZ45" s="27">
        <v>10</v>
      </c>
      <c r="BA45" s="27">
        <v>9</v>
      </c>
      <c r="BB45" s="27">
        <v>9</v>
      </c>
      <c r="BC45" s="27">
        <v>10</v>
      </c>
      <c r="BD45" s="27">
        <v>8</v>
      </c>
      <c r="BE45" s="27">
        <v>9</v>
      </c>
      <c r="BF45" s="27">
        <v>10</v>
      </c>
      <c r="BG45" s="27">
        <v>10</v>
      </c>
      <c r="BH45" s="27">
        <v>8</v>
      </c>
      <c r="BI45" s="27">
        <v>14</v>
      </c>
      <c r="BJ45" s="27">
        <v>5</v>
      </c>
      <c r="BK45" s="27">
        <v>9</v>
      </c>
      <c r="BL45" s="27">
        <v>1739</v>
      </c>
      <c r="BM45" s="27">
        <v>1693</v>
      </c>
      <c r="BN45" s="27">
        <v>1728</v>
      </c>
      <c r="BO45" s="27">
        <v>1669</v>
      </c>
      <c r="BP45" s="27">
        <v>1654</v>
      </c>
      <c r="BQ45" s="27">
        <v>1745</v>
      </c>
      <c r="BR45" s="27">
        <v>1729</v>
      </c>
      <c r="BS45" s="27">
        <v>1415</v>
      </c>
      <c r="BT45" s="27">
        <v>1571</v>
      </c>
      <c r="BU45" s="27">
        <v>1572</v>
      </c>
      <c r="BV45" s="27">
        <v>1240</v>
      </c>
      <c r="BW45" s="27">
        <v>1609</v>
      </c>
      <c r="BX45" s="27">
        <v>8</v>
      </c>
      <c r="BY45" s="27">
        <v>7</v>
      </c>
      <c r="BZ45" s="27">
        <v>8</v>
      </c>
      <c r="CA45" s="27">
        <v>9</v>
      </c>
      <c r="CB45" s="27">
        <v>6</v>
      </c>
      <c r="CC45" s="27">
        <v>11</v>
      </c>
      <c r="CD45" s="27">
        <v>13</v>
      </c>
      <c r="CE45" s="27">
        <v>7</v>
      </c>
      <c r="CF45" s="27">
        <v>8</v>
      </c>
      <c r="CG45" s="27">
        <v>6</v>
      </c>
      <c r="CH45" s="27">
        <v>12</v>
      </c>
      <c r="CI45" s="27">
        <v>8</v>
      </c>
      <c r="CJ45" s="27">
        <v>1927</v>
      </c>
      <c r="CK45" s="27">
        <v>1848</v>
      </c>
      <c r="CL45" s="27">
        <v>1961</v>
      </c>
      <c r="CM45" s="27">
        <v>1763</v>
      </c>
      <c r="CN45" s="27">
        <v>1838</v>
      </c>
      <c r="CO45" s="27">
        <v>1616</v>
      </c>
      <c r="CP45" s="27">
        <v>1726</v>
      </c>
      <c r="CQ45" s="27">
        <v>1727</v>
      </c>
      <c r="CR45" s="27">
        <v>1486</v>
      </c>
      <c r="CS45" s="27">
        <v>1985</v>
      </c>
      <c r="CT45" s="27">
        <v>2290</v>
      </c>
      <c r="CU45" s="27">
        <v>2790</v>
      </c>
    </row>
    <row r="46" spans="1:99" x14ac:dyDescent="0.15">
      <c r="B46" s="28">
        <v>7.6504629629629631E-3</v>
      </c>
      <c r="C46" s="27">
        <v>24.6</v>
      </c>
      <c r="D46" s="27">
        <v>2925</v>
      </c>
      <c r="E46" s="27">
        <v>2371</v>
      </c>
      <c r="F46" s="27">
        <v>2363</v>
      </c>
      <c r="G46" s="27">
        <v>3688</v>
      </c>
      <c r="H46" s="27">
        <v>2705</v>
      </c>
      <c r="I46" s="27">
        <v>7954</v>
      </c>
      <c r="J46" s="27">
        <v>2356</v>
      </c>
      <c r="K46" s="27">
        <v>2341</v>
      </c>
      <c r="L46" s="27">
        <v>2314</v>
      </c>
      <c r="M46" s="27">
        <v>2292</v>
      </c>
      <c r="N46" s="27">
        <v>2173</v>
      </c>
      <c r="O46" s="27">
        <v>2321</v>
      </c>
      <c r="P46" s="27">
        <v>2719</v>
      </c>
      <c r="Q46" s="27">
        <v>2444</v>
      </c>
      <c r="R46" s="27">
        <v>2293</v>
      </c>
      <c r="S46" s="27">
        <v>4531</v>
      </c>
      <c r="T46" s="27">
        <v>3098</v>
      </c>
      <c r="U46" s="27">
        <v>8898</v>
      </c>
      <c r="V46" s="27">
        <v>2343</v>
      </c>
      <c r="W46" s="27">
        <v>2395</v>
      </c>
      <c r="X46" s="27">
        <v>2351</v>
      </c>
      <c r="Y46" s="27">
        <v>2245</v>
      </c>
      <c r="Z46" s="27">
        <v>1963</v>
      </c>
      <c r="AA46" s="27">
        <v>2264</v>
      </c>
      <c r="AB46" s="27">
        <v>3596</v>
      </c>
      <c r="AC46" s="27">
        <v>2557</v>
      </c>
      <c r="AD46" s="27">
        <v>2508</v>
      </c>
      <c r="AE46" s="27">
        <v>3800</v>
      </c>
      <c r="AF46" s="27">
        <v>3054</v>
      </c>
      <c r="AG46" s="27">
        <v>9617</v>
      </c>
      <c r="AH46" s="27">
        <v>2540</v>
      </c>
      <c r="AI46" s="27">
        <v>2650</v>
      </c>
      <c r="AJ46" s="27">
        <v>2267</v>
      </c>
      <c r="AK46" s="27">
        <v>2417</v>
      </c>
      <c r="AL46" s="27">
        <v>2295</v>
      </c>
      <c r="AM46" s="27">
        <v>2943</v>
      </c>
      <c r="AN46" s="27">
        <v>6</v>
      </c>
      <c r="AO46" s="27">
        <v>7</v>
      </c>
      <c r="AP46" s="27">
        <v>6</v>
      </c>
      <c r="AQ46" s="27">
        <v>10</v>
      </c>
      <c r="AR46" s="27">
        <v>7</v>
      </c>
      <c r="AS46" s="27">
        <v>12</v>
      </c>
      <c r="AT46" s="27">
        <v>8</v>
      </c>
      <c r="AU46" s="27">
        <v>5</v>
      </c>
      <c r="AV46" s="27">
        <v>3</v>
      </c>
      <c r="AW46" s="27">
        <v>6</v>
      </c>
      <c r="AX46" s="27">
        <v>7</v>
      </c>
      <c r="AY46" s="27">
        <v>10</v>
      </c>
      <c r="AZ46" s="27">
        <v>7</v>
      </c>
      <c r="BA46" s="27">
        <v>7</v>
      </c>
      <c r="BB46" s="27">
        <v>8</v>
      </c>
      <c r="BC46" s="27">
        <v>6</v>
      </c>
      <c r="BD46" s="27">
        <v>5</v>
      </c>
      <c r="BE46" s="27">
        <v>8</v>
      </c>
      <c r="BF46" s="27">
        <v>8</v>
      </c>
      <c r="BG46" s="27">
        <v>8</v>
      </c>
      <c r="BH46" s="27">
        <v>10</v>
      </c>
      <c r="BI46" s="27">
        <v>10</v>
      </c>
      <c r="BJ46" s="27">
        <v>7</v>
      </c>
      <c r="BK46" s="27">
        <v>5</v>
      </c>
      <c r="BL46" s="27">
        <v>2599</v>
      </c>
      <c r="BM46" s="27">
        <v>2469</v>
      </c>
      <c r="BN46" s="27">
        <v>2306</v>
      </c>
      <c r="BO46" s="27">
        <v>2482</v>
      </c>
      <c r="BP46" s="27">
        <v>2295</v>
      </c>
      <c r="BQ46" s="27">
        <v>2548</v>
      </c>
      <c r="BR46" s="27">
        <v>2486</v>
      </c>
      <c r="BS46" s="27">
        <v>1906</v>
      </c>
      <c r="BT46" s="27">
        <v>2381</v>
      </c>
      <c r="BU46" s="27">
        <v>2569</v>
      </c>
      <c r="BV46" s="27">
        <v>1852</v>
      </c>
      <c r="BW46" s="27">
        <v>2437</v>
      </c>
      <c r="BX46" s="27">
        <v>12</v>
      </c>
      <c r="BY46" s="27">
        <v>10</v>
      </c>
      <c r="BZ46" s="27">
        <v>8</v>
      </c>
      <c r="CA46" s="27">
        <v>8</v>
      </c>
      <c r="CB46" s="27">
        <v>9</v>
      </c>
      <c r="CC46" s="27">
        <v>9</v>
      </c>
      <c r="CD46" s="27">
        <v>8</v>
      </c>
      <c r="CE46" s="27">
        <v>15</v>
      </c>
      <c r="CF46" s="27">
        <v>9</v>
      </c>
      <c r="CG46" s="27">
        <v>14</v>
      </c>
      <c r="CH46" s="27">
        <v>17</v>
      </c>
      <c r="CI46" s="27">
        <v>11</v>
      </c>
      <c r="CJ46" s="27">
        <v>2745</v>
      </c>
      <c r="CK46" s="27">
        <v>2841</v>
      </c>
      <c r="CL46" s="27">
        <v>3780</v>
      </c>
      <c r="CM46" s="27">
        <v>3071</v>
      </c>
      <c r="CN46" s="27">
        <v>3667</v>
      </c>
      <c r="CO46" s="27">
        <v>2746</v>
      </c>
      <c r="CP46" s="27">
        <v>2733</v>
      </c>
      <c r="CQ46" s="27">
        <v>3292</v>
      </c>
      <c r="CR46" s="27">
        <v>4049</v>
      </c>
      <c r="CS46" s="27">
        <v>9665</v>
      </c>
      <c r="CT46" s="27">
        <v>18340</v>
      </c>
      <c r="CU46" s="27">
        <v>31078</v>
      </c>
    </row>
    <row r="47" spans="1:99" x14ac:dyDescent="0.15">
      <c r="B47" s="28">
        <v>1.4594907407407407E-2</v>
      </c>
      <c r="C47" s="27">
        <v>24.6</v>
      </c>
      <c r="D47" s="27">
        <v>4674</v>
      </c>
      <c r="E47" s="27">
        <v>4073</v>
      </c>
      <c r="F47" s="27">
        <v>3495</v>
      </c>
      <c r="G47" s="27">
        <v>7208</v>
      </c>
      <c r="H47" s="27">
        <v>4960</v>
      </c>
      <c r="I47" s="27">
        <v>22423</v>
      </c>
      <c r="J47" s="27">
        <v>3627</v>
      </c>
      <c r="K47" s="27">
        <v>3640</v>
      </c>
      <c r="L47" s="27">
        <v>2900</v>
      </c>
      <c r="M47" s="27">
        <v>3129</v>
      </c>
      <c r="N47" s="27">
        <v>2831</v>
      </c>
      <c r="O47" s="27">
        <v>3034</v>
      </c>
      <c r="P47" s="27">
        <v>4534</v>
      </c>
      <c r="Q47" s="27">
        <v>3994</v>
      </c>
      <c r="R47" s="27">
        <v>3323</v>
      </c>
      <c r="S47" s="27">
        <v>10181</v>
      </c>
      <c r="T47" s="27">
        <v>5237</v>
      </c>
      <c r="U47" s="27">
        <v>24515</v>
      </c>
      <c r="V47" s="27">
        <v>3689</v>
      </c>
      <c r="W47" s="27">
        <v>3514</v>
      </c>
      <c r="X47" s="27">
        <v>3029</v>
      </c>
      <c r="Y47" s="27">
        <v>3115</v>
      </c>
      <c r="Z47" s="27">
        <v>2351</v>
      </c>
      <c r="AA47" s="27">
        <v>3083</v>
      </c>
      <c r="AB47" s="27">
        <v>4975</v>
      </c>
      <c r="AC47" s="27">
        <v>4204</v>
      </c>
      <c r="AD47" s="27">
        <v>5078</v>
      </c>
      <c r="AE47" s="27">
        <v>8059</v>
      </c>
      <c r="AF47" s="27">
        <v>5326</v>
      </c>
      <c r="AG47" s="27">
        <v>26023</v>
      </c>
      <c r="AH47" s="27">
        <v>4093</v>
      </c>
      <c r="AI47" s="27">
        <v>3760</v>
      </c>
      <c r="AJ47" s="27">
        <v>2820</v>
      </c>
      <c r="AK47" s="27">
        <v>3206</v>
      </c>
      <c r="AL47" s="27">
        <v>3044</v>
      </c>
      <c r="AM47" s="27">
        <v>3950</v>
      </c>
      <c r="AN47" s="27">
        <v>8</v>
      </c>
      <c r="AO47" s="27">
        <v>7</v>
      </c>
      <c r="AP47" s="27">
        <v>8</v>
      </c>
      <c r="AQ47" s="27">
        <v>14</v>
      </c>
      <c r="AR47" s="27">
        <v>15</v>
      </c>
      <c r="AS47" s="27">
        <v>13</v>
      </c>
      <c r="AT47" s="27">
        <v>6</v>
      </c>
      <c r="AU47" s="27">
        <v>10</v>
      </c>
      <c r="AV47" s="27">
        <v>8</v>
      </c>
      <c r="AW47" s="27">
        <v>9</v>
      </c>
      <c r="AX47" s="27">
        <v>4</v>
      </c>
      <c r="AY47" s="27">
        <v>7</v>
      </c>
      <c r="AZ47" s="27">
        <v>7</v>
      </c>
      <c r="BA47" s="27">
        <v>8</v>
      </c>
      <c r="BB47" s="27">
        <v>7</v>
      </c>
      <c r="BC47" s="27">
        <v>14</v>
      </c>
      <c r="BD47" s="27">
        <v>10</v>
      </c>
      <c r="BE47" s="27">
        <v>6</v>
      </c>
      <c r="BF47" s="27">
        <v>9</v>
      </c>
      <c r="BG47" s="27">
        <v>8</v>
      </c>
      <c r="BH47" s="27">
        <v>7</v>
      </c>
      <c r="BI47" s="27">
        <v>6</v>
      </c>
      <c r="BJ47" s="27">
        <v>3</v>
      </c>
      <c r="BK47" s="27">
        <v>11</v>
      </c>
      <c r="BL47" s="27">
        <v>3286</v>
      </c>
      <c r="BM47" s="27">
        <v>3097</v>
      </c>
      <c r="BN47" s="27">
        <v>2709</v>
      </c>
      <c r="BO47" s="27">
        <v>3299</v>
      </c>
      <c r="BP47" s="27">
        <v>2653</v>
      </c>
      <c r="BQ47" s="27">
        <v>3344</v>
      </c>
      <c r="BR47" s="27">
        <v>3080</v>
      </c>
      <c r="BS47" s="27">
        <v>2336</v>
      </c>
      <c r="BT47" s="27">
        <v>3227</v>
      </c>
      <c r="BU47" s="27">
        <v>3687</v>
      </c>
      <c r="BV47" s="27">
        <v>2409</v>
      </c>
      <c r="BW47" s="27">
        <v>3172</v>
      </c>
      <c r="BX47" s="27">
        <v>14</v>
      </c>
      <c r="BY47" s="27">
        <v>9</v>
      </c>
      <c r="BZ47" s="27">
        <v>11</v>
      </c>
      <c r="CA47" s="27">
        <v>8</v>
      </c>
      <c r="CB47" s="27">
        <v>12</v>
      </c>
      <c r="CC47" s="27">
        <v>9</v>
      </c>
      <c r="CD47" s="27">
        <v>7</v>
      </c>
      <c r="CE47" s="27">
        <v>8</v>
      </c>
      <c r="CF47" s="27">
        <v>14</v>
      </c>
      <c r="CG47" s="27">
        <v>18</v>
      </c>
      <c r="CH47" s="27">
        <v>31</v>
      </c>
      <c r="CI47" s="27">
        <v>44</v>
      </c>
      <c r="CJ47" s="27">
        <v>3595</v>
      </c>
      <c r="CK47" s="27">
        <v>4129</v>
      </c>
      <c r="CL47" s="27">
        <v>6103</v>
      </c>
      <c r="CM47" s="27">
        <v>4920</v>
      </c>
      <c r="CN47" s="27">
        <v>6526</v>
      </c>
      <c r="CO47" s="27">
        <v>4086</v>
      </c>
      <c r="CP47" s="27">
        <v>3962</v>
      </c>
      <c r="CQ47" s="27">
        <v>5789</v>
      </c>
      <c r="CR47" s="27">
        <v>8683</v>
      </c>
      <c r="CS47" s="27">
        <v>23779</v>
      </c>
      <c r="CT47" s="27">
        <v>47551</v>
      </c>
      <c r="CU47" s="27">
        <v>84502</v>
      </c>
    </row>
    <row r="48" spans="1:99" x14ac:dyDescent="0.15">
      <c r="B48" s="28">
        <v>2.1539351851851851E-2</v>
      </c>
      <c r="C48" s="27">
        <v>24.6</v>
      </c>
      <c r="D48" s="27">
        <v>6167</v>
      </c>
      <c r="E48" s="27">
        <v>5756</v>
      </c>
      <c r="F48" s="27">
        <v>5007</v>
      </c>
      <c r="G48" s="27">
        <v>11540</v>
      </c>
      <c r="H48" s="27">
        <v>7317</v>
      </c>
      <c r="I48" s="27">
        <v>39815</v>
      </c>
      <c r="J48" s="27">
        <v>5138</v>
      </c>
      <c r="K48" s="27">
        <v>4866</v>
      </c>
      <c r="L48" s="27">
        <v>3462</v>
      </c>
      <c r="M48" s="27">
        <v>3847</v>
      </c>
      <c r="N48" s="27">
        <v>3476</v>
      </c>
      <c r="O48" s="27">
        <v>3732</v>
      </c>
      <c r="P48" s="27">
        <v>6271</v>
      </c>
      <c r="Q48" s="27">
        <v>5655</v>
      </c>
      <c r="R48" s="27">
        <v>4415</v>
      </c>
      <c r="S48" s="27">
        <v>16276</v>
      </c>
      <c r="T48" s="27">
        <v>7717</v>
      </c>
      <c r="U48" s="27">
        <v>41980</v>
      </c>
      <c r="V48" s="27">
        <v>5250</v>
      </c>
      <c r="W48" s="27">
        <v>4918</v>
      </c>
      <c r="X48" s="27">
        <v>3381</v>
      </c>
      <c r="Y48" s="27">
        <v>3847</v>
      </c>
      <c r="Z48" s="27">
        <v>2638</v>
      </c>
      <c r="AA48" s="27">
        <v>3995</v>
      </c>
      <c r="AB48" s="27">
        <v>6503</v>
      </c>
      <c r="AC48" s="27">
        <v>5990</v>
      </c>
      <c r="AD48" s="27">
        <v>8253</v>
      </c>
      <c r="AE48" s="27">
        <v>13407</v>
      </c>
      <c r="AF48" s="27">
        <v>7647</v>
      </c>
      <c r="AG48" s="27">
        <v>44129</v>
      </c>
      <c r="AH48" s="27">
        <v>5589</v>
      </c>
      <c r="AI48" s="27">
        <v>5046</v>
      </c>
      <c r="AJ48" s="27">
        <v>3558</v>
      </c>
      <c r="AK48" s="27">
        <v>4090</v>
      </c>
      <c r="AL48" s="27">
        <v>3652</v>
      </c>
      <c r="AM48" s="27">
        <v>4750</v>
      </c>
      <c r="AN48" s="27">
        <v>7</v>
      </c>
      <c r="AO48" s="27">
        <v>8</v>
      </c>
      <c r="AP48" s="27">
        <v>10</v>
      </c>
      <c r="AQ48" s="27">
        <v>17</v>
      </c>
      <c r="AR48" s="27">
        <v>13</v>
      </c>
      <c r="AS48" s="27">
        <v>23</v>
      </c>
      <c r="AT48" s="27">
        <v>16</v>
      </c>
      <c r="AU48" s="27">
        <v>8</v>
      </c>
      <c r="AV48" s="27">
        <v>8</v>
      </c>
      <c r="AW48" s="27">
        <v>5</v>
      </c>
      <c r="AX48" s="27">
        <v>6</v>
      </c>
      <c r="AY48" s="27">
        <v>6</v>
      </c>
      <c r="AZ48" s="27">
        <v>5</v>
      </c>
      <c r="BA48" s="27">
        <v>6</v>
      </c>
      <c r="BB48" s="27">
        <v>6</v>
      </c>
      <c r="BC48" s="27">
        <v>5</v>
      </c>
      <c r="BD48" s="27">
        <v>10</v>
      </c>
      <c r="BE48" s="27">
        <v>9</v>
      </c>
      <c r="BF48" s="27">
        <v>7</v>
      </c>
      <c r="BG48" s="27">
        <v>9</v>
      </c>
      <c r="BH48" s="27">
        <v>12</v>
      </c>
      <c r="BI48" s="27">
        <v>12</v>
      </c>
      <c r="BJ48" s="27">
        <v>12</v>
      </c>
      <c r="BK48" s="27">
        <v>8</v>
      </c>
      <c r="BL48" s="27">
        <v>3852</v>
      </c>
      <c r="BM48" s="27">
        <v>3544</v>
      </c>
      <c r="BN48" s="27">
        <v>3070</v>
      </c>
      <c r="BO48" s="27">
        <v>4042</v>
      </c>
      <c r="BP48" s="27">
        <v>3141</v>
      </c>
      <c r="BQ48" s="27">
        <v>3877</v>
      </c>
      <c r="BR48" s="27">
        <v>3584</v>
      </c>
      <c r="BS48" s="27">
        <v>2812</v>
      </c>
      <c r="BT48" s="27">
        <v>3851</v>
      </c>
      <c r="BU48" s="27">
        <v>4671</v>
      </c>
      <c r="BV48" s="27">
        <v>2879</v>
      </c>
      <c r="BW48" s="27">
        <v>3964</v>
      </c>
      <c r="BX48" s="27">
        <v>5</v>
      </c>
      <c r="BY48" s="27">
        <v>8</v>
      </c>
      <c r="BZ48" s="27">
        <v>12</v>
      </c>
      <c r="CA48" s="27">
        <v>10</v>
      </c>
      <c r="CB48" s="27">
        <v>9</v>
      </c>
      <c r="CC48" s="27">
        <v>7</v>
      </c>
      <c r="CD48" s="27">
        <v>12</v>
      </c>
      <c r="CE48" s="27">
        <v>12</v>
      </c>
      <c r="CF48" s="27">
        <v>14</v>
      </c>
      <c r="CG48" s="27">
        <v>35</v>
      </c>
      <c r="CH48" s="27">
        <v>40</v>
      </c>
      <c r="CI48" s="27">
        <v>55</v>
      </c>
      <c r="CJ48" s="27">
        <v>4502</v>
      </c>
      <c r="CK48" s="27">
        <v>5130</v>
      </c>
      <c r="CL48" s="27">
        <v>8749</v>
      </c>
      <c r="CM48" s="27">
        <v>6668</v>
      </c>
      <c r="CN48" s="27">
        <v>9398</v>
      </c>
      <c r="CO48" s="27">
        <v>5529</v>
      </c>
      <c r="CP48" s="27">
        <v>5057</v>
      </c>
      <c r="CQ48" s="27">
        <v>8526</v>
      </c>
      <c r="CR48" s="27">
        <v>13373</v>
      </c>
      <c r="CS48" s="27">
        <v>38324</v>
      </c>
      <c r="CT48" s="27">
        <v>77392</v>
      </c>
      <c r="CU48" s="27">
        <v>138328</v>
      </c>
    </row>
    <row r="49" spans="1:99" x14ac:dyDescent="0.15">
      <c r="B49" s="28">
        <v>2.8483796296296295E-2</v>
      </c>
      <c r="C49" s="27">
        <v>24.6</v>
      </c>
      <c r="D49" s="27">
        <v>8100</v>
      </c>
      <c r="E49" s="27">
        <v>7295</v>
      </c>
      <c r="F49" s="27">
        <v>6067</v>
      </c>
      <c r="G49" s="27">
        <v>15614</v>
      </c>
      <c r="H49" s="27">
        <v>9379</v>
      </c>
      <c r="I49" s="27">
        <v>56018</v>
      </c>
      <c r="J49" s="27">
        <v>6509</v>
      </c>
      <c r="K49" s="27">
        <v>6015</v>
      </c>
      <c r="L49" s="27">
        <v>3897</v>
      </c>
      <c r="M49" s="27">
        <v>4542</v>
      </c>
      <c r="N49" s="27">
        <v>3887</v>
      </c>
      <c r="O49" s="27">
        <v>4249</v>
      </c>
      <c r="P49" s="27">
        <v>8074</v>
      </c>
      <c r="Q49" s="27">
        <v>7328</v>
      </c>
      <c r="R49" s="27">
        <v>5242</v>
      </c>
      <c r="S49" s="27">
        <v>21923</v>
      </c>
      <c r="T49" s="27">
        <v>9898</v>
      </c>
      <c r="U49" s="27">
        <v>57622</v>
      </c>
      <c r="V49" s="27">
        <v>6651</v>
      </c>
      <c r="W49" s="27">
        <v>5991</v>
      </c>
      <c r="X49" s="27">
        <v>4001</v>
      </c>
      <c r="Y49" s="27">
        <v>4568</v>
      </c>
      <c r="Z49" s="27">
        <v>2855</v>
      </c>
      <c r="AA49" s="27">
        <v>4634</v>
      </c>
      <c r="AB49" s="27">
        <v>8169</v>
      </c>
      <c r="AC49" s="27">
        <v>7672</v>
      </c>
      <c r="AD49" s="27">
        <v>11864</v>
      </c>
      <c r="AE49" s="27">
        <v>18062</v>
      </c>
      <c r="AF49" s="27">
        <v>9944</v>
      </c>
      <c r="AG49" s="27">
        <v>59902</v>
      </c>
      <c r="AH49" s="27">
        <v>6999</v>
      </c>
      <c r="AI49" s="27">
        <v>6259</v>
      </c>
      <c r="AJ49" s="27">
        <v>4027</v>
      </c>
      <c r="AK49" s="27">
        <v>4657</v>
      </c>
      <c r="AL49" s="27">
        <v>4304</v>
      </c>
      <c r="AM49" s="27">
        <v>5878</v>
      </c>
      <c r="AN49" s="27">
        <v>6</v>
      </c>
      <c r="AO49" s="27">
        <v>14</v>
      </c>
      <c r="AP49" s="27">
        <v>8</v>
      </c>
      <c r="AQ49" s="27">
        <v>16</v>
      </c>
      <c r="AR49" s="27">
        <v>13</v>
      </c>
      <c r="AS49" s="27">
        <v>31</v>
      </c>
      <c r="AT49" s="27">
        <v>17</v>
      </c>
      <c r="AU49" s="27">
        <v>9</v>
      </c>
      <c r="AV49" s="27">
        <v>8</v>
      </c>
      <c r="AW49" s="27">
        <v>7</v>
      </c>
      <c r="AX49" s="27">
        <v>5</v>
      </c>
      <c r="AY49" s="27">
        <v>8</v>
      </c>
      <c r="AZ49" s="27">
        <v>8</v>
      </c>
      <c r="BA49" s="27">
        <v>5</v>
      </c>
      <c r="BB49" s="27">
        <v>12</v>
      </c>
      <c r="BC49" s="27">
        <v>8</v>
      </c>
      <c r="BD49" s="27">
        <v>4</v>
      </c>
      <c r="BE49" s="27">
        <v>9</v>
      </c>
      <c r="BF49" s="27">
        <v>12</v>
      </c>
      <c r="BG49" s="27">
        <v>7</v>
      </c>
      <c r="BH49" s="27">
        <v>10</v>
      </c>
      <c r="BI49" s="27">
        <v>9</v>
      </c>
      <c r="BJ49" s="27">
        <v>10</v>
      </c>
      <c r="BK49" s="27">
        <v>6</v>
      </c>
      <c r="BL49" s="27">
        <v>4206</v>
      </c>
      <c r="BM49" s="27">
        <v>4094</v>
      </c>
      <c r="BN49" s="27">
        <v>3380</v>
      </c>
      <c r="BO49" s="27">
        <v>4745</v>
      </c>
      <c r="BP49" s="27">
        <v>3441</v>
      </c>
      <c r="BQ49" s="27">
        <v>4579</v>
      </c>
      <c r="BR49" s="27">
        <v>4085</v>
      </c>
      <c r="BS49" s="27">
        <v>3061</v>
      </c>
      <c r="BT49" s="27">
        <v>4605</v>
      </c>
      <c r="BU49" s="27">
        <v>5503</v>
      </c>
      <c r="BV49" s="27">
        <v>3304</v>
      </c>
      <c r="BW49" s="27">
        <v>4700</v>
      </c>
      <c r="BX49" s="27">
        <v>8</v>
      </c>
      <c r="BY49" s="27">
        <v>10</v>
      </c>
      <c r="BZ49" s="27">
        <v>12</v>
      </c>
      <c r="CA49" s="27">
        <v>13</v>
      </c>
      <c r="CB49" s="27">
        <v>15</v>
      </c>
      <c r="CC49" s="27">
        <v>7</v>
      </c>
      <c r="CD49" s="27">
        <v>14</v>
      </c>
      <c r="CE49" s="27">
        <v>14</v>
      </c>
      <c r="CF49" s="27">
        <v>16</v>
      </c>
      <c r="CG49" s="27">
        <v>32</v>
      </c>
      <c r="CH49" s="27">
        <v>55</v>
      </c>
      <c r="CI49" s="27">
        <v>49</v>
      </c>
      <c r="CJ49" s="27">
        <v>5292</v>
      </c>
      <c r="CK49" s="27">
        <v>6139</v>
      </c>
      <c r="CL49" s="27">
        <v>10972</v>
      </c>
      <c r="CM49" s="27">
        <v>8276</v>
      </c>
      <c r="CN49" s="27">
        <v>11959</v>
      </c>
      <c r="CO49" s="27">
        <v>6843</v>
      </c>
      <c r="CP49" s="27">
        <v>6358</v>
      </c>
      <c r="CQ49" s="27">
        <v>11021</v>
      </c>
      <c r="CR49" s="27">
        <v>17823</v>
      </c>
      <c r="CS49" s="27">
        <v>50287</v>
      </c>
      <c r="CT49" s="27">
        <v>103383</v>
      </c>
      <c r="CU49" s="27">
        <v>185217</v>
      </c>
    </row>
    <row r="50" spans="1:99" x14ac:dyDescent="0.15">
      <c r="B50" s="28">
        <v>3.5428240740740739E-2</v>
      </c>
      <c r="C50" s="27">
        <v>24.5</v>
      </c>
      <c r="D50" s="27">
        <v>9432</v>
      </c>
      <c r="E50" s="27">
        <v>8453</v>
      </c>
      <c r="F50" s="27">
        <v>6941</v>
      </c>
      <c r="G50" s="27">
        <v>19570</v>
      </c>
      <c r="H50" s="27">
        <v>11058</v>
      </c>
      <c r="I50" s="27">
        <v>69706</v>
      </c>
      <c r="J50" s="27">
        <v>7744</v>
      </c>
      <c r="K50" s="27">
        <v>6917</v>
      </c>
      <c r="L50" s="27">
        <v>4267</v>
      </c>
      <c r="M50" s="27">
        <v>5029</v>
      </c>
      <c r="N50" s="27">
        <v>4422</v>
      </c>
      <c r="O50" s="27">
        <v>4977</v>
      </c>
      <c r="P50" s="27">
        <v>9371</v>
      </c>
      <c r="Q50" s="27">
        <v>8699</v>
      </c>
      <c r="R50" s="27">
        <v>6041</v>
      </c>
      <c r="S50" s="27">
        <v>26310</v>
      </c>
      <c r="T50" s="27">
        <v>12064</v>
      </c>
      <c r="U50" s="27">
        <v>69288</v>
      </c>
      <c r="V50" s="27">
        <v>7673</v>
      </c>
      <c r="W50" s="27">
        <v>6975</v>
      </c>
      <c r="X50" s="27">
        <v>4350</v>
      </c>
      <c r="Y50" s="27">
        <v>5092</v>
      </c>
      <c r="Z50" s="27">
        <v>3070</v>
      </c>
      <c r="AA50" s="27">
        <v>5158</v>
      </c>
      <c r="AB50" s="27">
        <v>9333</v>
      </c>
      <c r="AC50" s="27">
        <v>8848</v>
      </c>
      <c r="AD50" s="27">
        <v>14530</v>
      </c>
      <c r="AE50" s="27">
        <v>22081</v>
      </c>
      <c r="AF50" s="27">
        <v>11762</v>
      </c>
      <c r="AG50" s="27">
        <v>72503</v>
      </c>
      <c r="AH50" s="27">
        <v>8200</v>
      </c>
      <c r="AI50" s="27">
        <v>7163</v>
      </c>
      <c r="AJ50" s="27">
        <v>4321</v>
      </c>
      <c r="AK50" s="27">
        <v>5291</v>
      </c>
      <c r="AL50" s="27">
        <v>4722</v>
      </c>
      <c r="AM50" s="27">
        <v>6743</v>
      </c>
      <c r="AN50" s="27">
        <v>13</v>
      </c>
      <c r="AO50" s="27">
        <v>15</v>
      </c>
      <c r="AP50" s="27">
        <v>13</v>
      </c>
      <c r="AQ50" s="27">
        <v>16</v>
      </c>
      <c r="AR50" s="27">
        <v>20</v>
      </c>
      <c r="AS50" s="27">
        <v>27</v>
      </c>
      <c r="AT50" s="27">
        <v>16</v>
      </c>
      <c r="AU50" s="27">
        <v>7</v>
      </c>
      <c r="AV50" s="27">
        <v>10</v>
      </c>
      <c r="AW50" s="27">
        <v>9</v>
      </c>
      <c r="AX50" s="27">
        <v>9</v>
      </c>
      <c r="AY50" s="27">
        <v>4</v>
      </c>
      <c r="AZ50" s="27">
        <v>7</v>
      </c>
      <c r="BA50" s="27">
        <v>8</v>
      </c>
      <c r="BB50" s="27">
        <v>8</v>
      </c>
      <c r="BC50" s="27">
        <v>8</v>
      </c>
      <c r="BD50" s="27">
        <v>8</v>
      </c>
      <c r="BE50" s="27">
        <v>9</v>
      </c>
      <c r="BF50" s="27">
        <v>7</v>
      </c>
      <c r="BG50" s="27">
        <v>13</v>
      </c>
      <c r="BH50" s="27">
        <v>9</v>
      </c>
      <c r="BI50" s="27">
        <v>8</v>
      </c>
      <c r="BJ50" s="27">
        <v>10</v>
      </c>
      <c r="BK50" s="27">
        <v>10</v>
      </c>
      <c r="BL50" s="27">
        <v>4638</v>
      </c>
      <c r="BM50" s="27">
        <v>4279</v>
      </c>
      <c r="BN50" s="27">
        <v>3623</v>
      </c>
      <c r="BO50" s="27">
        <v>5097</v>
      </c>
      <c r="BP50" s="27">
        <v>3864</v>
      </c>
      <c r="BQ50" s="27">
        <v>4971</v>
      </c>
      <c r="BR50" s="27">
        <v>4400</v>
      </c>
      <c r="BS50" s="27">
        <v>3461</v>
      </c>
      <c r="BT50" s="27">
        <v>5092</v>
      </c>
      <c r="BU50" s="27">
        <v>6235</v>
      </c>
      <c r="BV50" s="27">
        <v>3668</v>
      </c>
      <c r="BW50" s="27">
        <v>5039</v>
      </c>
      <c r="BX50" s="27">
        <v>6</v>
      </c>
      <c r="BY50" s="27">
        <v>11</v>
      </c>
      <c r="BZ50" s="27">
        <v>13</v>
      </c>
      <c r="CA50" s="27">
        <v>16</v>
      </c>
      <c r="CB50" s="27">
        <v>22</v>
      </c>
      <c r="CC50" s="27">
        <v>15</v>
      </c>
      <c r="CD50" s="27">
        <v>15</v>
      </c>
      <c r="CE50" s="27">
        <v>19</v>
      </c>
      <c r="CF50" s="27">
        <v>22</v>
      </c>
      <c r="CG50" s="27">
        <v>55</v>
      </c>
      <c r="CH50" s="27">
        <v>62</v>
      </c>
      <c r="CI50" s="27">
        <v>67</v>
      </c>
      <c r="CJ50" s="27">
        <v>6012</v>
      </c>
      <c r="CK50" s="27">
        <v>6991</v>
      </c>
      <c r="CL50" s="27">
        <v>12578</v>
      </c>
      <c r="CM50" s="27">
        <v>9392</v>
      </c>
      <c r="CN50" s="27">
        <v>13850</v>
      </c>
      <c r="CO50" s="27">
        <v>7827</v>
      </c>
      <c r="CP50" s="27">
        <v>7248</v>
      </c>
      <c r="CQ50" s="27">
        <v>13041</v>
      </c>
      <c r="CR50" s="27">
        <v>21570</v>
      </c>
      <c r="CS50" s="27">
        <v>60578</v>
      </c>
      <c r="CT50" s="27">
        <v>123753</v>
      </c>
      <c r="CU50" s="27">
        <v>223762</v>
      </c>
    </row>
    <row r="51" spans="1:99" x14ac:dyDescent="0.15">
      <c r="B51" s="28">
        <v>4.2372685185185187E-2</v>
      </c>
      <c r="C51" s="27">
        <v>24.5</v>
      </c>
      <c r="D51" s="27">
        <v>10169</v>
      </c>
      <c r="E51" s="27">
        <v>9581</v>
      </c>
      <c r="F51" s="27">
        <v>7689</v>
      </c>
      <c r="G51" s="27">
        <v>22469</v>
      </c>
      <c r="H51" s="27">
        <v>12297</v>
      </c>
      <c r="I51" s="27">
        <v>79719</v>
      </c>
      <c r="J51" s="27">
        <v>8627</v>
      </c>
      <c r="K51" s="27">
        <v>7806</v>
      </c>
      <c r="L51" s="27">
        <v>4691</v>
      </c>
      <c r="M51" s="27">
        <v>5547</v>
      </c>
      <c r="N51" s="27">
        <v>4752</v>
      </c>
      <c r="O51" s="27">
        <v>5274</v>
      </c>
      <c r="P51" s="27">
        <v>10598</v>
      </c>
      <c r="Q51" s="27">
        <v>9805</v>
      </c>
      <c r="R51" s="27">
        <v>6783</v>
      </c>
      <c r="S51" s="27">
        <v>30464</v>
      </c>
      <c r="T51" s="27">
        <v>13647</v>
      </c>
      <c r="U51" s="27">
        <v>77240</v>
      </c>
      <c r="V51" s="27">
        <v>8758</v>
      </c>
      <c r="W51" s="27">
        <v>7688</v>
      </c>
      <c r="X51" s="27">
        <v>4715</v>
      </c>
      <c r="Y51" s="27">
        <v>5536</v>
      </c>
      <c r="Z51" s="27">
        <v>3358</v>
      </c>
      <c r="AA51" s="27">
        <v>5670</v>
      </c>
      <c r="AB51" s="27">
        <v>10696</v>
      </c>
      <c r="AC51" s="27">
        <v>9978</v>
      </c>
      <c r="AD51" s="27">
        <v>16924</v>
      </c>
      <c r="AE51" s="27">
        <v>25221</v>
      </c>
      <c r="AF51" s="27">
        <v>13258</v>
      </c>
      <c r="AG51" s="27">
        <v>82254</v>
      </c>
      <c r="AH51" s="27">
        <v>9060</v>
      </c>
      <c r="AI51" s="27">
        <v>7939</v>
      </c>
      <c r="AJ51" s="27">
        <v>4677</v>
      </c>
      <c r="AK51" s="27">
        <v>5749</v>
      </c>
      <c r="AL51" s="27">
        <v>5020</v>
      </c>
      <c r="AM51" s="27">
        <v>7406</v>
      </c>
      <c r="AN51" s="27">
        <v>12</v>
      </c>
      <c r="AO51" s="27">
        <v>11</v>
      </c>
      <c r="AP51" s="27">
        <v>13</v>
      </c>
      <c r="AQ51" s="27">
        <v>20</v>
      </c>
      <c r="AR51" s="27">
        <v>15</v>
      </c>
      <c r="AS51" s="27">
        <v>42</v>
      </c>
      <c r="AT51" s="27">
        <v>18</v>
      </c>
      <c r="AU51" s="27">
        <v>16</v>
      </c>
      <c r="AV51" s="27">
        <v>13</v>
      </c>
      <c r="AW51" s="27">
        <v>6</v>
      </c>
      <c r="AX51" s="27">
        <v>7</v>
      </c>
      <c r="AY51" s="27">
        <v>9</v>
      </c>
      <c r="AZ51" s="27">
        <v>9</v>
      </c>
      <c r="BA51" s="27">
        <v>8</v>
      </c>
      <c r="BB51" s="27">
        <v>8</v>
      </c>
      <c r="BC51" s="27">
        <v>7</v>
      </c>
      <c r="BD51" s="27">
        <v>14</v>
      </c>
      <c r="BE51" s="27">
        <v>8</v>
      </c>
      <c r="BF51" s="27">
        <v>13</v>
      </c>
      <c r="BG51" s="27">
        <v>8</v>
      </c>
      <c r="BH51" s="27">
        <v>10</v>
      </c>
      <c r="BI51" s="27">
        <v>11</v>
      </c>
      <c r="BJ51" s="27">
        <v>10</v>
      </c>
      <c r="BK51" s="27">
        <v>11</v>
      </c>
      <c r="BL51" s="27">
        <v>4720</v>
      </c>
      <c r="BM51" s="27">
        <v>4623</v>
      </c>
      <c r="BN51" s="27">
        <v>3886</v>
      </c>
      <c r="BO51" s="27">
        <v>5398</v>
      </c>
      <c r="BP51" s="27">
        <v>4038</v>
      </c>
      <c r="BQ51" s="27">
        <v>5459</v>
      </c>
      <c r="BR51" s="27">
        <v>4696</v>
      </c>
      <c r="BS51" s="27">
        <v>3747</v>
      </c>
      <c r="BT51" s="27">
        <v>5598</v>
      </c>
      <c r="BU51" s="27">
        <v>6728</v>
      </c>
      <c r="BV51" s="27">
        <v>3977</v>
      </c>
      <c r="BW51" s="27">
        <v>5535</v>
      </c>
      <c r="BX51" s="27">
        <v>9</v>
      </c>
      <c r="BY51" s="27">
        <v>16</v>
      </c>
      <c r="BZ51" s="27">
        <v>11</v>
      </c>
      <c r="CA51" s="27">
        <v>10</v>
      </c>
      <c r="CB51" s="27">
        <v>17</v>
      </c>
      <c r="CC51" s="27">
        <v>10</v>
      </c>
      <c r="CD51" s="27">
        <v>12</v>
      </c>
      <c r="CE51" s="27">
        <v>18</v>
      </c>
      <c r="CF51" s="27">
        <v>22</v>
      </c>
      <c r="CG51" s="27">
        <v>45</v>
      </c>
      <c r="CH51" s="27">
        <v>77</v>
      </c>
      <c r="CI51" s="27">
        <v>90</v>
      </c>
      <c r="CJ51" s="27">
        <v>6792</v>
      </c>
      <c r="CK51" s="27">
        <v>7771</v>
      </c>
      <c r="CL51" s="27">
        <v>14158</v>
      </c>
      <c r="CM51" s="27">
        <v>10355</v>
      </c>
      <c r="CN51" s="27">
        <v>15443</v>
      </c>
      <c r="CO51" s="27">
        <v>9119</v>
      </c>
      <c r="CP51" s="27">
        <v>8025</v>
      </c>
      <c r="CQ51" s="27">
        <v>14632</v>
      </c>
      <c r="CR51" s="27">
        <v>24817</v>
      </c>
      <c r="CS51" s="27">
        <v>68681</v>
      </c>
      <c r="CT51" s="27">
        <v>142429</v>
      </c>
      <c r="CU51" s="27">
        <v>252833</v>
      </c>
    </row>
    <row r="52" spans="1:99" x14ac:dyDescent="0.15">
      <c r="B52" s="28">
        <v>4.9317129629629627E-2</v>
      </c>
      <c r="C52" s="27">
        <v>24.5</v>
      </c>
      <c r="D52" s="27">
        <v>11135</v>
      </c>
      <c r="E52" s="27">
        <v>10504</v>
      </c>
      <c r="F52" s="27">
        <v>8385</v>
      </c>
      <c r="G52" s="27">
        <v>24836</v>
      </c>
      <c r="H52" s="27">
        <v>13108</v>
      </c>
      <c r="I52" s="27">
        <v>88720</v>
      </c>
      <c r="J52" s="27">
        <v>9184</v>
      </c>
      <c r="K52" s="27">
        <v>8479</v>
      </c>
      <c r="L52" s="27">
        <v>4873</v>
      </c>
      <c r="M52" s="27">
        <v>5886</v>
      </c>
      <c r="N52" s="27">
        <v>5136</v>
      </c>
      <c r="O52" s="27">
        <v>5634</v>
      </c>
      <c r="P52" s="27">
        <v>11393</v>
      </c>
      <c r="Q52" s="27">
        <v>10493</v>
      </c>
      <c r="R52" s="27">
        <v>7300</v>
      </c>
      <c r="S52" s="27">
        <v>32664</v>
      </c>
      <c r="T52" s="27">
        <v>14665</v>
      </c>
      <c r="U52" s="27">
        <v>84762</v>
      </c>
      <c r="V52" s="27">
        <v>9243</v>
      </c>
      <c r="W52" s="27">
        <v>8323</v>
      </c>
      <c r="X52" s="27">
        <v>5013</v>
      </c>
      <c r="Y52" s="27">
        <v>5840</v>
      </c>
      <c r="Z52" s="27">
        <v>3594</v>
      </c>
      <c r="AA52" s="27">
        <v>5912</v>
      </c>
      <c r="AB52" s="27">
        <v>11612</v>
      </c>
      <c r="AC52" s="27">
        <v>10838</v>
      </c>
      <c r="AD52" s="27">
        <v>18955</v>
      </c>
      <c r="AE52" s="27">
        <v>28105</v>
      </c>
      <c r="AF52" s="27">
        <v>14435</v>
      </c>
      <c r="AG52" s="27">
        <v>89127</v>
      </c>
      <c r="AH52" s="27">
        <v>9764</v>
      </c>
      <c r="AI52" s="27">
        <v>8435</v>
      </c>
      <c r="AJ52" s="27">
        <v>4928</v>
      </c>
      <c r="AK52" s="27">
        <v>6201</v>
      </c>
      <c r="AL52" s="27">
        <v>5288</v>
      </c>
      <c r="AM52" s="27">
        <v>8034</v>
      </c>
      <c r="AN52" s="27">
        <v>7</v>
      </c>
      <c r="AO52" s="27">
        <v>13</v>
      </c>
      <c r="AP52" s="27">
        <v>15</v>
      </c>
      <c r="AQ52" s="27">
        <v>24</v>
      </c>
      <c r="AR52" s="27">
        <v>25</v>
      </c>
      <c r="AS52" s="27">
        <v>42</v>
      </c>
      <c r="AT52" s="27">
        <v>12</v>
      </c>
      <c r="AU52" s="27">
        <v>10</v>
      </c>
      <c r="AV52" s="27">
        <v>15</v>
      </c>
      <c r="AW52" s="27">
        <v>12</v>
      </c>
      <c r="AX52" s="27">
        <v>6</v>
      </c>
      <c r="AY52" s="27">
        <v>8</v>
      </c>
      <c r="AZ52" s="27">
        <v>8</v>
      </c>
      <c r="BA52" s="27">
        <v>7</v>
      </c>
      <c r="BB52" s="27">
        <v>15</v>
      </c>
      <c r="BC52" s="27">
        <v>15</v>
      </c>
      <c r="BD52" s="27">
        <v>9</v>
      </c>
      <c r="BE52" s="27">
        <v>7</v>
      </c>
      <c r="BF52" s="27">
        <v>12</v>
      </c>
      <c r="BG52" s="27">
        <v>7</v>
      </c>
      <c r="BH52" s="27">
        <v>9</v>
      </c>
      <c r="BI52" s="27">
        <v>11</v>
      </c>
      <c r="BJ52" s="27">
        <v>6</v>
      </c>
      <c r="BK52" s="27">
        <v>11</v>
      </c>
      <c r="BL52" s="27">
        <v>4990</v>
      </c>
      <c r="BM52" s="27">
        <v>4836</v>
      </c>
      <c r="BN52" s="27">
        <v>4023</v>
      </c>
      <c r="BO52" s="27">
        <v>5758</v>
      </c>
      <c r="BP52" s="27">
        <v>4229</v>
      </c>
      <c r="BQ52" s="27">
        <v>5636</v>
      </c>
      <c r="BR52" s="27">
        <v>4757</v>
      </c>
      <c r="BS52" s="27">
        <v>3988</v>
      </c>
      <c r="BT52" s="27">
        <v>5986</v>
      </c>
      <c r="BU52" s="27">
        <v>7191</v>
      </c>
      <c r="BV52" s="27">
        <v>4176</v>
      </c>
      <c r="BW52" s="27">
        <v>5950</v>
      </c>
      <c r="BX52" s="27">
        <v>7</v>
      </c>
      <c r="BY52" s="27">
        <v>11</v>
      </c>
      <c r="BZ52" s="27">
        <v>17</v>
      </c>
      <c r="CA52" s="27">
        <v>17</v>
      </c>
      <c r="CB52" s="27">
        <v>12</v>
      </c>
      <c r="CC52" s="27">
        <v>17</v>
      </c>
      <c r="CD52" s="27">
        <v>11</v>
      </c>
      <c r="CE52" s="27">
        <v>17</v>
      </c>
      <c r="CF52" s="27">
        <v>19</v>
      </c>
      <c r="CG52" s="27">
        <v>44</v>
      </c>
      <c r="CH52" s="27">
        <v>72</v>
      </c>
      <c r="CI52" s="27">
        <v>91</v>
      </c>
      <c r="CJ52" s="27">
        <v>7207</v>
      </c>
      <c r="CK52" s="27">
        <v>8215</v>
      </c>
      <c r="CL52" s="27">
        <v>15164</v>
      </c>
      <c r="CM52" s="27">
        <v>11153</v>
      </c>
      <c r="CN52" s="27">
        <v>17209</v>
      </c>
      <c r="CO52" s="27">
        <v>9928</v>
      </c>
      <c r="CP52" s="27">
        <v>8790</v>
      </c>
      <c r="CQ52" s="27">
        <v>16147</v>
      </c>
      <c r="CR52" s="27">
        <v>27687</v>
      </c>
      <c r="CS52" s="27">
        <v>75561</v>
      </c>
      <c r="CT52" s="27">
        <v>153898</v>
      </c>
      <c r="CU52" s="27">
        <v>275855</v>
      </c>
    </row>
    <row r="54" spans="1:99" ht="14" x14ac:dyDescent="0.15">
      <c r="A54" s="26" t="s">
        <v>200</v>
      </c>
      <c r="B54" s="25"/>
    </row>
    <row r="56" spans="1:99" x14ac:dyDescent="0.15">
      <c r="B56" s="24"/>
      <c r="C56" s="23">
        <v>1</v>
      </c>
      <c r="D56" s="23">
        <v>2</v>
      </c>
      <c r="E56" s="23">
        <v>3</v>
      </c>
      <c r="F56" s="23">
        <v>4</v>
      </c>
      <c r="G56" s="23">
        <v>5</v>
      </c>
      <c r="H56" s="23">
        <v>6</v>
      </c>
      <c r="I56" s="23">
        <v>7</v>
      </c>
      <c r="J56" s="23">
        <v>8</v>
      </c>
      <c r="K56" s="23">
        <v>9</v>
      </c>
      <c r="L56" s="23">
        <v>10</v>
      </c>
      <c r="M56" s="23">
        <v>11</v>
      </c>
      <c r="N56" s="23">
        <v>12</v>
      </c>
    </row>
    <row r="57" spans="1:99" x14ac:dyDescent="0.15">
      <c r="B57" s="33" t="s">
        <v>199</v>
      </c>
      <c r="C57" s="22">
        <v>164400</v>
      </c>
      <c r="D57" s="22">
        <v>153860</v>
      </c>
      <c r="E57" s="22">
        <v>121600</v>
      </c>
      <c r="F57" s="22">
        <v>401700</v>
      </c>
      <c r="G57" s="22">
        <v>211250</v>
      </c>
      <c r="H57" s="22">
        <v>1570990</v>
      </c>
      <c r="I57" s="22">
        <v>136580</v>
      </c>
      <c r="J57" s="22">
        <v>115330</v>
      </c>
      <c r="K57" s="22">
        <v>56380</v>
      </c>
      <c r="L57" s="22">
        <v>76050</v>
      </c>
      <c r="M57" s="22">
        <v>60450</v>
      </c>
      <c r="N57" s="22">
        <v>67650</v>
      </c>
      <c r="O57" s="17" t="s">
        <v>192</v>
      </c>
    </row>
    <row r="58" spans="1:99" ht="24" x14ac:dyDescent="0.15">
      <c r="B58" s="34"/>
      <c r="C58" s="21">
        <v>0.998</v>
      </c>
      <c r="D58" s="21">
        <v>0.995</v>
      </c>
      <c r="E58" s="21">
        <v>0.996</v>
      </c>
      <c r="F58" s="21">
        <v>0.999</v>
      </c>
      <c r="G58" s="21">
        <v>0.996</v>
      </c>
      <c r="H58" s="21">
        <v>0.999</v>
      </c>
      <c r="I58" s="21">
        <v>0.999</v>
      </c>
      <c r="J58" s="21">
        <v>0.996</v>
      </c>
      <c r="K58" s="21">
        <v>0.995</v>
      </c>
      <c r="L58" s="21">
        <v>0.999</v>
      </c>
      <c r="M58" s="21">
        <v>0.99299999999999999</v>
      </c>
      <c r="N58" s="21">
        <v>0.996</v>
      </c>
      <c r="O58" s="17" t="s">
        <v>191</v>
      </c>
    </row>
    <row r="59" spans="1:99" ht="24" x14ac:dyDescent="0.15">
      <c r="B59" s="34"/>
      <c r="C59" s="20">
        <v>2.1539351851851851E-2</v>
      </c>
      <c r="D59" s="20">
        <v>2.1539351851851851E-2</v>
      </c>
      <c r="E59" s="20">
        <v>1.4594907407407407E-2</v>
      </c>
      <c r="F59" s="20">
        <v>2.1539351851851851E-2</v>
      </c>
      <c r="G59" s="20">
        <v>2.1539351851851851E-2</v>
      </c>
      <c r="H59" s="20">
        <v>2.1539351851851851E-2</v>
      </c>
      <c r="I59" s="20">
        <v>2.1539351851851851E-2</v>
      </c>
      <c r="J59" s="20">
        <v>1.4594907407407407E-2</v>
      </c>
      <c r="K59" s="20">
        <v>1.4594907407407407E-2</v>
      </c>
      <c r="L59" s="20">
        <v>1.4594907407407407E-2</v>
      </c>
      <c r="M59" s="20">
        <v>1.4594907407407407E-2</v>
      </c>
      <c r="N59" s="20">
        <v>1.4594907407407407E-2</v>
      </c>
      <c r="O59" s="17" t="s">
        <v>190</v>
      </c>
    </row>
    <row r="60" spans="1:99" ht="14" x14ac:dyDescent="0.15">
      <c r="B60" s="35"/>
      <c r="C60" s="18">
        <v>2.2453703703703702E-3</v>
      </c>
      <c r="D60" s="18">
        <v>2.5462962962962965E-3</v>
      </c>
      <c r="E60" s="18">
        <v>1.238425925925926E-3</v>
      </c>
      <c r="F60" s="18">
        <v>4.6643518518518518E-3</v>
      </c>
      <c r="G60" s="18">
        <v>3.1828703703703702E-3</v>
      </c>
      <c r="H60" s="18">
        <v>4.9537037037037041E-3</v>
      </c>
      <c r="I60" s="18">
        <v>2.7199074074074074E-3</v>
      </c>
      <c r="J60" s="18">
        <v>1.5625000000000001E-3</v>
      </c>
      <c r="K60" s="19" t="s">
        <v>189</v>
      </c>
      <c r="L60" s="19" t="s">
        <v>189</v>
      </c>
      <c r="M60" s="19" t="s">
        <v>189</v>
      </c>
      <c r="N60" s="19" t="s">
        <v>189</v>
      </c>
      <c r="O60" s="17" t="s">
        <v>188</v>
      </c>
    </row>
    <row r="61" spans="1:99" x14ac:dyDescent="0.15">
      <c r="B61" s="33" t="s">
        <v>198</v>
      </c>
      <c r="C61" s="22">
        <v>169380</v>
      </c>
      <c r="D61" s="22">
        <v>158440</v>
      </c>
      <c r="E61" s="22">
        <v>98700</v>
      </c>
      <c r="F61" s="22">
        <v>553000</v>
      </c>
      <c r="G61" s="22">
        <v>225930</v>
      </c>
      <c r="H61" s="22">
        <v>1538870</v>
      </c>
      <c r="I61" s="22">
        <v>136220</v>
      </c>
      <c r="J61" s="22">
        <v>117190</v>
      </c>
      <c r="K61" s="22">
        <v>58000</v>
      </c>
      <c r="L61" s="22">
        <v>78280</v>
      </c>
      <c r="M61" s="22">
        <v>32630</v>
      </c>
      <c r="N61" s="22">
        <v>80330</v>
      </c>
      <c r="O61" s="17" t="s">
        <v>192</v>
      </c>
    </row>
    <row r="62" spans="1:99" ht="24" x14ac:dyDescent="0.15">
      <c r="B62" s="34"/>
      <c r="C62" s="21">
        <v>0.997</v>
      </c>
      <c r="D62" s="21">
        <v>0.999</v>
      </c>
      <c r="E62" s="21">
        <v>0.998</v>
      </c>
      <c r="F62" s="21">
        <v>0.997</v>
      </c>
      <c r="G62" s="21">
        <v>0.999</v>
      </c>
      <c r="H62" s="21">
        <v>0.996</v>
      </c>
      <c r="I62" s="21">
        <v>0.996</v>
      </c>
      <c r="J62" s="21">
        <v>0.997</v>
      </c>
      <c r="K62" s="21">
        <v>0.98699999999999999</v>
      </c>
      <c r="L62" s="21">
        <v>0.999</v>
      </c>
      <c r="M62" s="21">
        <v>0.98499999999999999</v>
      </c>
      <c r="N62" s="21">
        <v>0.998</v>
      </c>
      <c r="O62" s="17" t="s">
        <v>191</v>
      </c>
    </row>
    <row r="63" spans="1:99" ht="24" x14ac:dyDescent="0.15">
      <c r="B63" s="34"/>
      <c r="C63" s="20">
        <v>1.4594907407407407E-2</v>
      </c>
      <c r="D63" s="20">
        <v>2.1539351851851851E-2</v>
      </c>
      <c r="E63" s="20">
        <v>1.4594907407407407E-2</v>
      </c>
      <c r="F63" s="20">
        <v>2.1539351851851851E-2</v>
      </c>
      <c r="G63" s="20">
        <v>2.1539351851851851E-2</v>
      </c>
      <c r="H63" s="20">
        <v>2.1539351851851851E-2</v>
      </c>
      <c r="I63" s="20">
        <v>2.1539351851851851E-2</v>
      </c>
      <c r="J63" s="20">
        <v>1.4594907407407407E-2</v>
      </c>
      <c r="K63" s="20">
        <v>1.4594907407407407E-2</v>
      </c>
      <c r="L63" s="20">
        <v>1.4594907407407407E-2</v>
      </c>
      <c r="M63" s="20">
        <v>1.4594907407407407E-2</v>
      </c>
      <c r="N63" s="20">
        <v>1.4594907407407407E-2</v>
      </c>
      <c r="O63" s="17" t="s">
        <v>190</v>
      </c>
    </row>
    <row r="64" spans="1:99" ht="14" x14ac:dyDescent="0.15">
      <c r="B64" s="35"/>
      <c r="C64" s="18">
        <v>1.4120370370370369E-3</v>
      </c>
      <c r="D64" s="18">
        <v>2.8009259259259259E-3</v>
      </c>
      <c r="E64" s="18">
        <v>7.9861111111111116E-4</v>
      </c>
      <c r="F64" s="18">
        <v>3.7615740740740739E-3</v>
      </c>
      <c r="G64" s="18">
        <v>3.3796296296296296E-3</v>
      </c>
      <c r="H64" s="18">
        <v>4.0625000000000001E-3</v>
      </c>
      <c r="I64" s="18">
        <v>2.3148148148148147E-3</v>
      </c>
      <c r="J64" s="18">
        <v>1.261574074074074E-3</v>
      </c>
      <c r="K64" s="19" t="s">
        <v>189</v>
      </c>
      <c r="L64" s="19" t="s">
        <v>189</v>
      </c>
      <c r="M64" s="19" t="s">
        <v>189</v>
      </c>
      <c r="N64" s="19" t="s">
        <v>189</v>
      </c>
      <c r="O64" s="17" t="s">
        <v>188</v>
      </c>
    </row>
    <row r="65" spans="2:15" x14ac:dyDescent="0.15">
      <c r="B65" s="33" t="s">
        <v>197</v>
      </c>
      <c r="C65" s="22">
        <v>146680</v>
      </c>
      <c r="D65" s="22">
        <v>160500</v>
      </c>
      <c r="E65" s="22">
        <v>308300</v>
      </c>
      <c r="F65" s="22">
        <v>465650</v>
      </c>
      <c r="G65" s="22">
        <v>220340</v>
      </c>
      <c r="H65" s="22">
        <v>1596510</v>
      </c>
      <c r="I65" s="22">
        <v>142260</v>
      </c>
      <c r="J65" s="22">
        <v>116200</v>
      </c>
      <c r="K65" s="22">
        <v>62130</v>
      </c>
      <c r="L65" s="22">
        <v>77410</v>
      </c>
      <c r="M65" s="22">
        <v>67310</v>
      </c>
      <c r="N65" s="22">
        <v>95280</v>
      </c>
      <c r="O65" s="17" t="s">
        <v>192</v>
      </c>
    </row>
    <row r="66" spans="2:15" ht="24" x14ac:dyDescent="0.15">
      <c r="B66" s="34"/>
      <c r="C66" s="21">
        <v>0.997</v>
      </c>
      <c r="D66" s="21">
        <v>0.995</v>
      </c>
      <c r="E66" s="21">
        <v>0.997</v>
      </c>
      <c r="F66" s="21">
        <v>0.998</v>
      </c>
      <c r="G66" s="21">
        <v>0.998</v>
      </c>
      <c r="H66" s="21">
        <v>0.996</v>
      </c>
      <c r="I66" s="21">
        <v>0.998</v>
      </c>
      <c r="J66" s="21">
        <v>0.998</v>
      </c>
      <c r="K66" s="21">
        <v>0.996</v>
      </c>
      <c r="L66" s="21">
        <v>0.996</v>
      </c>
      <c r="M66" s="21">
        <v>0.999</v>
      </c>
      <c r="N66" s="21">
        <v>0.998</v>
      </c>
      <c r="O66" s="17" t="s">
        <v>191</v>
      </c>
    </row>
    <row r="67" spans="2:15" ht="24" x14ac:dyDescent="0.15">
      <c r="B67" s="34"/>
      <c r="C67" s="20">
        <v>2.1539351851851851E-2</v>
      </c>
      <c r="D67" s="20">
        <v>2.1539351851851851E-2</v>
      </c>
      <c r="E67" s="20">
        <v>2.1539351851851851E-2</v>
      </c>
      <c r="F67" s="20">
        <v>2.1539351851851851E-2</v>
      </c>
      <c r="G67" s="20">
        <v>2.1539351851851851E-2</v>
      </c>
      <c r="H67" s="20">
        <v>2.1539351851851851E-2</v>
      </c>
      <c r="I67" s="20">
        <v>2.1539351851851851E-2</v>
      </c>
      <c r="J67" s="20">
        <v>1.4594907407407407E-2</v>
      </c>
      <c r="K67" s="20">
        <v>1.4594907407407407E-2</v>
      </c>
      <c r="L67" s="20">
        <v>1.4594907407407407E-2</v>
      </c>
      <c r="M67" s="20">
        <v>1.4594907407407407E-2</v>
      </c>
      <c r="N67" s="20">
        <v>2.1539351851851851E-2</v>
      </c>
      <c r="O67" s="17" t="s">
        <v>190</v>
      </c>
    </row>
    <row r="68" spans="2:15" ht="14" x14ac:dyDescent="0.15">
      <c r="B68" s="35"/>
      <c r="C68" s="18">
        <v>2.0370370370370369E-3</v>
      </c>
      <c r="D68" s="18">
        <v>2.5347222222222221E-3</v>
      </c>
      <c r="E68" s="18">
        <v>5.4398148148148149E-3</v>
      </c>
      <c r="F68" s="18">
        <v>4.5138888888888885E-3</v>
      </c>
      <c r="G68" s="18">
        <v>3.6226851851851854E-3</v>
      </c>
      <c r="H68" s="18">
        <v>3.8773148148148148E-3</v>
      </c>
      <c r="I68" s="18">
        <v>2.1180555555555558E-3</v>
      </c>
      <c r="J68" s="18">
        <v>1.2962962962962963E-3</v>
      </c>
      <c r="K68" s="19" t="s">
        <v>189</v>
      </c>
      <c r="L68" s="19" t="s">
        <v>189</v>
      </c>
      <c r="M68" s="19" t="s">
        <v>189</v>
      </c>
      <c r="N68" s="18">
        <v>1.261574074074074E-3</v>
      </c>
      <c r="O68" s="17" t="s">
        <v>188</v>
      </c>
    </row>
    <row r="69" spans="2:15" x14ac:dyDescent="0.15">
      <c r="B69" s="33" t="s">
        <v>196</v>
      </c>
      <c r="C69" s="22">
        <v>140</v>
      </c>
      <c r="D69" s="22">
        <v>230</v>
      </c>
      <c r="E69" s="22">
        <v>150</v>
      </c>
      <c r="F69" s="22">
        <v>270</v>
      </c>
      <c r="G69" s="22">
        <v>260</v>
      </c>
      <c r="H69" s="22">
        <v>620</v>
      </c>
      <c r="I69" s="22">
        <v>280</v>
      </c>
      <c r="J69" s="22">
        <v>110</v>
      </c>
      <c r="K69" s="22">
        <v>190</v>
      </c>
      <c r="L69" s="22">
        <v>130</v>
      </c>
      <c r="M69" s="22">
        <v>-130</v>
      </c>
      <c r="N69" s="22">
        <v>-160</v>
      </c>
      <c r="O69" s="17" t="s">
        <v>192</v>
      </c>
    </row>
    <row r="70" spans="2:15" ht="24" x14ac:dyDescent="0.15">
      <c r="B70" s="34"/>
      <c r="C70" s="21">
        <v>0.505</v>
      </c>
      <c r="D70" s="21">
        <v>0.84199999999999997</v>
      </c>
      <c r="E70" s="21">
        <v>0.73099999999999998</v>
      </c>
      <c r="F70" s="21">
        <v>0.876</v>
      </c>
      <c r="G70" s="21">
        <v>0.621</v>
      </c>
      <c r="H70" s="21">
        <v>0.84899999999999998</v>
      </c>
      <c r="I70" s="21">
        <v>0.70799999999999996</v>
      </c>
      <c r="J70" s="21">
        <v>0.24199999999999999</v>
      </c>
      <c r="K70" s="21">
        <v>0.93</v>
      </c>
      <c r="L70" s="21">
        <v>0.54900000000000004</v>
      </c>
      <c r="M70" s="21">
        <v>0.57899999999999996</v>
      </c>
      <c r="N70" s="21">
        <v>0.64</v>
      </c>
      <c r="O70" s="17" t="s">
        <v>191</v>
      </c>
    </row>
    <row r="71" spans="2:15" ht="24" x14ac:dyDescent="0.15">
      <c r="B71" s="34"/>
      <c r="C71" s="20">
        <v>2.8483796296296295E-2</v>
      </c>
      <c r="D71" s="20">
        <v>2.1539351851851851E-2</v>
      </c>
      <c r="E71" s="20">
        <v>3.5428240740740739E-2</v>
      </c>
      <c r="F71" s="20">
        <v>1.4594907407407407E-2</v>
      </c>
      <c r="G71" s="20">
        <v>3.5428240740740739E-2</v>
      </c>
      <c r="H71" s="20">
        <v>2.8483796296296295E-2</v>
      </c>
      <c r="I71" s="20">
        <v>1.4594907407407407E-2</v>
      </c>
      <c r="J71" s="20">
        <v>2.8483796296296295E-2</v>
      </c>
      <c r="K71" s="20">
        <v>3.5428240740740739E-2</v>
      </c>
      <c r="L71" s="20">
        <v>3.5428240740740739E-2</v>
      </c>
      <c r="M71" s="20">
        <v>1.4594907407407407E-2</v>
      </c>
      <c r="N71" s="20">
        <v>1.4594907407407407E-2</v>
      </c>
      <c r="O71" s="17" t="s">
        <v>190</v>
      </c>
    </row>
    <row r="72" spans="2:15" ht="14" x14ac:dyDescent="0.15">
      <c r="B72" s="35"/>
      <c r="C72" s="18">
        <v>2.2534722222222223E-2</v>
      </c>
      <c r="D72" s="18">
        <v>8.8541666666666664E-3</v>
      </c>
      <c r="E72" s="18">
        <v>8.5763888888888886E-3</v>
      </c>
      <c r="F72" s="19" t="s">
        <v>189</v>
      </c>
      <c r="G72" s="18">
        <v>2.4212962962962964E-2</v>
      </c>
      <c r="H72" s="18">
        <v>1.0335648148148148E-2</v>
      </c>
      <c r="I72" s="18">
        <v>5.1736111111111115E-3</v>
      </c>
      <c r="J72" s="18">
        <v>2.2175925925925925E-2</v>
      </c>
      <c r="K72" s="18">
        <v>3.6157407407407409E-2</v>
      </c>
      <c r="L72" s="18">
        <v>4.1840277777777775E-2</v>
      </c>
      <c r="M72" s="19" t="s">
        <v>189</v>
      </c>
      <c r="N72" s="19" t="s">
        <v>189</v>
      </c>
      <c r="O72" s="17" t="s">
        <v>188</v>
      </c>
    </row>
    <row r="73" spans="2:15" x14ac:dyDescent="0.15">
      <c r="B73" s="33" t="s">
        <v>195</v>
      </c>
      <c r="C73" s="22">
        <v>70</v>
      </c>
      <c r="D73" s="22">
        <v>-90</v>
      </c>
      <c r="E73" s="22">
        <v>140</v>
      </c>
      <c r="F73" s="22">
        <v>190</v>
      </c>
      <c r="G73" s="22">
        <v>80</v>
      </c>
      <c r="H73" s="22">
        <v>50</v>
      </c>
      <c r="I73" s="22">
        <v>110</v>
      </c>
      <c r="J73" s="22">
        <v>90</v>
      </c>
      <c r="K73" s="22">
        <v>60</v>
      </c>
      <c r="L73" s="22">
        <v>-80</v>
      </c>
      <c r="M73" s="22">
        <v>150</v>
      </c>
      <c r="N73" s="22">
        <v>110</v>
      </c>
      <c r="O73" s="17" t="s">
        <v>192</v>
      </c>
    </row>
    <row r="74" spans="2:15" ht="24" x14ac:dyDescent="0.15">
      <c r="B74" s="34"/>
      <c r="C74" s="21">
        <v>0.53300000000000003</v>
      </c>
      <c r="D74" s="21">
        <v>0.81</v>
      </c>
      <c r="E74" s="21">
        <v>0.371</v>
      </c>
      <c r="F74" s="21">
        <v>0.63100000000000001</v>
      </c>
      <c r="G74" s="21">
        <v>0.123</v>
      </c>
      <c r="H74" s="21">
        <v>0.36799999999999999</v>
      </c>
      <c r="I74" s="21">
        <v>0.34799999999999998</v>
      </c>
      <c r="J74" s="21">
        <v>0.36799999999999999</v>
      </c>
      <c r="K74" s="21">
        <v>0.23699999999999999</v>
      </c>
      <c r="L74" s="21">
        <v>0.17399999999999999</v>
      </c>
      <c r="M74" s="21">
        <v>0.42299999999999999</v>
      </c>
      <c r="N74" s="21">
        <v>0.64400000000000002</v>
      </c>
      <c r="O74" s="17" t="s">
        <v>191</v>
      </c>
    </row>
    <row r="75" spans="2:15" ht="24" x14ac:dyDescent="0.15">
      <c r="B75" s="34"/>
      <c r="C75" s="20">
        <v>3.5428240740740739E-2</v>
      </c>
      <c r="D75" s="20">
        <v>1.4594907407407407E-2</v>
      </c>
      <c r="E75" s="20">
        <v>3.5428240740740739E-2</v>
      </c>
      <c r="F75" s="20">
        <v>3.5428240740740739E-2</v>
      </c>
      <c r="G75" s="20">
        <v>3.5428240740740739E-2</v>
      </c>
      <c r="H75" s="20">
        <v>2.1539351851851851E-2</v>
      </c>
      <c r="I75" s="20">
        <v>3.5428240740740739E-2</v>
      </c>
      <c r="J75" s="20">
        <v>2.1539351851851851E-2</v>
      </c>
      <c r="K75" s="20">
        <v>1.4594907407407407E-2</v>
      </c>
      <c r="L75" s="20">
        <v>1.4594907407407407E-2</v>
      </c>
      <c r="M75" s="20">
        <v>1.4594907407407407E-2</v>
      </c>
      <c r="N75" s="20">
        <v>3.5428240740740739E-2</v>
      </c>
      <c r="O75" s="17" t="s">
        <v>190</v>
      </c>
    </row>
    <row r="76" spans="2:15" ht="14" x14ac:dyDescent="0.15">
      <c r="B76" s="35"/>
      <c r="C76" s="19" t="s">
        <v>189</v>
      </c>
      <c r="D76" s="19" t="s">
        <v>189</v>
      </c>
      <c r="E76" s="18">
        <v>3.1458333333333331E-2</v>
      </c>
      <c r="F76" s="18">
        <v>4.0543981481481479E-2</v>
      </c>
      <c r="G76" s="18">
        <v>2.6747685185185187E-2</v>
      </c>
      <c r="H76" s="18">
        <v>3.2650462962962964E-2</v>
      </c>
      <c r="I76" s="18">
        <v>3.4166666666666665E-2</v>
      </c>
      <c r="J76" s="18">
        <v>2.9259259259259259E-2</v>
      </c>
      <c r="K76" s="19" t="s">
        <v>189</v>
      </c>
      <c r="L76" s="19" t="s">
        <v>189</v>
      </c>
      <c r="M76" s="18">
        <v>3.4837962962962965E-3</v>
      </c>
      <c r="N76" s="18">
        <v>3.4166666666666665E-2</v>
      </c>
      <c r="O76" s="17" t="s">
        <v>188</v>
      </c>
    </row>
    <row r="77" spans="2:15" x14ac:dyDescent="0.15">
      <c r="B77" s="33" t="s">
        <v>31</v>
      </c>
      <c r="C77" s="22">
        <v>61870</v>
      </c>
      <c r="D77" s="22">
        <v>58770</v>
      </c>
      <c r="E77" s="22">
        <v>40680</v>
      </c>
      <c r="F77" s="22">
        <v>77120</v>
      </c>
      <c r="G77" s="22">
        <v>44200</v>
      </c>
      <c r="H77" s="22">
        <v>69970</v>
      </c>
      <c r="I77" s="22">
        <v>58100</v>
      </c>
      <c r="J77" s="22">
        <v>41980</v>
      </c>
      <c r="K77" s="22">
        <v>75380</v>
      </c>
      <c r="L77" s="22">
        <v>99640</v>
      </c>
      <c r="M77" s="22">
        <v>51550</v>
      </c>
      <c r="N77" s="22">
        <v>77090</v>
      </c>
      <c r="O77" s="17" t="s">
        <v>192</v>
      </c>
    </row>
    <row r="78" spans="2:15" ht="24" x14ac:dyDescent="0.15">
      <c r="B78" s="34"/>
      <c r="C78" s="21">
        <v>0.97599999999999998</v>
      </c>
      <c r="D78" s="21">
        <v>0.99</v>
      </c>
      <c r="E78" s="21">
        <v>0.98499999999999999</v>
      </c>
      <c r="F78" s="21">
        <v>0.999</v>
      </c>
      <c r="G78" s="21">
        <v>0.98499999999999999</v>
      </c>
      <c r="H78" s="21">
        <v>0.995</v>
      </c>
      <c r="I78" s="21">
        <v>0.99199999999999999</v>
      </c>
      <c r="J78" s="21">
        <v>0.99</v>
      </c>
      <c r="K78" s="21">
        <v>0.998</v>
      </c>
      <c r="L78" s="21">
        <v>0.998</v>
      </c>
      <c r="M78" s="21">
        <v>0.99399999999999999</v>
      </c>
      <c r="N78" s="21">
        <v>1</v>
      </c>
      <c r="O78" s="17" t="s">
        <v>191</v>
      </c>
    </row>
    <row r="79" spans="2:15" ht="24" x14ac:dyDescent="0.15">
      <c r="B79" s="34"/>
      <c r="C79" s="20">
        <v>1.4594907407407407E-2</v>
      </c>
      <c r="D79" s="20">
        <v>1.4594907407407407E-2</v>
      </c>
      <c r="E79" s="20">
        <v>1.4594907407407407E-2</v>
      </c>
      <c r="F79" s="20">
        <v>1.4594907407407407E-2</v>
      </c>
      <c r="G79" s="20">
        <v>1.4594907407407407E-2</v>
      </c>
      <c r="H79" s="20">
        <v>1.4594907407407407E-2</v>
      </c>
      <c r="I79" s="20">
        <v>1.4594907407407407E-2</v>
      </c>
      <c r="J79" s="20">
        <v>1.4594907407407407E-2</v>
      </c>
      <c r="K79" s="20">
        <v>1.4594907407407407E-2</v>
      </c>
      <c r="L79" s="20">
        <v>1.4594907407407407E-2</v>
      </c>
      <c r="M79" s="20">
        <v>1.4594907407407407E-2</v>
      </c>
      <c r="N79" s="20">
        <v>1.4594907407407407E-2</v>
      </c>
      <c r="O79" s="17" t="s">
        <v>190</v>
      </c>
    </row>
    <row r="80" spans="2:15" ht="14" x14ac:dyDescent="0.15">
      <c r="B80" s="35"/>
      <c r="C80" s="19" t="s">
        <v>189</v>
      </c>
      <c r="D80" s="19" t="s">
        <v>189</v>
      </c>
      <c r="E80" s="19" t="s">
        <v>189</v>
      </c>
      <c r="F80" s="19" t="s">
        <v>189</v>
      </c>
      <c r="G80" s="19" t="s">
        <v>189</v>
      </c>
      <c r="H80" s="19" t="s">
        <v>189</v>
      </c>
      <c r="I80" s="19" t="s">
        <v>189</v>
      </c>
      <c r="J80" s="19" t="s">
        <v>189</v>
      </c>
      <c r="K80" s="19" t="s">
        <v>189</v>
      </c>
      <c r="L80" s="19" t="s">
        <v>189</v>
      </c>
      <c r="M80" s="19" t="s">
        <v>189</v>
      </c>
      <c r="N80" s="19" t="s">
        <v>189</v>
      </c>
      <c r="O80" s="17" t="s">
        <v>188</v>
      </c>
    </row>
    <row r="81" spans="2:15" x14ac:dyDescent="0.15">
      <c r="B81" s="33" t="s">
        <v>194</v>
      </c>
      <c r="C81" s="22">
        <v>-180</v>
      </c>
      <c r="D81" s="22">
        <v>170</v>
      </c>
      <c r="E81" s="22">
        <v>120</v>
      </c>
      <c r="F81" s="22">
        <v>210</v>
      </c>
      <c r="G81" s="22">
        <v>290</v>
      </c>
      <c r="H81" s="22">
        <v>230</v>
      </c>
      <c r="I81" s="22">
        <v>210</v>
      </c>
      <c r="J81" s="22">
        <v>270</v>
      </c>
      <c r="K81" s="22">
        <v>280</v>
      </c>
      <c r="L81" s="22">
        <v>960</v>
      </c>
      <c r="M81" s="22">
        <v>1140</v>
      </c>
      <c r="N81" s="22">
        <v>1260</v>
      </c>
      <c r="O81" s="17" t="s">
        <v>192</v>
      </c>
    </row>
    <row r="82" spans="2:15" ht="24" x14ac:dyDescent="0.15">
      <c r="B82" s="34"/>
      <c r="C82" s="21">
        <v>0.54</v>
      </c>
      <c r="D82" s="21">
        <v>0.745</v>
      </c>
      <c r="E82" s="21">
        <v>0.85699999999999998</v>
      </c>
      <c r="F82" s="21">
        <v>0.91900000000000004</v>
      </c>
      <c r="G82" s="21">
        <v>0.71799999999999997</v>
      </c>
      <c r="H82" s="21">
        <v>0.624</v>
      </c>
      <c r="I82" s="21">
        <v>0.86799999999999999</v>
      </c>
      <c r="J82" s="21">
        <v>0.90200000000000002</v>
      </c>
      <c r="K82" s="21">
        <v>0.89100000000000001</v>
      </c>
      <c r="L82" s="21">
        <v>0.877</v>
      </c>
      <c r="M82" s="21">
        <v>0.98899999999999999</v>
      </c>
      <c r="N82" s="21">
        <v>0.80600000000000005</v>
      </c>
      <c r="O82" s="17" t="s">
        <v>191</v>
      </c>
    </row>
    <row r="83" spans="2:15" ht="24" x14ac:dyDescent="0.15">
      <c r="B83" s="34"/>
      <c r="C83" s="20">
        <v>2.1539351851851851E-2</v>
      </c>
      <c r="D83" s="20">
        <v>2.8483796296296295E-2</v>
      </c>
      <c r="E83" s="20">
        <v>1.4594907407407407E-2</v>
      </c>
      <c r="F83" s="20">
        <v>2.1539351851851851E-2</v>
      </c>
      <c r="G83" s="20">
        <v>2.1539351851851851E-2</v>
      </c>
      <c r="H83" s="20">
        <v>3.5428240740740739E-2</v>
      </c>
      <c r="I83" s="20">
        <v>2.1539351851851851E-2</v>
      </c>
      <c r="J83" s="20">
        <v>2.8483796296296295E-2</v>
      </c>
      <c r="K83" s="20">
        <v>2.1539351851851851E-2</v>
      </c>
      <c r="L83" s="20">
        <v>2.1539351851851851E-2</v>
      </c>
      <c r="M83" s="20">
        <v>2.1539351851851851E-2</v>
      </c>
      <c r="N83" s="20">
        <v>1.4594907407407407E-2</v>
      </c>
      <c r="O83" s="17" t="s">
        <v>190</v>
      </c>
    </row>
    <row r="84" spans="2:15" ht="14" x14ac:dyDescent="0.15">
      <c r="B84" s="35"/>
      <c r="C84" s="18">
        <v>2.539351851851852E-2</v>
      </c>
      <c r="D84" s="18">
        <v>1.2962962962962963E-2</v>
      </c>
      <c r="E84" s="18">
        <v>1.8634259259259259E-3</v>
      </c>
      <c r="F84" s="18">
        <v>1.4930555555555556E-2</v>
      </c>
      <c r="G84" s="18">
        <v>3.8194444444444443E-3</v>
      </c>
      <c r="H84" s="18">
        <v>3.4826388888888886E-2</v>
      </c>
      <c r="I84" s="18">
        <v>2.7488425925925927E-2</v>
      </c>
      <c r="J84" s="18">
        <v>9.9652777777777778E-3</v>
      </c>
      <c r="K84" s="18">
        <v>4.178240740740741E-3</v>
      </c>
      <c r="L84" s="18">
        <v>3.5995370370370369E-3</v>
      </c>
      <c r="M84" s="18">
        <v>3.8773148148148148E-3</v>
      </c>
      <c r="N84" s="19" t="s">
        <v>189</v>
      </c>
      <c r="O84" s="17" t="s">
        <v>188</v>
      </c>
    </row>
    <row r="85" spans="2:15" x14ac:dyDescent="0.15">
      <c r="B85" s="33" t="s">
        <v>193</v>
      </c>
      <c r="C85" s="22">
        <v>84870</v>
      </c>
      <c r="D85" s="22">
        <v>108710</v>
      </c>
      <c r="E85" s="22">
        <v>229910</v>
      </c>
      <c r="F85" s="22">
        <v>166230</v>
      </c>
      <c r="G85" s="22">
        <v>259730</v>
      </c>
      <c r="H85" s="22">
        <v>132370</v>
      </c>
      <c r="I85" s="22">
        <v>115880</v>
      </c>
      <c r="J85" s="22">
        <v>247300</v>
      </c>
      <c r="K85" s="22">
        <v>441820</v>
      </c>
      <c r="L85" s="22">
        <v>1283340</v>
      </c>
      <c r="M85" s="22">
        <v>2666580</v>
      </c>
      <c r="N85" s="22">
        <v>4860830</v>
      </c>
      <c r="O85" s="17" t="s">
        <v>192</v>
      </c>
    </row>
    <row r="86" spans="2:15" ht="24" x14ac:dyDescent="0.15">
      <c r="B86" s="34"/>
      <c r="C86" s="21">
        <v>1</v>
      </c>
      <c r="D86" s="21">
        <v>0.998</v>
      </c>
      <c r="E86" s="21">
        <v>0.997</v>
      </c>
      <c r="F86" s="21">
        <v>0.997</v>
      </c>
      <c r="G86" s="21">
        <v>0.995</v>
      </c>
      <c r="H86" s="21">
        <v>0.998</v>
      </c>
      <c r="I86" s="21">
        <v>0.998</v>
      </c>
      <c r="J86" s="21">
        <v>0.997</v>
      </c>
      <c r="K86" s="21">
        <v>0.998</v>
      </c>
      <c r="L86" s="21">
        <v>0.995</v>
      </c>
      <c r="M86" s="21">
        <v>0.995</v>
      </c>
      <c r="N86" s="21">
        <v>0.996</v>
      </c>
      <c r="O86" s="17" t="s">
        <v>191</v>
      </c>
    </row>
    <row r="87" spans="2:15" ht="24" x14ac:dyDescent="0.15">
      <c r="B87" s="34"/>
      <c r="C87" s="20">
        <v>1.4594907407407407E-2</v>
      </c>
      <c r="D87" s="20">
        <v>1.4594907407407407E-2</v>
      </c>
      <c r="E87" s="20">
        <v>1.4594907407407407E-2</v>
      </c>
      <c r="F87" s="20">
        <v>1.4594907407407407E-2</v>
      </c>
      <c r="G87" s="20">
        <v>1.4594907407407407E-2</v>
      </c>
      <c r="H87" s="20">
        <v>1.4594907407407407E-2</v>
      </c>
      <c r="I87" s="20">
        <v>1.4594907407407407E-2</v>
      </c>
      <c r="J87" s="20">
        <v>2.1539351851851851E-2</v>
      </c>
      <c r="K87" s="20">
        <v>2.1539351851851851E-2</v>
      </c>
      <c r="L87" s="20">
        <v>2.1539351851851851E-2</v>
      </c>
      <c r="M87" s="20">
        <v>2.1539351851851851E-2</v>
      </c>
      <c r="N87" s="20">
        <v>2.1539351851851851E-2</v>
      </c>
      <c r="O87" s="17" t="s">
        <v>190</v>
      </c>
    </row>
    <row r="88" spans="2:15" x14ac:dyDescent="0.15">
      <c r="B88" s="35"/>
      <c r="C88" s="18">
        <v>8.1018518518518516E-4</v>
      </c>
      <c r="D88" s="18">
        <v>7.407407407407407E-4</v>
      </c>
      <c r="E88" s="18">
        <v>1.4467592592592592E-3</v>
      </c>
      <c r="F88" s="18">
        <v>1.3194444444444445E-3</v>
      </c>
      <c r="G88" s="18">
        <v>1.6550925925925926E-3</v>
      </c>
      <c r="H88" s="18">
        <v>1.2268518518518518E-3</v>
      </c>
      <c r="I88" s="18">
        <v>1.1689814814814816E-3</v>
      </c>
      <c r="J88" s="18">
        <v>2.9861111111111113E-3</v>
      </c>
      <c r="K88" s="18">
        <v>3.2870370370370371E-3</v>
      </c>
      <c r="L88" s="18">
        <v>2.8472222222222223E-3</v>
      </c>
      <c r="M88" s="18">
        <v>2.8472222222222223E-3</v>
      </c>
      <c r="N88" s="18">
        <v>2.9976851851851853E-3</v>
      </c>
      <c r="O88" s="17" t="s">
        <v>188</v>
      </c>
    </row>
  </sheetData>
  <mergeCells count="8">
    <mergeCell ref="B81:B84"/>
    <mergeCell ref="B85:B88"/>
    <mergeCell ref="B57:B60"/>
    <mergeCell ref="B61:B64"/>
    <mergeCell ref="B65:B68"/>
    <mergeCell ref="B69:B72"/>
    <mergeCell ref="B73:B76"/>
    <mergeCell ref="B77:B80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EC85-EC87-4462-B64D-BBB370C364FB}">
  <dimension ref="A2:CU88"/>
  <sheetViews>
    <sheetView topLeftCell="A31" workbookViewId="0">
      <selection activeCell="D52" sqref="D52:CU52"/>
    </sheetView>
  </sheetViews>
  <sheetFormatPr baseColWidth="10" defaultColWidth="8.83203125" defaultRowHeight="13" x14ac:dyDescent="0.15"/>
  <cols>
    <col min="1" max="1" width="20.6640625" style="16" customWidth="1"/>
    <col min="2" max="2" width="12.6640625" style="16" customWidth="1"/>
    <col min="3" max="16384" width="8.83203125" style="16"/>
  </cols>
  <sheetData>
    <row r="2" spans="1:2" x14ac:dyDescent="0.15">
      <c r="A2" s="16" t="s">
        <v>333</v>
      </c>
      <c r="B2" s="16" t="s">
        <v>332</v>
      </c>
    </row>
    <row r="4" spans="1:2" x14ac:dyDescent="0.15">
      <c r="A4" s="16" t="s">
        <v>331</v>
      </c>
      <c r="B4" s="16" t="s">
        <v>330</v>
      </c>
    </row>
    <row r="5" spans="1:2" x14ac:dyDescent="0.15">
      <c r="A5" s="16" t="s">
        <v>329</v>
      </c>
      <c r="B5" s="16" t="s">
        <v>328</v>
      </c>
    </row>
    <row r="6" spans="1:2" x14ac:dyDescent="0.15">
      <c r="A6" s="16" t="s">
        <v>327</v>
      </c>
      <c r="B6" s="16" t="s">
        <v>336</v>
      </c>
    </row>
    <row r="7" spans="1:2" x14ac:dyDescent="0.15">
      <c r="A7" s="16" t="s">
        <v>22</v>
      </c>
      <c r="B7" s="31">
        <v>45375</v>
      </c>
    </row>
    <row r="8" spans="1:2" x14ac:dyDescent="0.15">
      <c r="A8" s="16" t="s">
        <v>24</v>
      </c>
      <c r="B8" s="30">
        <v>0.62313657407407408</v>
      </c>
    </row>
    <row r="9" spans="1:2" x14ac:dyDescent="0.15">
      <c r="A9" s="16" t="s">
        <v>325</v>
      </c>
      <c r="B9" s="16" t="s">
        <v>324</v>
      </c>
    </row>
    <row r="10" spans="1:2" x14ac:dyDescent="0.15">
      <c r="A10" s="16" t="s">
        <v>323</v>
      </c>
      <c r="B10" s="16" t="s">
        <v>322</v>
      </c>
    </row>
    <row r="11" spans="1:2" x14ac:dyDescent="0.15">
      <c r="A11" s="16" t="s">
        <v>321</v>
      </c>
      <c r="B11" s="16" t="s">
        <v>320</v>
      </c>
    </row>
    <row r="13" spans="1:2" ht="14" x14ac:dyDescent="0.15">
      <c r="A13" s="26" t="s">
        <v>319</v>
      </c>
      <c r="B13" s="25"/>
    </row>
    <row r="14" spans="1:2" x14ac:dyDescent="0.15">
      <c r="A14" s="16" t="s">
        <v>318</v>
      </c>
      <c r="B14" s="16" t="s">
        <v>317</v>
      </c>
    </row>
    <row r="15" spans="1:2" x14ac:dyDescent="0.15">
      <c r="A15" s="16" t="s">
        <v>316</v>
      </c>
    </row>
    <row r="16" spans="1:2" x14ac:dyDescent="0.15">
      <c r="A16" s="16" t="s">
        <v>315</v>
      </c>
      <c r="B16" s="16" t="s">
        <v>314</v>
      </c>
    </row>
    <row r="17" spans="1:14" x14ac:dyDescent="0.15">
      <c r="B17" s="16" t="s">
        <v>313</v>
      </c>
    </row>
    <row r="18" spans="1:14" x14ac:dyDescent="0.15">
      <c r="A18" s="16" t="s">
        <v>312</v>
      </c>
      <c r="B18" s="16" t="s">
        <v>311</v>
      </c>
    </row>
    <row r="19" spans="1:14" x14ac:dyDescent="0.15">
      <c r="A19" s="16" t="s">
        <v>310</v>
      </c>
      <c r="B19" s="16" t="s">
        <v>309</v>
      </c>
    </row>
    <row r="20" spans="1:14" x14ac:dyDescent="0.15">
      <c r="B20" s="16" t="s">
        <v>308</v>
      </c>
    </row>
    <row r="21" spans="1:14" x14ac:dyDescent="0.15">
      <c r="B21" s="16" t="s">
        <v>307</v>
      </c>
    </row>
    <row r="22" spans="1:14" x14ac:dyDescent="0.15">
      <c r="B22" s="16" t="s">
        <v>306</v>
      </c>
    </row>
    <row r="23" spans="1:14" x14ac:dyDescent="0.15">
      <c r="B23" s="16" t="s">
        <v>305</v>
      </c>
    </row>
    <row r="24" spans="1:14" x14ac:dyDescent="0.15">
      <c r="B24" s="16" t="s">
        <v>304</v>
      </c>
    </row>
    <row r="25" spans="1:14" x14ac:dyDescent="0.15">
      <c r="B25" s="16" t="s">
        <v>303</v>
      </c>
    </row>
    <row r="26" spans="1:14" x14ac:dyDescent="0.15">
      <c r="B26" s="16" t="s">
        <v>302</v>
      </c>
    </row>
    <row r="27" spans="1:14" x14ac:dyDescent="0.15">
      <c r="B27" s="16" t="s">
        <v>301</v>
      </c>
    </row>
    <row r="28" spans="1:14" x14ac:dyDescent="0.15">
      <c r="A28" s="16" t="s">
        <v>300</v>
      </c>
    </row>
    <row r="30" spans="1:14" ht="14" x14ac:dyDescent="0.15">
      <c r="A30" s="26" t="s">
        <v>299</v>
      </c>
      <c r="B30" s="25"/>
    </row>
    <row r="32" spans="1:14" x14ac:dyDescent="0.15">
      <c r="B32" s="24"/>
      <c r="C32" s="23">
        <v>1</v>
      </c>
      <c r="D32" s="23">
        <v>2</v>
      </c>
      <c r="E32" s="23">
        <v>3</v>
      </c>
      <c r="F32" s="23">
        <v>4</v>
      </c>
      <c r="G32" s="23">
        <v>5</v>
      </c>
      <c r="H32" s="23">
        <v>6</v>
      </c>
      <c r="I32" s="23">
        <v>7</v>
      </c>
      <c r="J32" s="23">
        <v>8</v>
      </c>
      <c r="K32" s="23">
        <v>9</v>
      </c>
      <c r="L32" s="23">
        <v>10</v>
      </c>
      <c r="M32" s="23">
        <v>11</v>
      </c>
      <c r="N32" s="23">
        <v>12</v>
      </c>
    </row>
    <row r="33" spans="1:99" ht="14" x14ac:dyDescent="0.15">
      <c r="B33" s="23" t="s">
        <v>199</v>
      </c>
      <c r="C33" s="29" t="s">
        <v>298</v>
      </c>
      <c r="D33" s="29" t="s">
        <v>297</v>
      </c>
      <c r="E33" s="29" t="s">
        <v>296</v>
      </c>
      <c r="F33" s="29" t="s">
        <v>295</v>
      </c>
      <c r="G33" s="29" t="s">
        <v>294</v>
      </c>
      <c r="H33" s="29" t="s">
        <v>293</v>
      </c>
      <c r="I33" s="29" t="s">
        <v>292</v>
      </c>
      <c r="J33" s="29" t="s">
        <v>291</v>
      </c>
      <c r="K33" s="29" t="s">
        <v>290</v>
      </c>
      <c r="L33" s="29" t="s">
        <v>289</v>
      </c>
      <c r="M33" s="29" t="s">
        <v>288</v>
      </c>
      <c r="N33" s="29" t="s">
        <v>287</v>
      </c>
      <c r="O33" s="17" t="s">
        <v>202</v>
      </c>
    </row>
    <row r="34" spans="1:99" ht="14" x14ac:dyDescent="0.15">
      <c r="B34" s="23" t="s">
        <v>198</v>
      </c>
      <c r="C34" s="29" t="s">
        <v>286</v>
      </c>
      <c r="D34" s="29" t="s">
        <v>285</v>
      </c>
      <c r="E34" s="29" t="s">
        <v>284</v>
      </c>
      <c r="F34" s="29" t="s">
        <v>283</v>
      </c>
      <c r="G34" s="29" t="s">
        <v>282</v>
      </c>
      <c r="H34" s="29" t="s">
        <v>281</v>
      </c>
      <c r="I34" s="29" t="s">
        <v>280</v>
      </c>
      <c r="J34" s="29" t="s">
        <v>279</v>
      </c>
      <c r="K34" s="29" t="s">
        <v>278</v>
      </c>
      <c r="L34" s="29" t="s">
        <v>277</v>
      </c>
      <c r="M34" s="29" t="s">
        <v>276</v>
      </c>
      <c r="N34" s="29" t="s">
        <v>275</v>
      </c>
      <c r="O34" s="17" t="s">
        <v>202</v>
      </c>
    </row>
    <row r="35" spans="1:99" ht="14" x14ac:dyDescent="0.15">
      <c r="B35" s="23" t="s">
        <v>197</v>
      </c>
      <c r="C35" s="29" t="s">
        <v>274</v>
      </c>
      <c r="D35" s="29" t="s">
        <v>273</v>
      </c>
      <c r="E35" s="29" t="s">
        <v>272</v>
      </c>
      <c r="F35" s="29" t="s">
        <v>271</v>
      </c>
      <c r="G35" s="29" t="s">
        <v>270</v>
      </c>
      <c r="H35" s="29" t="s">
        <v>269</v>
      </c>
      <c r="I35" s="29" t="s">
        <v>268</v>
      </c>
      <c r="J35" s="29" t="s">
        <v>267</v>
      </c>
      <c r="K35" s="29" t="s">
        <v>266</v>
      </c>
      <c r="L35" s="29" t="s">
        <v>265</v>
      </c>
      <c r="M35" s="29" t="s">
        <v>264</v>
      </c>
      <c r="N35" s="29" t="s">
        <v>263</v>
      </c>
      <c r="O35" s="17" t="s">
        <v>202</v>
      </c>
    </row>
    <row r="36" spans="1:99" ht="14" x14ac:dyDescent="0.15">
      <c r="B36" s="23" t="s">
        <v>196</v>
      </c>
      <c r="C36" s="29" t="s">
        <v>262</v>
      </c>
      <c r="D36" s="29" t="s">
        <v>261</v>
      </c>
      <c r="E36" s="29" t="s">
        <v>260</v>
      </c>
      <c r="F36" s="29" t="s">
        <v>259</v>
      </c>
      <c r="G36" s="29" t="s">
        <v>258</v>
      </c>
      <c r="H36" s="29" t="s">
        <v>257</v>
      </c>
      <c r="I36" s="29" t="s">
        <v>256</v>
      </c>
      <c r="J36" s="29" t="s">
        <v>255</v>
      </c>
      <c r="K36" s="29" t="s">
        <v>254</v>
      </c>
      <c r="L36" s="29" t="s">
        <v>253</v>
      </c>
      <c r="M36" s="29" t="s">
        <v>252</v>
      </c>
      <c r="N36" s="29" t="s">
        <v>251</v>
      </c>
      <c r="O36" s="17" t="s">
        <v>202</v>
      </c>
    </row>
    <row r="37" spans="1:99" ht="14" x14ac:dyDescent="0.15">
      <c r="B37" s="23" t="s">
        <v>195</v>
      </c>
      <c r="C37" s="29" t="s">
        <v>250</v>
      </c>
      <c r="D37" s="29" t="s">
        <v>249</v>
      </c>
      <c r="E37" s="29" t="s">
        <v>248</v>
      </c>
      <c r="F37" s="29" t="s">
        <v>247</v>
      </c>
      <c r="G37" s="29" t="s">
        <v>246</v>
      </c>
      <c r="H37" s="29" t="s">
        <v>245</v>
      </c>
      <c r="I37" s="29" t="s">
        <v>244</v>
      </c>
      <c r="J37" s="29" t="s">
        <v>243</v>
      </c>
      <c r="K37" s="29" t="s">
        <v>242</v>
      </c>
      <c r="L37" s="29" t="s">
        <v>241</v>
      </c>
      <c r="M37" s="29" t="s">
        <v>240</v>
      </c>
      <c r="N37" s="29" t="s">
        <v>239</v>
      </c>
      <c r="O37" s="17" t="s">
        <v>202</v>
      </c>
    </row>
    <row r="38" spans="1:99" ht="14" x14ac:dyDescent="0.15">
      <c r="B38" s="23" t="s">
        <v>31</v>
      </c>
      <c r="C38" s="29" t="s">
        <v>238</v>
      </c>
      <c r="D38" s="29" t="s">
        <v>237</v>
      </c>
      <c r="E38" s="29" t="s">
        <v>236</v>
      </c>
      <c r="F38" s="29" t="s">
        <v>235</v>
      </c>
      <c r="G38" s="29" t="s">
        <v>234</v>
      </c>
      <c r="H38" s="29" t="s">
        <v>233</v>
      </c>
      <c r="I38" s="29" t="s">
        <v>232</v>
      </c>
      <c r="J38" s="29" t="s">
        <v>231</v>
      </c>
      <c r="K38" s="29" t="s">
        <v>230</v>
      </c>
      <c r="L38" s="29" t="s">
        <v>229</v>
      </c>
      <c r="M38" s="29" t="s">
        <v>228</v>
      </c>
      <c r="N38" s="29" t="s">
        <v>227</v>
      </c>
      <c r="O38" s="17" t="s">
        <v>202</v>
      </c>
    </row>
    <row r="39" spans="1:99" ht="14" x14ac:dyDescent="0.15">
      <c r="B39" s="23" t="s">
        <v>194</v>
      </c>
      <c r="C39" s="29" t="s">
        <v>226</v>
      </c>
      <c r="D39" s="29" t="s">
        <v>225</v>
      </c>
      <c r="E39" s="29" t="s">
        <v>224</v>
      </c>
      <c r="F39" s="29" t="s">
        <v>223</v>
      </c>
      <c r="G39" s="29" t="s">
        <v>222</v>
      </c>
      <c r="H39" s="29" t="s">
        <v>221</v>
      </c>
      <c r="I39" s="29" t="s">
        <v>220</v>
      </c>
      <c r="J39" s="29" t="s">
        <v>219</v>
      </c>
      <c r="K39" s="29" t="s">
        <v>218</v>
      </c>
      <c r="L39" s="29" t="s">
        <v>217</v>
      </c>
      <c r="M39" s="29" t="s">
        <v>216</v>
      </c>
      <c r="N39" s="29" t="s">
        <v>215</v>
      </c>
      <c r="O39" s="17" t="s">
        <v>202</v>
      </c>
    </row>
    <row r="40" spans="1:99" ht="14" x14ac:dyDescent="0.15">
      <c r="B40" s="23" t="s">
        <v>193</v>
      </c>
      <c r="C40" s="29" t="s">
        <v>214</v>
      </c>
      <c r="D40" s="29" t="s">
        <v>213</v>
      </c>
      <c r="E40" s="29" t="s">
        <v>212</v>
      </c>
      <c r="F40" s="29" t="s">
        <v>211</v>
      </c>
      <c r="G40" s="29" t="s">
        <v>210</v>
      </c>
      <c r="H40" s="29" t="s">
        <v>209</v>
      </c>
      <c r="I40" s="29" t="s">
        <v>208</v>
      </c>
      <c r="J40" s="29" t="s">
        <v>207</v>
      </c>
      <c r="K40" s="29" t="s">
        <v>206</v>
      </c>
      <c r="L40" s="29" t="s">
        <v>205</v>
      </c>
      <c r="M40" s="29" t="s">
        <v>204</v>
      </c>
      <c r="N40" s="29" t="s">
        <v>203</v>
      </c>
      <c r="O40" s="17" t="s">
        <v>202</v>
      </c>
    </row>
    <row r="42" spans="1:99" ht="14" x14ac:dyDescent="0.15">
      <c r="A42" s="26" t="s">
        <v>46</v>
      </c>
      <c r="B42" s="25"/>
    </row>
    <row r="44" spans="1:99" ht="14" x14ac:dyDescent="0.15">
      <c r="B44" s="23" t="s">
        <v>24</v>
      </c>
      <c r="C44" s="23" t="s">
        <v>201</v>
      </c>
      <c r="D44" s="23" t="s">
        <v>150</v>
      </c>
      <c r="E44" s="23" t="s">
        <v>149</v>
      </c>
      <c r="F44" s="23" t="s">
        <v>148</v>
      </c>
      <c r="G44" s="23" t="s">
        <v>147</v>
      </c>
      <c r="H44" s="23" t="s">
        <v>146</v>
      </c>
      <c r="I44" s="23" t="s">
        <v>145</v>
      </c>
      <c r="J44" s="23" t="s">
        <v>144</v>
      </c>
      <c r="K44" s="23" t="s">
        <v>143</v>
      </c>
      <c r="L44" s="23" t="s">
        <v>142</v>
      </c>
      <c r="M44" s="23" t="s">
        <v>141</v>
      </c>
      <c r="N44" s="23" t="s">
        <v>140</v>
      </c>
      <c r="O44" s="23" t="s">
        <v>139</v>
      </c>
      <c r="P44" s="23" t="s">
        <v>138</v>
      </c>
      <c r="Q44" s="23" t="s">
        <v>137</v>
      </c>
      <c r="R44" s="23" t="s">
        <v>136</v>
      </c>
      <c r="S44" s="23" t="s">
        <v>135</v>
      </c>
      <c r="T44" s="23" t="s">
        <v>134</v>
      </c>
      <c r="U44" s="23" t="s">
        <v>133</v>
      </c>
      <c r="V44" s="23" t="s">
        <v>132</v>
      </c>
      <c r="W44" s="23" t="s">
        <v>131</v>
      </c>
      <c r="X44" s="23" t="s">
        <v>130</v>
      </c>
      <c r="Y44" s="23" t="s">
        <v>129</v>
      </c>
      <c r="Z44" s="23" t="s">
        <v>128</v>
      </c>
      <c r="AA44" s="23" t="s">
        <v>127</v>
      </c>
      <c r="AB44" s="23" t="s">
        <v>126</v>
      </c>
      <c r="AC44" s="23" t="s">
        <v>125</v>
      </c>
      <c r="AD44" s="23" t="s">
        <v>124</v>
      </c>
      <c r="AE44" s="23" t="s">
        <v>123</v>
      </c>
      <c r="AF44" s="23" t="s">
        <v>122</v>
      </c>
      <c r="AG44" s="23" t="s">
        <v>121</v>
      </c>
      <c r="AH44" s="23" t="s">
        <v>120</v>
      </c>
      <c r="AI44" s="23" t="s">
        <v>119</v>
      </c>
      <c r="AJ44" s="23" t="s">
        <v>118</v>
      </c>
      <c r="AK44" s="23" t="s">
        <v>117</v>
      </c>
      <c r="AL44" s="23" t="s">
        <v>116</v>
      </c>
      <c r="AM44" s="23" t="s">
        <v>115</v>
      </c>
      <c r="AN44" s="23" t="s">
        <v>114</v>
      </c>
      <c r="AO44" s="23" t="s">
        <v>113</v>
      </c>
      <c r="AP44" s="23" t="s">
        <v>112</v>
      </c>
      <c r="AQ44" s="23" t="s">
        <v>111</v>
      </c>
      <c r="AR44" s="23" t="s">
        <v>110</v>
      </c>
      <c r="AS44" s="23" t="s">
        <v>109</v>
      </c>
      <c r="AT44" s="23" t="s">
        <v>108</v>
      </c>
      <c r="AU44" s="23" t="s">
        <v>107</v>
      </c>
      <c r="AV44" s="23" t="s">
        <v>106</v>
      </c>
      <c r="AW44" s="23" t="s">
        <v>105</v>
      </c>
      <c r="AX44" s="23" t="s">
        <v>104</v>
      </c>
      <c r="AY44" s="23" t="s">
        <v>103</v>
      </c>
      <c r="AZ44" s="23" t="s">
        <v>102</v>
      </c>
      <c r="BA44" s="23" t="s">
        <v>101</v>
      </c>
      <c r="BB44" s="23" t="s">
        <v>100</v>
      </c>
      <c r="BC44" s="23" t="s">
        <v>99</v>
      </c>
      <c r="BD44" s="23" t="s">
        <v>98</v>
      </c>
      <c r="BE44" s="23" t="s">
        <v>97</v>
      </c>
      <c r="BF44" s="23" t="s">
        <v>96</v>
      </c>
      <c r="BG44" s="23" t="s">
        <v>95</v>
      </c>
      <c r="BH44" s="23" t="s">
        <v>94</v>
      </c>
      <c r="BI44" s="23" t="s">
        <v>93</v>
      </c>
      <c r="BJ44" s="23" t="s">
        <v>92</v>
      </c>
      <c r="BK44" s="23" t="s">
        <v>91</v>
      </c>
      <c r="BL44" s="23" t="s">
        <v>90</v>
      </c>
      <c r="BM44" s="23" t="s">
        <v>89</v>
      </c>
      <c r="BN44" s="23" t="s">
        <v>88</v>
      </c>
      <c r="BO44" s="23" t="s">
        <v>87</v>
      </c>
      <c r="BP44" s="23" t="s">
        <v>86</v>
      </c>
      <c r="BQ44" s="23" t="s">
        <v>85</v>
      </c>
      <c r="BR44" s="23" t="s">
        <v>84</v>
      </c>
      <c r="BS44" s="23" t="s">
        <v>83</v>
      </c>
      <c r="BT44" s="23" t="s">
        <v>82</v>
      </c>
      <c r="BU44" s="23" t="s">
        <v>81</v>
      </c>
      <c r="BV44" s="23" t="s">
        <v>80</v>
      </c>
      <c r="BW44" s="23" t="s">
        <v>79</v>
      </c>
      <c r="BX44" s="23" t="s">
        <v>78</v>
      </c>
      <c r="BY44" s="23" t="s">
        <v>77</v>
      </c>
      <c r="BZ44" s="23" t="s">
        <v>76</v>
      </c>
      <c r="CA44" s="23" t="s">
        <v>75</v>
      </c>
      <c r="CB44" s="23" t="s">
        <v>74</v>
      </c>
      <c r="CC44" s="23" t="s">
        <v>73</v>
      </c>
      <c r="CD44" s="23" t="s">
        <v>72</v>
      </c>
      <c r="CE44" s="23" t="s">
        <v>71</v>
      </c>
      <c r="CF44" s="23" t="s">
        <v>70</v>
      </c>
      <c r="CG44" s="23" t="s">
        <v>69</v>
      </c>
      <c r="CH44" s="23" t="s">
        <v>68</v>
      </c>
      <c r="CI44" s="23" t="s">
        <v>67</v>
      </c>
      <c r="CJ44" s="23" t="s">
        <v>66</v>
      </c>
      <c r="CK44" s="23" t="s">
        <v>65</v>
      </c>
      <c r="CL44" s="23" t="s">
        <v>64</v>
      </c>
      <c r="CM44" s="23" t="s">
        <v>63</v>
      </c>
      <c r="CN44" s="23" t="s">
        <v>62</v>
      </c>
      <c r="CO44" s="23" t="s">
        <v>61</v>
      </c>
      <c r="CP44" s="23" t="s">
        <v>60</v>
      </c>
      <c r="CQ44" s="23" t="s">
        <v>59</v>
      </c>
      <c r="CR44" s="23" t="s">
        <v>58</v>
      </c>
      <c r="CS44" s="23" t="s">
        <v>57</v>
      </c>
      <c r="CT44" s="23" t="s">
        <v>56</v>
      </c>
      <c r="CU44" s="23" t="s">
        <v>55</v>
      </c>
    </row>
    <row r="45" spans="1:99" x14ac:dyDescent="0.15">
      <c r="B45" s="28">
        <v>7.0601851851851847E-4</v>
      </c>
      <c r="C45" s="27">
        <v>24.4</v>
      </c>
      <c r="D45" s="27">
        <v>942</v>
      </c>
      <c r="E45" s="27">
        <v>913</v>
      </c>
      <c r="F45" s="27">
        <v>823</v>
      </c>
      <c r="G45" s="27">
        <v>955</v>
      </c>
      <c r="H45" s="27">
        <v>957</v>
      </c>
      <c r="I45" s="27">
        <v>1045</v>
      </c>
      <c r="J45" s="27">
        <v>884</v>
      </c>
      <c r="K45" s="27">
        <v>899</v>
      </c>
      <c r="L45" s="27">
        <v>903</v>
      </c>
      <c r="M45" s="27">
        <v>997</v>
      </c>
      <c r="N45" s="27">
        <v>941</v>
      </c>
      <c r="O45" s="27">
        <v>1056</v>
      </c>
      <c r="P45" s="27">
        <v>968</v>
      </c>
      <c r="Q45" s="27">
        <v>839</v>
      </c>
      <c r="R45" s="27">
        <v>821</v>
      </c>
      <c r="S45" s="27">
        <v>964</v>
      </c>
      <c r="T45" s="27">
        <v>961</v>
      </c>
      <c r="U45" s="27">
        <v>1036</v>
      </c>
      <c r="V45" s="27">
        <v>868</v>
      </c>
      <c r="W45" s="27">
        <v>784</v>
      </c>
      <c r="X45" s="27">
        <v>889</v>
      </c>
      <c r="Y45" s="27">
        <v>887</v>
      </c>
      <c r="Z45" s="27">
        <v>920</v>
      </c>
      <c r="AA45" s="27">
        <v>983</v>
      </c>
      <c r="AB45" s="27">
        <v>1014</v>
      </c>
      <c r="AC45" s="27">
        <v>876</v>
      </c>
      <c r="AD45" s="27">
        <v>876</v>
      </c>
      <c r="AE45" s="27">
        <v>1017</v>
      </c>
      <c r="AF45" s="27">
        <v>1036</v>
      </c>
      <c r="AG45" s="27">
        <v>1117</v>
      </c>
      <c r="AH45" s="27">
        <v>893</v>
      </c>
      <c r="AI45" s="27">
        <v>919</v>
      </c>
      <c r="AJ45" s="27">
        <v>941</v>
      </c>
      <c r="AK45" s="27">
        <v>911</v>
      </c>
      <c r="AL45" s="27">
        <v>1007</v>
      </c>
      <c r="AM45" s="27">
        <v>1013</v>
      </c>
      <c r="AN45" s="27">
        <v>10</v>
      </c>
      <c r="AO45" s="27">
        <v>7</v>
      </c>
      <c r="AP45" s="27">
        <v>10</v>
      </c>
      <c r="AQ45" s="27">
        <v>10</v>
      </c>
      <c r="AR45" s="27">
        <v>13</v>
      </c>
      <c r="AS45" s="27">
        <v>8</v>
      </c>
      <c r="AT45" s="27">
        <v>10</v>
      </c>
      <c r="AU45" s="27">
        <v>7</v>
      </c>
      <c r="AV45" s="27">
        <v>6</v>
      </c>
      <c r="AW45" s="27">
        <v>9</v>
      </c>
      <c r="AX45" s="27">
        <v>11</v>
      </c>
      <c r="AY45" s="27">
        <v>11</v>
      </c>
      <c r="AZ45" s="27">
        <v>12</v>
      </c>
      <c r="BA45" s="27">
        <v>8</v>
      </c>
      <c r="BB45" s="27">
        <v>14</v>
      </c>
      <c r="BC45" s="27">
        <v>11</v>
      </c>
      <c r="BD45" s="27">
        <v>10</v>
      </c>
      <c r="BE45" s="27">
        <v>10</v>
      </c>
      <c r="BF45" s="27">
        <v>6</v>
      </c>
      <c r="BG45" s="27">
        <v>13</v>
      </c>
      <c r="BH45" s="27">
        <v>10</v>
      </c>
      <c r="BI45" s="27">
        <v>8</v>
      </c>
      <c r="BJ45" s="27">
        <v>9</v>
      </c>
      <c r="BK45" s="27">
        <v>8</v>
      </c>
      <c r="BL45" s="27">
        <v>1073</v>
      </c>
      <c r="BM45" s="27">
        <v>1118</v>
      </c>
      <c r="BN45" s="27">
        <v>1368</v>
      </c>
      <c r="BO45" s="27">
        <v>1093</v>
      </c>
      <c r="BP45" s="27">
        <v>1011</v>
      </c>
      <c r="BQ45" s="27">
        <v>1058</v>
      </c>
      <c r="BR45" s="27">
        <v>1079</v>
      </c>
      <c r="BS45" s="27">
        <v>1052</v>
      </c>
      <c r="BT45" s="27">
        <v>1130</v>
      </c>
      <c r="BU45" s="27">
        <v>1076</v>
      </c>
      <c r="BV45" s="27">
        <v>1106</v>
      </c>
      <c r="BW45" s="27">
        <v>1118</v>
      </c>
      <c r="BX45" s="27">
        <v>11</v>
      </c>
      <c r="BY45" s="27">
        <v>6</v>
      </c>
      <c r="BZ45" s="27">
        <v>7</v>
      </c>
      <c r="CA45" s="27">
        <v>9</v>
      </c>
      <c r="CB45" s="27">
        <v>7</v>
      </c>
      <c r="CC45" s="27">
        <v>10</v>
      </c>
      <c r="CD45" s="27">
        <v>10</v>
      </c>
      <c r="CE45" s="27">
        <v>14</v>
      </c>
      <c r="CF45" s="27">
        <v>9</v>
      </c>
      <c r="CG45" s="27">
        <v>7</v>
      </c>
      <c r="CH45" s="27">
        <v>9</v>
      </c>
      <c r="CI45" s="27">
        <v>16</v>
      </c>
      <c r="CJ45" s="27">
        <v>1108</v>
      </c>
      <c r="CK45" s="27">
        <v>1151</v>
      </c>
      <c r="CL45" s="27">
        <v>1085</v>
      </c>
      <c r="CM45" s="27">
        <v>1122</v>
      </c>
      <c r="CN45" s="27">
        <v>1102</v>
      </c>
      <c r="CO45" s="27">
        <v>1161</v>
      </c>
      <c r="CP45" s="27">
        <v>1179</v>
      </c>
      <c r="CQ45" s="27">
        <v>1240</v>
      </c>
      <c r="CR45" s="27">
        <v>1450</v>
      </c>
      <c r="CS45" s="27">
        <v>1778</v>
      </c>
      <c r="CT45" s="27">
        <v>2615</v>
      </c>
      <c r="CU45" s="27">
        <v>2764</v>
      </c>
    </row>
    <row r="46" spans="1:99" x14ac:dyDescent="0.15">
      <c r="B46" s="28">
        <v>7.6504629629629631E-3</v>
      </c>
      <c r="C46" s="27">
        <v>24.4</v>
      </c>
      <c r="D46" s="27">
        <v>2848</v>
      </c>
      <c r="E46" s="27">
        <v>2115</v>
      </c>
      <c r="F46" s="27">
        <v>1751</v>
      </c>
      <c r="G46" s="27">
        <v>5023</v>
      </c>
      <c r="H46" s="27">
        <v>4880</v>
      </c>
      <c r="I46" s="27">
        <v>7276</v>
      </c>
      <c r="J46" s="27">
        <v>2227</v>
      </c>
      <c r="K46" s="27">
        <v>1899</v>
      </c>
      <c r="L46" s="27">
        <v>1626</v>
      </c>
      <c r="M46" s="27">
        <v>1689</v>
      </c>
      <c r="N46" s="27">
        <v>1659</v>
      </c>
      <c r="O46" s="27">
        <v>1725</v>
      </c>
      <c r="P46" s="27">
        <v>2796</v>
      </c>
      <c r="Q46" s="27">
        <v>2106</v>
      </c>
      <c r="R46" s="27">
        <v>1707</v>
      </c>
      <c r="S46" s="27">
        <v>4677</v>
      </c>
      <c r="T46" s="27">
        <v>4305</v>
      </c>
      <c r="U46" s="27">
        <v>6244</v>
      </c>
      <c r="V46" s="27">
        <v>2175</v>
      </c>
      <c r="W46" s="27">
        <v>1704</v>
      </c>
      <c r="X46" s="27">
        <v>1634</v>
      </c>
      <c r="Y46" s="27">
        <v>1610</v>
      </c>
      <c r="Z46" s="27">
        <v>1594</v>
      </c>
      <c r="AA46" s="27">
        <v>1646</v>
      </c>
      <c r="AB46" s="27">
        <v>2933</v>
      </c>
      <c r="AC46" s="27">
        <v>2140</v>
      </c>
      <c r="AD46" s="27">
        <v>1747</v>
      </c>
      <c r="AE46" s="27">
        <v>5463</v>
      </c>
      <c r="AF46" s="27">
        <v>5287</v>
      </c>
      <c r="AG46" s="27">
        <v>7218</v>
      </c>
      <c r="AH46" s="27">
        <v>2391</v>
      </c>
      <c r="AI46" s="27">
        <v>1892</v>
      </c>
      <c r="AJ46" s="27">
        <v>1669</v>
      </c>
      <c r="AK46" s="27">
        <v>1653</v>
      </c>
      <c r="AL46" s="27">
        <v>1705</v>
      </c>
      <c r="AM46" s="27">
        <v>1738</v>
      </c>
      <c r="AN46" s="27">
        <v>12</v>
      </c>
      <c r="AO46" s="27">
        <v>6</v>
      </c>
      <c r="AP46" s="27">
        <v>11</v>
      </c>
      <c r="AQ46" s="27">
        <v>5</v>
      </c>
      <c r="AR46" s="27">
        <v>8</v>
      </c>
      <c r="AS46" s="27">
        <v>8</v>
      </c>
      <c r="AT46" s="27">
        <v>6</v>
      </c>
      <c r="AU46" s="27">
        <v>10</v>
      </c>
      <c r="AV46" s="27">
        <v>6</v>
      </c>
      <c r="AW46" s="27">
        <v>10</v>
      </c>
      <c r="AX46" s="27">
        <v>4</v>
      </c>
      <c r="AY46" s="27">
        <v>5</v>
      </c>
      <c r="AZ46" s="27">
        <v>5</v>
      </c>
      <c r="BA46" s="27">
        <v>7</v>
      </c>
      <c r="BB46" s="27">
        <v>10</v>
      </c>
      <c r="BC46" s="27">
        <v>7</v>
      </c>
      <c r="BD46" s="27">
        <v>9</v>
      </c>
      <c r="BE46" s="27">
        <v>6</v>
      </c>
      <c r="BF46" s="27">
        <v>6</v>
      </c>
      <c r="BG46" s="27">
        <v>6</v>
      </c>
      <c r="BH46" s="27">
        <v>3</v>
      </c>
      <c r="BI46" s="27">
        <v>5</v>
      </c>
      <c r="BJ46" s="27">
        <v>6</v>
      </c>
      <c r="BK46" s="27">
        <v>5</v>
      </c>
      <c r="BL46" s="27">
        <v>1905</v>
      </c>
      <c r="BM46" s="27">
        <v>1889</v>
      </c>
      <c r="BN46" s="27">
        <v>9661</v>
      </c>
      <c r="BO46" s="27">
        <v>1988</v>
      </c>
      <c r="BP46" s="27">
        <v>1875</v>
      </c>
      <c r="BQ46" s="27">
        <v>2212</v>
      </c>
      <c r="BR46" s="27">
        <v>1875</v>
      </c>
      <c r="BS46" s="27">
        <v>2020</v>
      </c>
      <c r="BT46" s="27">
        <v>2275</v>
      </c>
      <c r="BU46" s="27">
        <v>2458</v>
      </c>
      <c r="BV46" s="27">
        <v>2089</v>
      </c>
      <c r="BW46" s="27">
        <v>2146</v>
      </c>
      <c r="BX46" s="27">
        <v>8</v>
      </c>
      <c r="BY46" s="27">
        <v>7</v>
      </c>
      <c r="BZ46" s="27">
        <v>14</v>
      </c>
      <c r="CA46" s="27">
        <v>9</v>
      </c>
      <c r="CB46" s="27">
        <v>6</v>
      </c>
      <c r="CC46" s="27">
        <v>8</v>
      </c>
      <c r="CD46" s="27">
        <v>11</v>
      </c>
      <c r="CE46" s="27">
        <v>15</v>
      </c>
      <c r="CF46" s="27">
        <v>12</v>
      </c>
      <c r="CG46" s="27">
        <v>13</v>
      </c>
      <c r="CH46" s="27">
        <v>23</v>
      </c>
      <c r="CI46" s="27">
        <v>25</v>
      </c>
      <c r="CJ46" s="27">
        <v>2398</v>
      </c>
      <c r="CK46" s="27">
        <v>2139</v>
      </c>
      <c r="CL46" s="27">
        <v>2417</v>
      </c>
      <c r="CM46" s="27">
        <v>3038</v>
      </c>
      <c r="CN46" s="27">
        <v>2883</v>
      </c>
      <c r="CO46" s="27">
        <v>3677</v>
      </c>
      <c r="CP46" s="27">
        <v>2608</v>
      </c>
      <c r="CQ46" s="27">
        <v>4636</v>
      </c>
      <c r="CR46" s="27">
        <v>9127</v>
      </c>
      <c r="CS46" s="27">
        <v>17622</v>
      </c>
      <c r="CT46" s="27">
        <v>37591</v>
      </c>
      <c r="CU46" s="27">
        <v>43436</v>
      </c>
    </row>
    <row r="47" spans="1:99" x14ac:dyDescent="0.15">
      <c r="B47" s="28">
        <v>1.4594907407407407E-2</v>
      </c>
      <c r="C47" s="27">
        <v>24.4</v>
      </c>
      <c r="D47" s="27">
        <v>5990</v>
      </c>
      <c r="E47" s="27">
        <v>4019</v>
      </c>
      <c r="F47" s="27">
        <v>3029</v>
      </c>
      <c r="G47" s="27">
        <v>13841</v>
      </c>
      <c r="H47" s="27">
        <v>13074</v>
      </c>
      <c r="I47" s="27">
        <v>20787</v>
      </c>
      <c r="J47" s="27">
        <v>4638</v>
      </c>
      <c r="K47" s="27">
        <v>3248</v>
      </c>
      <c r="L47" s="27">
        <v>2509</v>
      </c>
      <c r="M47" s="27">
        <v>2319</v>
      </c>
      <c r="N47" s="27">
        <v>2448</v>
      </c>
      <c r="O47" s="27">
        <v>2473</v>
      </c>
      <c r="P47" s="27">
        <v>6098</v>
      </c>
      <c r="Q47" s="27">
        <v>3884</v>
      </c>
      <c r="R47" s="27">
        <v>3020</v>
      </c>
      <c r="S47" s="27">
        <v>12539</v>
      </c>
      <c r="T47" s="27">
        <v>11180</v>
      </c>
      <c r="U47" s="27">
        <v>17966</v>
      </c>
      <c r="V47" s="27">
        <v>4717</v>
      </c>
      <c r="W47" s="27">
        <v>2980</v>
      </c>
      <c r="X47" s="27">
        <v>2512</v>
      </c>
      <c r="Y47" s="27">
        <v>2271</v>
      </c>
      <c r="Z47" s="27">
        <v>2464</v>
      </c>
      <c r="AA47" s="27">
        <v>2358</v>
      </c>
      <c r="AB47" s="27">
        <v>6189</v>
      </c>
      <c r="AC47" s="27">
        <v>3881</v>
      </c>
      <c r="AD47" s="27">
        <v>2955</v>
      </c>
      <c r="AE47" s="27">
        <v>14330</v>
      </c>
      <c r="AF47" s="27">
        <v>14218</v>
      </c>
      <c r="AG47" s="27">
        <v>19544</v>
      </c>
      <c r="AH47" s="27">
        <v>5154</v>
      </c>
      <c r="AI47" s="27">
        <v>3229</v>
      </c>
      <c r="AJ47" s="27">
        <v>2720</v>
      </c>
      <c r="AK47" s="27">
        <v>2492</v>
      </c>
      <c r="AL47" s="27">
        <v>2588</v>
      </c>
      <c r="AM47" s="27">
        <v>2509</v>
      </c>
      <c r="AN47" s="27">
        <v>9</v>
      </c>
      <c r="AO47" s="27">
        <v>10</v>
      </c>
      <c r="AP47" s="27">
        <v>13</v>
      </c>
      <c r="AQ47" s="27">
        <v>10</v>
      </c>
      <c r="AR47" s="27">
        <v>17</v>
      </c>
      <c r="AS47" s="27">
        <v>13</v>
      </c>
      <c r="AT47" s="27">
        <v>8</v>
      </c>
      <c r="AU47" s="27">
        <v>8</v>
      </c>
      <c r="AV47" s="27">
        <v>5</v>
      </c>
      <c r="AW47" s="27">
        <v>11</v>
      </c>
      <c r="AX47" s="27">
        <v>6</v>
      </c>
      <c r="AY47" s="27">
        <v>18</v>
      </c>
      <c r="AZ47" s="27">
        <v>4</v>
      </c>
      <c r="BA47" s="27">
        <v>10</v>
      </c>
      <c r="BB47" s="27">
        <v>17</v>
      </c>
      <c r="BC47" s="27">
        <v>15</v>
      </c>
      <c r="BD47" s="27">
        <v>10</v>
      </c>
      <c r="BE47" s="27">
        <v>8</v>
      </c>
      <c r="BF47" s="27">
        <v>6</v>
      </c>
      <c r="BG47" s="27">
        <v>10</v>
      </c>
      <c r="BH47" s="27">
        <v>6</v>
      </c>
      <c r="BI47" s="27">
        <v>9</v>
      </c>
      <c r="BJ47" s="27">
        <v>6</v>
      </c>
      <c r="BK47" s="27">
        <v>7</v>
      </c>
      <c r="BL47" s="27">
        <v>2582</v>
      </c>
      <c r="BM47" s="27">
        <v>2576</v>
      </c>
      <c r="BN47" s="27">
        <v>25580</v>
      </c>
      <c r="BO47" s="27">
        <v>3074</v>
      </c>
      <c r="BP47" s="27">
        <v>2596</v>
      </c>
      <c r="BQ47" s="27">
        <v>3457</v>
      </c>
      <c r="BR47" s="27">
        <v>2623</v>
      </c>
      <c r="BS47" s="27">
        <v>2935</v>
      </c>
      <c r="BT47" s="27">
        <v>3608</v>
      </c>
      <c r="BU47" s="27">
        <v>4245</v>
      </c>
      <c r="BV47" s="27">
        <v>2998</v>
      </c>
      <c r="BW47" s="27">
        <v>3349</v>
      </c>
      <c r="BX47" s="27">
        <v>9</v>
      </c>
      <c r="BY47" s="27">
        <v>10</v>
      </c>
      <c r="BZ47" s="27">
        <v>18</v>
      </c>
      <c r="CA47" s="27">
        <v>8</v>
      </c>
      <c r="CB47" s="27">
        <v>8</v>
      </c>
      <c r="CC47" s="27">
        <v>11</v>
      </c>
      <c r="CD47" s="27">
        <v>10</v>
      </c>
      <c r="CE47" s="27">
        <v>13</v>
      </c>
      <c r="CF47" s="27">
        <v>14</v>
      </c>
      <c r="CG47" s="27">
        <v>27</v>
      </c>
      <c r="CH47" s="27">
        <v>46</v>
      </c>
      <c r="CI47" s="27">
        <v>49</v>
      </c>
      <c r="CJ47" s="27">
        <v>3770</v>
      </c>
      <c r="CK47" s="27">
        <v>2962</v>
      </c>
      <c r="CL47" s="27">
        <v>4117</v>
      </c>
      <c r="CM47" s="27">
        <v>5904</v>
      </c>
      <c r="CN47" s="27">
        <v>5235</v>
      </c>
      <c r="CO47" s="27">
        <v>7376</v>
      </c>
      <c r="CP47" s="27">
        <v>4526</v>
      </c>
      <c r="CQ47" s="27">
        <v>9484</v>
      </c>
      <c r="CR47" s="27">
        <v>21802</v>
      </c>
      <c r="CS47" s="27">
        <v>43926</v>
      </c>
      <c r="CT47" s="27">
        <v>95811</v>
      </c>
      <c r="CU47" s="27">
        <v>110232</v>
      </c>
    </row>
    <row r="48" spans="1:99" x14ac:dyDescent="0.15">
      <c r="B48" s="28">
        <v>2.1539351851851851E-2</v>
      </c>
      <c r="C48" s="27">
        <v>24.4</v>
      </c>
      <c r="D48" s="27">
        <v>9142</v>
      </c>
      <c r="E48" s="27">
        <v>5954</v>
      </c>
      <c r="F48" s="27">
        <v>4269</v>
      </c>
      <c r="G48" s="27">
        <v>23210</v>
      </c>
      <c r="H48" s="27">
        <v>21985</v>
      </c>
      <c r="I48" s="27">
        <v>34585</v>
      </c>
      <c r="J48" s="27">
        <v>7436</v>
      </c>
      <c r="K48" s="27">
        <v>4382</v>
      </c>
      <c r="L48" s="27">
        <v>3274</v>
      </c>
      <c r="M48" s="27">
        <v>3066</v>
      </c>
      <c r="N48" s="27">
        <v>3128</v>
      </c>
      <c r="O48" s="27">
        <v>3174</v>
      </c>
      <c r="P48" s="27">
        <v>9254</v>
      </c>
      <c r="Q48" s="27">
        <v>5855</v>
      </c>
      <c r="R48" s="27">
        <v>4153</v>
      </c>
      <c r="S48" s="27">
        <v>20585</v>
      </c>
      <c r="T48" s="27">
        <v>17781</v>
      </c>
      <c r="U48" s="27">
        <v>30343</v>
      </c>
      <c r="V48" s="27">
        <v>6997</v>
      </c>
      <c r="W48" s="27">
        <v>4523</v>
      </c>
      <c r="X48" s="27">
        <v>3197</v>
      </c>
      <c r="Y48" s="27">
        <v>3050</v>
      </c>
      <c r="Z48" s="27">
        <v>3082</v>
      </c>
      <c r="AA48" s="27">
        <v>3090</v>
      </c>
      <c r="AB48" s="27">
        <v>9334</v>
      </c>
      <c r="AC48" s="27">
        <v>5981</v>
      </c>
      <c r="AD48" s="27">
        <v>4089</v>
      </c>
      <c r="AE48" s="27">
        <v>23077</v>
      </c>
      <c r="AF48" s="27">
        <v>23317</v>
      </c>
      <c r="AG48" s="27">
        <v>33149</v>
      </c>
      <c r="AH48" s="27">
        <v>7533</v>
      </c>
      <c r="AI48" s="27">
        <v>4880</v>
      </c>
      <c r="AJ48" s="27">
        <v>3528</v>
      </c>
      <c r="AK48" s="27">
        <v>3211</v>
      </c>
      <c r="AL48" s="27">
        <v>3347</v>
      </c>
      <c r="AM48" s="27">
        <v>3162</v>
      </c>
      <c r="AN48" s="27">
        <v>12</v>
      </c>
      <c r="AO48" s="27">
        <v>8</v>
      </c>
      <c r="AP48" s="27">
        <v>8</v>
      </c>
      <c r="AQ48" s="27">
        <v>15</v>
      </c>
      <c r="AR48" s="27">
        <v>18</v>
      </c>
      <c r="AS48" s="27">
        <v>18</v>
      </c>
      <c r="AT48" s="27">
        <v>9</v>
      </c>
      <c r="AU48" s="27">
        <v>11</v>
      </c>
      <c r="AV48" s="27">
        <v>9</v>
      </c>
      <c r="AW48" s="27">
        <v>7</v>
      </c>
      <c r="AX48" s="27">
        <v>8</v>
      </c>
      <c r="AY48" s="27">
        <v>7</v>
      </c>
      <c r="AZ48" s="27">
        <v>6</v>
      </c>
      <c r="BA48" s="27">
        <v>12</v>
      </c>
      <c r="BB48" s="27">
        <v>18</v>
      </c>
      <c r="BC48" s="27">
        <v>12</v>
      </c>
      <c r="BD48" s="27">
        <v>12</v>
      </c>
      <c r="BE48" s="27">
        <v>5</v>
      </c>
      <c r="BF48" s="27">
        <v>15</v>
      </c>
      <c r="BG48" s="27">
        <v>10</v>
      </c>
      <c r="BH48" s="27">
        <v>9</v>
      </c>
      <c r="BI48" s="27">
        <v>13</v>
      </c>
      <c r="BJ48" s="27">
        <v>9</v>
      </c>
      <c r="BK48" s="27">
        <v>8</v>
      </c>
      <c r="BL48" s="27">
        <v>3159</v>
      </c>
      <c r="BM48" s="27">
        <v>3149</v>
      </c>
      <c r="BN48" s="27">
        <v>41678</v>
      </c>
      <c r="BO48" s="27">
        <v>4032</v>
      </c>
      <c r="BP48" s="27">
        <v>3025</v>
      </c>
      <c r="BQ48" s="27">
        <v>4413</v>
      </c>
      <c r="BR48" s="27">
        <v>3210</v>
      </c>
      <c r="BS48" s="27">
        <v>3853</v>
      </c>
      <c r="BT48" s="27">
        <v>4759</v>
      </c>
      <c r="BU48" s="27">
        <v>5849</v>
      </c>
      <c r="BV48" s="27">
        <v>3885</v>
      </c>
      <c r="BW48" s="27">
        <v>4397</v>
      </c>
      <c r="BX48" s="27">
        <v>7</v>
      </c>
      <c r="BY48" s="27">
        <v>11</v>
      </c>
      <c r="BZ48" s="27">
        <v>22</v>
      </c>
      <c r="CA48" s="27">
        <v>17</v>
      </c>
      <c r="CB48" s="27">
        <v>12</v>
      </c>
      <c r="CC48" s="27">
        <v>14</v>
      </c>
      <c r="CD48" s="27">
        <v>13</v>
      </c>
      <c r="CE48" s="27">
        <v>14</v>
      </c>
      <c r="CF48" s="27">
        <v>23</v>
      </c>
      <c r="CG48" s="27">
        <v>42</v>
      </c>
      <c r="CH48" s="27">
        <v>60</v>
      </c>
      <c r="CI48" s="27">
        <v>66</v>
      </c>
      <c r="CJ48" s="27">
        <v>4736</v>
      </c>
      <c r="CK48" s="27">
        <v>3983</v>
      </c>
      <c r="CL48" s="27">
        <v>5375</v>
      </c>
      <c r="CM48" s="27">
        <v>8346</v>
      </c>
      <c r="CN48" s="27">
        <v>7191</v>
      </c>
      <c r="CO48" s="27">
        <v>10642</v>
      </c>
      <c r="CP48" s="27">
        <v>6190</v>
      </c>
      <c r="CQ48" s="27">
        <v>13900</v>
      </c>
      <c r="CR48" s="27">
        <v>33067</v>
      </c>
      <c r="CS48" s="27">
        <v>66100</v>
      </c>
      <c r="CT48" s="27">
        <v>147177</v>
      </c>
      <c r="CU48" s="27">
        <v>164649</v>
      </c>
    </row>
    <row r="49" spans="1:99" x14ac:dyDescent="0.15">
      <c r="B49" s="28">
        <v>2.8483796296296295E-2</v>
      </c>
      <c r="C49" s="27">
        <v>24.4</v>
      </c>
      <c r="D49" s="27">
        <v>11787</v>
      </c>
      <c r="E49" s="27">
        <v>7380</v>
      </c>
      <c r="F49" s="27">
        <v>5193</v>
      </c>
      <c r="G49" s="27">
        <v>30639</v>
      </c>
      <c r="H49" s="27">
        <v>29512</v>
      </c>
      <c r="I49" s="27">
        <v>46006</v>
      </c>
      <c r="J49" s="27">
        <v>9575</v>
      </c>
      <c r="K49" s="27">
        <v>5730</v>
      </c>
      <c r="L49" s="27">
        <v>3858</v>
      </c>
      <c r="M49" s="27">
        <v>3754</v>
      </c>
      <c r="N49" s="27">
        <v>3822</v>
      </c>
      <c r="O49" s="27">
        <v>3642</v>
      </c>
      <c r="P49" s="27">
        <v>11800</v>
      </c>
      <c r="Q49" s="27">
        <v>7467</v>
      </c>
      <c r="R49" s="27">
        <v>5146</v>
      </c>
      <c r="S49" s="27">
        <v>27249</v>
      </c>
      <c r="T49" s="27">
        <v>22963</v>
      </c>
      <c r="U49" s="27">
        <v>40139</v>
      </c>
      <c r="V49" s="27">
        <v>9125</v>
      </c>
      <c r="W49" s="27">
        <v>5547</v>
      </c>
      <c r="X49" s="27">
        <v>3910</v>
      </c>
      <c r="Y49" s="27">
        <v>3640</v>
      </c>
      <c r="Z49" s="27">
        <v>3735</v>
      </c>
      <c r="AA49" s="27">
        <v>3759</v>
      </c>
      <c r="AB49" s="27">
        <v>11897</v>
      </c>
      <c r="AC49" s="27">
        <v>7203</v>
      </c>
      <c r="AD49" s="27">
        <v>4828</v>
      </c>
      <c r="AE49" s="27">
        <v>30021</v>
      </c>
      <c r="AF49" s="27">
        <v>30221</v>
      </c>
      <c r="AG49" s="27">
        <v>43323</v>
      </c>
      <c r="AH49" s="27">
        <v>9644</v>
      </c>
      <c r="AI49" s="27">
        <v>5652</v>
      </c>
      <c r="AJ49" s="27">
        <v>4093</v>
      </c>
      <c r="AK49" s="27">
        <v>3803</v>
      </c>
      <c r="AL49" s="27">
        <v>3996</v>
      </c>
      <c r="AM49" s="27">
        <v>3711</v>
      </c>
      <c r="AN49" s="27">
        <v>11</v>
      </c>
      <c r="AO49" s="27">
        <v>6</v>
      </c>
      <c r="AP49" s="27">
        <v>9</v>
      </c>
      <c r="AQ49" s="27">
        <v>24</v>
      </c>
      <c r="AR49" s="27">
        <v>28</v>
      </c>
      <c r="AS49" s="27">
        <v>18</v>
      </c>
      <c r="AT49" s="27">
        <v>15</v>
      </c>
      <c r="AU49" s="27">
        <v>15</v>
      </c>
      <c r="AV49" s="27">
        <v>13</v>
      </c>
      <c r="AW49" s="27">
        <v>7</v>
      </c>
      <c r="AX49" s="27">
        <v>6</v>
      </c>
      <c r="AY49" s="27">
        <v>3</v>
      </c>
      <c r="AZ49" s="27">
        <v>11</v>
      </c>
      <c r="BA49" s="27">
        <v>12</v>
      </c>
      <c r="BB49" s="27">
        <v>23</v>
      </c>
      <c r="BC49" s="27">
        <v>14</v>
      </c>
      <c r="BD49" s="27">
        <v>9</v>
      </c>
      <c r="BE49" s="27">
        <v>9</v>
      </c>
      <c r="BF49" s="27">
        <v>8</v>
      </c>
      <c r="BG49" s="27">
        <v>10</v>
      </c>
      <c r="BH49" s="27">
        <v>12</v>
      </c>
      <c r="BI49" s="27">
        <v>8</v>
      </c>
      <c r="BJ49" s="27">
        <v>12</v>
      </c>
      <c r="BK49" s="27">
        <v>14</v>
      </c>
      <c r="BL49" s="27">
        <v>3535</v>
      </c>
      <c r="BM49" s="27">
        <v>3611</v>
      </c>
      <c r="BN49" s="27">
        <v>54195</v>
      </c>
      <c r="BO49" s="27">
        <v>4752</v>
      </c>
      <c r="BP49" s="27">
        <v>3759</v>
      </c>
      <c r="BQ49" s="27">
        <v>5044</v>
      </c>
      <c r="BR49" s="27">
        <v>3593</v>
      </c>
      <c r="BS49" s="27">
        <v>4501</v>
      </c>
      <c r="BT49" s="27">
        <v>5635</v>
      </c>
      <c r="BU49" s="27">
        <v>7116</v>
      </c>
      <c r="BV49" s="27">
        <v>4408</v>
      </c>
      <c r="BW49" s="27">
        <v>5131</v>
      </c>
      <c r="BX49" s="27">
        <v>13</v>
      </c>
      <c r="BY49" s="27">
        <v>16</v>
      </c>
      <c r="BZ49" s="27">
        <v>33</v>
      </c>
      <c r="CA49" s="27">
        <v>19</v>
      </c>
      <c r="CB49" s="27">
        <v>5</v>
      </c>
      <c r="CC49" s="27">
        <v>16</v>
      </c>
      <c r="CD49" s="27">
        <v>8</v>
      </c>
      <c r="CE49" s="27">
        <v>25</v>
      </c>
      <c r="CF49" s="27">
        <v>18</v>
      </c>
      <c r="CG49" s="27">
        <v>51</v>
      </c>
      <c r="CH49" s="27">
        <v>69</v>
      </c>
      <c r="CI49" s="27">
        <v>66</v>
      </c>
      <c r="CJ49" s="27">
        <v>5620</v>
      </c>
      <c r="CK49" s="27">
        <v>4363</v>
      </c>
      <c r="CL49" s="27">
        <v>6319</v>
      </c>
      <c r="CM49" s="27">
        <v>9994</v>
      </c>
      <c r="CN49" s="27">
        <v>8811</v>
      </c>
      <c r="CO49" s="27">
        <v>13042</v>
      </c>
      <c r="CP49" s="27">
        <v>7266</v>
      </c>
      <c r="CQ49" s="27">
        <v>16972</v>
      </c>
      <c r="CR49" s="27">
        <v>41081</v>
      </c>
      <c r="CS49" s="27">
        <v>82313</v>
      </c>
      <c r="CT49" s="27">
        <v>179563</v>
      </c>
      <c r="CU49" s="27">
        <v>200242</v>
      </c>
    </row>
    <row r="50" spans="1:99" x14ac:dyDescent="0.15">
      <c r="B50" s="28">
        <v>3.5428240740740739E-2</v>
      </c>
      <c r="C50" s="27">
        <v>24.4</v>
      </c>
      <c r="D50" s="27">
        <v>13832</v>
      </c>
      <c r="E50" s="27">
        <v>8445</v>
      </c>
      <c r="F50" s="27">
        <v>6040</v>
      </c>
      <c r="G50" s="27">
        <v>36171</v>
      </c>
      <c r="H50" s="27">
        <v>34583</v>
      </c>
      <c r="I50" s="27">
        <v>53581</v>
      </c>
      <c r="J50" s="27">
        <v>11155</v>
      </c>
      <c r="K50" s="27">
        <v>6531</v>
      </c>
      <c r="L50" s="27">
        <v>4302</v>
      </c>
      <c r="M50" s="27">
        <v>4012</v>
      </c>
      <c r="N50" s="27">
        <v>4207</v>
      </c>
      <c r="O50" s="27">
        <v>4061</v>
      </c>
      <c r="P50" s="27">
        <v>13546</v>
      </c>
      <c r="Q50" s="27">
        <v>8488</v>
      </c>
      <c r="R50" s="27">
        <v>5858</v>
      </c>
      <c r="S50" s="27">
        <v>31999</v>
      </c>
      <c r="T50" s="27">
        <v>26714</v>
      </c>
      <c r="U50" s="27">
        <v>47641</v>
      </c>
      <c r="V50" s="27">
        <v>10656</v>
      </c>
      <c r="W50" s="27">
        <v>6527</v>
      </c>
      <c r="X50" s="27">
        <v>4253</v>
      </c>
      <c r="Y50" s="27">
        <v>3983</v>
      </c>
      <c r="Z50" s="27">
        <v>4065</v>
      </c>
      <c r="AA50" s="27">
        <v>4083</v>
      </c>
      <c r="AB50" s="27">
        <v>13967</v>
      </c>
      <c r="AC50" s="27">
        <v>8455</v>
      </c>
      <c r="AD50" s="27">
        <v>5430</v>
      </c>
      <c r="AE50" s="27">
        <v>34882</v>
      </c>
      <c r="AF50" s="27">
        <v>35432</v>
      </c>
      <c r="AG50" s="27">
        <v>50749</v>
      </c>
      <c r="AH50" s="27">
        <v>11129</v>
      </c>
      <c r="AI50" s="27">
        <v>6745</v>
      </c>
      <c r="AJ50" s="27">
        <v>4629</v>
      </c>
      <c r="AK50" s="27">
        <v>4117</v>
      </c>
      <c r="AL50" s="27">
        <v>4429</v>
      </c>
      <c r="AM50" s="27">
        <v>3999</v>
      </c>
      <c r="AN50" s="27">
        <v>12</v>
      </c>
      <c r="AO50" s="27">
        <v>10</v>
      </c>
      <c r="AP50" s="27">
        <v>13</v>
      </c>
      <c r="AQ50" s="27">
        <v>20</v>
      </c>
      <c r="AR50" s="27">
        <v>43</v>
      </c>
      <c r="AS50" s="27">
        <v>26</v>
      </c>
      <c r="AT50" s="27">
        <v>19</v>
      </c>
      <c r="AU50" s="27">
        <v>16</v>
      </c>
      <c r="AV50" s="27">
        <v>10</v>
      </c>
      <c r="AW50" s="27">
        <v>9</v>
      </c>
      <c r="AX50" s="27">
        <v>12</v>
      </c>
      <c r="AY50" s="27">
        <v>9</v>
      </c>
      <c r="AZ50" s="27">
        <v>6</v>
      </c>
      <c r="BA50" s="27">
        <v>12</v>
      </c>
      <c r="BB50" s="27">
        <v>31</v>
      </c>
      <c r="BC50" s="27">
        <v>12</v>
      </c>
      <c r="BD50" s="27">
        <v>10</v>
      </c>
      <c r="BE50" s="27">
        <v>15</v>
      </c>
      <c r="BF50" s="27">
        <v>11</v>
      </c>
      <c r="BG50" s="27">
        <v>9</v>
      </c>
      <c r="BH50" s="27">
        <v>5</v>
      </c>
      <c r="BI50" s="27">
        <v>7</v>
      </c>
      <c r="BJ50" s="27">
        <v>11</v>
      </c>
      <c r="BK50" s="27">
        <v>10</v>
      </c>
      <c r="BL50" s="27">
        <v>3777</v>
      </c>
      <c r="BM50" s="27">
        <v>3908</v>
      </c>
      <c r="BN50" s="27">
        <v>63817</v>
      </c>
      <c r="BO50" s="27">
        <v>5164</v>
      </c>
      <c r="BP50" s="27">
        <v>4019</v>
      </c>
      <c r="BQ50" s="27">
        <v>5547</v>
      </c>
      <c r="BR50" s="27">
        <v>3808</v>
      </c>
      <c r="BS50" s="27">
        <v>4955</v>
      </c>
      <c r="BT50" s="27">
        <v>6357</v>
      </c>
      <c r="BU50" s="27">
        <v>8159</v>
      </c>
      <c r="BV50" s="27">
        <v>4831</v>
      </c>
      <c r="BW50" s="27">
        <v>5706</v>
      </c>
      <c r="BX50" s="27">
        <v>9</v>
      </c>
      <c r="BY50" s="27">
        <v>12</v>
      </c>
      <c r="BZ50" s="27">
        <v>17</v>
      </c>
      <c r="CA50" s="27">
        <v>17</v>
      </c>
      <c r="CB50" s="27">
        <v>16</v>
      </c>
      <c r="CC50" s="27">
        <v>14</v>
      </c>
      <c r="CD50" s="27">
        <v>10</v>
      </c>
      <c r="CE50" s="27">
        <v>19</v>
      </c>
      <c r="CF50" s="27">
        <v>31</v>
      </c>
      <c r="CG50" s="27">
        <v>52</v>
      </c>
      <c r="CH50" s="27">
        <v>79</v>
      </c>
      <c r="CI50" s="27">
        <v>74</v>
      </c>
      <c r="CJ50" s="27">
        <v>6267</v>
      </c>
      <c r="CK50" s="27">
        <v>4889</v>
      </c>
      <c r="CL50" s="27">
        <v>7066</v>
      </c>
      <c r="CM50" s="27">
        <v>11338</v>
      </c>
      <c r="CN50" s="27">
        <v>9829</v>
      </c>
      <c r="CO50" s="27">
        <v>14578</v>
      </c>
      <c r="CP50" s="27">
        <v>8230</v>
      </c>
      <c r="CQ50" s="27">
        <v>19385</v>
      </c>
      <c r="CR50" s="27">
        <v>46451</v>
      </c>
      <c r="CS50" s="27">
        <v>92912</v>
      </c>
      <c r="CT50" s="27">
        <v>201406</v>
      </c>
      <c r="CU50" s="27">
        <v>227219</v>
      </c>
    </row>
    <row r="51" spans="1:99" x14ac:dyDescent="0.15">
      <c r="B51" s="28">
        <v>4.2372685185185187E-2</v>
      </c>
      <c r="C51" s="27">
        <v>24.3</v>
      </c>
      <c r="D51" s="27">
        <v>15259</v>
      </c>
      <c r="E51" s="27">
        <v>9347</v>
      </c>
      <c r="F51" s="27">
        <v>6476</v>
      </c>
      <c r="G51" s="27">
        <v>40152</v>
      </c>
      <c r="H51" s="27">
        <v>38724</v>
      </c>
      <c r="I51" s="27">
        <v>58533</v>
      </c>
      <c r="J51" s="27">
        <v>12448</v>
      </c>
      <c r="K51" s="27">
        <v>7093</v>
      </c>
      <c r="L51" s="27">
        <v>4679</v>
      </c>
      <c r="M51" s="27">
        <v>4497</v>
      </c>
      <c r="N51" s="27">
        <v>4519</v>
      </c>
      <c r="O51" s="27">
        <v>4302</v>
      </c>
      <c r="P51" s="27">
        <v>15047</v>
      </c>
      <c r="Q51" s="27">
        <v>9498</v>
      </c>
      <c r="R51" s="27">
        <v>6423</v>
      </c>
      <c r="S51" s="27">
        <v>35615</v>
      </c>
      <c r="T51" s="27">
        <v>28971</v>
      </c>
      <c r="U51" s="27">
        <v>52874</v>
      </c>
      <c r="V51" s="27">
        <v>11689</v>
      </c>
      <c r="W51" s="27">
        <v>7242</v>
      </c>
      <c r="X51" s="27">
        <v>4643</v>
      </c>
      <c r="Y51" s="27">
        <v>4448</v>
      </c>
      <c r="Z51" s="27">
        <v>4489</v>
      </c>
      <c r="AA51" s="27">
        <v>4295</v>
      </c>
      <c r="AB51" s="27">
        <v>15215</v>
      </c>
      <c r="AC51" s="27">
        <v>9236</v>
      </c>
      <c r="AD51" s="27">
        <v>5945</v>
      </c>
      <c r="AE51" s="27">
        <v>38044</v>
      </c>
      <c r="AF51" s="27">
        <v>38930</v>
      </c>
      <c r="AG51" s="27">
        <v>56035</v>
      </c>
      <c r="AH51" s="27">
        <v>12272</v>
      </c>
      <c r="AI51" s="27">
        <v>7376</v>
      </c>
      <c r="AJ51" s="27">
        <v>4960</v>
      </c>
      <c r="AK51" s="27">
        <v>4467</v>
      </c>
      <c r="AL51" s="27">
        <v>4707</v>
      </c>
      <c r="AM51" s="27">
        <v>4476</v>
      </c>
      <c r="AN51" s="27">
        <v>9</v>
      </c>
      <c r="AO51" s="27">
        <v>11</v>
      </c>
      <c r="AP51" s="27">
        <v>11</v>
      </c>
      <c r="AQ51" s="27">
        <v>19</v>
      </c>
      <c r="AR51" s="27">
        <v>33</v>
      </c>
      <c r="AS51" s="27">
        <v>32</v>
      </c>
      <c r="AT51" s="27">
        <v>14</v>
      </c>
      <c r="AU51" s="27">
        <v>10</v>
      </c>
      <c r="AV51" s="27">
        <v>11</v>
      </c>
      <c r="AW51" s="27">
        <v>10</v>
      </c>
      <c r="AX51" s="27">
        <v>10</v>
      </c>
      <c r="AY51" s="27">
        <v>13</v>
      </c>
      <c r="AZ51" s="27">
        <v>7</v>
      </c>
      <c r="BA51" s="27">
        <v>12</v>
      </c>
      <c r="BB51" s="27">
        <v>33</v>
      </c>
      <c r="BC51" s="27">
        <v>17</v>
      </c>
      <c r="BD51" s="27">
        <v>10</v>
      </c>
      <c r="BE51" s="27">
        <v>10</v>
      </c>
      <c r="BF51" s="27">
        <v>13</v>
      </c>
      <c r="BG51" s="27">
        <v>10</v>
      </c>
      <c r="BH51" s="27">
        <v>12</v>
      </c>
      <c r="BI51" s="27">
        <v>10</v>
      </c>
      <c r="BJ51" s="27">
        <v>12</v>
      </c>
      <c r="BK51" s="27">
        <v>10</v>
      </c>
      <c r="BL51" s="27">
        <v>3979</v>
      </c>
      <c r="BM51" s="27">
        <v>3982</v>
      </c>
      <c r="BN51" s="27">
        <v>71300</v>
      </c>
      <c r="BO51" s="27">
        <v>5502</v>
      </c>
      <c r="BP51" s="27">
        <v>4354</v>
      </c>
      <c r="BQ51" s="27">
        <v>5858</v>
      </c>
      <c r="BR51" s="27">
        <v>3896</v>
      </c>
      <c r="BS51" s="27">
        <v>5246</v>
      </c>
      <c r="BT51" s="27">
        <v>6720</v>
      </c>
      <c r="BU51" s="27">
        <v>8713</v>
      </c>
      <c r="BV51" s="27">
        <v>5243</v>
      </c>
      <c r="BW51" s="27">
        <v>6162</v>
      </c>
      <c r="BX51" s="27">
        <v>13</v>
      </c>
      <c r="BY51" s="27">
        <v>19</v>
      </c>
      <c r="BZ51" s="27">
        <v>29</v>
      </c>
      <c r="CA51" s="27">
        <v>18</v>
      </c>
      <c r="CB51" s="27">
        <v>21</v>
      </c>
      <c r="CC51" s="27">
        <v>23</v>
      </c>
      <c r="CD51" s="27">
        <v>20</v>
      </c>
      <c r="CE51" s="27">
        <v>19</v>
      </c>
      <c r="CF51" s="27">
        <v>29</v>
      </c>
      <c r="CG51" s="27">
        <v>37</v>
      </c>
      <c r="CH51" s="27">
        <v>89</v>
      </c>
      <c r="CI51" s="27">
        <v>103</v>
      </c>
      <c r="CJ51" s="27">
        <v>6690</v>
      </c>
      <c r="CK51" s="27">
        <v>5000</v>
      </c>
      <c r="CL51" s="27">
        <v>7559</v>
      </c>
      <c r="CM51" s="27">
        <v>12415</v>
      </c>
      <c r="CN51" s="27">
        <v>10648</v>
      </c>
      <c r="CO51" s="27">
        <v>15566</v>
      </c>
      <c r="CP51" s="27">
        <v>8906</v>
      </c>
      <c r="CQ51" s="27">
        <v>20415</v>
      </c>
      <c r="CR51" s="27">
        <v>50249</v>
      </c>
      <c r="CS51" s="27">
        <v>101254</v>
      </c>
      <c r="CT51" s="27">
        <v>218928</v>
      </c>
      <c r="CU51" s="27">
        <v>244328</v>
      </c>
    </row>
    <row r="52" spans="1:99" x14ac:dyDescent="0.15">
      <c r="B52" s="28">
        <v>4.9317129629629627E-2</v>
      </c>
      <c r="C52" s="27">
        <v>24.3</v>
      </c>
      <c r="D52" s="27">
        <v>16304</v>
      </c>
      <c r="E52" s="27">
        <v>9908</v>
      </c>
      <c r="F52" s="27">
        <v>6814</v>
      </c>
      <c r="G52" s="27">
        <v>42397</v>
      </c>
      <c r="H52" s="27">
        <v>41301</v>
      </c>
      <c r="I52" s="27">
        <v>62109</v>
      </c>
      <c r="J52" s="27">
        <v>13391</v>
      </c>
      <c r="K52" s="27">
        <v>7590</v>
      </c>
      <c r="L52" s="27">
        <v>4899</v>
      </c>
      <c r="M52" s="27">
        <v>4657</v>
      </c>
      <c r="N52" s="27">
        <v>4816</v>
      </c>
      <c r="O52" s="27">
        <v>4505</v>
      </c>
      <c r="P52" s="27">
        <v>16085</v>
      </c>
      <c r="Q52" s="27">
        <v>9979</v>
      </c>
      <c r="R52" s="27">
        <v>6899</v>
      </c>
      <c r="S52" s="27">
        <v>37609</v>
      </c>
      <c r="T52" s="27">
        <v>30672</v>
      </c>
      <c r="U52" s="27">
        <v>56429</v>
      </c>
      <c r="V52" s="27">
        <v>12468</v>
      </c>
      <c r="W52" s="27">
        <v>7723</v>
      </c>
      <c r="X52" s="27">
        <v>4927</v>
      </c>
      <c r="Y52" s="27">
        <v>4655</v>
      </c>
      <c r="Z52" s="27">
        <v>4494</v>
      </c>
      <c r="AA52" s="27">
        <v>4581</v>
      </c>
      <c r="AB52" s="27">
        <v>15948</v>
      </c>
      <c r="AC52" s="27">
        <v>9799</v>
      </c>
      <c r="AD52" s="27">
        <v>6160</v>
      </c>
      <c r="AE52" s="27">
        <v>40444</v>
      </c>
      <c r="AF52" s="27">
        <v>40894</v>
      </c>
      <c r="AG52" s="27">
        <v>59578</v>
      </c>
      <c r="AH52" s="27">
        <v>13013</v>
      </c>
      <c r="AI52" s="27">
        <v>7791</v>
      </c>
      <c r="AJ52" s="27">
        <v>5313</v>
      </c>
      <c r="AK52" s="27">
        <v>4725</v>
      </c>
      <c r="AL52" s="27">
        <v>5057</v>
      </c>
      <c r="AM52" s="27">
        <v>4655</v>
      </c>
      <c r="AN52" s="27">
        <v>16</v>
      </c>
      <c r="AO52" s="27">
        <v>10</v>
      </c>
      <c r="AP52" s="27">
        <v>16</v>
      </c>
      <c r="AQ52" s="27">
        <v>23</v>
      </c>
      <c r="AR52" s="27">
        <v>25</v>
      </c>
      <c r="AS52" s="27">
        <v>29</v>
      </c>
      <c r="AT52" s="27">
        <v>19</v>
      </c>
      <c r="AU52" s="27">
        <v>18</v>
      </c>
      <c r="AV52" s="27">
        <v>12</v>
      </c>
      <c r="AW52" s="27">
        <v>5</v>
      </c>
      <c r="AX52" s="27">
        <v>7</v>
      </c>
      <c r="AY52" s="27">
        <v>8</v>
      </c>
      <c r="AZ52" s="27">
        <v>6</v>
      </c>
      <c r="BA52" s="27">
        <v>14</v>
      </c>
      <c r="BB52" s="27">
        <v>33</v>
      </c>
      <c r="BC52" s="27">
        <v>20</v>
      </c>
      <c r="BD52" s="27">
        <v>13</v>
      </c>
      <c r="BE52" s="27">
        <v>7</v>
      </c>
      <c r="BF52" s="27">
        <v>12</v>
      </c>
      <c r="BG52" s="27">
        <v>11</v>
      </c>
      <c r="BH52" s="27">
        <v>7</v>
      </c>
      <c r="BI52" s="27">
        <v>15</v>
      </c>
      <c r="BJ52" s="27">
        <v>9</v>
      </c>
      <c r="BK52" s="27">
        <v>11</v>
      </c>
      <c r="BL52" s="27">
        <v>4272</v>
      </c>
      <c r="BM52" s="27">
        <v>4180</v>
      </c>
      <c r="BN52" s="27">
        <v>77051</v>
      </c>
      <c r="BO52" s="27">
        <v>5760</v>
      </c>
      <c r="BP52" s="27">
        <v>4307</v>
      </c>
      <c r="BQ52" s="27">
        <v>6141</v>
      </c>
      <c r="BR52" s="27">
        <v>4242</v>
      </c>
      <c r="BS52" s="27">
        <v>5415</v>
      </c>
      <c r="BT52" s="27">
        <v>7056</v>
      </c>
      <c r="BU52" s="27">
        <v>9211</v>
      </c>
      <c r="BV52" s="27">
        <v>5635</v>
      </c>
      <c r="BW52" s="27">
        <v>6640</v>
      </c>
      <c r="BX52" s="27">
        <v>8</v>
      </c>
      <c r="BY52" s="27">
        <v>17</v>
      </c>
      <c r="BZ52" s="27">
        <v>24</v>
      </c>
      <c r="CA52" s="27">
        <v>22</v>
      </c>
      <c r="CB52" s="27">
        <v>10</v>
      </c>
      <c r="CC52" s="27">
        <v>15</v>
      </c>
      <c r="CD52" s="27">
        <v>12</v>
      </c>
      <c r="CE52" s="27">
        <v>17</v>
      </c>
      <c r="CF52" s="27">
        <v>35</v>
      </c>
      <c r="CG52" s="27">
        <v>43</v>
      </c>
      <c r="CH52" s="27">
        <v>103</v>
      </c>
      <c r="CI52" s="27">
        <v>90</v>
      </c>
      <c r="CJ52" s="27">
        <v>7221</v>
      </c>
      <c r="CK52" s="27">
        <v>5316</v>
      </c>
      <c r="CL52" s="27">
        <v>8058</v>
      </c>
      <c r="CM52" s="27">
        <v>13445</v>
      </c>
      <c r="CN52" s="27">
        <v>11173</v>
      </c>
      <c r="CO52" s="27">
        <v>16610</v>
      </c>
      <c r="CP52" s="27">
        <v>9136</v>
      </c>
      <c r="CQ52" s="27">
        <v>21542</v>
      </c>
      <c r="CR52" s="27">
        <v>52609</v>
      </c>
      <c r="CS52" s="27">
        <v>105715</v>
      </c>
      <c r="CT52" s="27">
        <v>229381</v>
      </c>
      <c r="CU52" s="27">
        <v>255686</v>
      </c>
    </row>
    <row r="54" spans="1:99" ht="14" x14ac:dyDescent="0.15">
      <c r="A54" s="26" t="s">
        <v>200</v>
      </c>
      <c r="B54" s="25"/>
    </row>
    <row r="56" spans="1:99" x14ac:dyDescent="0.15">
      <c r="B56" s="24"/>
      <c r="C56" s="23">
        <v>1</v>
      </c>
      <c r="D56" s="23">
        <v>2</v>
      </c>
      <c r="E56" s="23">
        <v>3</v>
      </c>
      <c r="F56" s="23">
        <v>4</v>
      </c>
      <c r="G56" s="23">
        <v>5</v>
      </c>
      <c r="H56" s="23">
        <v>6</v>
      </c>
      <c r="I56" s="23">
        <v>7</v>
      </c>
      <c r="J56" s="23">
        <v>8</v>
      </c>
      <c r="K56" s="23">
        <v>9</v>
      </c>
      <c r="L56" s="23">
        <v>10</v>
      </c>
      <c r="M56" s="23">
        <v>11</v>
      </c>
      <c r="N56" s="23">
        <v>12</v>
      </c>
    </row>
    <row r="57" spans="1:99" x14ac:dyDescent="0.15">
      <c r="B57" s="33" t="s">
        <v>199</v>
      </c>
      <c r="C57" s="22">
        <v>279840</v>
      </c>
      <c r="D57" s="22">
        <v>167730</v>
      </c>
      <c r="E57" s="22">
        <v>112580</v>
      </c>
      <c r="F57" s="22">
        <v>790940</v>
      </c>
      <c r="G57" s="22">
        <v>758440</v>
      </c>
      <c r="H57" s="22">
        <v>1178290</v>
      </c>
      <c r="I57" s="22">
        <v>227930</v>
      </c>
      <c r="J57" s="22">
        <v>121450</v>
      </c>
      <c r="K57" s="22">
        <v>75580</v>
      </c>
      <c r="L57" s="22">
        <v>68910</v>
      </c>
      <c r="M57" s="22">
        <v>72310</v>
      </c>
      <c r="N57" s="22">
        <v>66210</v>
      </c>
      <c r="O57" s="17" t="s">
        <v>192</v>
      </c>
    </row>
    <row r="58" spans="1:99" ht="24" x14ac:dyDescent="0.15">
      <c r="B58" s="34"/>
      <c r="C58" s="21">
        <v>0.99399999999999999</v>
      </c>
      <c r="D58" s="21">
        <v>0.99399999999999999</v>
      </c>
      <c r="E58" s="21">
        <v>0.996</v>
      </c>
      <c r="F58" s="21">
        <v>0.99099999999999999</v>
      </c>
      <c r="G58" s="21">
        <v>0.99099999999999999</v>
      </c>
      <c r="H58" s="21">
        <v>0.98799999999999999</v>
      </c>
      <c r="I58" s="21">
        <v>0.99099999999999999</v>
      </c>
      <c r="J58" s="21">
        <v>0.998</v>
      </c>
      <c r="K58" s="21">
        <v>0.996</v>
      </c>
      <c r="L58" s="21">
        <v>0.999</v>
      </c>
      <c r="M58" s="21">
        <v>0.999</v>
      </c>
      <c r="N58" s="21">
        <v>0.995</v>
      </c>
      <c r="O58" s="17" t="s">
        <v>191</v>
      </c>
    </row>
    <row r="59" spans="1:99" ht="24" x14ac:dyDescent="0.15">
      <c r="B59" s="34"/>
      <c r="C59" s="20">
        <v>1.4594907407407407E-2</v>
      </c>
      <c r="D59" s="20">
        <v>1.4594907407407407E-2</v>
      </c>
      <c r="E59" s="20">
        <v>1.4594907407407407E-2</v>
      </c>
      <c r="F59" s="20">
        <v>2.1539351851851851E-2</v>
      </c>
      <c r="G59" s="20">
        <v>2.1539351851851851E-2</v>
      </c>
      <c r="H59" s="20">
        <v>2.1539351851851851E-2</v>
      </c>
      <c r="I59" s="20">
        <v>2.1539351851851851E-2</v>
      </c>
      <c r="J59" s="20">
        <v>1.4594907407407407E-2</v>
      </c>
      <c r="K59" s="20">
        <v>1.4594907407407407E-2</v>
      </c>
      <c r="L59" s="20">
        <v>1.4594907407407407E-2</v>
      </c>
      <c r="M59" s="20">
        <v>1.4594907407407407E-2</v>
      </c>
      <c r="N59" s="20">
        <v>1.4594907407407407E-2</v>
      </c>
      <c r="O59" s="17" t="s">
        <v>190</v>
      </c>
    </row>
    <row r="60" spans="1:99" ht="14" x14ac:dyDescent="0.15">
      <c r="B60" s="35"/>
      <c r="C60" s="18">
        <v>1.6898148148148148E-3</v>
      </c>
      <c r="D60" s="18">
        <v>1.4930555555555556E-3</v>
      </c>
      <c r="E60" s="18">
        <v>1.0879629629629629E-3</v>
      </c>
      <c r="F60" s="18">
        <v>3.2523148148148147E-3</v>
      </c>
      <c r="G60" s="18">
        <v>3.3680555555555556E-3</v>
      </c>
      <c r="H60" s="18">
        <v>3.0324074074074073E-3</v>
      </c>
      <c r="I60" s="18">
        <v>2.8819444444444444E-3</v>
      </c>
      <c r="J60" s="18">
        <v>1.261574074074074E-3</v>
      </c>
      <c r="K60" s="19" t="s">
        <v>189</v>
      </c>
      <c r="L60" s="18">
        <v>8.1018518518518516E-4</v>
      </c>
      <c r="M60" s="19" t="s">
        <v>189</v>
      </c>
      <c r="N60" s="19" t="s">
        <v>189</v>
      </c>
      <c r="O60" s="17" t="s">
        <v>188</v>
      </c>
    </row>
    <row r="61" spans="1:99" x14ac:dyDescent="0.15">
      <c r="B61" s="33" t="s">
        <v>198</v>
      </c>
      <c r="C61" s="22">
        <v>281220</v>
      </c>
      <c r="D61" s="22">
        <v>170050</v>
      </c>
      <c r="E61" s="22">
        <v>110960</v>
      </c>
      <c r="F61" s="22">
        <v>693540</v>
      </c>
      <c r="G61" s="22">
        <v>574800</v>
      </c>
      <c r="H61" s="22">
        <v>1049670</v>
      </c>
      <c r="I61" s="22">
        <v>213700</v>
      </c>
      <c r="J61" s="22">
        <v>123450</v>
      </c>
      <c r="K61" s="22">
        <v>76050</v>
      </c>
      <c r="L61" s="22">
        <v>69460</v>
      </c>
      <c r="M61" s="22">
        <v>71180</v>
      </c>
      <c r="N61" s="22">
        <v>69960</v>
      </c>
      <c r="O61" s="17" t="s">
        <v>192</v>
      </c>
    </row>
    <row r="62" spans="1:99" ht="24" x14ac:dyDescent="0.15">
      <c r="B62" s="34"/>
      <c r="C62" s="21">
        <v>0.99299999999999999</v>
      </c>
      <c r="D62" s="21">
        <v>0.995</v>
      </c>
      <c r="E62" s="21">
        <v>0.997</v>
      </c>
      <c r="F62" s="21">
        <v>0.99099999999999999</v>
      </c>
      <c r="G62" s="21">
        <v>0.99</v>
      </c>
      <c r="H62" s="21">
        <v>0.99099999999999999</v>
      </c>
      <c r="I62" s="21">
        <v>0.99199999999999999</v>
      </c>
      <c r="J62" s="21">
        <v>0.99399999999999999</v>
      </c>
      <c r="K62" s="21">
        <v>0.998</v>
      </c>
      <c r="L62" s="21">
        <v>0.999</v>
      </c>
      <c r="M62" s="21">
        <v>0.997</v>
      </c>
      <c r="N62" s="21">
        <v>1</v>
      </c>
      <c r="O62" s="17" t="s">
        <v>191</v>
      </c>
    </row>
    <row r="63" spans="1:99" ht="24" x14ac:dyDescent="0.15">
      <c r="B63" s="34"/>
      <c r="C63" s="20">
        <v>1.4594907407407407E-2</v>
      </c>
      <c r="D63" s="20">
        <v>1.4594907407407407E-2</v>
      </c>
      <c r="E63" s="20">
        <v>1.4594907407407407E-2</v>
      </c>
      <c r="F63" s="20">
        <v>2.1539351851851851E-2</v>
      </c>
      <c r="G63" s="20">
        <v>1.4594907407407407E-2</v>
      </c>
      <c r="H63" s="20">
        <v>2.1539351851851851E-2</v>
      </c>
      <c r="I63" s="20">
        <v>2.1539351851851851E-2</v>
      </c>
      <c r="J63" s="20">
        <v>1.4594907407407407E-2</v>
      </c>
      <c r="K63" s="20">
        <v>1.4594907407407407E-2</v>
      </c>
      <c r="L63" s="20">
        <v>1.4594907407407407E-2</v>
      </c>
      <c r="M63" s="20">
        <v>1.4594907407407407E-2</v>
      </c>
      <c r="N63" s="20">
        <v>1.4594907407407407E-2</v>
      </c>
      <c r="O63" s="17" t="s">
        <v>190</v>
      </c>
    </row>
    <row r="64" spans="1:99" ht="14" x14ac:dyDescent="0.15">
      <c r="B64" s="35"/>
      <c r="C64" s="18">
        <v>1.712962962962963E-3</v>
      </c>
      <c r="D64" s="18">
        <v>1.5625000000000001E-3</v>
      </c>
      <c r="E64" s="18">
        <v>1.1458333333333333E-3</v>
      </c>
      <c r="F64" s="18">
        <v>3.0671296296296297E-3</v>
      </c>
      <c r="G64" s="18">
        <v>1.9328703703703704E-3</v>
      </c>
      <c r="H64" s="18">
        <v>3.3912037037037036E-3</v>
      </c>
      <c r="I64" s="18">
        <v>2.476851851851852E-3</v>
      </c>
      <c r="J64" s="18">
        <v>1.5277777777777779E-3</v>
      </c>
      <c r="K64" s="19" t="s">
        <v>189</v>
      </c>
      <c r="L64" s="19" t="s">
        <v>189</v>
      </c>
      <c r="M64" s="19" t="s">
        <v>189</v>
      </c>
      <c r="N64" s="18">
        <v>8.564814814814815E-4</v>
      </c>
      <c r="O64" s="17" t="s">
        <v>188</v>
      </c>
    </row>
    <row r="65" spans="2:15" x14ac:dyDescent="0.15">
      <c r="B65" s="33" t="s">
        <v>197</v>
      </c>
      <c r="C65" s="22">
        <v>281670</v>
      </c>
      <c r="D65" s="22">
        <v>164950</v>
      </c>
      <c r="E65" s="22">
        <v>102460</v>
      </c>
      <c r="F65" s="22">
        <v>756220</v>
      </c>
      <c r="G65" s="22">
        <v>764000</v>
      </c>
      <c r="H65" s="22">
        <v>1108410</v>
      </c>
      <c r="I65" s="22">
        <v>226440</v>
      </c>
      <c r="J65" s="22">
        <v>124540</v>
      </c>
      <c r="K65" s="22">
        <v>81630</v>
      </c>
      <c r="L65" s="22">
        <v>73420</v>
      </c>
      <c r="M65" s="22">
        <v>76200</v>
      </c>
      <c r="N65" s="22">
        <v>68200</v>
      </c>
      <c r="O65" s="17" t="s">
        <v>192</v>
      </c>
    </row>
    <row r="66" spans="2:15" ht="24" x14ac:dyDescent="0.15">
      <c r="B66" s="34"/>
      <c r="C66" s="21">
        <v>0.99399999999999999</v>
      </c>
      <c r="D66" s="21">
        <v>0.99199999999999999</v>
      </c>
      <c r="E66" s="21">
        <v>0.99399999999999999</v>
      </c>
      <c r="F66" s="21">
        <v>0.99</v>
      </c>
      <c r="G66" s="21">
        <v>0.98799999999999999</v>
      </c>
      <c r="H66" s="21">
        <v>0.98799999999999999</v>
      </c>
      <c r="I66" s="21">
        <v>0.99399999999999999</v>
      </c>
      <c r="J66" s="21">
        <v>0.98899999999999999</v>
      </c>
      <c r="K66" s="21">
        <v>0.99099999999999999</v>
      </c>
      <c r="L66" s="21">
        <v>0.997</v>
      </c>
      <c r="M66" s="21">
        <v>0.998</v>
      </c>
      <c r="N66" s="21">
        <v>0.996</v>
      </c>
      <c r="O66" s="17" t="s">
        <v>191</v>
      </c>
    </row>
    <row r="67" spans="2:15" ht="24" x14ac:dyDescent="0.15">
      <c r="B67" s="34"/>
      <c r="C67" s="20">
        <v>1.4594907407407407E-2</v>
      </c>
      <c r="D67" s="20">
        <v>1.4594907407407407E-2</v>
      </c>
      <c r="E67" s="20">
        <v>1.4594907407407407E-2</v>
      </c>
      <c r="F67" s="20">
        <v>1.4594907407407407E-2</v>
      </c>
      <c r="G67" s="20">
        <v>1.4594907407407407E-2</v>
      </c>
      <c r="H67" s="20">
        <v>2.1539351851851851E-2</v>
      </c>
      <c r="I67" s="20">
        <v>1.4594907407407407E-2</v>
      </c>
      <c r="J67" s="20">
        <v>1.4594907407407407E-2</v>
      </c>
      <c r="K67" s="20">
        <v>1.4594907407407407E-2</v>
      </c>
      <c r="L67" s="20">
        <v>1.4594907407407407E-2</v>
      </c>
      <c r="M67" s="20">
        <v>1.4594907407407407E-2</v>
      </c>
      <c r="N67" s="20">
        <v>1.4594907407407407E-2</v>
      </c>
      <c r="O67" s="17" t="s">
        <v>190</v>
      </c>
    </row>
    <row r="68" spans="2:15" ht="14" x14ac:dyDescent="0.15">
      <c r="B68" s="35"/>
      <c r="C68" s="18">
        <v>1.6319444444444445E-3</v>
      </c>
      <c r="D68" s="18">
        <v>1.3773148148148147E-3</v>
      </c>
      <c r="E68" s="18">
        <v>8.7962962962962962E-4</v>
      </c>
      <c r="F68" s="18">
        <v>1.9560185185185184E-3</v>
      </c>
      <c r="G68" s="18">
        <v>2.0717592592592593E-3</v>
      </c>
      <c r="H68" s="18">
        <v>2.9398148148148148E-3</v>
      </c>
      <c r="I68" s="18">
        <v>1.6203703703703703E-3</v>
      </c>
      <c r="J68" s="18">
        <v>1.238425925925926E-3</v>
      </c>
      <c r="K68" s="19" t="s">
        <v>189</v>
      </c>
      <c r="L68" s="19" t="s">
        <v>189</v>
      </c>
      <c r="M68" s="18">
        <v>7.291666666666667E-4</v>
      </c>
      <c r="N68" s="19" t="s">
        <v>189</v>
      </c>
      <c r="O68" s="17" t="s">
        <v>188</v>
      </c>
    </row>
    <row r="69" spans="2:15" x14ac:dyDescent="0.15">
      <c r="B69" s="33" t="s">
        <v>196</v>
      </c>
      <c r="C69" s="22">
        <v>60</v>
      </c>
      <c r="D69" s="22">
        <v>90</v>
      </c>
      <c r="E69" s="22">
        <v>180</v>
      </c>
      <c r="F69" s="22">
        <v>440</v>
      </c>
      <c r="G69" s="22">
        <v>810</v>
      </c>
      <c r="H69" s="22">
        <v>460</v>
      </c>
      <c r="I69" s="22">
        <v>330</v>
      </c>
      <c r="J69" s="22">
        <v>190</v>
      </c>
      <c r="K69" s="22">
        <v>170</v>
      </c>
      <c r="L69" s="22">
        <v>-70</v>
      </c>
      <c r="M69" s="22">
        <v>160</v>
      </c>
      <c r="N69" s="22">
        <v>-140</v>
      </c>
      <c r="O69" s="17" t="s">
        <v>192</v>
      </c>
    </row>
    <row r="70" spans="2:15" ht="24" x14ac:dyDescent="0.15">
      <c r="B70" s="34"/>
      <c r="C70" s="21">
        <v>0.13800000000000001</v>
      </c>
      <c r="D70" s="21">
        <v>0.50600000000000001</v>
      </c>
      <c r="E70" s="21">
        <v>0.78600000000000003</v>
      </c>
      <c r="F70" s="21">
        <v>0.83899999999999997</v>
      </c>
      <c r="G70" s="21">
        <v>0.92300000000000004</v>
      </c>
      <c r="H70" s="21">
        <v>0.93100000000000005</v>
      </c>
      <c r="I70" s="21">
        <v>0.92900000000000005</v>
      </c>
      <c r="J70" s="21">
        <v>0.78500000000000003</v>
      </c>
      <c r="K70" s="21">
        <v>0.67500000000000004</v>
      </c>
      <c r="L70" s="21">
        <v>0.38300000000000001</v>
      </c>
      <c r="M70" s="21">
        <v>0.69599999999999995</v>
      </c>
      <c r="N70" s="21">
        <v>0.13900000000000001</v>
      </c>
      <c r="O70" s="17" t="s">
        <v>191</v>
      </c>
    </row>
    <row r="71" spans="2:15" ht="24" x14ac:dyDescent="0.15">
      <c r="B71" s="34"/>
      <c r="C71" s="20">
        <v>3.5428240740740739E-2</v>
      </c>
      <c r="D71" s="20">
        <v>3.5428240740740739E-2</v>
      </c>
      <c r="E71" s="20">
        <v>3.5428240740740739E-2</v>
      </c>
      <c r="F71" s="20">
        <v>2.1539351851851851E-2</v>
      </c>
      <c r="G71" s="20">
        <v>2.1539351851851851E-2</v>
      </c>
      <c r="H71" s="20">
        <v>2.8483796296296295E-2</v>
      </c>
      <c r="I71" s="20">
        <v>2.1539351851851851E-2</v>
      </c>
      <c r="J71" s="20">
        <v>2.1539351851851851E-2</v>
      </c>
      <c r="K71" s="20">
        <v>1.4594907407407407E-2</v>
      </c>
      <c r="L71" s="20">
        <v>1.4594907407407407E-2</v>
      </c>
      <c r="M71" s="20">
        <v>2.1539351851851851E-2</v>
      </c>
      <c r="N71" s="20">
        <v>1.4594907407407407E-2</v>
      </c>
      <c r="O71" s="17" t="s">
        <v>190</v>
      </c>
    </row>
    <row r="72" spans="2:15" x14ac:dyDescent="0.15">
      <c r="B72" s="35"/>
      <c r="C72" s="18">
        <v>1.2280092592592592E-2</v>
      </c>
      <c r="D72" s="18">
        <v>0.02</v>
      </c>
      <c r="E72" s="18">
        <v>3.0023148148148149E-2</v>
      </c>
      <c r="F72" s="18">
        <v>1.3958333333333333E-2</v>
      </c>
      <c r="G72" s="18">
        <v>1.3136574074074075E-2</v>
      </c>
      <c r="H72" s="18">
        <v>8.2523148148148148E-3</v>
      </c>
      <c r="I72" s="18">
        <v>1.8587962962962962E-2</v>
      </c>
      <c r="J72" s="18">
        <v>3.2638888888888891E-3</v>
      </c>
      <c r="K72" s="18">
        <v>7.2453703703703708E-3</v>
      </c>
      <c r="L72" s="18">
        <v>1.2615740740740742E-2</v>
      </c>
      <c r="M72" s="18">
        <v>3.8032407407407411E-2</v>
      </c>
      <c r="N72" s="18">
        <v>3.6805555555555554E-3</v>
      </c>
      <c r="O72" s="17" t="s">
        <v>188</v>
      </c>
    </row>
    <row r="73" spans="2:15" x14ac:dyDescent="0.15">
      <c r="B73" s="33" t="s">
        <v>195</v>
      </c>
      <c r="C73" s="22">
        <v>90</v>
      </c>
      <c r="D73" s="22">
        <v>130</v>
      </c>
      <c r="E73" s="22">
        <v>480</v>
      </c>
      <c r="F73" s="22">
        <v>190</v>
      </c>
      <c r="G73" s="22">
        <v>30</v>
      </c>
      <c r="H73" s="22">
        <v>190</v>
      </c>
      <c r="I73" s="22">
        <v>130</v>
      </c>
      <c r="J73" s="22">
        <v>60</v>
      </c>
      <c r="K73" s="22">
        <v>100</v>
      </c>
      <c r="L73" s="22">
        <v>80</v>
      </c>
      <c r="M73" s="22">
        <v>160</v>
      </c>
      <c r="N73" s="22">
        <v>170</v>
      </c>
      <c r="O73" s="17" t="s">
        <v>192</v>
      </c>
    </row>
    <row r="74" spans="2:15" ht="24" x14ac:dyDescent="0.15">
      <c r="B74" s="34"/>
      <c r="C74" s="21">
        <v>0.27700000000000002</v>
      </c>
      <c r="D74" s="21">
        <v>0.81299999999999994</v>
      </c>
      <c r="E74" s="21">
        <v>0.94899999999999995</v>
      </c>
      <c r="F74" s="21">
        <v>0.752</v>
      </c>
      <c r="G74" s="21">
        <v>8.3000000000000004E-2</v>
      </c>
      <c r="H74" s="21">
        <v>0.59</v>
      </c>
      <c r="I74" s="21">
        <v>0.27800000000000002</v>
      </c>
      <c r="J74" s="21">
        <v>0.3</v>
      </c>
      <c r="K74" s="21">
        <v>0.2</v>
      </c>
      <c r="L74" s="21">
        <v>0.193</v>
      </c>
      <c r="M74" s="21">
        <v>0.83099999999999996</v>
      </c>
      <c r="N74" s="21">
        <v>0.61799999999999999</v>
      </c>
      <c r="O74" s="17" t="s">
        <v>191</v>
      </c>
    </row>
    <row r="75" spans="2:15" ht="24" x14ac:dyDescent="0.15">
      <c r="B75" s="34"/>
      <c r="C75" s="20">
        <v>2.1539351851851851E-2</v>
      </c>
      <c r="D75" s="20">
        <v>1.4594907407407407E-2</v>
      </c>
      <c r="E75" s="20">
        <v>2.1539351851851851E-2</v>
      </c>
      <c r="F75" s="20">
        <v>3.5428240740740739E-2</v>
      </c>
      <c r="G75" s="20">
        <v>3.5428240740740739E-2</v>
      </c>
      <c r="H75" s="20">
        <v>2.1539351851851851E-2</v>
      </c>
      <c r="I75" s="20">
        <v>1.4594907407407407E-2</v>
      </c>
      <c r="J75" s="20">
        <v>2.1539351851851851E-2</v>
      </c>
      <c r="K75" s="20">
        <v>1.4594907407407407E-2</v>
      </c>
      <c r="L75" s="20">
        <v>1.4594907407407407E-2</v>
      </c>
      <c r="M75" s="20">
        <v>2.1539351851851851E-2</v>
      </c>
      <c r="N75" s="20">
        <v>2.1539351851851851E-2</v>
      </c>
      <c r="O75" s="17" t="s">
        <v>190</v>
      </c>
    </row>
    <row r="76" spans="2:15" ht="14" x14ac:dyDescent="0.15">
      <c r="B76" s="35"/>
      <c r="C76" s="19" t="s">
        <v>189</v>
      </c>
      <c r="D76" s="18">
        <v>4.9768518518518521E-3</v>
      </c>
      <c r="E76" s="18">
        <v>1.3148148148148148E-2</v>
      </c>
      <c r="F76" s="18">
        <v>2.0810185185185185E-2</v>
      </c>
      <c r="G76" s="18">
        <v>1.6909722222222222E-2</v>
      </c>
      <c r="H76" s="18">
        <v>2.6655092592592591E-2</v>
      </c>
      <c r="I76" s="18">
        <v>2.8472222222222223E-3</v>
      </c>
      <c r="J76" s="19" t="s">
        <v>189</v>
      </c>
      <c r="K76" s="18">
        <v>2.8483796296296295E-2</v>
      </c>
      <c r="L76" s="18">
        <v>9.3865740740740732E-3</v>
      </c>
      <c r="M76" s="18">
        <v>2.2407407407407407E-2</v>
      </c>
      <c r="N76" s="18">
        <v>1.8275462962962962E-2</v>
      </c>
      <c r="O76" s="17" t="s">
        <v>188</v>
      </c>
    </row>
    <row r="77" spans="2:15" x14ac:dyDescent="0.15">
      <c r="B77" s="33" t="s">
        <v>31</v>
      </c>
      <c r="C77" s="22">
        <v>61780</v>
      </c>
      <c r="D77" s="22">
        <v>62460</v>
      </c>
      <c r="E77" s="22">
        <v>1376710</v>
      </c>
      <c r="F77" s="22">
        <v>93620</v>
      </c>
      <c r="G77" s="22">
        <v>66460</v>
      </c>
      <c r="H77" s="22">
        <v>101730</v>
      </c>
      <c r="I77" s="22">
        <v>63630</v>
      </c>
      <c r="J77" s="22">
        <v>87310</v>
      </c>
      <c r="K77" s="22">
        <v>114940</v>
      </c>
      <c r="L77" s="22">
        <v>154710</v>
      </c>
      <c r="M77" s="22">
        <v>84000</v>
      </c>
      <c r="N77" s="22">
        <v>102770</v>
      </c>
      <c r="O77" s="17" t="s">
        <v>192</v>
      </c>
    </row>
    <row r="78" spans="2:15" ht="24" x14ac:dyDescent="0.15">
      <c r="B78" s="34"/>
      <c r="C78" s="21">
        <v>0.98099999999999998</v>
      </c>
      <c r="D78" s="21">
        <v>0.99</v>
      </c>
      <c r="E78" s="21">
        <v>0.99099999999999999</v>
      </c>
      <c r="F78" s="21">
        <v>0.996</v>
      </c>
      <c r="G78" s="21">
        <v>0.98899999999999999</v>
      </c>
      <c r="H78" s="21">
        <v>0.98599999999999999</v>
      </c>
      <c r="I78" s="21">
        <v>0.98299999999999998</v>
      </c>
      <c r="J78" s="21">
        <v>0.995</v>
      </c>
      <c r="K78" s="21">
        <v>0.996</v>
      </c>
      <c r="L78" s="21">
        <v>0.997</v>
      </c>
      <c r="M78" s="21">
        <v>0.99</v>
      </c>
      <c r="N78" s="21">
        <v>0.99399999999999999</v>
      </c>
      <c r="O78" s="17" t="s">
        <v>191</v>
      </c>
    </row>
    <row r="79" spans="2:15" ht="24" x14ac:dyDescent="0.15">
      <c r="B79" s="34"/>
      <c r="C79" s="20">
        <v>1.4594907407407407E-2</v>
      </c>
      <c r="D79" s="20">
        <v>1.4594907407407407E-2</v>
      </c>
      <c r="E79" s="20">
        <v>1.4594907407407407E-2</v>
      </c>
      <c r="F79" s="20">
        <v>1.4594907407407407E-2</v>
      </c>
      <c r="G79" s="20">
        <v>1.4594907407407407E-2</v>
      </c>
      <c r="H79" s="20">
        <v>1.4594907407407407E-2</v>
      </c>
      <c r="I79" s="20">
        <v>1.4594907407407407E-2</v>
      </c>
      <c r="J79" s="20">
        <v>1.4594907407407407E-2</v>
      </c>
      <c r="K79" s="20">
        <v>1.4594907407407407E-2</v>
      </c>
      <c r="L79" s="20">
        <v>1.4594907407407407E-2</v>
      </c>
      <c r="M79" s="20">
        <v>1.4594907407407407E-2</v>
      </c>
      <c r="N79" s="20">
        <v>1.4594907407407407E-2</v>
      </c>
      <c r="O79" s="17" t="s">
        <v>190</v>
      </c>
    </row>
    <row r="80" spans="2:15" ht="14" x14ac:dyDescent="0.15">
      <c r="B80" s="35"/>
      <c r="C80" s="19" t="s">
        <v>189</v>
      </c>
      <c r="D80" s="19" t="s">
        <v>189</v>
      </c>
      <c r="E80" s="18">
        <v>1.9212962962962964E-3</v>
      </c>
      <c r="F80" s="19" t="s">
        <v>189</v>
      </c>
      <c r="G80" s="19" t="s">
        <v>189</v>
      </c>
      <c r="H80" s="19" t="s">
        <v>189</v>
      </c>
      <c r="I80" s="19" t="s">
        <v>189</v>
      </c>
      <c r="J80" s="19" t="s">
        <v>189</v>
      </c>
      <c r="K80" s="19" t="s">
        <v>189</v>
      </c>
      <c r="L80" s="18">
        <v>7.9861111111111116E-4</v>
      </c>
      <c r="M80" s="19" t="s">
        <v>189</v>
      </c>
      <c r="N80" s="19" t="s">
        <v>189</v>
      </c>
      <c r="O80" s="17" t="s">
        <v>188</v>
      </c>
    </row>
    <row r="81" spans="2:15" x14ac:dyDescent="0.15">
      <c r="B81" s="33" t="s">
        <v>194</v>
      </c>
      <c r="C81" s="22">
        <v>100</v>
      </c>
      <c r="D81" s="22">
        <v>240</v>
      </c>
      <c r="E81" s="22">
        <v>600</v>
      </c>
      <c r="F81" s="22">
        <v>280</v>
      </c>
      <c r="G81" s="22">
        <v>300</v>
      </c>
      <c r="H81" s="22">
        <v>240</v>
      </c>
      <c r="I81" s="22">
        <v>170</v>
      </c>
      <c r="J81" s="22">
        <v>210</v>
      </c>
      <c r="K81" s="22">
        <v>420</v>
      </c>
      <c r="L81" s="22">
        <v>1170</v>
      </c>
      <c r="M81" s="22">
        <v>1570</v>
      </c>
      <c r="N81" s="22">
        <v>1410</v>
      </c>
      <c r="O81" s="17" t="s">
        <v>192</v>
      </c>
    </row>
    <row r="82" spans="2:15" ht="24" x14ac:dyDescent="0.15">
      <c r="B82" s="34"/>
      <c r="C82" s="21">
        <v>0.34699999999999998</v>
      </c>
      <c r="D82" s="21">
        <v>0.92900000000000005</v>
      </c>
      <c r="E82" s="21">
        <v>0.96099999999999997</v>
      </c>
      <c r="F82" s="21">
        <v>0.73099999999999998</v>
      </c>
      <c r="G82" s="21">
        <v>0.55800000000000005</v>
      </c>
      <c r="H82" s="21">
        <v>0.70899999999999996</v>
      </c>
      <c r="I82" s="21">
        <v>0.32500000000000001</v>
      </c>
      <c r="J82" s="21">
        <v>0.44600000000000001</v>
      </c>
      <c r="K82" s="21">
        <v>0.75600000000000001</v>
      </c>
      <c r="L82" s="21">
        <v>0.98299999999999998</v>
      </c>
      <c r="M82" s="21">
        <v>0.97899999999999998</v>
      </c>
      <c r="N82" s="21">
        <v>0.93</v>
      </c>
      <c r="O82" s="17" t="s">
        <v>191</v>
      </c>
    </row>
    <row r="83" spans="2:15" ht="24" x14ac:dyDescent="0.15">
      <c r="B83" s="34"/>
      <c r="C83" s="20">
        <v>2.8483796296296295E-2</v>
      </c>
      <c r="D83" s="20">
        <v>1.4594907407407407E-2</v>
      </c>
      <c r="E83" s="20">
        <v>1.4594907407407407E-2</v>
      </c>
      <c r="F83" s="20">
        <v>1.4594907407407407E-2</v>
      </c>
      <c r="G83" s="20">
        <v>2.8483796296296295E-2</v>
      </c>
      <c r="H83" s="20">
        <v>2.8483796296296295E-2</v>
      </c>
      <c r="I83" s="20">
        <v>2.8483796296296295E-2</v>
      </c>
      <c r="J83" s="20">
        <v>1.4594907407407407E-2</v>
      </c>
      <c r="K83" s="20">
        <v>2.1539351851851851E-2</v>
      </c>
      <c r="L83" s="20">
        <v>1.4594907407407407E-2</v>
      </c>
      <c r="M83" s="20">
        <v>1.4594907407407407E-2</v>
      </c>
      <c r="N83" s="20">
        <v>1.4594907407407407E-2</v>
      </c>
      <c r="O83" s="17" t="s">
        <v>190</v>
      </c>
    </row>
    <row r="84" spans="2:15" ht="14" x14ac:dyDescent="0.15">
      <c r="B84" s="35"/>
      <c r="C84" s="18">
        <v>3.4039351851851848E-2</v>
      </c>
      <c r="D84" s="18">
        <v>3.0208333333333333E-3</v>
      </c>
      <c r="E84" s="18">
        <v>9.3749999999999997E-4</v>
      </c>
      <c r="F84" s="18">
        <v>6.1574074074074074E-3</v>
      </c>
      <c r="G84" s="18">
        <v>1.5983796296296298E-2</v>
      </c>
      <c r="H84" s="18">
        <v>1.2280092592592592E-2</v>
      </c>
      <c r="I84" s="18">
        <v>1.9502314814814816E-2</v>
      </c>
      <c r="J84" s="18">
        <v>7.3148148148148148E-3</v>
      </c>
      <c r="K84" s="18">
        <v>4.0162037037037041E-3</v>
      </c>
      <c r="L84" s="18">
        <v>2.1296296296296298E-3</v>
      </c>
      <c r="M84" s="19" t="s">
        <v>189</v>
      </c>
      <c r="N84" s="19" t="s">
        <v>189</v>
      </c>
      <c r="O84" s="17" t="s">
        <v>188</v>
      </c>
    </row>
    <row r="85" spans="2:15" x14ac:dyDescent="0.15">
      <c r="B85" s="33" t="s">
        <v>193</v>
      </c>
      <c r="C85" s="22">
        <v>113620</v>
      </c>
      <c r="D85" s="22">
        <v>82680</v>
      </c>
      <c r="E85" s="22">
        <v>134260</v>
      </c>
      <c r="F85" s="22">
        <v>230520</v>
      </c>
      <c r="G85" s="22">
        <v>197260</v>
      </c>
      <c r="H85" s="22">
        <v>307270</v>
      </c>
      <c r="I85" s="22">
        <v>157560</v>
      </c>
      <c r="J85" s="22">
        <v>407280</v>
      </c>
      <c r="K85" s="22">
        <v>1032020</v>
      </c>
      <c r="L85" s="22">
        <v>2095480</v>
      </c>
      <c r="M85" s="22">
        <v>4634820</v>
      </c>
      <c r="N85" s="22">
        <v>5161690</v>
      </c>
      <c r="O85" s="17" t="s">
        <v>192</v>
      </c>
    </row>
    <row r="86" spans="2:15" ht="24" x14ac:dyDescent="0.15">
      <c r="B86" s="34"/>
      <c r="C86" s="21">
        <v>0.99099999999999999</v>
      </c>
      <c r="D86" s="21">
        <v>0.98299999999999998</v>
      </c>
      <c r="E86" s="21">
        <v>0.99099999999999999</v>
      </c>
      <c r="F86" s="21">
        <v>0.99299999999999999</v>
      </c>
      <c r="G86" s="21">
        <v>0.997</v>
      </c>
      <c r="H86" s="21">
        <v>0.995</v>
      </c>
      <c r="I86" s="21">
        <v>0.99299999999999999</v>
      </c>
      <c r="J86" s="21">
        <v>0.995</v>
      </c>
      <c r="K86" s="21">
        <v>0.99299999999999999</v>
      </c>
      <c r="L86" s="21">
        <v>0.99299999999999999</v>
      </c>
      <c r="M86" s="21">
        <v>0.99099999999999999</v>
      </c>
      <c r="N86" s="21">
        <v>0.99099999999999999</v>
      </c>
      <c r="O86" s="17" t="s">
        <v>191</v>
      </c>
    </row>
    <row r="87" spans="2:15" ht="24" x14ac:dyDescent="0.15">
      <c r="B87" s="34"/>
      <c r="C87" s="20">
        <v>1.4594907407407407E-2</v>
      </c>
      <c r="D87" s="20">
        <v>1.4594907407407407E-2</v>
      </c>
      <c r="E87" s="20">
        <v>1.4594907407407407E-2</v>
      </c>
      <c r="F87" s="20">
        <v>1.4594907407407407E-2</v>
      </c>
      <c r="G87" s="20">
        <v>1.4594907407407407E-2</v>
      </c>
      <c r="H87" s="20">
        <v>1.4594907407407407E-2</v>
      </c>
      <c r="I87" s="20">
        <v>1.4594907407407407E-2</v>
      </c>
      <c r="J87" s="20">
        <v>1.4594907407407407E-2</v>
      </c>
      <c r="K87" s="20">
        <v>1.4594907407407407E-2</v>
      </c>
      <c r="L87" s="20">
        <v>1.4594907407407407E-2</v>
      </c>
      <c r="M87" s="20">
        <v>1.4594907407407407E-2</v>
      </c>
      <c r="N87" s="20">
        <v>1.4594907407407407E-2</v>
      </c>
      <c r="O87" s="17" t="s">
        <v>190</v>
      </c>
    </row>
    <row r="88" spans="2:15" ht="14" x14ac:dyDescent="0.15">
      <c r="B88" s="35"/>
      <c r="C88" s="19" t="s">
        <v>189</v>
      </c>
      <c r="D88" s="19" t="s">
        <v>189</v>
      </c>
      <c r="E88" s="19" t="s">
        <v>189</v>
      </c>
      <c r="F88" s="18">
        <v>8.564814814814815E-4</v>
      </c>
      <c r="G88" s="18">
        <v>7.1759259259259259E-4</v>
      </c>
      <c r="H88" s="18">
        <v>9.9537037037037042E-4</v>
      </c>
      <c r="I88" s="19" t="s">
        <v>189</v>
      </c>
      <c r="J88" s="18">
        <v>9.4907407407407408E-4</v>
      </c>
      <c r="K88" s="18">
        <v>1.238425925925926E-3</v>
      </c>
      <c r="L88" s="18">
        <v>1.1458333333333333E-3</v>
      </c>
      <c r="M88" s="18">
        <v>1.1226851851851851E-3</v>
      </c>
      <c r="N88" s="18">
        <v>9.3749999999999997E-4</v>
      </c>
      <c r="O88" s="17" t="s">
        <v>188</v>
      </c>
    </row>
  </sheetData>
  <mergeCells count="8">
    <mergeCell ref="B81:B84"/>
    <mergeCell ref="B85:B88"/>
    <mergeCell ref="B57:B60"/>
    <mergeCell ref="B61:B64"/>
    <mergeCell ref="B65:B68"/>
    <mergeCell ref="B69:B72"/>
    <mergeCell ref="B73:B76"/>
    <mergeCell ref="B77:B80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31E8-56FB-4853-8F07-B498D1EDCC2F}">
  <dimension ref="A1:G65"/>
  <sheetViews>
    <sheetView tabSelected="1" workbookViewId="0">
      <selection activeCell="D1" sqref="D1"/>
    </sheetView>
  </sheetViews>
  <sheetFormatPr baseColWidth="10" defaultColWidth="11.5" defaultRowHeight="16" x14ac:dyDescent="0.2"/>
  <cols>
    <col min="1" max="1" width="13.1640625" style="10" bestFit="1" customWidth="1"/>
    <col min="2" max="2" width="11.5" style="10"/>
    <col min="3" max="3" width="15.1640625" style="10" customWidth="1"/>
    <col min="4" max="6" width="11.5" style="10"/>
    <col min="7" max="7" width="11.5" style="12"/>
    <col min="8" max="16384" width="11.5" style="10"/>
  </cols>
  <sheetData>
    <row r="1" spans="1:7" x14ac:dyDescent="0.2">
      <c r="A1" s="9" t="s">
        <v>22</v>
      </c>
      <c r="B1" s="10" t="s">
        <v>23</v>
      </c>
      <c r="C1" s="10" t="s">
        <v>9</v>
      </c>
      <c r="D1" s="10" t="s">
        <v>42</v>
      </c>
      <c r="E1" s="10" t="s">
        <v>25</v>
      </c>
      <c r="F1" s="9" t="s">
        <v>26</v>
      </c>
      <c r="G1" s="12" t="s">
        <v>27</v>
      </c>
    </row>
    <row r="2" spans="1:7" x14ac:dyDescent="0.2">
      <c r="A2" s="9">
        <v>240322</v>
      </c>
      <c r="B2" s="10" t="s">
        <v>28</v>
      </c>
      <c r="C2" s="9" t="s">
        <v>29</v>
      </c>
      <c r="D2" s="10">
        <v>0</v>
      </c>
      <c r="E2" s="10" t="s">
        <v>30</v>
      </c>
      <c r="F2" s="10" t="s">
        <v>31</v>
      </c>
      <c r="G2">
        <v>0.04</v>
      </c>
    </row>
    <row r="3" spans="1:7" x14ac:dyDescent="0.2">
      <c r="A3" s="9">
        <v>240322</v>
      </c>
      <c r="B3" s="10" t="s">
        <v>32</v>
      </c>
      <c r="C3" s="9" t="s">
        <v>33</v>
      </c>
      <c r="D3" s="10">
        <v>0</v>
      </c>
      <c r="E3" s="10" t="s">
        <v>30</v>
      </c>
      <c r="F3" s="10" t="s">
        <v>31</v>
      </c>
      <c r="G3">
        <v>3.5000000000000003E-2</v>
      </c>
    </row>
    <row r="4" spans="1:7" x14ac:dyDescent="0.2">
      <c r="A4" s="9">
        <v>240322</v>
      </c>
      <c r="B4" s="10" t="s">
        <v>34</v>
      </c>
      <c r="C4" s="9" t="s">
        <v>35</v>
      </c>
      <c r="D4" s="10">
        <v>0</v>
      </c>
      <c r="E4" s="10" t="s">
        <v>30</v>
      </c>
      <c r="F4" s="10" t="s">
        <v>31</v>
      </c>
      <c r="G4">
        <v>5.3999999999999999E-2</v>
      </c>
    </row>
    <row r="5" spans="1:7" x14ac:dyDescent="0.2">
      <c r="A5" s="9">
        <v>240322</v>
      </c>
      <c r="B5" s="10" t="s">
        <v>36</v>
      </c>
      <c r="C5" s="9" t="s">
        <v>37</v>
      </c>
      <c r="D5" s="10">
        <v>0</v>
      </c>
      <c r="E5" s="10" t="s">
        <v>30</v>
      </c>
      <c r="F5" s="10" t="s">
        <v>31</v>
      </c>
      <c r="G5">
        <v>5.0999999999999997E-2</v>
      </c>
    </row>
    <row r="6" spans="1:7" x14ac:dyDescent="0.2">
      <c r="A6" s="9">
        <v>240322</v>
      </c>
      <c r="B6" s="10" t="s">
        <v>38</v>
      </c>
      <c r="C6" s="9" t="s">
        <v>39</v>
      </c>
      <c r="D6" s="10">
        <v>0</v>
      </c>
      <c r="E6" s="10" t="s">
        <v>30</v>
      </c>
      <c r="F6" s="10" t="s">
        <v>31</v>
      </c>
      <c r="G6">
        <v>0.4</v>
      </c>
    </row>
    <row r="7" spans="1:7" x14ac:dyDescent="0.2">
      <c r="A7" s="9">
        <v>240322</v>
      </c>
      <c r="B7" s="10" t="s">
        <v>40</v>
      </c>
      <c r="C7" s="9" t="s">
        <v>41</v>
      </c>
      <c r="D7" s="10">
        <v>0</v>
      </c>
      <c r="E7" s="10" t="s">
        <v>30</v>
      </c>
      <c r="F7" s="10" t="s">
        <v>31</v>
      </c>
      <c r="G7">
        <v>0.63</v>
      </c>
    </row>
    <row r="8" spans="1:7" x14ac:dyDescent="0.2">
      <c r="A8" s="9">
        <v>240322</v>
      </c>
      <c r="B8" s="10" t="s">
        <v>28</v>
      </c>
      <c r="C8" s="9" t="s">
        <v>29</v>
      </c>
      <c r="D8" s="10">
        <v>24</v>
      </c>
      <c r="E8" s="10" t="s">
        <v>30</v>
      </c>
      <c r="F8" s="10" t="s">
        <v>31</v>
      </c>
      <c r="G8">
        <v>6.42</v>
      </c>
    </row>
    <row r="9" spans="1:7" x14ac:dyDescent="0.2">
      <c r="A9" s="9">
        <v>240322</v>
      </c>
      <c r="B9" s="10" t="s">
        <v>32</v>
      </c>
      <c r="C9" s="9" t="s">
        <v>33</v>
      </c>
      <c r="D9" s="10">
        <v>24</v>
      </c>
      <c r="E9" s="10" t="s">
        <v>30</v>
      </c>
      <c r="F9" s="10" t="s">
        <v>31</v>
      </c>
      <c r="G9">
        <v>4.82</v>
      </c>
    </row>
    <row r="10" spans="1:7" x14ac:dyDescent="0.2">
      <c r="A10" s="9">
        <v>240322</v>
      </c>
      <c r="B10" s="10" t="s">
        <v>34</v>
      </c>
      <c r="C10" s="9" t="s">
        <v>35</v>
      </c>
      <c r="D10" s="10">
        <v>24</v>
      </c>
      <c r="E10" s="10" t="s">
        <v>30</v>
      </c>
      <c r="F10" s="10" t="s">
        <v>31</v>
      </c>
      <c r="G10">
        <v>11.9</v>
      </c>
    </row>
    <row r="11" spans="1:7" x14ac:dyDescent="0.2">
      <c r="A11" s="9">
        <v>240322</v>
      </c>
      <c r="B11" s="10" t="s">
        <v>36</v>
      </c>
      <c r="C11" s="9" t="s">
        <v>37</v>
      </c>
      <c r="D11" s="10">
        <v>24</v>
      </c>
      <c r="E11" s="10" t="s">
        <v>30</v>
      </c>
      <c r="F11" s="10" t="s">
        <v>31</v>
      </c>
      <c r="G11">
        <v>11.42</v>
      </c>
    </row>
    <row r="12" spans="1:7" x14ac:dyDescent="0.2">
      <c r="A12" s="9">
        <v>240322</v>
      </c>
      <c r="B12" s="10" t="s">
        <v>38</v>
      </c>
      <c r="C12" s="9" t="s">
        <v>39</v>
      </c>
      <c r="D12" s="10">
        <v>24</v>
      </c>
      <c r="E12" s="10" t="s">
        <v>30</v>
      </c>
      <c r="F12" s="10" t="s">
        <v>31</v>
      </c>
      <c r="G12">
        <v>10.66</v>
      </c>
    </row>
    <row r="13" spans="1:7" x14ac:dyDescent="0.2">
      <c r="A13" s="9">
        <v>240322</v>
      </c>
      <c r="B13" s="10" t="s">
        <v>40</v>
      </c>
      <c r="C13" s="9" t="s">
        <v>41</v>
      </c>
      <c r="D13" s="10">
        <v>24</v>
      </c>
      <c r="E13" s="10" t="s">
        <v>30</v>
      </c>
      <c r="F13" s="10" t="s">
        <v>31</v>
      </c>
      <c r="G13">
        <v>17.66</v>
      </c>
    </row>
    <row r="14" spans="1:7" x14ac:dyDescent="0.2">
      <c r="A14" s="9">
        <v>240322</v>
      </c>
      <c r="B14" s="10" t="s">
        <v>28</v>
      </c>
      <c r="C14" s="9" t="s">
        <v>29</v>
      </c>
      <c r="D14" s="10">
        <v>28</v>
      </c>
      <c r="E14" s="10" t="s">
        <v>30</v>
      </c>
      <c r="F14" s="10" t="s">
        <v>31</v>
      </c>
      <c r="G14">
        <f>20*0.33</f>
        <v>6.6000000000000005</v>
      </c>
    </row>
    <row r="15" spans="1:7" x14ac:dyDescent="0.2">
      <c r="A15" s="9">
        <v>240322</v>
      </c>
      <c r="B15" s="10" t="s">
        <v>32</v>
      </c>
      <c r="C15" s="9" t="s">
        <v>33</v>
      </c>
      <c r="D15" s="10">
        <v>28</v>
      </c>
      <c r="E15" s="10" t="s">
        <v>30</v>
      </c>
      <c r="F15" s="10" t="s">
        <v>31</v>
      </c>
      <c r="G15">
        <f>20*0.25</f>
        <v>5</v>
      </c>
    </row>
    <row r="16" spans="1:7" x14ac:dyDescent="0.2">
      <c r="A16" s="9">
        <v>240322</v>
      </c>
      <c r="B16" s="10" t="s">
        <v>34</v>
      </c>
      <c r="C16" s="9" t="s">
        <v>35</v>
      </c>
      <c r="D16" s="10">
        <v>28</v>
      </c>
      <c r="E16" s="10" t="s">
        <v>30</v>
      </c>
      <c r="F16" s="10" t="s">
        <v>31</v>
      </c>
      <c r="G16">
        <f>20*0.646</f>
        <v>12.92</v>
      </c>
    </row>
    <row r="17" spans="1:7" x14ac:dyDescent="0.2">
      <c r="A17" s="9">
        <v>240322</v>
      </c>
      <c r="B17" s="10" t="s">
        <v>36</v>
      </c>
      <c r="C17" s="9" t="s">
        <v>37</v>
      </c>
      <c r="D17" s="10">
        <v>28</v>
      </c>
      <c r="E17" s="10" t="s">
        <v>30</v>
      </c>
      <c r="F17" s="10" t="s">
        <v>31</v>
      </c>
      <c r="G17">
        <f>20*0.685</f>
        <v>13.700000000000001</v>
      </c>
    </row>
    <row r="18" spans="1:7" x14ac:dyDescent="0.2">
      <c r="A18" s="9">
        <v>240322</v>
      </c>
      <c r="B18" s="10" t="s">
        <v>38</v>
      </c>
      <c r="C18" s="9" t="s">
        <v>39</v>
      </c>
      <c r="D18" s="10">
        <v>28</v>
      </c>
      <c r="E18" s="10" t="s">
        <v>30</v>
      </c>
      <c r="F18" s="10" t="s">
        <v>31</v>
      </c>
      <c r="G18">
        <f>20*0.601</f>
        <v>12.02</v>
      </c>
    </row>
    <row r="19" spans="1:7" x14ac:dyDescent="0.2">
      <c r="A19" s="9">
        <v>240322</v>
      </c>
      <c r="B19" s="10" t="s">
        <v>40</v>
      </c>
      <c r="C19" s="9" t="s">
        <v>41</v>
      </c>
      <c r="D19" s="10">
        <v>28</v>
      </c>
      <c r="E19" s="10" t="s">
        <v>30</v>
      </c>
      <c r="F19" s="10" t="s">
        <v>31</v>
      </c>
      <c r="G19">
        <f>20*0.91</f>
        <v>18.2</v>
      </c>
    </row>
    <row r="20" spans="1:7" x14ac:dyDescent="0.2">
      <c r="A20" s="9">
        <v>240322</v>
      </c>
      <c r="B20" s="10" t="s">
        <v>28</v>
      </c>
      <c r="C20" s="9" t="s">
        <v>29</v>
      </c>
      <c r="D20" s="10">
        <v>32</v>
      </c>
      <c r="E20" s="10" t="s">
        <v>30</v>
      </c>
      <c r="F20" s="10" t="s">
        <v>31</v>
      </c>
      <c r="G20">
        <f>20*0.323</f>
        <v>6.46</v>
      </c>
    </row>
    <row r="21" spans="1:7" x14ac:dyDescent="0.2">
      <c r="A21" s="9">
        <v>240322</v>
      </c>
      <c r="B21" s="10" t="s">
        <v>32</v>
      </c>
      <c r="C21" s="9" t="s">
        <v>33</v>
      </c>
      <c r="D21" s="10">
        <v>32</v>
      </c>
      <c r="E21" s="10" t="s">
        <v>30</v>
      </c>
      <c r="F21" s="10" t="s">
        <v>31</v>
      </c>
      <c r="G21">
        <f>20*0.251</f>
        <v>5.0199999999999996</v>
      </c>
    </row>
    <row r="22" spans="1:7" x14ac:dyDescent="0.2">
      <c r="A22" s="9">
        <v>240322</v>
      </c>
      <c r="B22" s="10" t="s">
        <v>34</v>
      </c>
      <c r="C22" s="9" t="s">
        <v>35</v>
      </c>
      <c r="D22" s="10">
        <v>32</v>
      </c>
      <c r="E22" s="10" t="s">
        <v>30</v>
      </c>
      <c r="F22" s="10" t="s">
        <v>31</v>
      </c>
      <c r="G22">
        <f>20*0.613</f>
        <v>12.26</v>
      </c>
    </row>
    <row r="23" spans="1:7" x14ac:dyDescent="0.2">
      <c r="A23" s="9">
        <v>240322</v>
      </c>
      <c r="B23" s="10" t="s">
        <v>36</v>
      </c>
      <c r="C23" s="9" t="s">
        <v>37</v>
      </c>
      <c r="D23" s="10">
        <v>32</v>
      </c>
      <c r="E23" s="10" t="s">
        <v>30</v>
      </c>
      <c r="F23" s="10" t="s">
        <v>31</v>
      </c>
      <c r="G23">
        <f>20*0.745</f>
        <v>14.9</v>
      </c>
    </row>
    <row r="24" spans="1:7" x14ac:dyDescent="0.2">
      <c r="A24" s="9">
        <v>240322</v>
      </c>
      <c r="B24" s="10" t="s">
        <v>38</v>
      </c>
      <c r="C24" s="9" t="s">
        <v>39</v>
      </c>
      <c r="D24" s="10">
        <v>32</v>
      </c>
      <c r="E24" s="10" t="s">
        <v>30</v>
      </c>
      <c r="F24" s="10" t="s">
        <v>31</v>
      </c>
      <c r="G24">
        <f>20*0.663</f>
        <v>13.260000000000002</v>
      </c>
    </row>
    <row r="25" spans="1:7" x14ac:dyDescent="0.2">
      <c r="A25" s="9">
        <v>240322</v>
      </c>
      <c r="B25" s="10" t="s">
        <v>40</v>
      </c>
      <c r="C25" s="9" t="s">
        <v>41</v>
      </c>
      <c r="D25" s="10">
        <v>32</v>
      </c>
      <c r="E25" s="10" t="s">
        <v>30</v>
      </c>
      <c r="F25" s="10" t="s">
        <v>31</v>
      </c>
      <c r="G25">
        <f>20*0.912</f>
        <v>18.240000000000002</v>
      </c>
    </row>
    <row r="26" spans="1:7" x14ac:dyDescent="0.2">
      <c r="A26" s="9">
        <v>240322</v>
      </c>
      <c r="B26" s="10" t="s">
        <v>28</v>
      </c>
      <c r="C26" s="9" t="s">
        <v>29</v>
      </c>
      <c r="D26" s="10">
        <v>48</v>
      </c>
      <c r="E26" s="10" t="s">
        <v>30</v>
      </c>
      <c r="F26" s="10" t="s">
        <v>31</v>
      </c>
      <c r="G26">
        <f>20*0.33</f>
        <v>6.6000000000000005</v>
      </c>
    </row>
    <row r="27" spans="1:7" x14ac:dyDescent="0.2">
      <c r="A27" s="9">
        <v>240322</v>
      </c>
      <c r="B27" s="10" t="s">
        <v>32</v>
      </c>
      <c r="C27" s="9" t="s">
        <v>33</v>
      </c>
      <c r="D27" s="10">
        <v>48</v>
      </c>
      <c r="E27" s="10" t="s">
        <v>30</v>
      </c>
      <c r="F27" s="10" t="s">
        <v>31</v>
      </c>
      <c r="G27">
        <f>20*0.2</f>
        <v>4</v>
      </c>
    </row>
    <row r="28" spans="1:7" x14ac:dyDescent="0.2">
      <c r="A28" s="9">
        <v>240322</v>
      </c>
      <c r="B28" s="10" t="s">
        <v>34</v>
      </c>
      <c r="C28" s="9" t="s">
        <v>35</v>
      </c>
      <c r="D28" s="10">
        <v>48</v>
      </c>
      <c r="E28" s="10" t="s">
        <v>30</v>
      </c>
      <c r="F28" s="10" t="s">
        <v>31</v>
      </c>
      <c r="G28">
        <f>20*0.585</f>
        <v>11.7</v>
      </c>
    </row>
    <row r="29" spans="1:7" x14ac:dyDescent="0.2">
      <c r="A29" s="9">
        <v>240322</v>
      </c>
      <c r="B29" s="10" t="s">
        <v>36</v>
      </c>
      <c r="C29" s="9" t="s">
        <v>37</v>
      </c>
      <c r="D29" s="10">
        <v>48</v>
      </c>
      <c r="E29" s="10" t="s">
        <v>30</v>
      </c>
      <c r="F29" s="10" t="s">
        <v>31</v>
      </c>
      <c r="G29">
        <f>20*0.627</f>
        <v>12.54</v>
      </c>
    </row>
    <row r="30" spans="1:7" x14ac:dyDescent="0.2">
      <c r="A30" s="9">
        <v>240322</v>
      </c>
      <c r="B30" s="10" t="s">
        <v>38</v>
      </c>
      <c r="C30" s="9" t="s">
        <v>39</v>
      </c>
      <c r="D30" s="10">
        <v>48</v>
      </c>
      <c r="E30" s="10" t="s">
        <v>30</v>
      </c>
      <c r="F30" s="10" t="s">
        <v>31</v>
      </c>
      <c r="G30">
        <f>20*0.79</f>
        <v>15.8</v>
      </c>
    </row>
    <row r="31" spans="1:7" x14ac:dyDescent="0.2">
      <c r="A31" s="9">
        <v>240322</v>
      </c>
      <c r="B31" s="10" t="s">
        <v>40</v>
      </c>
      <c r="C31" s="9" t="s">
        <v>41</v>
      </c>
      <c r="D31" s="10">
        <v>48</v>
      </c>
      <c r="E31" s="10" t="s">
        <v>30</v>
      </c>
      <c r="F31" s="10" t="s">
        <v>31</v>
      </c>
      <c r="G31">
        <f>20*0.827</f>
        <v>16.54</v>
      </c>
    </row>
    <row r="32" spans="1:7" x14ac:dyDescent="0.2">
      <c r="A32" s="9"/>
    </row>
    <row r="33" spans="1:1" x14ac:dyDescent="0.2">
      <c r="A33" s="9"/>
    </row>
    <row r="34" spans="1:1" x14ac:dyDescent="0.2">
      <c r="A34" s="9"/>
    </row>
    <row r="35" spans="1:1" x14ac:dyDescent="0.2">
      <c r="A35" s="9"/>
    </row>
    <row r="36" spans="1:1" x14ac:dyDescent="0.2">
      <c r="A36" s="9"/>
    </row>
    <row r="37" spans="1:1" x14ac:dyDescent="0.2">
      <c r="A37" s="9"/>
    </row>
    <row r="38" spans="1:1" x14ac:dyDescent="0.2">
      <c r="A38" s="9"/>
    </row>
    <row r="39" spans="1:1" x14ac:dyDescent="0.2">
      <c r="A39" s="9"/>
    </row>
    <row r="40" spans="1:1" x14ac:dyDescent="0.2">
      <c r="A40" s="9"/>
    </row>
    <row r="41" spans="1:1" x14ac:dyDescent="0.2">
      <c r="A41" s="9"/>
    </row>
    <row r="42" spans="1:1" x14ac:dyDescent="0.2">
      <c r="A42" s="9"/>
    </row>
    <row r="43" spans="1:1" x14ac:dyDescent="0.2">
      <c r="A43" s="9"/>
    </row>
    <row r="44" spans="1:1" x14ac:dyDescent="0.2">
      <c r="A44" s="9"/>
    </row>
    <row r="45" spans="1:1" x14ac:dyDescent="0.2">
      <c r="A45" s="9"/>
    </row>
    <row r="46" spans="1:1" x14ac:dyDescent="0.2">
      <c r="A46" s="9"/>
    </row>
    <row r="47" spans="1:1" x14ac:dyDescent="0.2">
      <c r="A47" s="9"/>
    </row>
    <row r="48" spans="1:1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632C-E4AF-47B3-8FD5-6E6680ABA4C2}">
  <dimension ref="A1:J415"/>
  <sheetViews>
    <sheetView workbookViewId="0">
      <selection activeCell="B1" sqref="B1"/>
    </sheetView>
  </sheetViews>
  <sheetFormatPr baseColWidth="10" defaultColWidth="10.83203125" defaultRowHeight="16" x14ac:dyDescent="0.2"/>
  <cols>
    <col min="1" max="2" width="10.83203125" style="9"/>
    <col min="3" max="3" width="10.83203125" style="13"/>
    <col min="4" max="6" width="10.83203125" style="9"/>
    <col min="7" max="7" width="19.6640625" style="9" customWidth="1"/>
    <col min="8" max="16384" width="10.83203125" style="9"/>
  </cols>
  <sheetData>
    <row r="1" spans="1:10" x14ac:dyDescent="0.2">
      <c r="A1" s="14" t="s">
        <v>22</v>
      </c>
      <c r="B1" s="14" t="s">
        <v>42</v>
      </c>
      <c r="C1" s="14" t="s">
        <v>151</v>
      </c>
      <c r="D1" s="14" t="s">
        <v>43</v>
      </c>
      <c r="E1" s="14" t="s">
        <v>44</v>
      </c>
      <c r="F1" s="14" t="s">
        <v>23</v>
      </c>
      <c r="G1" s="14" t="s">
        <v>9</v>
      </c>
      <c r="H1" s="14" t="s">
        <v>26</v>
      </c>
      <c r="I1" s="14" t="s">
        <v>45</v>
      </c>
      <c r="J1" s="9" t="s">
        <v>46</v>
      </c>
    </row>
    <row r="2" spans="1:10" x14ac:dyDescent="0.2">
      <c r="A2" s="14">
        <v>240322</v>
      </c>
      <c r="B2" s="14">
        <v>24</v>
      </c>
      <c r="C2" s="14" t="s">
        <v>150</v>
      </c>
      <c r="D2" s="14" t="s">
        <v>47</v>
      </c>
      <c r="E2" s="14" t="s">
        <v>48</v>
      </c>
      <c r="F2" s="14" t="s">
        <v>28</v>
      </c>
      <c r="G2" s="14" t="s">
        <v>49</v>
      </c>
      <c r="H2" s="14" t="s">
        <v>31</v>
      </c>
      <c r="I2" s="14" t="s">
        <v>50</v>
      </c>
      <c r="J2" s="27">
        <v>4515</v>
      </c>
    </row>
    <row r="3" spans="1:10" x14ac:dyDescent="0.2">
      <c r="A3" s="14">
        <v>240322</v>
      </c>
      <c r="B3" s="14">
        <v>24</v>
      </c>
      <c r="C3" s="14" t="s">
        <v>149</v>
      </c>
      <c r="D3" s="14" t="s">
        <v>47</v>
      </c>
      <c r="E3" s="14" t="s">
        <v>48</v>
      </c>
      <c r="F3" s="14" t="s">
        <v>32</v>
      </c>
      <c r="G3" s="14" t="s">
        <v>33</v>
      </c>
      <c r="H3" s="14" t="s">
        <v>31</v>
      </c>
      <c r="I3" s="14" t="s">
        <v>50</v>
      </c>
      <c r="J3" s="27">
        <v>5041</v>
      </c>
    </row>
    <row r="4" spans="1:10" x14ac:dyDescent="0.2">
      <c r="A4" s="14">
        <v>240322</v>
      </c>
      <c r="B4" s="14">
        <v>24</v>
      </c>
      <c r="C4" s="14" t="s">
        <v>148</v>
      </c>
      <c r="D4" s="14" t="s">
        <v>47</v>
      </c>
      <c r="E4" s="14" t="s">
        <v>48</v>
      </c>
      <c r="F4" s="14" t="s">
        <v>34</v>
      </c>
      <c r="G4" s="14" t="s">
        <v>35</v>
      </c>
      <c r="H4" s="14" t="s">
        <v>31</v>
      </c>
      <c r="I4" s="14" t="s">
        <v>50</v>
      </c>
      <c r="J4" s="27">
        <v>3347</v>
      </c>
    </row>
    <row r="5" spans="1:10" x14ac:dyDescent="0.2">
      <c r="A5" s="14">
        <v>240322</v>
      </c>
      <c r="B5" s="14">
        <v>24</v>
      </c>
      <c r="C5" s="14" t="s">
        <v>147</v>
      </c>
      <c r="D5" s="14" t="s">
        <v>47</v>
      </c>
      <c r="E5" s="14" t="s">
        <v>48</v>
      </c>
      <c r="F5" s="14" t="s">
        <v>36</v>
      </c>
      <c r="G5" s="14" t="s">
        <v>37</v>
      </c>
      <c r="H5" s="14" t="s">
        <v>31</v>
      </c>
      <c r="I5" s="14" t="s">
        <v>50</v>
      </c>
      <c r="J5" s="27">
        <v>8723</v>
      </c>
    </row>
    <row r="6" spans="1:10" x14ac:dyDescent="0.2">
      <c r="A6" s="14">
        <v>240322</v>
      </c>
      <c r="B6" s="14">
        <v>24</v>
      </c>
      <c r="C6" s="14" t="s">
        <v>146</v>
      </c>
      <c r="D6" s="14" t="s">
        <v>47</v>
      </c>
      <c r="E6" s="14" t="s">
        <v>48</v>
      </c>
      <c r="F6" s="14" t="s">
        <v>38</v>
      </c>
      <c r="G6" s="14" t="s">
        <v>51</v>
      </c>
      <c r="H6" s="14" t="s">
        <v>31</v>
      </c>
      <c r="I6" s="14" t="s">
        <v>50</v>
      </c>
      <c r="J6" s="27">
        <v>9920</v>
      </c>
    </row>
    <row r="7" spans="1:10" x14ac:dyDescent="0.2">
      <c r="A7" s="14">
        <v>240322</v>
      </c>
      <c r="B7" s="14">
        <v>24</v>
      </c>
      <c r="C7" s="14" t="s">
        <v>145</v>
      </c>
      <c r="D7" s="14" t="s">
        <v>47</v>
      </c>
      <c r="E7" s="14" t="s">
        <v>48</v>
      </c>
      <c r="F7" s="14" t="s">
        <v>40</v>
      </c>
      <c r="G7" s="14" t="s">
        <v>41</v>
      </c>
      <c r="H7" s="14" t="s">
        <v>31</v>
      </c>
      <c r="I7" s="14" t="s">
        <v>50</v>
      </c>
      <c r="J7" s="27">
        <v>44202</v>
      </c>
    </row>
    <row r="8" spans="1:10" x14ac:dyDescent="0.2">
      <c r="A8" s="14">
        <v>240322</v>
      </c>
      <c r="B8" s="14">
        <v>24</v>
      </c>
      <c r="C8" s="14" t="s">
        <v>144</v>
      </c>
      <c r="D8" s="14" t="s">
        <v>47</v>
      </c>
      <c r="E8" s="14" t="s">
        <v>31</v>
      </c>
      <c r="F8" s="14" t="s">
        <v>28</v>
      </c>
      <c r="G8" s="14" t="s">
        <v>49</v>
      </c>
      <c r="H8" s="14" t="s">
        <v>31</v>
      </c>
      <c r="I8" s="14" t="s">
        <v>50</v>
      </c>
      <c r="J8" s="27">
        <v>13195</v>
      </c>
    </row>
    <row r="9" spans="1:10" x14ac:dyDescent="0.2">
      <c r="A9" s="14">
        <v>240322</v>
      </c>
      <c r="B9" s="14">
        <v>24</v>
      </c>
      <c r="C9" s="14" t="s">
        <v>143</v>
      </c>
      <c r="D9" s="14" t="s">
        <v>47</v>
      </c>
      <c r="E9" s="14" t="s">
        <v>31</v>
      </c>
      <c r="F9" s="14" t="s">
        <v>32</v>
      </c>
      <c r="G9" s="14" t="s">
        <v>33</v>
      </c>
      <c r="H9" s="14" t="s">
        <v>31</v>
      </c>
      <c r="I9" s="14" t="s">
        <v>50</v>
      </c>
      <c r="J9" s="27">
        <v>4575</v>
      </c>
    </row>
    <row r="10" spans="1:10" x14ac:dyDescent="0.2">
      <c r="A10" s="14">
        <v>240322</v>
      </c>
      <c r="B10" s="14">
        <v>24</v>
      </c>
      <c r="C10" s="14" t="s">
        <v>142</v>
      </c>
      <c r="D10" s="14" t="s">
        <v>47</v>
      </c>
      <c r="E10" s="14" t="s">
        <v>31</v>
      </c>
      <c r="F10" s="14" t="s">
        <v>34</v>
      </c>
      <c r="G10" s="14" t="s">
        <v>35</v>
      </c>
      <c r="H10" s="14" t="s">
        <v>31</v>
      </c>
      <c r="I10" s="14" t="s">
        <v>50</v>
      </c>
      <c r="J10" s="27">
        <v>2134</v>
      </c>
    </row>
    <row r="11" spans="1:10" x14ac:dyDescent="0.2">
      <c r="A11" s="14">
        <v>240322</v>
      </c>
      <c r="B11" s="14">
        <v>24</v>
      </c>
      <c r="C11" s="14" t="s">
        <v>141</v>
      </c>
      <c r="D11" s="14" t="s">
        <v>47</v>
      </c>
      <c r="E11" s="14" t="s">
        <v>31</v>
      </c>
      <c r="F11" s="14" t="s">
        <v>36</v>
      </c>
      <c r="G11" s="14" t="s">
        <v>37</v>
      </c>
      <c r="H11" s="14" t="s">
        <v>31</v>
      </c>
      <c r="I11" s="14" t="s">
        <v>50</v>
      </c>
      <c r="J11" s="27">
        <v>2575</v>
      </c>
    </row>
    <row r="12" spans="1:10" x14ac:dyDescent="0.2">
      <c r="A12" s="14">
        <v>240322</v>
      </c>
      <c r="B12" s="14">
        <v>24</v>
      </c>
      <c r="C12" s="14" t="s">
        <v>140</v>
      </c>
      <c r="D12" s="14" t="s">
        <v>47</v>
      </c>
      <c r="E12" s="14" t="s">
        <v>31</v>
      </c>
      <c r="F12" s="14" t="s">
        <v>38</v>
      </c>
      <c r="G12" s="14" t="s">
        <v>51</v>
      </c>
      <c r="H12" s="14" t="s">
        <v>31</v>
      </c>
      <c r="I12" s="14" t="s">
        <v>50</v>
      </c>
      <c r="J12" s="27">
        <v>2667</v>
      </c>
    </row>
    <row r="13" spans="1:10" x14ac:dyDescent="0.2">
      <c r="A13" s="14">
        <v>240322</v>
      </c>
      <c r="B13" s="14">
        <v>24</v>
      </c>
      <c r="C13" s="14" t="s">
        <v>139</v>
      </c>
      <c r="D13" s="14" t="s">
        <v>47</v>
      </c>
      <c r="E13" s="14" t="s">
        <v>31</v>
      </c>
      <c r="F13" s="14" t="s">
        <v>40</v>
      </c>
      <c r="G13" s="14" t="s">
        <v>41</v>
      </c>
      <c r="H13" s="14" t="s">
        <v>31</v>
      </c>
      <c r="I13" s="14" t="s">
        <v>50</v>
      </c>
      <c r="J13" s="27">
        <v>1210</v>
      </c>
    </row>
    <row r="14" spans="1:10" x14ac:dyDescent="0.2">
      <c r="A14" s="14">
        <v>240322</v>
      </c>
      <c r="B14" s="14">
        <v>24</v>
      </c>
      <c r="C14" s="14" t="s">
        <v>138</v>
      </c>
      <c r="D14" s="14" t="s">
        <v>47</v>
      </c>
      <c r="E14" s="14" t="s">
        <v>48</v>
      </c>
      <c r="F14" s="14" t="s">
        <v>28</v>
      </c>
      <c r="G14" s="14" t="s">
        <v>49</v>
      </c>
      <c r="H14" s="14" t="s">
        <v>31</v>
      </c>
      <c r="I14" s="14" t="s">
        <v>50</v>
      </c>
      <c r="J14" s="27">
        <v>4629</v>
      </c>
    </row>
    <row r="15" spans="1:10" x14ac:dyDescent="0.2">
      <c r="A15" s="14">
        <v>240322</v>
      </c>
      <c r="B15" s="14">
        <v>24</v>
      </c>
      <c r="C15" s="14" t="s">
        <v>137</v>
      </c>
      <c r="D15" s="14" t="s">
        <v>47</v>
      </c>
      <c r="E15" s="14" t="s">
        <v>48</v>
      </c>
      <c r="F15" s="14" t="s">
        <v>32</v>
      </c>
      <c r="G15" s="14" t="s">
        <v>33</v>
      </c>
      <c r="H15" s="14" t="s">
        <v>31</v>
      </c>
      <c r="I15" s="14" t="s">
        <v>50</v>
      </c>
      <c r="J15" s="27">
        <v>4993</v>
      </c>
    </row>
    <row r="16" spans="1:10" x14ac:dyDescent="0.2">
      <c r="A16" s="14">
        <v>240322</v>
      </c>
      <c r="B16" s="14">
        <v>24</v>
      </c>
      <c r="C16" s="14" t="s">
        <v>136</v>
      </c>
      <c r="D16" s="14" t="s">
        <v>47</v>
      </c>
      <c r="E16" s="14" t="s">
        <v>48</v>
      </c>
      <c r="F16" s="14" t="s">
        <v>34</v>
      </c>
      <c r="G16" s="14" t="s">
        <v>35</v>
      </c>
      <c r="H16" s="14" t="s">
        <v>31</v>
      </c>
      <c r="I16" s="14" t="s">
        <v>50</v>
      </c>
      <c r="J16" s="27">
        <v>2895</v>
      </c>
    </row>
    <row r="17" spans="1:10" x14ac:dyDescent="0.2">
      <c r="A17" s="14">
        <v>240322</v>
      </c>
      <c r="B17" s="14">
        <v>24</v>
      </c>
      <c r="C17" s="14" t="s">
        <v>135</v>
      </c>
      <c r="D17" s="14" t="s">
        <v>47</v>
      </c>
      <c r="E17" s="14" t="s">
        <v>48</v>
      </c>
      <c r="F17" s="14" t="s">
        <v>36</v>
      </c>
      <c r="G17" s="14" t="s">
        <v>37</v>
      </c>
      <c r="H17" s="14" t="s">
        <v>31</v>
      </c>
      <c r="I17" s="14" t="s">
        <v>50</v>
      </c>
      <c r="J17" s="27">
        <v>11095</v>
      </c>
    </row>
    <row r="18" spans="1:10" x14ac:dyDescent="0.2">
      <c r="A18" s="14">
        <v>240322</v>
      </c>
      <c r="B18" s="14">
        <v>24</v>
      </c>
      <c r="C18" s="14" t="s">
        <v>134</v>
      </c>
      <c r="D18" s="14" t="s">
        <v>47</v>
      </c>
      <c r="E18" s="14" t="s">
        <v>48</v>
      </c>
      <c r="F18" s="14" t="s">
        <v>38</v>
      </c>
      <c r="G18" s="14" t="s">
        <v>51</v>
      </c>
      <c r="H18" s="14" t="s">
        <v>31</v>
      </c>
      <c r="I18" s="14" t="s">
        <v>50</v>
      </c>
      <c r="J18" s="27">
        <v>7179</v>
      </c>
    </row>
    <row r="19" spans="1:10" x14ac:dyDescent="0.2">
      <c r="A19" s="14">
        <v>240322</v>
      </c>
      <c r="B19" s="14">
        <v>24</v>
      </c>
      <c r="C19" s="14" t="s">
        <v>133</v>
      </c>
      <c r="D19" s="14" t="s">
        <v>47</v>
      </c>
      <c r="E19" s="14" t="s">
        <v>48</v>
      </c>
      <c r="F19" s="14" t="s">
        <v>40</v>
      </c>
      <c r="G19" s="14" t="s">
        <v>41</v>
      </c>
      <c r="H19" s="14" t="s">
        <v>31</v>
      </c>
      <c r="I19" s="14" t="s">
        <v>50</v>
      </c>
      <c r="J19" s="27">
        <v>14011</v>
      </c>
    </row>
    <row r="20" spans="1:10" x14ac:dyDescent="0.2">
      <c r="A20" s="14">
        <v>240322</v>
      </c>
      <c r="B20" s="14">
        <v>24</v>
      </c>
      <c r="C20" s="14" t="s">
        <v>132</v>
      </c>
      <c r="D20" s="14" t="s">
        <v>47</v>
      </c>
      <c r="E20" s="14" t="s">
        <v>31</v>
      </c>
      <c r="F20" s="14" t="s">
        <v>28</v>
      </c>
      <c r="G20" s="14" t="s">
        <v>49</v>
      </c>
      <c r="H20" s="14" t="s">
        <v>31</v>
      </c>
      <c r="I20" s="14" t="s">
        <v>50</v>
      </c>
      <c r="J20" s="27">
        <v>3603</v>
      </c>
    </row>
    <row r="21" spans="1:10" x14ac:dyDescent="0.2">
      <c r="A21" s="14">
        <v>240322</v>
      </c>
      <c r="B21" s="14">
        <v>24</v>
      </c>
      <c r="C21" s="14" t="s">
        <v>131</v>
      </c>
      <c r="D21" s="14" t="s">
        <v>47</v>
      </c>
      <c r="E21" s="14" t="s">
        <v>31</v>
      </c>
      <c r="F21" s="14" t="s">
        <v>32</v>
      </c>
      <c r="G21" s="14" t="s">
        <v>33</v>
      </c>
      <c r="H21" s="14" t="s">
        <v>31</v>
      </c>
      <c r="I21" s="14" t="s">
        <v>50</v>
      </c>
      <c r="J21" s="27">
        <v>6514</v>
      </c>
    </row>
    <row r="22" spans="1:10" x14ac:dyDescent="0.2">
      <c r="A22" s="14">
        <v>240322</v>
      </c>
      <c r="B22" s="14">
        <v>24</v>
      </c>
      <c r="C22" s="14" t="s">
        <v>130</v>
      </c>
      <c r="D22" s="14" t="s">
        <v>47</v>
      </c>
      <c r="E22" s="14" t="s">
        <v>31</v>
      </c>
      <c r="F22" s="14" t="s">
        <v>34</v>
      </c>
      <c r="G22" s="14" t="s">
        <v>35</v>
      </c>
      <c r="H22" s="14" t="s">
        <v>31</v>
      </c>
      <c r="I22" s="14" t="s">
        <v>50</v>
      </c>
      <c r="J22" s="27">
        <v>1986</v>
      </c>
    </row>
    <row r="23" spans="1:10" x14ac:dyDescent="0.2">
      <c r="A23" s="14">
        <v>240322</v>
      </c>
      <c r="B23" s="14">
        <v>24</v>
      </c>
      <c r="C23" s="14" t="s">
        <v>129</v>
      </c>
      <c r="D23" s="14" t="s">
        <v>47</v>
      </c>
      <c r="E23" s="14" t="s">
        <v>31</v>
      </c>
      <c r="F23" s="14" t="s">
        <v>36</v>
      </c>
      <c r="G23" s="14" t="s">
        <v>37</v>
      </c>
      <c r="H23" s="14" t="s">
        <v>31</v>
      </c>
      <c r="I23" s="14" t="s">
        <v>50</v>
      </c>
      <c r="J23" s="27">
        <v>2484</v>
      </c>
    </row>
    <row r="24" spans="1:10" x14ac:dyDescent="0.2">
      <c r="A24" s="14">
        <v>240322</v>
      </c>
      <c r="B24" s="14">
        <v>24</v>
      </c>
      <c r="C24" s="14" t="s">
        <v>128</v>
      </c>
      <c r="D24" s="14" t="s">
        <v>47</v>
      </c>
      <c r="E24" s="14" t="s">
        <v>31</v>
      </c>
      <c r="F24" s="14" t="s">
        <v>38</v>
      </c>
      <c r="G24" s="14" t="s">
        <v>51</v>
      </c>
      <c r="H24" s="14" t="s">
        <v>31</v>
      </c>
      <c r="I24" s="14" t="s">
        <v>50</v>
      </c>
      <c r="J24" s="27">
        <v>2837</v>
      </c>
    </row>
    <row r="25" spans="1:10" x14ac:dyDescent="0.2">
      <c r="A25" s="14">
        <v>240322</v>
      </c>
      <c r="B25" s="14">
        <v>24</v>
      </c>
      <c r="C25" s="14" t="s">
        <v>127</v>
      </c>
      <c r="D25" s="14" t="s">
        <v>47</v>
      </c>
      <c r="E25" s="14" t="s">
        <v>31</v>
      </c>
      <c r="F25" s="14" t="s">
        <v>40</v>
      </c>
      <c r="G25" s="14" t="s">
        <v>41</v>
      </c>
      <c r="H25" s="14" t="s">
        <v>31</v>
      </c>
      <c r="I25" s="14" t="s">
        <v>50</v>
      </c>
      <c r="J25" s="27">
        <v>1178</v>
      </c>
    </row>
    <row r="26" spans="1:10" x14ac:dyDescent="0.2">
      <c r="A26" s="14">
        <v>240322</v>
      </c>
      <c r="B26" s="14">
        <v>24</v>
      </c>
      <c r="C26" s="14" t="s">
        <v>126</v>
      </c>
      <c r="D26" s="14" t="s">
        <v>47</v>
      </c>
      <c r="E26" s="14" t="s">
        <v>48</v>
      </c>
      <c r="F26" s="14" t="s">
        <v>28</v>
      </c>
      <c r="G26" s="14" t="s">
        <v>49</v>
      </c>
      <c r="H26" s="14" t="s">
        <v>31</v>
      </c>
      <c r="I26" s="14" t="s">
        <v>50</v>
      </c>
      <c r="J26" s="27">
        <v>4531</v>
      </c>
    </row>
    <row r="27" spans="1:10" x14ac:dyDescent="0.2">
      <c r="A27" s="14">
        <v>240322</v>
      </c>
      <c r="B27" s="14">
        <v>24</v>
      </c>
      <c r="C27" s="14" t="s">
        <v>125</v>
      </c>
      <c r="D27" s="14" t="s">
        <v>47</v>
      </c>
      <c r="E27" s="14" t="s">
        <v>48</v>
      </c>
      <c r="F27" s="14" t="s">
        <v>32</v>
      </c>
      <c r="G27" s="14" t="s">
        <v>33</v>
      </c>
      <c r="H27" s="14" t="s">
        <v>31</v>
      </c>
      <c r="I27" s="14" t="s">
        <v>50</v>
      </c>
      <c r="J27" s="27">
        <v>4983</v>
      </c>
    </row>
    <row r="28" spans="1:10" x14ac:dyDescent="0.2">
      <c r="A28" s="14">
        <v>240322</v>
      </c>
      <c r="B28" s="14">
        <v>24</v>
      </c>
      <c r="C28" s="14" t="s">
        <v>124</v>
      </c>
      <c r="D28" s="14" t="s">
        <v>47</v>
      </c>
      <c r="E28" s="14" t="s">
        <v>48</v>
      </c>
      <c r="F28" s="14" t="s">
        <v>34</v>
      </c>
      <c r="G28" s="14" t="s">
        <v>35</v>
      </c>
      <c r="H28" s="14" t="s">
        <v>31</v>
      </c>
      <c r="I28" s="14" t="s">
        <v>50</v>
      </c>
      <c r="J28" s="27">
        <v>3097</v>
      </c>
    </row>
    <row r="29" spans="1:10" x14ac:dyDescent="0.2">
      <c r="A29" s="14">
        <v>240322</v>
      </c>
      <c r="B29" s="14">
        <v>24</v>
      </c>
      <c r="C29" s="14" t="s">
        <v>123</v>
      </c>
      <c r="D29" s="14" t="s">
        <v>47</v>
      </c>
      <c r="E29" s="14" t="s">
        <v>48</v>
      </c>
      <c r="F29" s="14" t="s">
        <v>36</v>
      </c>
      <c r="G29" s="14" t="s">
        <v>37</v>
      </c>
      <c r="H29" s="14" t="s">
        <v>31</v>
      </c>
      <c r="I29" s="14" t="s">
        <v>50</v>
      </c>
      <c r="J29" s="27">
        <v>11408</v>
      </c>
    </row>
    <row r="30" spans="1:10" x14ac:dyDescent="0.2">
      <c r="A30" s="14">
        <v>240322</v>
      </c>
      <c r="B30" s="14">
        <v>24</v>
      </c>
      <c r="C30" s="14" t="s">
        <v>122</v>
      </c>
      <c r="D30" s="14" t="s">
        <v>47</v>
      </c>
      <c r="E30" s="14" t="s">
        <v>48</v>
      </c>
      <c r="F30" s="14" t="s">
        <v>38</v>
      </c>
      <c r="G30" s="14" t="s">
        <v>51</v>
      </c>
      <c r="H30" s="14" t="s">
        <v>31</v>
      </c>
      <c r="I30" s="14" t="s">
        <v>50</v>
      </c>
      <c r="J30" s="27">
        <v>7931</v>
      </c>
    </row>
    <row r="31" spans="1:10" x14ac:dyDescent="0.2">
      <c r="A31" s="14">
        <v>240322</v>
      </c>
      <c r="B31" s="14">
        <v>24</v>
      </c>
      <c r="C31" s="14" t="s">
        <v>121</v>
      </c>
      <c r="D31" s="14" t="s">
        <v>47</v>
      </c>
      <c r="E31" s="14" t="s">
        <v>48</v>
      </c>
      <c r="F31" s="14" t="s">
        <v>40</v>
      </c>
      <c r="G31" s="14" t="s">
        <v>41</v>
      </c>
      <c r="H31" s="14" t="s">
        <v>31</v>
      </c>
      <c r="I31" s="14" t="s">
        <v>50</v>
      </c>
      <c r="J31" s="27">
        <v>4445</v>
      </c>
    </row>
    <row r="32" spans="1:10" x14ac:dyDescent="0.2">
      <c r="A32" s="14">
        <v>240322</v>
      </c>
      <c r="B32" s="14">
        <v>24</v>
      </c>
      <c r="C32" s="14" t="s">
        <v>120</v>
      </c>
      <c r="D32" s="14" t="s">
        <v>47</v>
      </c>
      <c r="E32" s="14" t="s">
        <v>31</v>
      </c>
      <c r="F32" s="14" t="s">
        <v>28</v>
      </c>
      <c r="G32" s="14" t="s">
        <v>49</v>
      </c>
      <c r="H32" s="14" t="s">
        <v>31</v>
      </c>
      <c r="I32" s="14" t="s">
        <v>50</v>
      </c>
      <c r="J32" s="27">
        <v>3211</v>
      </c>
    </row>
    <row r="33" spans="1:10" x14ac:dyDescent="0.2">
      <c r="A33" s="14">
        <v>240322</v>
      </c>
      <c r="B33" s="14">
        <v>24</v>
      </c>
      <c r="C33" s="14" t="s">
        <v>119</v>
      </c>
      <c r="D33" s="14" t="s">
        <v>47</v>
      </c>
      <c r="E33" s="14" t="s">
        <v>31</v>
      </c>
      <c r="F33" s="14" t="s">
        <v>32</v>
      </c>
      <c r="G33" s="14" t="s">
        <v>33</v>
      </c>
      <c r="H33" s="14" t="s">
        <v>31</v>
      </c>
      <c r="I33" s="14" t="s">
        <v>50</v>
      </c>
      <c r="J33" s="27">
        <v>4283</v>
      </c>
    </row>
    <row r="34" spans="1:10" x14ac:dyDescent="0.2">
      <c r="A34" s="14">
        <v>240322</v>
      </c>
      <c r="B34" s="14">
        <v>24</v>
      </c>
      <c r="C34" s="14" t="s">
        <v>118</v>
      </c>
      <c r="D34" s="14" t="s">
        <v>47</v>
      </c>
      <c r="E34" s="14" t="s">
        <v>31</v>
      </c>
      <c r="F34" s="14" t="s">
        <v>34</v>
      </c>
      <c r="G34" s="14" t="s">
        <v>35</v>
      </c>
      <c r="H34" s="14" t="s">
        <v>31</v>
      </c>
      <c r="I34" s="14" t="s">
        <v>50</v>
      </c>
      <c r="J34" s="27">
        <v>2054</v>
      </c>
    </row>
    <row r="35" spans="1:10" x14ac:dyDescent="0.2">
      <c r="A35" s="14">
        <v>240322</v>
      </c>
      <c r="B35" s="14">
        <v>24</v>
      </c>
      <c r="C35" s="14" t="s">
        <v>117</v>
      </c>
      <c r="D35" s="14" t="s">
        <v>47</v>
      </c>
      <c r="E35" s="14" t="s">
        <v>31</v>
      </c>
      <c r="F35" s="14" t="s">
        <v>36</v>
      </c>
      <c r="G35" s="14" t="s">
        <v>37</v>
      </c>
      <c r="H35" s="14" t="s">
        <v>31</v>
      </c>
      <c r="I35" s="14" t="s">
        <v>50</v>
      </c>
      <c r="J35" s="27">
        <v>2622</v>
      </c>
    </row>
    <row r="36" spans="1:10" x14ac:dyDescent="0.2">
      <c r="A36" s="14">
        <v>240322</v>
      </c>
      <c r="B36" s="14">
        <v>24</v>
      </c>
      <c r="C36" s="14" t="s">
        <v>116</v>
      </c>
      <c r="D36" s="14" t="s">
        <v>47</v>
      </c>
      <c r="E36" s="14" t="s">
        <v>31</v>
      </c>
      <c r="F36" s="14" t="s">
        <v>38</v>
      </c>
      <c r="G36" s="14" t="s">
        <v>51</v>
      </c>
      <c r="H36" s="14" t="s">
        <v>31</v>
      </c>
      <c r="I36" s="14" t="s">
        <v>50</v>
      </c>
      <c r="J36" s="27">
        <v>3187</v>
      </c>
    </row>
    <row r="37" spans="1:10" x14ac:dyDescent="0.2">
      <c r="A37" s="14">
        <v>240322</v>
      </c>
      <c r="B37" s="14">
        <v>24</v>
      </c>
      <c r="C37" s="14" t="s">
        <v>115</v>
      </c>
      <c r="D37" s="14" t="s">
        <v>47</v>
      </c>
      <c r="E37" s="14" t="s">
        <v>31</v>
      </c>
      <c r="F37" s="14" t="s">
        <v>40</v>
      </c>
      <c r="G37" s="14" t="s">
        <v>41</v>
      </c>
      <c r="H37" s="14" t="s">
        <v>31</v>
      </c>
      <c r="I37" s="14" t="s">
        <v>50</v>
      </c>
      <c r="J37" s="27">
        <v>1083</v>
      </c>
    </row>
    <row r="38" spans="1:10" x14ac:dyDescent="0.2">
      <c r="A38" s="14">
        <v>240322</v>
      </c>
      <c r="B38" s="14">
        <v>24</v>
      </c>
      <c r="C38" s="14" t="s">
        <v>114</v>
      </c>
      <c r="D38" s="14" t="s">
        <v>52</v>
      </c>
      <c r="E38" s="14" t="s">
        <v>50</v>
      </c>
      <c r="F38" s="14" t="s">
        <v>50</v>
      </c>
      <c r="G38" s="14" t="s">
        <v>50</v>
      </c>
      <c r="H38" s="14" t="s">
        <v>31</v>
      </c>
      <c r="I38" s="14" t="s">
        <v>50</v>
      </c>
      <c r="J38" s="27">
        <v>6</v>
      </c>
    </row>
    <row r="39" spans="1:10" x14ac:dyDescent="0.2">
      <c r="A39" s="14">
        <v>240322</v>
      </c>
      <c r="B39" s="14">
        <v>24</v>
      </c>
      <c r="C39" s="14" t="s">
        <v>113</v>
      </c>
      <c r="D39" s="14" t="s">
        <v>52</v>
      </c>
      <c r="E39" s="14" t="s">
        <v>50</v>
      </c>
      <c r="F39" s="14" t="s">
        <v>50</v>
      </c>
      <c r="G39" s="14" t="s">
        <v>50</v>
      </c>
      <c r="H39" s="14" t="s">
        <v>31</v>
      </c>
      <c r="I39" s="14" t="s">
        <v>50</v>
      </c>
      <c r="J39" s="27">
        <v>9</v>
      </c>
    </row>
    <row r="40" spans="1:10" x14ac:dyDescent="0.2">
      <c r="A40" s="14">
        <v>240322</v>
      </c>
      <c r="B40" s="14">
        <v>24</v>
      </c>
      <c r="C40" s="14" t="s">
        <v>112</v>
      </c>
      <c r="D40" s="14" t="s">
        <v>52</v>
      </c>
      <c r="E40" s="14" t="s">
        <v>50</v>
      </c>
      <c r="F40" s="14" t="s">
        <v>50</v>
      </c>
      <c r="G40" s="14" t="s">
        <v>50</v>
      </c>
      <c r="H40" s="14" t="s">
        <v>31</v>
      </c>
      <c r="I40" s="14" t="s">
        <v>50</v>
      </c>
      <c r="J40" s="27">
        <v>6</v>
      </c>
    </row>
    <row r="41" spans="1:10" x14ac:dyDescent="0.2">
      <c r="A41" s="14">
        <v>240322</v>
      </c>
      <c r="B41" s="14">
        <v>24</v>
      </c>
      <c r="C41" s="14" t="s">
        <v>111</v>
      </c>
      <c r="D41" s="14" t="s">
        <v>52</v>
      </c>
      <c r="E41" s="14" t="s">
        <v>50</v>
      </c>
      <c r="F41" s="14" t="s">
        <v>50</v>
      </c>
      <c r="G41" s="14" t="s">
        <v>50</v>
      </c>
      <c r="H41" s="14" t="s">
        <v>31</v>
      </c>
      <c r="I41" s="14" t="s">
        <v>50</v>
      </c>
      <c r="J41" s="27">
        <v>14</v>
      </c>
    </row>
    <row r="42" spans="1:10" x14ac:dyDescent="0.2">
      <c r="A42" s="14">
        <v>240322</v>
      </c>
      <c r="B42" s="14">
        <v>24</v>
      </c>
      <c r="C42" s="14" t="s">
        <v>110</v>
      </c>
      <c r="D42" s="14" t="s">
        <v>52</v>
      </c>
      <c r="E42" s="14" t="s">
        <v>50</v>
      </c>
      <c r="F42" s="14" t="s">
        <v>50</v>
      </c>
      <c r="G42" s="14" t="s">
        <v>50</v>
      </c>
      <c r="H42" s="14" t="s">
        <v>31</v>
      </c>
      <c r="I42" s="14" t="s">
        <v>50</v>
      </c>
      <c r="J42" s="27">
        <v>10</v>
      </c>
    </row>
    <row r="43" spans="1:10" x14ac:dyDescent="0.2">
      <c r="A43" s="14">
        <v>240322</v>
      </c>
      <c r="B43" s="14">
        <v>24</v>
      </c>
      <c r="C43" s="14" t="s">
        <v>109</v>
      </c>
      <c r="D43" s="14" t="s">
        <v>52</v>
      </c>
      <c r="E43" s="14" t="s">
        <v>50</v>
      </c>
      <c r="F43" s="14" t="s">
        <v>50</v>
      </c>
      <c r="G43" s="14" t="s">
        <v>50</v>
      </c>
      <c r="H43" s="14" t="s">
        <v>31</v>
      </c>
      <c r="I43" s="14" t="s">
        <v>50</v>
      </c>
      <c r="J43" s="27">
        <v>8</v>
      </c>
    </row>
    <row r="44" spans="1:10" x14ac:dyDescent="0.2">
      <c r="A44" s="14">
        <v>240322</v>
      </c>
      <c r="B44" s="14">
        <v>24</v>
      </c>
      <c r="C44" s="14" t="s">
        <v>108</v>
      </c>
      <c r="D44" s="14" t="s">
        <v>52</v>
      </c>
      <c r="E44" s="14" t="s">
        <v>50</v>
      </c>
      <c r="F44" s="14" t="s">
        <v>50</v>
      </c>
      <c r="G44" s="14" t="s">
        <v>50</v>
      </c>
      <c r="H44" s="14" t="s">
        <v>31</v>
      </c>
      <c r="I44" s="14" t="s">
        <v>50</v>
      </c>
      <c r="J44" s="27">
        <v>11</v>
      </c>
    </row>
    <row r="45" spans="1:10" x14ac:dyDescent="0.2">
      <c r="A45" s="14">
        <v>240322</v>
      </c>
      <c r="B45" s="14">
        <v>24</v>
      </c>
      <c r="C45" s="14" t="s">
        <v>107</v>
      </c>
      <c r="D45" s="14" t="s">
        <v>52</v>
      </c>
      <c r="E45" s="14" t="s">
        <v>50</v>
      </c>
      <c r="F45" s="14" t="s">
        <v>50</v>
      </c>
      <c r="G45" s="14" t="s">
        <v>50</v>
      </c>
      <c r="H45" s="14" t="s">
        <v>31</v>
      </c>
      <c r="I45" s="14" t="s">
        <v>50</v>
      </c>
      <c r="J45" s="27">
        <v>4</v>
      </c>
    </row>
    <row r="46" spans="1:10" x14ac:dyDescent="0.2">
      <c r="A46" s="14">
        <v>240322</v>
      </c>
      <c r="B46" s="14">
        <v>24</v>
      </c>
      <c r="C46" s="14" t="s">
        <v>106</v>
      </c>
      <c r="D46" s="14" t="s">
        <v>52</v>
      </c>
      <c r="E46" s="14" t="s">
        <v>50</v>
      </c>
      <c r="F46" s="14" t="s">
        <v>50</v>
      </c>
      <c r="G46" s="14" t="s">
        <v>50</v>
      </c>
      <c r="H46" s="14" t="s">
        <v>31</v>
      </c>
      <c r="I46" s="14" t="s">
        <v>50</v>
      </c>
      <c r="J46" s="27">
        <v>3</v>
      </c>
    </row>
    <row r="47" spans="1:10" x14ac:dyDescent="0.2">
      <c r="A47" s="14">
        <v>240322</v>
      </c>
      <c r="B47" s="14">
        <v>24</v>
      </c>
      <c r="C47" s="14" t="s">
        <v>105</v>
      </c>
      <c r="D47" s="14" t="s">
        <v>52</v>
      </c>
      <c r="E47" s="14" t="s">
        <v>50</v>
      </c>
      <c r="F47" s="14" t="s">
        <v>50</v>
      </c>
      <c r="G47" s="14" t="s">
        <v>50</v>
      </c>
      <c r="H47" s="14" t="s">
        <v>31</v>
      </c>
      <c r="I47" s="14" t="s">
        <v>50</v>
      </c>
      <c r="J47" s="27">
        <v>7</v>
      </c>
    </row>
    <row r="48" spans="1:10" x14ac:dyDescent="0.2">
      <c r="A48" s="14">
        <v>240322</v>
      </c>
      <c r="B48" s="14">
        <v>24</v>
      </c>
      <c r="C48" s="14" t="s">
        <v>104</v>
      </c>
      <c r="D48" s="14" t="s">
        <v>52</v>
      </c>
      <c r="E48" s="14" t="s">
        <v>50</v>
      </c>
      <c r="F48" s="14" t="s">
        <v>50</v>
      </c>
      <c r="G48" s="14" t="s">
        <v>50</v>
      </c>
      <c r="H48" s="14" t="s">
        <v>31</v>
      </c>
      <c r="I48" s="14" t="s">
        <v>50</v>
      </c>
      <c r="J48" s="27">
        <v>4</v>
      </c>
    </row>
    <row r="49" spans="1:10" x14ac:dyDescent="0.2">
      <c r="A49" s="14">
        <v>240322</v>
      </c>
      <c r="B49" s="14">
        <v>24</v>
      </c>
      <c r="C49" s="14" t="s">
        <v>103</v>
      </c>
      <c r="D49" s="14" t="s">
        <v>52</v>
      </c>
      <c r="E49" s="14" t="s">
        <v>50</v>
      </c>
      <c r="F49" s="14" t="s">
        <v>50</v>
      </c>
      <c r="G49" s="14" t="s">
        <v>50</v>
      </c>
      <c r="H49" s="14" t="s">
        <v>31</v>
      </c>
      <c r="I49" s="14" t="s">
        <v>50</v>
      </c>
      <c r="J49" s="27">
        <v>10</v>
      </c>
    </row>
    <row r="50" spans="1:10" x14ac:dyDescent="0.2">
      <c r="A50" s="14">
        <v>240322</v>
      </c>
      <c r="B50" s="14">
        <v>24</v>
      </c>
      <c r="C50" s="14" t="s">
        <v>102</v>
      </c>
      <c r="D50" s="14" t="s">
        <v>52</v>
      </c>
      <c r="E50" s="14" t="s">
        <v>50</v>
      </c>
      <c r="F50" s="14" t="s">
        <v>50</v>
      </c>
      <c r="G50" s="14" t="s">
        <v>50</v>
      </c>
      <c r="H50" s="14" t="s">
        <v>31</v>
      </c>
      <c r="I50" s="14" t="s">
        <v>50</v>
      </c>
      <c r="J50" s="27">
        <v>6</v>
      </c>
    </row>
    <row r="51" spans="1:10" x14ac:dyDescent="0.2">
      <c r="A51" s="14">
        <v>240322</v>
      </c>
      <c r="B51" s="14">
        <v>24</v>
      </c>
      <c r="C51" s="14" t="s">
        <v>101</v>
      </c>
      <c r="D51" s="14" t="s">
        <v>52</v>
      </c>
      <c r="E51" s="14" t="s">
        <v>50</v>
      </c>
      <c r="F51" s="14" t="s">
        <v>50</v>
      </c>
      <c r="G51" s="14" t="s">
        <v>50</v>
      </c>
      <c r="H51" s="14" t="s">
        <v>31</v>
      </c>
      <c r="I51" s="14" t="s">
        <v>50</v>
      </c>
      <c r="J51" s="27">
        <v>5</v>
      </c>
    </row>
    <row r="52" spans="1:10" x14ac:dyDescent="0.2">
      <c r="A52" s="14">
        <v>240322</v>
      </c>
      <c r="B52" s="14">
        <v>24</v>
      </c>
      <c r="C52" s="14" t="s">
        <v>100</v>
      </c>
      <c r="D52" s="14" t="s">
        <v>52</v>
      </c>
      <c r="E52" s="14" t="s">
        <v>50</v>
      </c>
      <c r="F52" s="14" t="s">
        <v>50</v>
      </c>
      <c r="G52" s="14" t="s">
        <v>50</v>
      </c>
      <c r="H52" s="14" t="s">
        <v>31</v>
      </c>
      <c r="I52" s="14" t="s">
        <v>50</v>
      </c>
      <c r="J52" s="27">
        <v>3</v>
      </c>
    </row>
    <row r="53" spans="1:10" x14ac:dyDescent="0.2">
      <c r="A53" s="14">
        <v>240322</v>
      </c>
      <c r="B53" s="14">
        <v>24</v>
      </c>
      <c r="C53" s="14" t="s">
        <v>99</v>
      </c>
      <c r="D53" s="14" t="s">
        <v>52</v>
      </c>
      <c r="E53" s="14" t="s">
        <v>50</v>
      </c>
      <c r="F53" s="14" t="s">
        <v>50</v>
      </c>
      <c r="G53" s="14" t="s">
        <v>50</v>
      </c>
      <c r="H53" s="14" t="s">
        <v>31</v>
      </c>
      <c r="I53" s="14" t="s">
        <v>50</v>
      </c>
      <c r="J53" s="27">
        <v>9</v>
      </c>
    </row>
    <row r="54" spans="1:10" x14ac:dyDescent="0.2">
      <c r="A54" s="14">
        <v>240322</v>
      </c>
      <c r="B54" s="14">
        <v>24</v>
      </c>
      <c r="C54" s="14" t="s">
        <v>98</v>
      </c>
      <c r="D54" s="14" t="s">
        <v>52</v>
      </c>
      <c r="E54" s="14" t="s">
        <v>50</v>
      </c>
      <c r="F54" s="14" t="s">
        <v>50</v>
      </c>
      <c r="G54" s="14" t="s">
        <v>50</v>
      </c>
      <c r="H54" s="14" t="s">
        <v>31</v>
      </c>
      <c r="I54" s="14" t="s">
        <v>50</v>
      </c>
      <c r="J54" s="27">
        <v>7</v>
      </c>
    </row>
    <row r="55" spans="1:10" x14ac:dyDescent="0.2">
      <c r="A55" s="14">
        <v>240322</v>
      </c>
      <c r="B55" s="14">
        <v>24</v>
      </c>
      <c r="C55" s="14" t="s">
        <v>97</v>
      </c>
      <c r="D55" s="14" t="s">
        <v>52</v>
      </c>
      <c r="E55" s="14" t="s">
        <v>50</v>
      </c>
      <c r="F55" s="14" t="s">
        <v>50</v>
      </c>
      <c r="G55" s="14" t="s">
        <v>50</v>
      </c>
      <c r="H55" s="14" t="s">
        <v>31</v>
      </c>
      <c r="I55" s="14" t="s">
        <v>50</v>
      </c>
      <c r="J55" s="27">
        <v>7</v>
      </c>
    </row>
    <row r="56" spans="1:10" x14ac:dyDescent="0.2">
      <c r="A56" s="14">
        <v>240322</v>
      </c>
      <c r="B56" s="14">
        <v>24</v>
      </c>
      <c r="C56" s="14" t="s">
        <v>96</v>
      </c>
      <c r="D56" s="14" t="s">
        <v>52</v>
      </c>
      <c r="E56" s="14" t="s">
        <v>50</v>
      </c>
      <c r="F56" s="14" t="s">
        <v>50</v>
      </c>
      <c r="G56" s="14" t="s">
        <v>50</v>
      </c>
      <c r="H56" s="14" t="s">
        <v>31</v>
      </c>
      <c r="I56" s="14" t="s">
        <v>50</v>
      </c>
      <c r="J56" s="27">
        <v>7</v>
      </c>
    </row>
    <row r="57" spans="1:10" x14ac:dyDescent="0.2">
      <c r="A57" s="14">
        <v>240322</v>
      </c>
      <c r="B57" s="14">
        <v>24</v>
      </c>
      <c r="C57" s="14" t="s">
        <v>95</v>
      </c>
      <c r="D57" s="14" t="s">
        <v>52</v>
      </c>
      <c r="E57" s="14" t="s">
        <v>50</v>
      </c>
      <c r="F57" s="14" t="s">
        <v>50</v>
      </c>
      <c r="G57" s="14" t="s">
        <v>50</v>
      </c>
      <c r="H57" s="14" t="s">
        <v>31</v>
      </c>
      <c r="I57" s="14" t="s">
        <v>50</v>
      </c>
      <c r="J57" s="27">
        <v>5</v>
      </c>
    </row>
    <row r="58" spans="1:10" x14ac:dyDescent="0.2">
      <c r="A58" s="14">
        <v>240322</v>
      </c>
      <c r="B58" s="14">
        <v>24</v>
      </c>
      <c r="C58" s="14" t="s">
        <v>94</v>
      </c>
      <c r="D58" s="14" t="s">
        <v>52</v>
      </c>
      <c r="E58" s="14" t="s">
        <v>50</v>
      </c>
      <c r="F58" s="14" t="s">
        <v>50</v>
      </c>
      <c r="G58" s="14" t="s">
        <v>50</v>
      </c>
      <c r="H58" s="14" t="s">
        <v>31</v>
      </c>
      <c r="I58" s="14" t="s">
        <v>50</v>
      </c>
      <c r="J58" s="27">
        <v>7</v>
      </c>
    </row>
    <row r="59" spans="1:10" x14ac:dyDescent="0.2">
      <c r="A59" s="14">
        <v>240322</v>
      </c>
      <c r="B59" s="14">
        <v>24</v>
      </c>
      <c r="C59" s="14" t="s">
        <v>93</v>
      </c>
      <c r="D59" s="14" t="s">
        <v>52</v>
      </c>
      <c r="E59" s="14" t="s">
        <v>50</v>
      </c>
      <c r="F59" s="14" t="s">
        <v>50</v>
      </c>
      <c r="G59" s="14" t="s">
        <v>50</v>
      </c>
      <c r="H59" s="14" t="s">
        <v>31</v>
      </c>
      <c r="I59" s="14" t="s">
        <v>50</v>
      </c>
      <c r="J59" s="27">
        <v>6</v>
      </c>
    </row>
    <row r="60" spans="1:10" x14ac:dyDescent="0.2">
      <c r="A60" s="14">
        <v>240322</v>
      </c>
      <c r="B60" s="14">
        <v>24</v>
      </c>
      <c r="C60" s="14" t="s">
        <v>92</v>
      </c>
      <c r="D60" s="14" t="s">
        <v>52</v>
      </c>
      <c r="E60" s="14" t="s">
        <v>50</v>
      </c>
      <c r="F60" s="14" t="s">
        <v>50</v>
      </c>
      <c r="G60" s="14" t="s">
        <v>50</v>
      </c>
      <c r="H60" s="14" t="s">
        <v>31</v>
      </c>
      <c r="I60" s="14" t="s">
        <v>50</v>
      </c>
      <c r="J60" s="27">
        <v>9</v>
      </c>
    </row>
    <row r="61" spans="1:10" x14ac:dyDescent="0.2">
      <c r="A61" s="14">
        <v>240322</v>
      </c>
      <c r="B61" s="14">
        <v>24</v>
      </c>
      <c r="C61" s="14" t="s">
        <v>91</v>
      </c>
      <c r="D61" s="14" t="s">
        <v>52</v>
      </c>
      <c r="E61" s="14" t="s">
        <v>50</v>
      </c>
      <c r="F61" s="14" t="s">
        <v>50</v>
      </c>
      <c r="G61" s="14" t="s">
        <v>50</v>
      </c>
      <c r="H61" s="14" t="s">
        <v>31</v>
      </c>
      <c r="I61" s="14" t="s">
        <v>50</v>
      </c>
      <c r="J61" s="27">
        <v>6</v>
      </c>
    </row>
    <row r="62" spans="1:10" x14ac:dyDescent="0.2">
      <c r="A62" s="14">
        <v>240322</v>
      </c>
      <c r="B62" s="14">
        <v>24</v>
      </c>
      <c r="C62" s="14" t="s">
        <v>90</v>
      </c>
      <c r="D62" s="14" t="s">
        <v>53</v>
      </c>
      <c r="E62" s="14" t="s">
        <v>31</v>
      </c>
      <c r="F62" s="14" t="s">
        <v>50</v>
      </c>
      <c r="G62" s="14" t="s">
        <v>50</v>
      </c>
      <c r="H62" s="14" t="s">
        <v>31</v>
      </c>
      <c r="I62" s="14">
        <v>0</v>
      </c>
      <c r="J62" s="27">
        <v>2620</v>
      </c>
    </row>
    <row r="63" spans="1:10" x14ac:dyDescent="0.2">
      <c r="A63" s="14">
        <v>240322</v>
      </c>
      <c r="B63" s="14">
        <v>24</v>
      </c>
      <c r="C63" s="14" t="s">
        <v>89</v>
      </c>
      <c r="D63" s="14" t="s">
        <v>53</v>
      </c>
      <c r="E63" s="14" t="s">
        <v>31</v>
      </c>
      <c r="F63" s="14" t="s">
        <v>50</v>
      </c>
      <c r="G63" s="14" t="s">
        <v>50</v>
      </c>
      <c r="H63" s="14" t="s">
        <v>31</v>
      </c>
      <c r="I63" s="14">
        <v>0.02</v>
      </c>
      <c r="J63" s="27">
        <v>1770</v>
      </c>
    </row>
    <row r="64" spans="1:10" x14ac:dyDescent="0.2">
      <c r="A64" s="14">
        <v>240322</v>
      </c>
      <c r="B64" s="14">
        <v>24</v>
      </c>
      <c r="C64" s="14" t="s">
        <v>88</v>
      </c>
      <c r="D64" s="14" t="s">
        <v>53</v>
      </c>
      <c r="E64" s="14" t="s">
        <v>31</v>
      </c>
      <c r="F64" s="14" t="s">
        <v>50</v>
      </c>
      <c r="G64" s="14" t="s">
        <v>50</v>
      </c>
      <c r="H64" s="14" t="s">
        <v>31</v>
      </c>
      <c r="I64" s="14">
        <v>0.04</v>
      </c>
      <c r="J64" s="27">
        <v>2346</v>
      </c>
    </row>
    <row r="65" spans="1:10" x14ac:dyDescent="0.2">
      <c r="A65" s="14">
        <v>240322</v>
      </c>
      <c r="B65" s="14">
        <v>24</v>
      </c>
      <c r="C65" s="14" t="s">
        <v>87</v>
      </c>
      <c r="D65" s="14" t="s">
        <v>53</v>
      </c>
      <c r="E65" s="14" t="s">
        <v>31</v>
      </c>
      <c r="F65" s="14" t="s">
        <v>50</v>
      </c>
      <c r="G65" s="14" t="s">
        <v>50</v>
      </c>
      <c r="H65" s="14" t="s">
        <v>31</v>
      </c>
      <c r="I65" s="14">
        <v>0.08</v>
      </c>
      <c r="J65" s="27">
        <v>3333</v>
      </c>
    </row>
    <row r="66" spans="1:10" x14ac:dyDescent="0.2">
      <c r="A66" s="14">
        <v>240322</v>
      </c>
      <c r="B66" s="14">
        <v>24</v>
      </c>
      <c r="C66" s="14" t="s">
        <v>86</v>
      </c>
      <c r="D66" s="14" t="s">
        <v>53</v>
      </c>
      <c r="E66" s="14" t="s">
        <v>31</v>
      </c>
      <c r="F66" s="14" t="s">
        <v>50</v>
      </c>
      <c r="G66" s="14" t="s">
        <v>50</v>
      </c>
      <c r="H66" s="14" t="s">
        <v>31</v>
      </c>
      <c r="I66" s="14">
        <v>0.16</v>
      </c>
      <c r="J66" s="27">
        <v>2205</v>
      </c>
    </row>
    <row r="67" spans="1:10" x14ac:dyDescent="0.2">
      <c r="A67" s="14">
        <v>240322</v>
      </c>
      <c r="B67" s="14">
        <v>24</v>
      </c>
      <c r="C67" s="14" t="s">
        <v>85</v>
      </c>
      <c r="D67" s="14" t="s">
        <v>53</v>
      </c>
      <c r="E67" s="14" t="s">
        <v>31</v>
      </c>
      <c r="F67" s="14" t="s">
        <v>50</v>
      </c>
      <c r="G67" s="14" t="s">
        <v>50</v>
      </c>
      <c r="H67" s="14" t="s">
        <v>31</v>
      </c>
      <c r="I67" s="14">
        <v>0.31</v>
      </c>
      <c r="J67" s="27">
        <v>2371</v>
      </c>
    </row>
    <row r="68" spans="1:10" x14ac:dyDescent="0.2">
      <c r="A68" s="14">
        <v>240322</v>
      </c>
      <c r="B68" s="14">
        <v>24</v>
      </c>
      <c r="C68" s="14" t="s">
        <v>84</v>
      </c>
      <c r="D68" s="14" t="s">
        <v>53</v>
      </c>
      <c r="E68" s="14" t="s">
        <v>31</v>
      </c>
      <c r="F68" s="14" t="s">
        <v>50</v>
      </c>
      <c r="G68" s="14" t="s">
        <v>50</v>
      </c>
      <c r="H68" s="14" t="s">
        <v>31</v>
      </c>
      <c r="I68" s="14">
        <v>0.62</v>
      </c>
      <c r="J68" s="27">
        <v>2218</v>
      </c>
    </row>
    <row r="69" spans="1:10" x14ac:dyDescent="0.2">
      <c r="A69" s="14">
        <v>240322</v>
      </c>
      <c r="B69" s="14">
        <v>24</v>
      </c>
      <c r="C69" s="14" t="s">
        <v>83</v>
      </c>
      <c r="D69" s="14" t="s">
        <v>53</v>
      </c>
      <c r="E69" s="14" t="s">
        <v>31</v>
      </c>
      <c r="F69" s="14" t="s">
        <v>50</v>
      </c>
      <c r="G69" s="14" t="s">
        <v>50</v>
      </c>
      <c r="H69" s="14" t="s">
        <v>31</v>
      </c>
      <c r="I69" s="14">
        <v>1.25</v>
      </c>
      <c r="J69" s="27">
        <v>2253</v>
      </c>
    </row>
    <row r="70" spans="1:10" x14ac:dyDescent="0.2">
      <c r="A70" s="14">
        <v>240322</v>
      </c>
      <c r="B70" s="14">
        <v>24</v>
      </c>
      <c r="C70" s="14" t="s">
        <v>82</v>
      </c>
      <c r="D70" s="14" t="s">
        <v>53</v>
      </c>
      <c r="E70" s="14" t="s">
        <v>31</v>
      </c>
      <c r="F70" s="14" t="s">
        <v>50</v>
      </c>
      <c r="G70" s="14" t="s">
        <v>50</v>
      </c>
      <c r="H70" s="14" t="s">
        <v>31</v>
      </c>
      <c r="I70" s="14">
        <v>2.5</v>
      </c>
      <c r="J70" s="27">
        <v>3201</v>
      </c>
    </row>
    <row r="71" spans="1:10" x14ac:dyDescent="0.2">
      <c r="A71" s="14">
        <v>240322</v>
      </c>
      <c r="B71" s="14">
        <v>24</v>
      </c>
      <c r="C71" s="14" t="s">
        <v>81</v>
      </c>
      <c r="D71" s="14" t="s">
        <v>53</v>
      </c>
      <c r="E71" s="14" t="s">
        <v>31</v>
      </c>
      <c r="F71" s="14" t="s">
        <v>50</v>
      </c>
      <c r="G71" s="14" t="s">
        <v>50</v>
      </c>
      <c r="H71" s="14" t="s">
        <v>31</v>
      </c>
      <c r="I71" s="14">
        <v>5</v>
      </c>
      <c r="J71" s="27">
        <v>2527</v>
      </c>
    </row>
    <row r="72" spans="1:10" x14ac:dyDescent="0.2">
      <c r="A72" s="14">
        <v>240322</v>
      </c>
      <c r="B72" s="14">
        <v>24</v>
      </c>
      <c r="C72" s="14" t="s">
        <v>80</v>
      </c>
      <c r="D72" s="14" t="s">
        <v>53</v>
      </c>
      <c r="E72" s="14" t="s">
        <v>31</v>
      </c>
      <c r="F72" s="14" t="s">
        <v>50</v>
      </c>
      <c r="G72" s="14" t="s">
        <v>50</v>
      </c>
      <c r="H72" s="14" t="s">
        <v>31</v>
      </c>
      <c r="I72" s="14">
        <v>10</v>
      </c>
      <c r="J72" s="27">
        <v>2510</v>
      </c>
    </row>
    <row r="73" spans="1:10" x14ac:dyDescent="0.2">
      <c r="A73" s="14">
        <v>240322</v>
      </c>
      <c r="B73" s="14">
        <v>24</v>
      </c>
      <c r="C73" s="14" t="s">
        <v>79</v>
      </c>
      <c r="D73" s="14" t="s">
        <v>53</v>
      </c>
      <c r="E73" s="14" t="s">
        <v>31</v>
      </c>
      <c r="F73" s="14" t="s">
        <v>50</v>
      </c>
      <c r="G73" s="14" t="s">
        <v>50</v>
      </c>
      <c r="H73" s="14" t="s">
        <v>31</v>
      </c>
      <c r="I73" s="14">
        <v>20</v>
      </c>
      <c r="J73" s="27">
        <v>2409</v>
      </c>
    </row>
    <row r="74" spans="1:10" x14ac:dyDescent="0.2">
      <c r="A74" s="14">
        <v>240322</v>
      </c>
      <c r="B74" s="14">
        <v>24</v>
      </c>
      <c r="C74" s="14" t="s">
        <v>78</v>
      </c>
      <c r="D74" s="14" t="s">
        <v>52</v>
      </c>
      <c r="E74" s="14" t="s">
        <v>50</v>
      </c>
      <c r="F74" s="14" t="s">
        <v>50</v>
      </c>
      <c r="G74" s="14" t="s">
        <v>50</v>
      </c>
      <c r="H74" s="14" t="s">
        <v>31</v>
      </c>
      <c r="I74" s="14" t="s">
        <v>50</v>
      </c>
      <c r="J74" s="27">
        <v>10</v>
      </c>
    </row>
    <row r="75" spans="1:10" x14ac:dyDescent="0.2">
      <c r="A75" s="14">
        <v>240322</v>
      </c>
      <c r="B75" s="14">
        <v>24</v>
      </c>
      <c r="C75" s="14" t="s">
        <v>77</v>
      </c>
      <c r="D75" s="14" t="s">
        <v>52</v>
      </c>
      <c r="E75" s="14" t="s">
        <v>50</v>
      </c>
      <c r="F75" s="14" t="s">
        <v>50</v>
      </c>
      <c r="G75" s="14" t="s">
        <v>50</v>
      </c>
      <c r="H75" s="14" t="s">
        <v>31</v>
      </c>
      <c r="I75" s="14" t="s">
        <v>50</v>
      </c>
      <c r="J75" s="27">
        <v>8</v>
      </c>
    </row>
    <row r="76" spans="1:10" x14ac:dyDescent="0.2">
      <c r="A76" s="14">
        <v>240322</v>
      </c>
      <c r="B76" s="14">
        <v>24</v>
      </c>
      <c r="C76" s="14" t="s">
        <v>76</v>
      </c>
      <c r="D76" s="14" t="s">
        <v>52</v>
      </c>
      <c r="E76" s="14" t="s">
        <v>50</v>
      </c>
      <c r="F76" s="14" t="s">
        <v>50</v>
      </c>
      <c r="G76" s="14" t="s">
        <v>50</v>
      </c>
      <c r="H76" s="14" t="s">
        <v>31</v>
      </c>
      <c r="I76" s="14" t="s">
        <v>50</v>
      </c>
      <c r="J76" s="27">
        <v>9</v>
      </c>
    </row>
    <row r="77" spans="1:10" x14ac:dyDescent="0.2">
      <c r="A77" s="14">
        <v>240322</v>
      </c>
      <c r="B77" s="14">
        <v>24</v>
      </c>
      <c r="C77" s="14" t="s">
        <v>75</v>
      </c>
      <c r="D77" s="14" t="s">
        <v>52</v>
      </c>
      <c r="E77" s="14" t="s">
        <v>50</v>
      </c>
      <c r="F77" s="14" t="s">
        <v>50</v>
      </c>
      <c r="G77" s="14" t="s">
        <v>50</v>
      </c>
      <c r="H77" s="14" t="s">
        <v>31</v>
      </c>
      <c r="I77" s="14" t="s">
        <v>50</v>
      </c>
      <c r="J77" s="27">
        <v>9</v>
      </c>
    </row>
    <row r="78" spans="1:10" x14ac:dyDescent="0.2">
      <c r="A78" s="14">
        <v>240322</v>
      </c>
      <c r="B78" s="14">
        <v>24</v>
      </c>
      <c r="C78" s="14" t="s">
        <v>74</v>
      </c>
      <c r="D78" s="14" t="s">
        <v>52</v>
      </c>
      <c r="E78" s="14" t="s">
        <v>50</v>
      </c>
      <c r="F78" s="14" t="s">
        <v>50</v>
      </c>
      <c r="G78" s="14" t="s">
        <v>50</v>
      </c>
      <c r="H78" s="14" t="s">
        <v>31</v>
      </c>
      <c r="I78" s="14" t="s">
        <v>50</v>
      </c>
      <c r="J78" s="27">
        <v>8</v>
      </c>
    </row>
    <row r="79" spans="1:10" x14ac:dyDescent="0.2">
      <c r="A79" s="14">
        <v>240322</v>
      </c>
      <c r="B79" s="14">
        <v>24</v>
      </c>
      <c r="C79" s="14" t="s">
        <v>73</v>
      </c>
      <c r="D79" s="14" t="s">
        <v>52</v>
      </c>
      <c r="E79" s="14" t="s">
        <v>50</v>
      </c>
      <c r="F79" s="14" t="s">
        <v>50</v>
      </c>
      <c r="G79" s="14" t="s">
        <v>50</v>
      </c>
      <c r="H79" s="14" t="s">
        <v>31</v>
      </c>
      <c r="I79" s="14" t="s">
        <v>50</v>
      </c>
      <c r="J79" s="27">
        <v>9</v>
      </c>
    </row>
    <row r="80" spans="1:10" x14ac:dyDescent="0.2">
      <c r="A80" s="14">
        <v>240322</v>
      </c>
      <c r="B80" s="14">
        <v>24</v>
      </c>
      <c r="C80" s="14" t="s">
        <v>72</v>
      </c>
      <c r="D80" s="14" t="s">
        <v>52</v>
      </c>
      <c r="E80" s="14" t="s">
        <v>50</v>
      </c>
      <c r="F80" s="14" t="s">
        <v>50</v>
      </c>
      <c r="G80" s="14" t="s">
        <v>50</v>
      </c>
      <c r="H80" s="14" t="s">
        <v>31</v>
      </c>
      <c r="I80" s="14" t="s">
        <v>50</v>
      </c>
      <c r="J80" s="27">
        <v>4</v>
      </c>
    </row>
    <row r="81" spans="1:10" x14ac:dyDescent="0.2">
      <c r="A81" s="14">
        <v>240322</v>
      </c>
      <c r="B81" s="14">
        <v>24</v>
      </c>
      <c r="C81" s="14" t="s">
        <v>71</v>
      </c>
      <c r="D81" s="14" t="s">
        <v>52</v>
      </c>
      <c r="E81" s="14" t="s">
        <v>50</v>
      </c>
      <c r="F81" s="14" t="s">
        <v>50</v>
      </c>
      <c r="G81" s="14" t="s">
        <v>50</v>
      </c>
      <c r="H81" s="14" t="s">
        <v>31</v>
      </c>
      <c r="I81" s="14" t="s">
        <v>50</v>
      </c>
      <c r="J81" s="27">
        <v>7</v>
      </c>
    </row>
    <row r="82" spans="1:10" x14ac:dyDescent="0.2">
      <c r="A82" s="14">
        <v>240322</v>
      </c>
      <c r="B82" s="14">
        <v>24</v>
      </c>
      <c r="C82" s="14" t="s">
        <v>70</v>
      </c>
      <c r="D82" s="14" t="s">
        <v>52</v>
      </c>
      <c r="E82" s="14" t="s">
        <v>50</v>
      </c>
      <c r="F82" s="14" t="s">
        <v>50</v>
      </c>
      <c r="G82" s="14" t="s">
        <v>50</v>
      </c>
      <c r="H82" s="14" t="s">
        <v>31</v>
      </c>
      <c r="I82" s="14" t="s">
        <v>50</v>
      </c>
      <c r="J82" s="27">
        <v>10</v>
      </c>
    </row>
    <row r="83" spans="1:10" x14ac:dyDescent="0.2">
      <c r="A83" s="14">
        <v>240322</v>
      </c>
      <c r="B83" s="14">
        <v>24</v>
      </c>
      <c r="C83" s="14" t="s">
        <v>69</v>
      </c>
      <c r="D83" s="14" t="s">
        <v>52</v>
      </c>
      <c r="E83" s="14" t="s">
        <v>50</v>
      </c>
      <c r="F83" s="14" t="s">
        <v>50</v>
      </c>
      <c r="G83" s="14" t="s">
        <v>50</v>
      </c>
      <c r="H83" s="14" t="s">
        <v>31</v>
      </c>
      <c r="I83" s="14" t="s">
        <v>50</v>
      </c>
      <c r="J83" s="27">
        <v>35</v>
      </c>
    </row>
    <row r="84" spans="1:10" x14ac:dyDescent="0.2">
      <c r="A84" s="14">
        <v>240322</v>
      </c>
      <c r="B84" s="14">
        <v>24</v>
      </c>
      <c r="C84" s="14" t="s">
        <v>68</v>
      </c>
      <c r="D84" s="14" t="s">
        <v>52</v>
      </c>
      <c r="E84" s="14" t="s">
        <v>50</v>
      </c>
      <c r="F84" s="14" t="s">
        <v>50</v>
      </c>
      <c r="G84" s="14" t="s">
        <v>50</v>
      </c>
      <c r="H84" s="14" t="s">
        <v>31</v>
      </c>
      <c r="I84" s="14" t="s">
        <v>50</v>
      </c>
      <c r="J84" s="27">
        <v>44</v>
      </c>
    </row>
    <row r="85" spans="1:10" x14ac:dyDescent="0.2">
      <c r="A85" s="14">
        <v>240322</v>
      </c>
      <c r="B85" s="14">
        <v>24</v>
      </c>
      <c r="C85" s="14" t="s">
        <v>67</v>
      </c>
      <c r="D85" s="14" t="s">
        <v>52</v>
      </c>
      <c r="E85" s="14" t="s">
        <v>50</v>
      </c>
      <c r="F85" s="14" t="s">
        <v>50</v>
      </c>
      <c r="G85" s="14" t="s">
        <v>50</v>
      </c>
      <c r="H85" s="14" t="s">
        <v>31</v>
      </c>
      <c r="I85" s="14" t="s">
        <v>50</v>
      </c>
      <c r="J85" s="27">
        <v>63</v>
      </c>
    </row>
    <row r="86" spans="1:10" x14ac:dyDescent="0.2">
      <c r="A86" s="14">
        <v>240322</v>
      </c>
      <c r="B86" s="14">
        <v>24</v>
      </c>
      <c r="C86" s="14" t="s">
        <v>66</v>
      </c>
      <c r="D86" s="14" t="s">
        <v>53</v>
      </c>
      <c r="E86" s="14" t="s">
        <v>48</v>
      </c>
      <c r="F86" s="14" t="s">
        <v>50</v>
      </c>
      <c r="G86" s="14" t="s">
        <v>50</v>
      </c>
      <c r="H86" s="14" t="s">
        <v>31</v>
      </c>
      <c r="I86" s="14">
        <v>0</v>
      </c>
      <c r="J86" s="27">
        <v>17347</v>
      </c>
    </row>
    <row r="87" spans="1:10" x14ac:dyDescent="0.2">
      <c r="A87" s="14">
        <v>240322</v>
      </c>
      <c r="B87" s="14">
        <v>24</v>
      </c>
      <c r="C87" s="14" t="s">
        <v>65</v>
      </c>
      <c r="D87" s="14" t="s">
        <v>53</v>
      </c>
      <c r="E87" s="14" t="s">
        <v>48</v>
      </c>
      <c r="F87" s="14" t="s">
        <v>50</v>
      </c>
      <c r="G87" s="14" t="s">
        <v>50</v>
      </c>
      <c r="H87" s="14" t="s">
        <v>31</v>
      </c>
      <c r="I87" s="14">
        <v>0.02</v>
      </c>
      <c r="J87" s="27">
        <v>2968</v>
      </c>
    </row>
    <row r="88" spans="1:10" x14ac:dyDescent="0.2">
      <c r="A88" s="14">
        <v>240322</v>
      </c>
      <c r="B88" s="14">
        <v>24</v>
      </c>
      <c r="C88" s="14" t="s">
        <v>64</v>
      </c>
      <c r="D88" s="14" t="s">
        <v>53</v>
      </c>
      <c r="E88" s="14" t="s">
        <v>48</v>
      </c>
      <c r="F88" s="14" t="s">
        <v>50</v>
      </c>
      <c r="G88" s="14" t="s">
        <v>50</v>
      </c>
      <c r="H88" s="14" t="s">
        <v>31</v>
      </c>
      <c r="I88" s="14">
        <v>0.04</v>
      </c>
      <c r="J88" s="27">
        <v>3289</v>
      </c>
    </row>
    <row r="89" spans="1:10" x14ac:dyDescent="0.2">
      <c r="A89" s="14">
        <v>240322</v>
      </c>
      <c r="B89" s="14">
        <v>24</v>
      </c>
      <c r="C89" s="14" t="s">
        <v>63</v>
      </c>
      <c r="D89" s="14" t="s">
        <v>53</v>
      </c>
      <c r="E89" s="14" t="s">
        <v>48</v>
      </c>
      <c r="F89" s="14" t="s">
        <v>50</v>
      </c>
      <c r="G89" s="14" t="s">
        <v>50</v>
      </c>
      <c r="H89" s="14" t="s">
        <v>31</v>
      </c>
      <c r="I89" s="14">
        <v>0.08</v>
      </c>
      <c r="J89" s="27">
        <v>3883</v>
      </c>
    </row>
    <row r="90" spans="1:10" x14ac:dyDescent="0.2">
      <c r="A90" s="14">
        <v>240322</v>
      </c>
      <c r="B90" s="14">
        <v>24</v>
      </c>
      <c r="C90" s="14" t="s">
        <v>62</v>
      </c>
      <c r="D90" s="14" t="s">
        <v>53</v>
      </c>
      <c r="E90" s="14" t="s">
        <v>48</v>
      </c>
      <c r="F90" s="14" t="s">
        <v>50</v>
      </c>
      <c r="G90" s="14" t="s">
        <v>50</v>
      </c>
      <c r="H90" s="14" t="s">
        <v>31</v>
      </c>
      <c r="I90" s="14">
        <v>0.16</v>
      </c>
      <c r="J90" s="27">
        <v>2883</v>
      </c>
    </row>
    <row r="91" spans="1:10" x14ac:dyDescent="0.2">
      <c r="A91" s="14">
        <v>240322</v>
      </c>
      <c r="B91" s="14">
        <v>24</v>
      </c>
      <c r="C91" s="14" t="s">
        <v>61</v>
      </c>
      <c r="D91" s="14" t="s">
        <v>53</v>
      </c>
      <c r="E91" s="14" t="s">
        <v>48</v>
      </c>
      <c r="F91" s="14" t="s">
        <v>50</v>
      </c>
      <c r="G91" s="14" t="s">
        <v>50</v>
      </c>
      <c r="H91" s="14" t="s">
        <v>31</v>
      </c>
      <c r="I91" s="14">
        <v>0.31</v>
      </c>
      <c r="J91" s="27">
        <v>3305</v>
      </c>
    </row>
    <row r="92" spans="1:10" x14ac:dyDescent="0.2">
      <c r="A92" s="14">
        <v>240322</v>
      </c>
      <c r="B92" s="14">
        <v>24</v>
      </c>
      <c r="C92" s="14" t="s">
        <v>60</v>
      </c>
      <c r="D92" s="14" t="s">
        <v>53</v>
      </c>
      <c r="E92" s="14" t="s">
        <v>48</v>
      </c>
      <c r="F92" s="14" t="s">
        <v>50</v>
      </c>
      <c r="G92" s="14" t="s">
        <v>50</v>
      </c>
      <c r="H92" s="14" t="s">
        <v>31</v>
      </c>
      <c r="I92" s="14">
        <v>0.62</v>
      </c>
      <c r="J92" s="27">
        <v>3383</v>
      </c>
    </row>
    <row r="93" spans="1:10" x14ac:dyDescent="0.2">
      <c r="A93" s="14">
        <v>240322</v>
      </c>
      <c r="B93" s="14">
        <v>24</v>
      </c>
      <c r="C93" s="14" t="s">
        <v>59</v>
      </c>
      <c r="D93" s="14" t="s">
        <v>53</v>
      </c>
      <c r="E93" s="14" t="s">
        <v>48</v>
      </c>
      <c r="F93" s="14" t="s">
        <v>50</v>
      </c>
      <c r="G93" s="14" t="s">
        <v>50</v>
      </c>
      <c r="H93" s="14" t="s">
        <v>31</v>
      </c>
      <c r="I93" s="14">
        <v>1.25</v>
      </c>
      <c r="J93" s="27">
        <v>5012</v>
      </c>
    </row>
    <row r="94" spans="1:10" x14ac:dyDescent="0.2">
      <c r="A94" s="14">
        <v>240322</v>
      </c>
      <c r="B94" s="14">
        <v>24</v>
      </c>
      <c r="C94" s="14" t="s">
        <v>58</v>
      </c>
      <c r="D94" s="14" t="s">
        <v>53</v>
      </c>
      <c r="E94" s="14" t="s">
        <v>48</v>
      </c>
      <c r="F94" s="14" t="s">
        <v>50</v>
      </c>
      <c r="G94" s="14" t="s">
        <v>50</v>
      </c>
      <c r="H94" s="14" t="s">
        <v>31</v>
      </c>
      <c r="I94" s="14">
        <v>2.5</v>
      </c>
      <c r="J94" s="27">
        <v>10560</v>
      </c>
    </row>
    <row r="95" spans="1:10" x14ac:dyDescent="0.2">
      <c r="A95" s="14">
        <v>240322</v>
      </c>
      <c r="B95" s="14">
        <v>24</v>
      </c>
      <c r="C95" s="14" t="s">
        <v>57</v>
      </c>
      <c r="D95" s="14" t="s">
        <v>53</v>
      </c>
      <c r="E95" s="14" t="s">
        <v>48</v>
      </c>
      <c r="F95" s="14" t="s">
        <v>50</v>
      </c>
      <c r="G95" s="14" t="s">
        <v>50</v>
      </c>
      <c r="H95" s="14" t="s">
        <v>31</v>
      </c>
      <c r="I95" s="14">
        <v>5</v>
      </c>
      <c r="J95" s="27">
        <v>36807</v>
      </c>
    </row>
    <row r="96" spans="1:10" x14ac:dyDescent="0.2">
      <c r="A96" s="14">
        <v>240322</v>
      </c>
      <c r="B96" s="14">
        <v>24</v>
      </c>
      <c r="C96" s="14" t="s">
        <v>56</v>
      </c>
      <c r="D96" s="14" t="s">
        <v>53</v>
      </c>
      <c r="E96" s="14" t="s">
        <v>48</v>
      </c>
      <c r="F96" s="14" t="s">
        <v>50</v>
      </c>
      <c r="G96" s="14" t="s">
        <v>50</v>
      </c>
      <c r="H96" s="14" t="s">
        <v>31</v>
      </c>
      <c r="I96" s="14">
        <v>10</v>
      </c>
      <c r="J96" s="27">
        <v>64267</v>
      </c>
    </row>
    <row r="97" spans="1:10" x14ac:dyDescent="0.2">
      <c r="A97" s="14">
        <v>240322</v>
      </c>
      <c r="B97" s="14">
        <v>24</v>
      </c>
      <c r="C97" s="14" t="s">
        <v>55</v>
      </c>
      <c r="D97" s="14" t="s">
        <v>53</v>
      </c>
      <c r="E97" s="14" t="s">
        <v>48</v>
      </c>
      <c r="F97" s="14" t="s">
        <v>50</v>
      </c>
      <c r="G97" s="14" t="s">
        <v>50</v>
      </c>
      <c r="H97" s="14" t="s">
        <v>31</v>
      </c>
      <c r="I97" s="14">
        <v>20</v>
      </c>
      <c r="J97" s="27">
        <v>275915</v>
      </c>
    </row>
    <row r="98" spans="1:10" x14ac:dyDescent="0.2">
      <c r="A98" s="14">
        <v>240322</v>
      </c>
      <c r="B98" s="14">
        <v>28</v>
      </c>
      <c r="C98" s="14" t="s">
        <v>150</v>
      </c>
      <c r="D98" s="14" t="s">
        <v>47</v>
      </c>
      <c r="E98" s="14" t="s">
        <v>48</v>
      </c>
      <c r="F98" s="14" t="s">
        <v>28</v>
      </c>
      <c r="G98" s="14" t="s">
        <v>49</v>
      </c>
      <c r="H98" s="14" t="s">
        <v>31</v>
      </c>
      <c r="I98" s="14" t="s">
        <v>50</v>
      </c>
      <c r="J98" s="27">
        <v>10033</v>
      </c>
    </row>
    <row r="99" spans="1:10" x14ac:dyDescent="0.2">
      <c r="A99" s="14">
        <v>240322</v>
      </c>
      <c r="B99" s="14">
        <v>28</v>
      </c>
      <c r="C99" s="14" t="s">
        <v>149</v>
      </c>
      <c r="D99" s="14" t="s">
        <v>47</v>
      </c>
      <c r="E99" s="14" t="s">
        <v>48</v>
      </c>
      <c r="F99" s="14" t="s">
        <v>32</v>
      </c>
      <c r="G99" s="14" t="s">
        <v>33</v>
      </c>
      <c r="H99" s="14" t="s">
        <v>31</v>
      </c>
      <c r="I99" s="14" t="s">
        <v>50</v>
      </c>
      <c r="J99" s="27">
        <v>6740</v>
      </c>
    </row>
    <row r="100" spans="1:10" x14ac:dyDescent="0.2">
      <c r="A100" s="14">
        <v>240322</v>
      </c>
      <c r="B100" s="14">
        <v>28</v>
      </c>
      <c r="C100" s="14" t="s">
        <v>148</v>
      </c>
      <c r="D100" s="14" t="s">
        <v>47</v>
      </c>
      <c r="E100" s="14" t="s">
        <v>48</v>
      </c>
      <c r="F100" s="14" t="s">
        <v>34</v>
      </c>
      <c r="G100" s="14" t="s">
        <v>35</v>
      </c>
      <c r="H100" s="14" t="s">
        <v>31</v>
      </c>
      <c r="I100" s="14" t="s">
        <v>50</v>
      </c>
      <c r="J100" s="27">
        <v>4834</v>
      </c>
    </row>
    <row r="101" spans="1:10" x14ac:dyDescent="0.2">
      <c r="A101" s="14">
        <v>240322</v>
      </c>
      <c r="B101" s="14">
        <v>28</v>
      </c>
      <c r="C101" s="14" t="s">
        <v>147</v>
      </c>
      <c r="D101" s="14" t="s">
        <v>47</v>
      </c>
      <c r="E101" s="14" t="s">
        <v>48</v>
      </c>
      <c r="F101" s="14" t="s">
        <v>36</v>
      </c>
      <c r="G101" s="14" t="s">
        <v>37</v>
      </c>
      <c r="H101" s="14" t="s">
        <v>31</v>
      </c>
      <c r="I101" s="14" t="s">
        <v>50</v>
      </c>
      <c r="J101" s="27">
        <v>17290</v>
      </c>
    </row>
    <row r="102" spans="1:10" x14ac:dyDescent="0.2">
      <c r="A102" s="14">
        <v>240322</v>
      </c>
      <c r="B102" s="14">
        <v>28</v>
      </c>
      <c r="C102" s="14" t="s">
        <v>146</v>
      </c>
      <c r="D102" s="14" t="s">
        <v>47</v>
      </c>
      <c r="E102" s="14" t="s">
        <v>48</v>
      </c>
      <c r="F102" s="14" t="s">
        <v>38</v>
      </c>
      <c r="G102" s="14" t="s">
        <v>51</v>
      </c>
      <c r="H102" s="14" t="s">
        <v>31</v>
      </c>
      <c r="I102" s="14" t="s">
        <v>50</v>
      </c>
      <c r="J102" s="27">
        <v>11891</v>
      </c>
    </row>
    <row r="103" spans="1:10" x14ac:dyDescent="0.2">
      <c r="A103" s="14">
        <v>240322</v>
      </c>
      <c r="B103" s="14">
        <v>28</v>
      </c>
      <c r="C103" s="14" t="s">
        <v>145</v>
      </c>
      <c r="D103" s="14" t="s">
        <v>47</v>
      </c>
      <c r="E103" s="14" t="s">
        <v>48</v>
      </c>
      <c r="F103" s="14" t="s">
        <v>40</v>
      </c>
      <c r="G103" s="14" t="s">
        <v>41</v>
      </c>
      <c r="H103" s="14" t="s">
        <v>31</v>
      </c>
      <c r="I103" s="14" t="s">
        <v>50</v>
      </c>
      <c r="J103" s="27">
        <v>49834</v>
      </c>
    </row>
    <row r="104" spans="1:10" x14ac:dyDescent="0.2">
      <c r="A104" s="14">
        <v>240322</v>
      </c>
      <c r="B104" s="14">
        <v>28</v>
      </c>
      <c r="C104" s="14" t="s">
        <v>144</v>
      </c>
      <c r="D104" s="14" t="s">
        <v>47</v>
      </c>
      <c r="E104" s="14" t="s">
        <v>31</v>
      </c>
      <c r="F104" s="14" t="s">
        <v>28</v>
      </c>
      <c r="G104" s="14" t="s">
        <v>49</v>
      </c>
      <c r="H104" s="14" t="s">
        <v>31</v>
      </c>
      <c r="I104" s="14" t="s">
        <v>50</v>
      </c>
      <c r="J104" s="27">
        <v>7469</v>
      </c>
    </row>
    <row r="105" spans="1:10" x14ac:dyDescent="0.2">
      <c r="A105" s="14">
        <v>240322</v>
      </c>
      <c r="B105" s="14">
        <v>28</v>
      </c>
      <c r="C105" s="14" t="s">
        <v>143</v>
      </c>
      <c r="D105" s="14" t="s">
        <v>47</v>
      </c>
      <c r="E105" s="14" t="s">
        <v>31</v>
      </c>
      <c r="F105" s="14" t="s">
        <v>32</v>
      </c>
      <c r="G105" s="14" t="s">
        <v>33</v>
      </c>
      <c r="H105" s="14" t="s">
        <v>31</v>
      </c>
      <c r="I105" s="14" t="s">
        <v>50</v>
      </c>
      <c r="J105" s="27">
        <v>16435</v>
      </c>
    </row>
    <row r="106" spans="1:10" x14ac:dyDescent="0.2">
      <c r="A106" s="14">
        <v>240322</v>
      </c>
      <c r="B106" s="14">
        <v>28</v>
      </c>
      <c r="C106" s="14" t="s">
        <v>142</v>
      </c>
      <c r="D106" s="14" t="s">
        <v>47</v>
      </c>
      <c r="E106" s="14" t="s">
        <v>31</v>
      </c>
      <c r="F106" s="14" t="s">
        <v>34</v>
      </c>
      <c r="G106" s="14" t="s">
        <v>35</v>
      </c>
      <c r="H106" s="14" t="s">
        <v>31</v>
      </c>
      <c r="I106" s="14" t="s">
        <v>50</v>
      </c>
      <c r="J106" s="27">
        <v>5208</v>
      </c>
    </row>
    <row r="107" spans="1:10" x14ac:dyDescent="0.2">
      <c r="A107" s="14">
        <v>240322</v>
      </c>
      <c r="B107" s="14">
        <v>28</v>
      </c>
      <c r="C107" s="14" t="s">
        <v>141</v>
      </c>
      <c r="D107" s="14" t="s">
        <v>47</v>
      </c>
      <c r="E107" s="14" t="s">
        <v>31</v>
      </c>
      <c r="F107" s="14" t="s">
        <v>36</v>
      </c>
      <c r="G107" s="14" t="s">
        <v>37</v>
      </c>
      <c r="H107" s="14" t="s">
        <v>31</v>
      </c>
      <c r="I107" s="14" t="s">
        <v>50</v>
      </c>
      <c r="J107" s="27">
        <v>8821</v>
      </c>
    </row>
    <row r="108" spans="1:10" x14ac:dyDescent="0.2">
      <c r="A108" s="14">
        <v>240322</v>
      </c>
      <c r="B108" s="14">
        <v>28</v>
      </c>
      <c r="C108" s="14" t="s">
        <v>140</v>
      </c>
      <c r="D108" s="14" t="s">
        <v>47</v>
      </c>
      <c r="E108" s="14" t="s">
        <v>31</v>
      </c>
      <c r="F108" s="14" t="s">
        <v>38</v>
      </c>
      <c r="G108" s="14" t="s">
        <v>51</v>
      </c>
      <c r="H108" s="14" t="s">
        <v>31</v>
      </c>
      <c r="I108" s="14" t="s">
        <v>50</v>
      </c>
      <c r="J108" s="27">
        <v>3912</v>
      </c>
    </row>
    <row r="109" spans="1:10" x14ac:dyDescent="0.2">
      <c r="A109" s="14">
        <v>240322</v>
      </c>
      <c r="B109" s="14">
        <v>28</v>
      </c>
      <c r="C109" s="14" t="s">
        <v>139</v>
      </c>
      <c r="D109" s="14" t="s">
        <v>47</v>
      </c>
      <c r="E109" s="14" t="s">
        <v>31</v>
      </c>
      <c r="F109" s="14" t="s">
        <v>40</v>
      </c>
      <c r="G109" s="14" t="s">
        <v>41</v>
      </c>
      <c r="H109" s="14" t="s">
        <v>31</v>
      </c>
      <c r="I109" s="14" t="s">
        <v>50</v>
      </c>
      <c r="J109" s="27">
        <v>4657</v>
      </c>
    </row>
    <row r="110" spans="1:10" x14ac:dyDescent="0.2">
      <c r="A110" s="14">
        <v>240322</v>
      </c>
      <c r="B110" s="14">
        <v>28</v>
      </c>
      <c r="C110" s="14" t="s">
        <v>138</v>
      </c>
      <c r="D110" s="14" t="s">
        <v>47</v>
      </c>
      <c r="E110" s="14" t="s">
        <v>48</v>
      </c>
      <c r="F110" s="14" t="s">
        <v>28</v>
      </c>
      <c r="G110" s="14" t="s">
        <v>49</v>
      </c>
      <c r="H110" s="14" t="s">
        <v>31</v>
      </c>
      <c r="I110" s="14" t="s">
        <v>50</v>
      </c>
      <c r="J110" s="27">
        <v>9989</v>
      </c>
    </row>
    <row r="111" spans="1:10" x14ac:dyDescent="0.2">
      <c r="A111" s="14">
        <v>240322</v>
      </c>
      <c r="B111" s="14">
        <v>28</v>
      </c>
      <c r="C111" s="14" t="s">
        <v>137</v>
      </c>
      <c r="D111" s="14" t="s">
        <v>47</v>
      </c>
      <c r="E111" s="14" t="s">
        <v>48</v>
      </c>
      <c r="F111" s="14" t="s">
        <v>32</v>
      </c>
      <c r="G111" s="14" t="s">
        <v>33</v>
      </c>
      <c r="H111" s="14" t="s">
        <v>31</v>
      </c>
      <c r="I111" s="14" t="s">
        <v>50</v>
      </c>
      <c r="J111" s="27">
        <v>6784</v>
      </c>
    </row>
    <row r="112" spans="1:10" x14ac:dyDescent="0.2">
      <c r="A112" s="14">
        <v>240322</v>
      </c>
      <c r="B112" s="14">
        <v>28</v>
      </c>
      <c r="C112" s="14" t="s">
        <v>136</v>
      </c>
      <c r="D112" s="14" t="s">
        <v>47</v>
      </c>
      <c r="E112" s="14" t="s">
        <v>48</v>
      </c>
      <c r="F112" s="14" t="s">
        <v>34</v>
      </c>
      <c r="G112" s="14" t="s">
        <v>35</v>
      </c>
      <c r="H112" s="14" t="s">
        <v>31</v>
      </c>
      <c r="I112" s="14" t="s">
        <v>50</v>
      </c>
      <c r="J112" s="27">
        <v>4754</v>
      </c>
    </row>
    <row r="113" spans="1:10" x14ac:dyDescent="0.2">
      <c r="A113" s="14">
        <v>240322</v>
      </c>
      <c r="B113" s="14">
        <v>28</v>
      </c>
      <c r="C113" s="14" t="s">
        <v>135</v>
      </c>
      <c r="D113" s="14" t="s">
        <v>47</v>
      </c>
      <c r="E113" s="14" t="s">
        <v>48</v>
      </c>
      <c r="F113" s="14" t="s">
        <v>36</v>
      </c>
      <c r="G113" s="14" t="s">
        <v>37</v>
      </c>
      <c r="H113" s="14" t="s">
        <v>31</v>
      </c>
      <c r="I113" s="14" t="s">
        <v>50</v>
      </c>
      <c r="J113" s="27">
        <v>25129</v>
      </c>
    </row>
    <row r="114" spans="1:10" x14ac:dyDescent="0.2">
      <c r="A114" s="14">
        <v>240322</v>
      </c>
      <c r="B114" s="14">
        <v>28</v>
      </c>
      <c r="C114" s="14" t="s">
        <v>134</v>
      </c>
      <c r="D114" s="14" t="s">
        <v>47</v>
      </c>
      <c r="E114" s="14" t="s">
        <v>48</v>
      </c>
      <c r="F114" s="14" t="s">
        <v>38</v>
      </c>
      <c r="G114" s="14" t="s">
        <v>51</v>
      </c>
      <c r="H114" s="14" t="s">
        <v>31</v>
      </c>
      <c r="I114" s="14" t="s">
        <v>50</v>
      </c>
      <c r="J114" s="27">
        <v>11484</v>
      </c>
    </row>
    <row r="115" spans="1:10" x14ac:dyDescent="0.2">
      <c r="A115" s="14">
        <v>240322</v>
      </c>
      <c r="B115" s="14">
        <v>28</v>
      </c>
      <c r="C115" s="14" t="s">
        <v>133</v>
      </c>
      <c r="D115" s="14" t="s">
        <v>47</v>
      </c>
      <c r="E115" s="14" t="s">
        <v>48</v>
      </c>
      <c r="F115" s="14" t="s">
        <v>40</v>
      </c>
      <c r="G115" s="14" t="s">
        <v>41</v>
      </c>
      <c r="H115" s="14" t="s">
        <v>31</v>
      </c>
      <c r="I115" s="14" t="s">
        <v>50</v>
      </c>
      <c r="J115" s="27">
        <v>51236</v>
      </c>
    </row>
    <row r="116" spans="1:10" x14ac:dyDescent="0.2">
      <c r="A116" s="14">
        <v>240322</v>
      </c>
      <c r="B116" s="14">
        <v>28</v>
      </c>
      <c r="C116" s="14" t="s">
        <v>132</v>
      </c>
      <c r="D116" s="14" t="s">
        <v>47</v>
      </c>
      <c r="E116" s="14" t="s">
        <v>31</v>
      </c>
      <c r="F116" s="14" t="s">
        <v>28</v>
      </c>
      <c r="G116" s="14" t="s">
        <v>49</v>
      </c>
      <c r="H116" s="14" t="s">
        <v>31</v>
      </c>
      <c r="I116" s="14" t="s">
        <v>50</v>
      </c>
      <c r="J116" s="27">
        <v>7948</v>
      </c>
    </row>
    <row r="117" spans="1:10" x14ac:dyDescent="0.2">
      <c r="A117" s="14">
        <v>240322</v>
      </c>
      <c r="B117" s="14">
        <v>28</v>
      </c>
      <c r="C117" s="14" t="s">
        <v>131</v>
      </c>
      <c r="D117" s="14" t="s">
        <v>47</v>
      </c>
      <c r="E117" s="14" t="s">
        <v>31</v>
      </c>
      <c r="F117" s="14" t="s">
        <v>32</v>
      </c>
      <c r="G117" s="14" t="s">
        <v>33</v>
      </c>
      <c r="H117" s="14" t="s">
        <v>31</v>
      </c>
      <c r="I117" s="14" t="s">
        <v>50</v>
      </c>
      <c r="J117" s="27">
        <v>20269</v>
      </c>
    </row>
    <row r="118" spans="1:10" x14ac:dyDescent="0.2">
      <c r="A118" s="14">
        <v>240322</v>
      </c>
      <c r="B118" s="14">
        <v>28</v>
      </c>
      <c r="C118" s="14" t="s">
        <v>130</v>
      </c>
      <c r="D118" s="14" t="s">
        <v>47</v>
      </c>
      <c r="E118" s="14" t="s">
        <v>31</v>
      </c>
      <c r="F118" s="14" t="s">
        <v>34</v>
      </c>
      <c r="G118" s="14" t="s">
        <v>35</v>
      </c>
      <c r="H118" s="14" t="s">
        <v>31</v>
      </c>
      <c r="I118" s="14" t="s">
        <v>50</v>
      </c>
      <c r="J118" s="27">
        <v>3321</v>
      </c>
    </row>
    <row r="119" spans="1:10" x14ac:dyDescent="0.2">
      <c r="A119" s="14">
        <v>240322</v>
      </c>
      <c r="B119" s="14">
        <v>28</v>
      </c>
      <c r="C119" s="14" t="s">
        <v>129</v>
      </c>
      <c r="D119" s="14" t="s">
        <v>47</v>
      </c>
      <c r="E119" s="14" t="s">
        <v>31</v>
      </c>
      <c r="F119" s="14" t="s">
        <v>36</v>
      </c>
      <c r="G119" s="14" t="s">
        <v>37</v>
      </c>
      <c r="H119" s="14" t="s">
        <v>31</v>
      </c>
      <c r="I119" s="14" t="s">
        <v>50</v>
      </c>
      <c r="J119" s="27">
        <v>31156</v>
      </c>
    </row>
    <row r="120" spans="1:10" x14ac:dyDescent="0.2">
      <c r="A120" s="14">
        <v>240322</v>
      </c>
      <c r="B120" s="14">
        <v>28</v>
      </c>
      <c r="C120" s="14" t="s">
        <v>128</v>
      </c>
      <c r="D120" s="14" t="s">
        <v>47</v>
      </c>
      <c r="E120" s="14" t="s">
        <v>31</v>
      </c>
      <c r="F120" s="14" t="s">
        <v>38</v>
      </c>
      <c r="G120" s="14" t="s">
        <v>51</v>
      </c>
      <c r="H120" s="14" t="s">
        <v>31</v>
      </c>
      <c r="I120" s="14" t="s">
        <v>50</v>
      </c>
      <c r="J120" s="27">
        <v>3662</v>
      </c>
    </row>
    <row r="121" spans="1:10" x14ac:dyDescent="0.2">
      <c r="A121" s="14">
        <v>240322</v>
      </c>
      <c r="B121" s="14">
        <v>28</v>
      </c>
      <c r="C121" s="14" t="s">
        <v>127</v>
      </c>
      <c r="D121" s="14" t="s">
        <v>47</v>
      </c>
      <c r="E121" s="14" t="s">
        <v>31</v>
      </c>
      <c r="F121" s="14" t="s">
        <v>40</v>
      </c>
      <c r="G121" s="14" t="s">
        <v>41</v>
      </c>
      <c r="H121" s="14" t="s">
        <v>31</v>
      </c>
      <c r="I121" s="14" t="s">
        <v>50</v>
      </c>
      <c r="J121" s="27">
        <v>4355</v>
      </c>
    </row>
    <row r="122" spans="1:10" x14ac:dyDescent="0.2">
      <c r="A122" s="14">
        <v>240322</v>
      </c>
      <c r="B122" s="14">
        <v>28</v>
      </c>
      <c r="C122" s="14" t="s">
        <v>126</v>
      </c>
      <c r="D122" s="14" t="s">
        <v>47</v>
      </c>
      <c r="E122" s="14" t="s">
        <v>48</v>
      </c>
      <c r="F122" s="14" t="s">
        <v>28</v>
      </c>
      <c r="G122" s="14" t="s">
        <v>49</v>
      </c>
      <c r="H122" s="14" t="s">
        <v>31</v>
      </c>
      <c r="I122" s="14" t="s">
        <v>50</v>
      </c>
      <c r="J122" s="27">
        <v>10647</v>
      </c>
    </row>
    <row r="123" spans="1:10" x14ac:dyDescent="0.2">
      <c r="A123" s="14">
        <v>240322</v>
      </c>
      <c r="B123" s="14">
        <v>28</v>
      </c>
      <c r="C123" s="14" t="s">
        <v>125</v>
      </c>
      <c r="D123" s="14" t="s">
        <v>47</v>
      </c>
      <c r="E123" s="14" t="s">
        <v>48</v>
      </c>
      <c r="F123" s="14" t="s">
        <v>32</v>
      </c>
      <c r="G123" s="14" t="s">
        <v>33</v>
      </c>
      <c r="H123" s="14" t="s">
        <v>31</v>
      </c>
      <c r="I123" s="14" t="s">
        <v>50</v>
      </c>
      <c r="J123" s="27">
        <v>9726</v>
      </c>
    </row>
    <row r="124" spans="1:10" x14ac:dyDescent="0.2">
      <c r="A124" s="14">
        <v>240322</v>
      </c>
      <c r="B124" s="14">
        <v>28</v>
      </c>
      <c r="C124" s="14" t="s">
        <v>124</v>
      </c>
      <c r="D124" s="14" t="s">
        <v>47</v>
      </c>
      <c r="E124" s="14" t="s">
        <v>48</v>
      </c>
      <c r="F124" s="14" t="s">
        <v>34</v>
      </c>
      <c r="G124" s="14" t="s">
        <v>35</v>
      </c>
      <c r="H124" s="14" t="s">
        <v>31</v>
      </c>
      <c r="I124" s="14" t="s">
        <v>50</v>
      </c>
      <c r="J124" s="27">
        <v>4823</v>
      </c>
    </row>
    <row r="125" spans="1:10" x14ac:dyDescent="0.2">
      <c r="A125" s="14">
        <v>240322</v>
      </c>
      <c r="B125" s="14">
        <v>28</v>
      </c>
      <c r="C125" s="14" t="s">
        <v>123</v>
      </c>
      <c r="D125" s="14" t="s">
        <v>47</v>
      </c>
      <c r="E125" s="14" t="s">
        <v>48</v>
      </c>
      <c r="F125" s="14" t="s">
        <v>36</v>
      </c>
      <c r="G125" s="14" t="s">
        <v>37</v>
      </c>
      <c r="H125" s="14" t="s">
        <v>31</v>
      </c>
      <c r="I125" s="14" t="s">
        <v>50</v>
      </c>
      <c r="J125" s="27">
        <v>21511</v>
      </c>
    </row>
    <row r="126" spans="1:10" x14ac:dyDescent="0.2">
      <c r="A126" s="14">
        <v>240322</v>
      </c>
      <c r="B126" s="14">
        <v>28</v>
      </c>
      <c r="C126" s="14" t="s">
        <v>122</v>
      </c>
      <c r="D126" s="14" t="s">
        <v>47</v>
      </c>
      <c r="E126" s="14" t="s">
        <v>48</v>
      </c>
      <c r="F126" s="14" t="s">
        <v>38</v>
      </c>
      <c r="G126" s="14" t="s">
        <v>51</v>
      </c>
      <c r="H126" s="14" t="s">
        <v>31</v>
      </c>
      <c r="I126" s="14" t="s">
        <v>50</v>
      </c>
      <c r="J126" s="27">
        <v>11529</v>
      </c>
    </row>
    <row r="127" spans="1:10" x14ac:dyDescent="0.2">
      <c r="A127" s="14">
        <v>240322</v>
      </c>
      <c r="B127" s="14">
        <v>28</v>
      </c>
      <c r="C127" s="14" t="s">
        <v>121</v>
      </c>
      <c r="D127" s="14" t="s">
        <v>47</v>
      </c>
      <c r="E127" s="14" t="s">
        <v>48</v>
      </c>
      <c r="F127" s="14" t="s">
        <v>40</v>
      </c>
      <c r="G127" s="14" t="s">
        <v>41</v>
      </c>
      <c r="H127" s="14" t="s">
        <v>31</v>
      </c>
      <c r="I127" s="14" t="s">
        <v>50</v>
      </c>
      <c r="J127" s="27">
        <v>51695</v>
      </c>
    </row>
    <row r="128" spans="1:10" x14ac:dyDescent="0.2">
      <c r="A128" s="14">
        <v>240322</v>
      </c>
      <c r="B128" s="14">
        <v>28</v>
      </c>
      <c r="C128" s="14" t="s">
        <v>120</v>
      </c>
      <c r="D128" s="14" t="s">
        <v>47</v>
      </c>
      <c r="E128" s="14" t="s">
        <v>31</v>
      </c>
      <c r="F128" s="14" t="s">
        <v>28</v>
      </c>
      <c r="G128" s="14" t="s">
        <v>49</v>
      </c>
      <c r="H128" s="14" t="s">
        <v>31</v>
      </c>
      <c r="I128" s="14" t="s">
        <v>50</v>
      </c>
      <c r="J128" s="27">
        <v>7949</v>
      </c>
    </row>
    <row r="129" spans="1:10" x14ac:dyDescent="0.2">
      <c r="A129" s="14">
        <v>240322</v>
      </c>
      <c r="B129" s="14">
        <v>28</v>
      </c>
      <c r="C129" s="14" t="s">
        <v>119</v>
      </c>
      <c r="D129" s="14" t="s">
        <v>47</v>
      </c>
      <c r="E129" s="14" t="s">
        <v>31</v>
      </c>
      <c r="F129" s="14" t="s">
        <v>32</v>
      </c>
      <c r="G129" s="14" t="s">
        <v>33</v>
      </c>
      <c r="H129" s="14" t="s">
        <v>31</v>
      </c>
      <c r="I129" s="14" t="s">
        <v>50</v>
      </c>
      <c r="J129" s="27">
        <v>28756</v>
      </c>
    </row>
    <row r="130" spans="1:10" x14ac:dyDescent="0.2">
      <c r="A130" s="14">
        <v>240322</v>
      </c>
      <c r="B130" s="14">
        <v>28</v>
      </c>
      <c r="C130" s="14" t="s">
        <v>118</v>
      </c>
      <c r="D130" s="14" t="s">
        <v>47</v>
      </c>
      <c r="E130" s="14" t="s">
        <v>31</v>
      </c>
      <c r="F130" s="14" t="s">
        <v>34</v>
      </c>
      <c r="G130" s="14" t="s">
        <v>35</v>
      </c>
      <c r="H130" s="14" t="s">
        <v>31</v>
      </c>
      <c r="I130" s="14" t="s">
        <v>50</v>
      </c>
      <c r="J130" s="27">
        <v>3315</v>
      </c>
    </row>
    <row r="131" spans="1:10" x14ac:dyDescent="0.2">
      <c r="A131" s="14">
        <v>240322</v>
      </c>
      <c r="B131" s="14">
        <v>28</v>
      </c>
      <c r="C131" s="14" t="s">
        <v>117</v>
      </c>
      <c r="D131" s="14" t="s">
        <v>47</v>
      </c>
      <c r="E131" s="14" t="s">
        <v>31</v>
      </c>
      <c r="F131" s="14" t="s">
        <v>36</v>
      </c>
      <c r="G131" s="14" t="s">
        <v>37</v>
      </c>
      <c r="H131" s="14" t="s">
        <v>31</v>
      </c>
      <c r="I131" s="14" t="s">
        <v>50</v>
      </c>
      <c r="J131" s="27">
        <v>131752</v>
      </c>
    </row>
    <row r="132" spans="1:10" x14ac:dyDescent="0.2">
      <c r="A132" s="14">
        <v>240322</v>
      </c>
      <c r="B132" s="14">
        <v>28</v>
      </c>
      <c r="C132" s="14" t="s">
        <v>116</v>
      </c>
      <c r="D132" s="14" t="s">
        <v>47</v>
      </c>
      <c r="E132" s="14" t="s">
        <v>31</v>
      </c>
      <c r="F132" s="14" t="s">
        <v>38</v>
      </c>
      <c r="G132" s="14" t="s">
        <v>51</v>
      </c>
      <c r="H132" s="14" t="s">
        <v>31</v>
      </c>
      <c r="I132" s="14" t="s">
        <v>50</v>
      </c>
      <c r="J132" s="27">
        <v>4103</v>
      </c>
    </row>
    <row r="133" spans="1:10" x14ac:dyDescent="0.2">
      <c r="A133" s="14">
        <v>240322</v>
      </c>
      <c r="B133" s="14">
        <v>28</v>
      </c>
      <c r="C133" s="14" t="s">
        <v>115</v>
      </c>
      <c r="D133" s="14" t="s">
        <v>47</v>
      </c>
      <c r="E133" s="14" t="s">
        <v>31</v>
      </c>
      <c r="F133" s="14" t="s">
        <v>40</v>
      </c>
      <c r="G133" s="14" t="s">
        <v>41</v>
      </c>
      <c r="H133" s="14" t="s">
        <v>31</v>
      </c>
      <c r="I133" s="14" t="s">
        <v>50</v>
      </c>
      <c r="J133" s="27">
        <v>4498</v>
      </c>
    </row>
    <row r="134" spans="1:10" x14ac:dyDescent="0.2">
      <c r="A134" s="14">
        <v>240322</v>
      </c>
      <c r="B134" s="14">
        <v>28</v>
      </c>
      <c r="C134" s="14" t="s">
        <v>114</v>
      </c>
      <c r="D134" s="14" t="s">
        <v>52</v>
      </c>
      <c r="E134" s="14" t="s">
        <v>50</v>
      </c>
      <c r="F134" s="14" t="s">
        <v>50</v>
      </c>
      <c r="G134" s="14" t="s">
        <v>50</v>
      </c>
      <c r="H134" s="14" t="s">
        <v>31</v>
      </c>
      <c r="I134" s="14" t="s">
        <v>50</v>
      </c>
      <c r="J134" s="27">
        <v>8</v>
      </c>
    </row>
    <row r="135" spans="1:10" x14ac:dyDescent="0.2">
      <c r="A135" s="14">
        <v>240322</v>
      </c>
      <c r="B135" s="14">
        <v>28</v>
      </c>
      <c r="C135" s="14" t="s">
        <v>113</v>
      </c>
      <c r="D135" s="14" t="s">
        <v>52</v>
      </c>
      <c r="E135" s="14" t="s">
        <v>50</v>
      </c>
      <c r="F135" s="14" t="s">
        <v>50</v>
      </c>
      <c r="G135" s="14" t="s">
        <v>50</v>
      </c>
      <c r="H135" s="14" t="s">
        <v>31</v>
      </c>
      <c r="I135" s="14" t="s">
        <v>50</v>
      </c>
      <c r="J135" s="27">
        <v>11</v>
      </c>
    </row>
    <row r="136" spans="1:10" x14ac:dyDescent="0.2">
      <c r="A136" s="14">
        <v>240322</v>
      </c>
      <c r="B136" s="14">
        <v>28</v>
      </c>
      <c r="C136" s="14" t="s">
        <v>112</v>
      </c>
      <c r="D136" s="14" t="s">
        <v>52</v>
      </c>
      <c r="E136" s="14" t="s">
        <v>50</v>
      </c>
      <c r="F136" s="14" t="s">
        <v>50</v>
      </c>
      <c r="G136" s="14" t="s">
        <v>50</v>
      </c>
      <c r="H136" s="14" t="s">
        <v>31</v>
      </c>
      <c r="I136" s="14" t="s">
        <v>50</v>
      </c>
      <c r="J136" s="27">
        <v>13</v>
      </c>
    </row>
    <row r="137" spans="1:10" x14ac:dyDescent="0.2">
      <c r="A137" s="14">
        <v>240322</v>
      </c>
      <c r="B137" s="14">
        <v>28</v>
      </c>
      <c r="C137" s="14" t="s">
        <v>111</v>
      </c>
      <c r="D137" s="14" t="s">
        <v>52</v>
      </c>
      <c r="E137" s="14" t="s">
        <v>50</v>
      </c>
      <c r="F137" s="14" t="s">
        <v>50</v>
      </c>
      <c r="G137" s="14" t="s">
        <v>50</v>
      </c>
      <c r="H137" s="14" t="s">
        <v>31</v>
      </c>
      <c r="I137" s="14" t="s">
        <v>50</v>
      </c>
      <c r="J137" s="27">
        <v>17</v>
      </c>
    </row>
    <row r="138" spans="1:10" x14ac:dyDescent="0.2">
      <c r="A138" s="14">
        <v>240322</v>
      </c>
      <c r="B138" s="14">
        <v>28</v>
      </c>
      <c r="C138" s="14" t="s">
        <v>110</v>
      </c>
      <c r="D138" s="14" t="s">
        <v>52</v>
      </c>
      <c r="E138" s="14" t="s">
        <v>50</v>
      </c>
      <c r="F138" s="14" t="s">
        <v>50</v>
      </c>
      <c r="G138" s="14" t="s">
        <v>50</v>
      </c>
      <c r="H138" s="14" t="s">
        <v>31</v>
      </c>
      <c r="I138" s="14" t="s">
        <v>50</v>
      </c>
      <c r="J138" s="27">
        <v>12</v>
      </c>
    </row>
    <row r="139" spans="1:10" x14ac:dyDescent="0.2">
      <c r="A139" s="14">
        <v>240322</v>
      </c>
      <c r="B139" s="14">
        <v>28</v>
      </c>
      <c r="C139" s="14" t="s">
        <v>109</v>
      </c>
      <c r="D139" s="14" t="s">
        <v>52</v>
      </c>
      <c r="E139" s="14" t="s">
        <v>50</v>
      </c>
      <c r="F139" s="14" t="s">
        <v>50</v>
      </c>
      <c r="G139" s="14" t="s">
        <v>50</v>
      </c>
      <c r="H139" s="14" t="s">
        <v>31</v>
      </c>
      <c r="I139" s="14" t="s">
        <v>50</v>
      </c>
      <c r="J139" s="27">
        <v>32</v>
      </c>
    </row>
    <row r="140" spans="1:10" x14ac:dyDescent="0.2">
      <c r="A140" s="14">
        <v>240322</v>
      </c>
      <c r="B140" s="14">
        <v>28</v>
      </c>
      <c r="C140" s="14" t="s">
        <v>108</v>
      </c>
      <c r="D140" s="14" t="s">
        <v>52</v>
      </c>
      <c r="E140" s="14" t="s">
        <v>50</v>
      </c>
      <c r="F140" s="14" t="s">
        <v>50</v>
      </c>
      <c r="G140" s="14" t="s">
        <v>50</v>
      </c>
      <c r="H140" s="14" t="s">
        <v>31</v>
      </c>
      <c r="I140" s="14" t="s">
        <v>50</v>
      </c>
      <c r="J140" s="27">
        <v>18</v>
      </c>
    </row>
    <row r="141" spans="1:10" x14ac:dyDescent="0.2">
      <c r="A141" s="14">
        <v>240322</v>
      </c>
      <c r="B141" s="14">
        <v>28</v>
      </c>
      <c r="C141" s="14" t="s">
        <v>107</v>
      </c>
      <c r="D141" s="14" t="s">
        <v>52</v>
      </c>
      <c r="E141" s="14" t="s">
        <v>50</v>
      </c>
      <c r="F141" s="14" t="s">
        <v>50</v>
      </c>
      <c r="G141" s="14" t="s">
        <v>50</v>
      </c>
      <c r="H141" s="14" t="s">
        <v>31</v>
      </c>
      <c r="I141" s="14" t="s">
        <v>50</v>
      </c>
      <c r="J141" s="27">
        <v>16</v>
      </c>
    </row>
    <row r="142" spans="1:10" x14ac:dyDescent="0.2">
      <c r="A142" s="14">
        <v>240322</v>
      </c>
      <c r="B142" s="14">
        <v>28</v>
      </c>
      <c r="C142" s="14" t="s">
        <v>106</v>
      </c>
      <c r="D142" s="14" t="s">
        <v>52</v>
      </c>
      <c r="E142" s="14" t="s">
        <v>50</v>
      </c>
      <c r="F142" s="14" t="s">
        <v>50</v>
      </c>
      <c r="G142" s="14" t="s">
        <v>50</v>
      </c>
      <c r="H142" s="14" t="s">
        <v>31</v>
      </c>
      <c r="I142" s="14" t="s">
        <v>50</v>
      </c>
      <c r="J142" s="27">
        <v>19</v>
      </c>
    </row>
    <row r="143" spans="1:10" x14ac:dyDescent="0.2">
      <c r="A143" s="14">
        <v>240322</v>
      </c>
      <c r="B143" s="14">
        <v>28</v>
      </c>
      <c r="C143" s="14" t="s">
        <v>105</v>
      </c>
      <c r="D143" s="14" t="s">
        <v>52</v>
      </c>
      <c r="E143" s="14" t="s">
        <v>50</v>
      </c>
      <c r="F143" s="14" t="s">
        <v>50</v>
      </c>
      <c r="G143" s="14" t="s">
        <v>50</v>
      </c>
      <c r="H143" s="14" t="s">
        <v>31</v>
      </c>
      <c r="I143" s="14" t="s">
        <v>50</v>
      </c>
      <c r="J143" s="27">
        <v>46</v>
      </c>
    </row>
    <row r="144" spans="1:10" x14ac:dyDescent="0.2">
      <c r="A144" s="14">
        <v>240322</v>
      </c>
      <c r="B144" s="14">
        <v>28</v>
      </c>
      <c r="C144" s="14" t="s">
        <v>104</v>
      </c>
      <c r="D144" s="14" t="s">
        <v>52</v>
      </c>
      <c r="E144" s="14" t="s">
        <v>50</v>
      </c>
      <c r="F144" s="14" t="s">
        <v>50</v>
      </c>
      <c r="G144" s="14" t="s">
        <v>50</v>
      </c>
      <c r="H144" s="14" t="s">
        <v>31</v>
      </c>
      <c r="I144" s="14" t="s">
        <v>50</v>
      </c>
      <c r="J144" s="27">
        <v>17</v>
      </c>
    </row>
    <row r="145" spans="1:10" x14ac:dyDescent="0.2">
      <c r="A145" s="14">
        <v>240322</v>
      </c>
      <c r="B145" s="14">
        <v>28</v>
      </c>
      <c r="C145" s="14" t="s">
        <v>103</v>
      </c>
      <c r="D145" s="14" t="s">
        <v>52</v>
      </c>
      <c r="E145" s="14" t="s">
        <v>50</v>
      </c>
      <c r="F145" s="14" t="s">
        <v>50</v>
      </c>
      <c r="G145" s="14" t="s">
        <v>50</v>
      </c>
      <c r="H145" s="14" t="s">
        <v>31</v>
      </c>
      <c r="I145" s="14" t="s">
        <v>50</v>
      </c>
      <c r="J145" s="27">
        <v>7</v>
      </c>
    </row>
    <row r="146" spans="1:10" x14ac:dyDescent="0.2">
      <c r="A146" s="14">
        <v>240322</v>
      </c>
      <c r="B146" s="14">
        <v>28</v>
      </c>
      <c r="C146" s="14" t="s">
        <v>102</v>
      </c>
      <c r="D146" s="14" t="s">
        <v>52</v>
      </c>
      <c r="E146" s="14" t="s">
        <v>50</v>
      </c>
      <c r="F146" s="14" t="s">
        <v>50</v>
      </c>
      <c r="G146" s="14" t="s">
        <v>50</v>
      </c>
      <c r="H146" s="14" t="s">
        <v>31</v>
      </c>
      <c r="I146" s="14" t="s">
        <v>50</v>
      </c>
      <c r="J146" s="27">
        <v>11</v>
      </c>
    </row>
    <row r="147" spans="1:10" x14ac:dyDescent="0.2">
      <c r="A147" s="14">
        <v>240322</v>
      </c>
      <c r="B147" s="14">
        <v>28</v>
      </c>
      <c r="C147" s="14" t="s">
        <v>101</v>
      </c>
      <c r="D147" s="14" t="s">
        <v>52</v>
      </c>
      <c r="E147" s="14" t="s">
        <v>50</v>
      </c>
      <c r="F147" s="14" t="s">
        <v>50</v>
      </c>
      <c r="G147" s="14" t="s">
        <v>50</v>
      </c>
      <c r="H147" s="14" t="s">
        <v>31</v>
      </c>
      <c r="I147" s="14" t="s">
        <v>50</v>
      </c>
      <c r="J147" s="27">
        <v>9</v>
      </c>
    </row>
    <row r="148" spans="1:10" x14ac:dyDescent="0.2">
      <c r="A148" s="14">
        <v>240322</v>
      </c>
      <c r="B148" s="14">
        <v>28</v>
      </c>
      <c r="C148" s="14" t="s">
        <v>100</v>
      </c>
      <c r="D148" s="14" t="s">
        <v>52</v>
      </c>
      <c r="E148" s="14" t="s">
        <v>50</v>
      </c>
      <c r="F148" s="14" t="s">
        <v>50</v>
      </c>
      <c r="G148" s="14" t="s">
        <v>50</v>
      </c>
      <c r="H148" s="14" t="s">
        <v>31</v>
      </c>
      <c r="I148" s="14" t="s">
        <v>50</v>
      </c>
      <c r="J148" s="27">
        <v>10</v>
      </c>
    </row>
    <row r="149" spans="1:10" x14ac:dyDescent="0.2">
      <c r="A149" s="14">
        <v>240322</v>
      </c>
      <c r="B149" s="14">
        <v>28</v>
      </c>
      <c r="C149" s="14" t="s">
        <v>99</v>
      </c>
      <c r="D149" s="14" t="s">
        <v>52</v>
      </c>
      <c r="E149" s="14" t="s">
        <v>50</v>
      </c>
      <c r="F149" s="14" t="s">
        <v>50</v>
      </c>
      <c r="G149" s="14" t="s">
        <v>50</v>
      </c>
      <c r="H149" s="14" t="s">
        <v>31</v>
      </c>
      <c r="I149" s="14" t="s">
        <v>50</v>
      </c>
      <c r="J149" s="27">
        <v>7</v>
      </c>
    </row>
    <row r="150" spans="1:10" x14ac:dyDescent="0.2">
      <c r="A150" s="14">
        <v>240322</v>
      </c>
      <c r="B150" s="14">
        <v>28</v>
      </c>
      <c r="C150" s="14" t="s">
        <v>98</v>
      </c>
      <c r="D150" s="14" t="s">
        <v>52</v>
      </c>
      <c r="E150" s="14" t="s">
        <v>50</v>
      </c>
      <c r="F150" s="14" t="s">
        <v>50</v>
      </c>
      <c r="G150" s="14" t="s">
        <v>50</v>
      </c>
      <c r="H150" s="14" t="s">
        <v>31</v>
      </c>
      <c r="I150" s="14" t="s">
        <v>50</v>
      </c>
      <c r="J150" s="27">
        <v>9</v>
      </c>
    </row>
    <row r="151" spans="1:10" x14ac:dyDescent="0.2">
      <c r="A151" s="14">
        <v>240322</v>
      </c>
      <c r="B151" s="14">
        <v>28</v>
      </c>
      <c r="C151" s="14" t="s">
        <v>97</v>
      </c>
      <c r="D151" s="14" t="s">
        <v>52</v>
      </c>
      <c r="E151" s="14" t="s">
        <v>50</v>
      </c>
      <c r="F151" s="14" t="s">
        <v>50</v>
      </c>
      <c r="G151" s="14" t="s">
        <v>50</v>
      </c>
      <c r="H151" s="14" t="s">
        <v>31</v>
      </c>
      <c r="I151" s="14" t="s">
        <v>50</v>
      </c>
      <c r="J151" s="27">
        <v>13</v>
      </c>
    </row>
    <row r="152" spans="1:10" x14ac:dyDescent="0.2">
      <c r="A152" s="14">
        <v>240322</v>
      </c>
      <c r="B152" s="14">
        <v>28</v>
      </c>
      <c r="C152" s="14" t="s">
        <v>96</v>
      </c>
      <c r="D152" s="14" t="s">
        <v>52</v>
      </c>
      <c r="E152" s="14" t="s">
        <v>50</v>
      </c>
      <c r="F152" s="14" t="s">
        <v>50</v>
      </c>
      <c r="G152" s="14" t="s">
        <v>50</v>
      </c>
      <c r="H152" s="14" t="s">
        <v>31</v>
      </c>
      <c r="I152" s="14" t="s">
        <v>50</v>
      </c>
      <c r="J152" s="27">
        <v>13</v>
      </c>
    </row>
    <row r="153" spans="1:10" x14ac:dyDescent="0.2">
      <c r="A153" s="14">
        <v>240322</v>
      </c>
      <c r="B153" s="14">
        <v>28</v>
      </c>
      <c r="C153" s="14" t="s">
        <v>95</v>
      </c>
      <c r="D153" s="14" t="s">
        <v>52</v>
      </c>
      <c r="E153" s="14" t="s">
        <v>50</v>
      </c>
      <c r="F153" s="14" t="s">
        <v>50</v>
      </c>
      <c r="G153" s="14" t="s">
        <v>50</v>
      </c>
      <c r="H153" s="14" t="s">
        <v>31</v>
      </c>
      <c r="I153" s="14" t="s">
        <v>50</v>
      </c>
      <c r="J153" s="27">
        <v>10</v>
      </c>
    </row>
    <row r="154" spans="1:10" x14ac:dyDescent="0.2">
      <c r="A154" s="14">
        <v>240322</v>
      </c>
      <c r="B154" s="14">
        <v>28</v>
      </c>
      <c r="C154" s="14" t="s">
        <v>94</v>
      </c>
      <c r="D154" s="14" t="s">
        <v>52</v>
      </c>
      <c r="E154" s="14" t="s">
        <v>50</v>
      </c>
      <c r="F154" s="14" t="s">
        <v>50</v>
      </c>
      <c r="G154" s="14" t="s">
        <v>50</v>
      </c>
      <c r="H154" s="14" t="s">
        <v>31</v>
      </c>
      <c r="I154" s="14" t="s">
        <v>50</v>
      </c>
      <c r="J154" s="27">
        <v>8</v>
      </c>
    </row>
    <row r="155" spans="1:10" x14ac:dyDescent="0.2">
      <c r="A155" s="14">
        <v>240322</v>
      </c>
      <c r="B155" s="14">
        <v>28</v>
      </c>
      <c r="C155" s="14" t="s">
        <v>93</v>
      </c>
      <c r="D155" s="14" t="s">
        <v>52</v>
      </c>
      <c r="E155" s="14" t="s">
        <v>50</v>
      </c>
      <c r="F155" s="14" t="s">
        <v>50</v>
      </c>
      <c r="G155" s="14" t="s">
        <v>50</v>
      </c>
      <c r="H155" s="14" t="s">
        <v>31</v>
      </c>
      <c r="I155" s="14" t="s">
        <v>50</v>
      </c>
      <c r="J155" s="27">
        <v>9</v>
      </c>
    </row>
    <row r="156" spans="1:10" x14ac:dyDescent="0.2">
      <c r="A156" s="14">
        <v>240322</v>
      </c>
      <c r="B156" s="14">
        <v>28</v>
      </c>
      <c r="C156" s="14" t="s">
        <v>92</v>
      </c>
      <c r="D156" s="14" t="s">
        <v>52</v>
      </c>
      <c r="E156" s="14" t="s">
        <v>50</v>
      </c>
      <c r="F156" s="14" t="s">
        <v>50</v>
      </c>
      <c r="G156" s="14" t="s">
        <v>50</v>
      </c>
      <c r="H156" s="14" t="s">
        <v>31</v>
      </c>
      <c r="I156" s="14" t="s">
        <v>50</v>
      </c>
      <c r="J156" s="27">
        <v>9</v>
      </c>
    </row>
    <row r="157" spans="1:10" x14ac:dyDescent="0.2">
      <c r="A157" s="14">
        <v>240322</v>
      </c>
      <c r="B157" s="14">
        <v>28</v>
      </c>
      <c r="C157" s="14" t="s">
        <v>91</v>
      </c>
      <c r="D157" s="14" t="s">
        <v>52</v>
      </c>
      <c r="E157" s="14" t="s">
        <v>50</v>
      </c>
      <c r="F157" s="14" t="s">
        <v>50</v>
      </c>
      <c r="G157" s="14" t="s">
        <v>50</v>
      </c>
      <c r="H157" s="14" t="s">
        <v>31</v>
      </c>
      <c r="I157" s="14" t="s">
        <v>50</v>
      </c>
      <c r="J157" s="27">
        <v>15</v>
      </c>
    </row>
    <row r="158" spans="1:10" x14ac:dyDescent="0.2">
      <c r="A158" s="14">
        <v>240322</v>
      </c>
      <c r="B158" s="14">
        <v>28</v>
      </c>
      <c r="C158" s="14" t="s">
        <v>90</v>
      </c>
      <c r="D158" s="14" t="s">
        <v>53</v>
      </c>
      <c r="E158" s="14" t="s">
        <v>31</v>
      </c>
      <c r="F158" s="14" t="s">
        <v>50</v>
      </c>
      <c r="G158" s="14" t="s">
        <v>50</v>
      </c>
      <c r="H158" s="14" t="s">
        <v>31</v>
      </c>
      <c r="I158" s="14">
        <v>0</v>
      </c>
      <c r="J158" s="27">
        <v>5158</v>
      </c>
    </row>
    <row r="159" spans="1:10" x14ac:dyDescent="0.2">
      <c r="A159" s="14">
        <v>240322</v>
      </c>
      <c r="B159" s="14">
        <v>28</v>
      </c>
      <c r="C159" s="14" t="s">
        <v>89</v>
      </c>
      <c r="D159" s="14" t="s">
        <v>53</v>
      </c>
      <c r="E159" s="14" t="s">
        <v>31</v>
      </c>
      <c r="F159" s="14" t="s">
        <v>50</v>
      </c>
      <c r="G159" s="14" t="s">
        <v>50</v>
      </c>
      <c r="H159" s="14" t="s">
        <v>31</v>
      </c>
      <c r="I159" s="14">
        <v>0.02</v>
      </c>
      <c r="J159" s="27">
        <v>4457</v>
      </c>
    </row>
    <row r="160" spans="1:10" x14ac:dyDescent="0.2">
      <c r="A160" s="14">
        <v>240322</v>
      </c>
      <c r="B160" s="14">
        <v>28</v>
      </c>
      <c r="C160" s="14" t="s">
        <v>88</v>
      </c>
      <c r="D160" s="14" t="s">
        <v>53</v>
      </c>
      <c r="E160" s="14" t="s">
        <v>31</v>
      </c>
      <c r="F160" s="14" t="s">
        <v>50</v>
      </c>
      <c r="G160" s="14" t="s">
        <v>50</v>
      </c>
      <c r="H160" s="14" t="s">
        <v>31</v>
      </c>
      <c r="I160" s="14">
        <v>0.04</v>
      </c>
      <c r="J160" s="27">
        <v>4578</v>
      </c>
    </row>
    <row r="161" spans="1:10" x14ac:dyDescent="0.2">
      <c r="A161" s="14">
        <v>240322</v>
      </c>
      <c r="B161" s="14">
        <v>28</v>
      </c>
      <c r="C161" s="14" t="s">
        <v>87</v>
      </c>
      <c r="D161" s="14" t="s">
        <v>53</v>
      </c>
      <c r="E161" s="14" t="s">
        <v>31</v>
      </c>
      <c r="F161" s="14" t="s">
        <v>50</v>
      </c>
      <c r="G161" s="14" t="s">
        <v>50</v>
      </c>
      <c r="H161" s="14" t="s">
        <v>31</v>
      </c>
      <c r="I161" s="14">
        <v>0.08</v>
      </c>
      <c r="J161" s="27">
        <v>5262</v>
      </c>
    </row>
    <row r="162" spans="1:10" x14ac:dyDescent="0.2">
      <c r="A162" s="14">
        <v>240322</v>
      </c>
      <c r="B162" s="14">
        <v>28</v>
      </c>
      <c r="C162" s="14" t="s">
        <v>86</v>
      </c>
      <c r="D162" s="14" t="s">
        <v>53</v>
      </c>
      <c r="E162" s="14" t="s">
        <v>31</v>
      </c>
      <c r="F162" s="14" t="s">
        <v>50</v>
      </c>
      <c r="G162" s="14" t="s">
        <v>50</v>
      </c>
      <c r="H162" s="14" t="s">
        <v>31</v>
      </c>
      <c r="I162" s="14">
        <v>0.16</v>
      </c>
      <c r="J162" s="27">
        <v>5242</v>
      </c>
    </row>
    <row r="163" spans="1:10" x14ac:dyDescent="0.2">
      <c r="A163" s="14">
        <v>240322</v>
      </c>
      <c r="B163" s="14">
        <v>28</v>
      </c>
      <c r="C163" s="14" t="s">
        <v>85</v>
      </c>
      <c r="D163" s="14" t="s">
        <v>53</v>
      </c>
      <c r="E163" s="14" t="s">
        <v>31</v>
      </c>
      <c r="F163" s="14" t="s">
        <v>50</v>
      </c>
      <c r="G163" s="14" t="s">
        <v>50</v>
      </c>
      <c r="H163" s="14" t="s">
        <v>31</v>
      </c>
      <c r="I163" s="14">
        <v>0.31</v>
      </c>
      <c r="J163" s="27">
        <v>5181</v>
      </c>
    </row>
    <row r="164" spans="1:10" x14ac:dyDescent="0.2">
      <c r="A164" s="14">
        <v>240322</v>
      </c>
      <c r="B164" s="14">
        <v>28</v>
      </c>
      <c r="C164" s="14" t="s">
        <v>84</v>
      </c>
      <c r="D164" s="14" t="s">
        <v>53</v>
      </c>
      <c r="E164" s="14" t="s">
        <v>31</v>
      </c>
      <c r="F164" s="14" t="s">
        <v>50</v>
      </c>
      <c r="G164" s="14" t="s">
        <v>50</v>
      </c>
      <c r="H164" s="14" t="s">
        <v>31</v>
      </c>
      <c r="I164" s="14">
        <v>0.62</v>
      </c>
      <c r="J164" s="27">
        <v>3814</v>
      </c>
    </row>
    <row r="165" spans="1:10" x14ac:dyDescent="0.2">
      <c r="A165" s="14">
        <v>240322</v>
      </c>
      <c r="B165" s="14">
        <v>28</v>
      </c>
      <c r="C165" s="14" t="s">
        <v>83</v>
      </c>
      <c r="D165" s="14" t="s">
        <v>53</v>
      </c>
      <c r="E165" s="14" t="s">
        <v>31</v>
      </c>
      <c r="F165" s="14" t="s">
        <v>50</v>
      </c>
      <c r="G165" s="14" t="s">
        <v>50</v>
      </c>
      <c r="H165" s="14" t="s">
        <v>31</v>
      </c>
      <c r="I165" s="14">
        <v>1.25</v>
      </c>
      <c r="J165" s="27">
        <v>4815</v>
      </c>
    </row>
    <row r="166" spans="1:10" x14ac:dyDescent="0.2">
      <c r="A166" s="14">
        <v>240322</v>
      </c>
      <c r="B166" s="14">
        <v>28</v>
      </c>
      <c r="C166" s="14" t="s">
        <v>82</v>
      </c>
      <c r="D166" s="14" t="s">
        <v>53</v>
      </c>
      <c r="E166" s="14" t="s">
        <v>31</v>
      </c>
      <c r="F166" s="14" t="s">
        <v>50</v>
      </c>
      <c r="G166" s="14" t="s">
        <v>50</v>
      </c>
      <c r="H166" s="14" t="s">
        <v>31</v>
      </c>
      <c r="I166" s="14">
        <v>2.5</v>
      </c>
      <c r="J166" s="27">
        <v>6286</v>
      </c>
    </row>
    <row r="167" spans="1:10" x14ac:dyDescent="0.2">
      <c r="A167" s="14">
        <v>240322</v>
      </c>
      <c r="B167" s="14">
        <v>28</v>
      </c>
      <c r="C167" s="14" t="s">
        <v>81</v>
      </c>
      <c r="D167" s="14" t="s">
        <v>53</v>
      </c>
      <c r="E167" s="14" t="s">
        <v>31</v>
      </c>
      <c r="F167" s="14" t="s">
        <v>50</v>
      </c>
      <c r="G167" s="14" t="s">
        <v>50</v>
      </c>
      <c r="H167" s="14" t="s">
        <v>31</v>
      </c>
      <c r="I167" s="14">
        <v>5</v>
      </c>
      <c r="J167" s="27">
        <v>6852</v>
      </c>
    </row>
    <row r="168" spans="1:10" x14ac:dyDescent="0.2">
      <c r="A168" s="14">
        <v>240322</v>
      </c>
      <c r="B168" s="14">
        <v>28</v>
      </c>
      <c r="C168" s="14" t="s">
        <v>80</v>
      </c>
      <c r="D168" s="14" t="s">
        <v>53</v>
      </c>
      <c r="E168" s="14" t="s">
        <v>31</v>
      </c>
      <c r="F168" s="14" t="s">
        <v>50</v>
      </c>
      <c r="G168" s="14" t="s">
        <v>50</v>
      </c>
      <c r="H168" s="14" t="s">
        <v>31</v>
      </c>
      <c r="I168" s="14">
        <v>10</v>
      </c>
      <c r="J168" s="27">
        <v>5409</v>
      </c>
    </row>
    <row r="169" spans="1:10" x14ac:dyDescent="0.2">
      <c r="A169" s="14">
        <v>240322</v>
      </c>
      <c r="B169" s="14">
        <v>28</v>
      </c>
      <c r="C169" s="14" t="s">
        <v>79</v>
      </c>
      <c r="D169" s="14" t="s">
        <v>53</v>
      </c>
      <c r="E169" s="14" t="s">
        <v>31</v>
      </c>
      <c r="F169" s="14" t="s">
        <v>50</v>
      </c>
      <c r="G169" s="14" t="s">
        <v>50</v>
      </c>
      <c r="H169" s="14" t="s">
        <v>31</v>
      </c>
      <c r="I169" s="14">
        <v>20</v>
      </c>
      <c r="J169" s="27">
        <v>5422</v>
      </c>
    </row>
    <row r="170" spans="1:10" x14ac:dyDescent="0.2">
      <c r="A170" s="14">
        <v>240322</v>
      </c>
      <c r="B170" s="14">
        <v>28</v>
      </c>
      <c r="C170" s="14" t="s">
        <v>78</v>
      </c>
      <c r="D170" s="14" t="s">
        <v>52</v>
      </c>
      <c r="E170" s="14" t="s">
        <v>50</v>
      </c>
      <c r="F170" s="14" t="s">
        <v>50</v>
      </c>
      <c r="G170" s="14" t="s">
        <v>50</v>
      </c>
      <c r="H170" s="14" t="s">
        <v>31</v>
      </c>
      <c r="I170" s="14" t="s">
        <v>50</v>
      </c>
      <c r="J170" s="27">
        <v>12</v>
      </c>
    </row>
    <row r="171" spans="1:10" x14ac:dyDescent="0.2">
      <c r="A171" s="14">
        <v>240322</v>
      </c>
      <c r="B171" s="14">
        <v>28</v>
      </c>
      <c r="C171" s="14" t="s">
        <v>77</v>
      </c>
      <c r="D171" s="14" t="s">
        <v>52</v>
      </c>
      <c r="E171" s="14" t="s">
        <v>50</v>
      </c>
      <c r="F171" s="14" t="s">
        <v>50</v>
      </c>
      <c r="G171" s="14" t="s">
        <v>50</v>
      </c>
      <c r="H171" s="14" t="s">
        <v>31</v>
      </c>
      <c r="I171" s="14" t="s">
        <v>50</v>
      </c>
      <c r="J171" s="27">
        <v>17</v>
      </c>
    </row>
    <row r="172" spans="1:10" x14ac:dyDescent="0.2">
      <c r="A172" s="14">
        <v>240322</v>
      </c>
      <c r="B172" s="14">
        <v>28</v>
      </c>
      <c r="C172" s="14" t="s">
        <v>76</v>
      </c>
      <c r="D172" s="14" t="s">
        <v>52</v>
      </c>
      <c r="E172" s="14" t="s">
        <v>50</v>
      </c>
      <c r="F172" s="14" t="s">
        <v>50</v>
      </c>
      <c r="G172" s="14" t="s">
        <v>50</v>
      </c>
      <c r="H172" s="14" t="s">
        <v>31</v>
      </c>
      <c r="I172" s="14" t="s">
        <v>50</v>
      </c>
      <c r="J172" s="27">
        <v>5</v>
      </c>
    </row>
    <row r="173" spans="1:10" x14ac:dyDescent="0.2">
      <c r="A173" s="14">
        <v>240322</v>
      </c>
      <c r="B173" s="14">
        <v>28</v>
      </c>
      <c r="C173" s="14" t="s">
        <v>75</v>
      </c>
      <c r="D173" s="14" t="s">
        <v>52</v>
      </c>
      <c r="E173" s="14" t="s">
        <v>50</v>
      </c>
      <c r="F173" s="14" t="s">
        <v>50</v>
      </c>
      <c r="G173" s="14" t="s">
        <v>50</v>
      </c>
      <c r="H173" s="14" t="s">
        <v>31</v>
      </c>
      <c r="I173" s="14" t="s">
        <v>50</v>
      </c>
      <c r="J173" s="27">
        <v>16</v>
      </c>
    </row>
    <row r="174" spans="1:10" x14ac:dyDescent="0.2">
      <c r="A174" s="14">
        <v>240322</v>
      </c>
      <c r="B174" s="14">
        <v>28</v>
      </c>
      <c r="C174" s="14" t="s">
        <v>74</v>
      </c>
      <c r="D174" s="14" t="s">
        <v>52</v>
      </c>
      <c r="E174" s="14" t="s">
        <v>50</v>
      </c>
      <c r="F174" s="14" t="s">
        <v>50</v>
      </c>
      <c r="G174" s="14" t="s">
        <v>50</v>
      </c>
      <c r="H174" s="14" t="s">
        <v>31</v>
      </c>
      <c r="I174" s="14" t="s">
        <v>50</v>
      </c>
      <c r="J174" s="27">
        <v>15</v>
      </c>
    </row>
    <row r="175" spans="1:10" x14ac:dyDescent="0.2">
      <c r="A175" s="14">
        <v>240322</v>
      </c>
      <c r="B175" s="14">
        <v>28</v>
      </c>
      <c r="C175" s="14" t="s">
        <v>73</v>
      </c>
      <c r="D175" s="14" t="s">
        <v>52</v>
      </c>
      <c r="E175" s="14" t="s">
        <v>50</v>
      </c>
      <c r="F175" s="14" t="s">
        <v>50</v>
      </c>
      <c r="G175" s="14" t="s">
        <v>50</v>
      </c>
      <c r="H175" s="14" t="s">
        <v>31</v>
      </c>
      <c r="I175" s="14" t="s">
        <v>50</v>
      </c>
      <c r="J175" s="27">
        <v>10</v>
      </c>
    </row>
    <row r="176" spans="1:10" x14ac:dyDescent="0.2">
      <c r="A176" s="14">
        <v>240322</v>
      </c>
      <c r="B176" s="14">
        <v>28</v>
      </c>
      <c r="C176" s="14" t="s">
        <v>72</v>
      </c>
      <c r="D176" s="14" t="s">
        <v>52</v>
      </c>
      <c r="E176" s="14" t="s">
        <v>50</v>
      </c>
      <c r="F176" s="14" t="s">
        <v>50</v>
      </c>
      <c r="G176" s="14" t="s">
        <v>50</v>
      </c>
      <c r="H176" s="14" t="s">
        <v>31</v>
      </c>
      <c r="I176" s="14" t="s">
        <v>50</v>
      </c>
      <c r="J176" s="27">
        <v>6</v>
      </c>
    </row>
    <row r="177" spans="1:10" x14ac:dyDescent="0.2">
      <c r="A177" s="14">
        <v>240322</v>
      </c>
      <c r="B177" s="14">
        <v>28</v>
      </c>
      <c r="C177" s="14" t="s">
        <v>71</v>
      </c>
      <c r="D177" s="14" t="s">
        <v>52</v>
      </c>
      <c r="E177" s="14" t="s">
        <v>50</v>
      </c>
      <c r="F177" s="14" t="s">
        <v>50</v>
      </c>
      <c r="G177" s="14" t="s">
        <v>50</v>
      </c>
      <c r="H177" s="14" t="s">
        <v>31</v>
      </c>
      <c r="I177" s="14" t="s">
        <v>50</v>
      </c>
      <c r="J177" s="27">
        <v>16</v>
      </c>
    </row>
    <row r="178" spans="1:10" x14ac:dyDescent="0.2">
      <c r="A178" s="14">
        <v>240322</v>
      </c>
      <c r="B178" s="14">
        <v>28</v>
      </c>
      <c r="C178" s="14" t="s">
        <v>70</v>
      </c>
      <c r="D178" s="14" t="s">
        <v>52</v>
      </c>
      <c r="E178" s="14" t="s">
        <v>50</v>
      </c>
      <c r="F178" s="14" t="s">
        <v>50</v>
      </c>
      <c r="G178" s="14" t="s">
        <v>50</v>
      </c>
      <c r="H178" s="14" t="s">
        <v>31</v>
      </c>
      <c r="I178" s="14" t="s">
        <v>50</v>
      </c>
      <c r="J178" s="27">
        <v>21</v>
      </c>
    </row>
    <row r="179" spans="1:10" x14ac:dyDescent="0.2">
      <c r="A179" s="14">
        <v>240322</v>
      </c>
      <c r="B179" s="14">
        <v>28</v>
      </c>
      <c r="C179" s="14" t="s">
        <v>69</v>
      </c>
      <c r="D179" s="14" t="s">
        <v>52</v>
      </c>
      <c r="E179" s="14" t="s">
        <v>50</v>
      </c>
      <c r="F179" s="14" t="s">
        <v>50</v>
      </c>
      <c r="G179" s="14" t="s">
        <v>50</v>
      </c>
      <c r="H179" s="14" t="s">
        <v>31</v>
      </c>
      <c r="I179" s="14" t="s">
        <v>50</v>
      </c>
      <c r="J179" s="27">
        <v>35</v>
      </c>
    </row>
    <row r="180" spans="1:10" x14ac:dyDescent="0.2">
      <c r="A180" s="14">
        <v>240322</v>
      </c>
      <c r="B180" s="14">
        <v>28</v>
      </c>
      <c r="C180" s="14" t="s">
        <v>68</v>
      </c>
      <c r="D180" s="14" t="s">
        <v>52</v>
      </c>
      <c r="E180" s="14" t="s">
        <v>50</v>
      </c>
      <c r="F180" s="14" t="s">
        <v>50</v>
      </c>
      <c r="G180" s="14" t="s">
        <v>50</v>
      </c>
      <c r="H180" s="14" t="s">
        <v>31</v>
      </c>
      <c r="I180" s="14" t="s">
        <v>50</v>
      </c>
      <c r="J180" s="27">
        <v>90</v>
      </c>
    </row>
    <row r="181" spans="1:10" x14ac:dyDescent="0.2">
      <c r="A181" s="14">
        <v>240322</v>
      </c>
      <c r="B181" s="14">
        <v>28</v>
      </c>
      <c r="C181" s="14" t="s">
        <v>67</v>
      </c>
      <c r="D181" s="14" t="s">
        <v>52</v>
      </c>
      <c r="E181" s="14" t="s">
        <v>50</v>
      </c>
      <c r="F181" s="14" t="s">
        <v>50</v>
      </c>
      <c r="G181" s="14" t="s">
        <v>50</v>
      </c>
      <c r="H181" s="14" t="s">
        <v>31</v>
      </c>
      <c r="I181" s="14" t="s">
        <v>50</v>
      </c>
      <c r="J181" s="27">
        <v>110</v>
      </c>
    </row>
    <row r="182" spans="1:10" x14ac:dyDescent="0.2">
      <c r="A182" s="14">
        <v>240322</v>
      </c>
      <c r="B182" s="14">
        <v>28</v>
      </c>
      <c r="C182" s="14" t="s">
        <v>66</v>
      </c>
      <c r="D182" s="14" t="s">
        <v>53</v>
      </c>
      <c r="E182" s="14" t="s">
        <v>48</v>
      </c>
      <c r="F182" s="14" t="s">
        <v>50</v>
      </c>
      <c r="G182" s="14" t="s">
        <v>50</v>
      </c>
      <c r="H182" s="14" t="s">
        <v>31</v>
      </c>
      <c r="I182" s="14">
        <v>0</v>
      </c>
      <c r="J182" s="27">
        <v>18026</v>
      </c>
    </row>
    <row r="183" spans="1:10" x14ac:dyDescent="0.2">
      <c r="A183" s="14">
        <v>240322</v>
      </c>
      <c r="B183" s="14">
        <v>28</v>
      </c>
      <c r="C183" s="14" t="s">
        <v>65</v>
      </c>
      <c r="D183" s="14" t="s">
        <v>53</v>
      </c>
      <c r="E183" s="14" t="s">
        <v>48</v>
      </c>
      <c r="F183" s="14" t="s">
        <v>50</v>
      </c>
      <c r="G183" s="14" t="s">
        <v>50</v>
      </c>
      <c r="H183" s="14" t="s">
        <v>31</v>
      </c>
      <c r="I183" s="14">
        <v>0.02</v>
      </c>
      <c r="J183" s="27">
        <v>7332</v>
      </c>
    </row>
    <row r="184" spans="1:10" x14ac:dyDescent="0.2">
      <c r="A184" s="14">
        <v>240322</v>
      </c>
      <c r="B184" s="14">
        <v>28</v>
      </c>
      <c r="C184" s="14" t="s">
        <v>64</v>
      </c>
      <c r="D184" s="14" t="s">
        <v>53</v>
      </c>
      <c r="E184" s="14" t="s">
        <v>48</v>
      </c>
      <c r="F184" s="14" t="s">
        <v>50</v>
      </c>
      <c r="G184" s="14" t="s">
        <v>50</v>
      </c>
      <c r="H184" s="14" t="s">
        <v>31</v>
      </c>
      <c r="I184" s="14">
        <v>0.04</v>
      </c>
      <c r="J184" s="27">
        <v>6875</v>
      </c>
    </row>
    <row r="185" spans="1:10" x14ac:dyDescent="0.2">
      <c r="A185" s="14">
        <v>240322</v>
      </c>
      <c r="B185" s="14">
        <v>28</v>
      </c>
      <c r="C185" s="14" t="s">
        <v>63</v>
      </c>
      <c r="D185" s="14" t="s">
        <v>53</v>
      </c>
      <c r="E185" s="14" t="s">
        <v>48</v>
      </c>
      <c r="F185" s="14" t="s">
        <v>50</v>
      </c>
      <c r="G185" s="14" t="s">
        <v>50</v>
      </c>
      <c r="H185" s="14" t="s">
        <v>31</v>
      </c>
      <c r="I185" s="14">
        <v>0.08</v>
      </c>
      <c r="J185" s="27">
        <v>6978</v>
      </c>
    </row>
    <row r="186" spans="1:10" x14ac:dyDescent="0.2">
      <c r="A186" s="14">
        <v>240322</v>
      </c>
      <c r="B186" s="14">
        <v>28</v>
      </c>
      <c r="C186" s="14" t="s">
        <v>62</v>
      </c>
      <c r="D186" s="14" t="s">
        <v>53</v>
      </c>
      <c r="E186" s="14" t="s">
        <v>48</v>
      </c>
      <c r="F186" s="14" t="s">
        <v>50</v>
      </c>
      <c r="G186" s="14" t="s">
        <v>50</v>
      </c>
      <c r="H186" s="14" t="s">
        <v>31</v>
      </c>
      <c r="I186" s="14">
        <v>0.16</v>
      </c>
      <c r="J186" s="27">
        <v>8117</v>
      </c>
    </row>
    <row r="187" spans="1:10" x14ac:dyDescent="0.2">
      <c r="A187" s="14">
        <v>240322</v>
      </c>
      <c r="B187" s="14">
        <v>28</v>
      </c>
      <c r="C187" s="14" t="s">
        <v>61</v>
      </c>
      <c r="D187" s="14" t="s">
        <v>53</v>
      </c>
      <c r="E187" s="14" t="s">
        <v>48</v>
      </c>
      <c r="F187" s="14" t="s">
        <v>50</v>
      </c>
      <c r="G187" s="14" t="s">
        <v>50</v>
      </c>
      <c r="H187" s="14" t="s">
        <v>31</v>
      </c>
      <c r="I187" s="14">
        <v>0.31</v>
      </c>
      <c r="J187" s="27">
        <v>7658</v>
      </c>
    </row>
    <row r="188" spans="1:10" x14ac:dyDescent="0.2">
      <c r="A188" s="14">
        <v>240322</v>
      </c>
      <c r="B188" s="14">
        <v>28</v>
      </c>
      <c r="C188" s="14" t="s">
        <v>60</v>
      </c>
      <c r="D188" s="14" t="s">
        <v>53</v>
      </c>
      <c r="E188" s="14" t="s">
        <v>48</v>
      </c>
      <c r="F188" s="14" t="s">
        <v>50</v>
      </c>
      <c r="G188" s="14" t="s">
        <v>50</v>
      </c>
      <c r="H188" s="14" t="s">
        <v>31</v>
      </c>
      <c r="I188" s="14">
        <v>0.62</v>
      </c>
      <c r="J188" s="27">
        <v>7724</v>
      </c>
    </row>
    <row r="189" spans="1:10" x14ac:dyDescent="0.2">
      <c r="A189" s="14">
        <v>240322</v>
      </c>
      <c r="B189" s="14">
        <v>28</v>
      </c>
      <c r="C189" s="14" t="s">
        <v>59</v>
      </c>
      <c r="D189" s="14" t="s">
        <v>53</v>
      </c>
      <c r="E189" s="14" t="s">
        <v>48</v>
      </c>
      <c r="F189" s="14" t="s">
        <v>50</v>
      </c>
      <c r="G189" s="14" t="s">
        <v>50</v>
      </c>
      <c r="H189" s="14" t="s">
        <v>31</v>
      </c>
      <c r="I189" s="14">
        <v>1.25</v>
      </c>
      <c r="J189" s="27">
        <v>14295</v>
      </c>
    </row>
    <row r="190" spans="1:10" x14ac:dyDescent="0.2">
      <c r="A190" s="14">
        <v>240322</v>
      </c>
      <c r="B190" s="14">
        <v>28</v>
      </c>
      <c r="C190" s="14" t="s">
        <v>58</v>
      </c>
      <c r="D190" s="14" t="s">
        <v>53</v>
      </c>
      <c r="E190" s="14" t="s">
        <v>48</v>
      </c>
      <c r="F190" s="14" t="s">
        <v>50</v>
      </c>
      <c r="G190" s="14" t="s">
        <v>50</v>
      </c>
      <c r="H190" s="14" t="s">
        <v>31</v>
      </c>
      <c r="I190" s="14">
        <v>2.5</v>
      </c>
      <c r="J190" s="27">
        <v>30244</v>
      </c>
    </row>
    <row r="191" spans="1:10" x14ac:dyDescent="0.2">
      <c r="A191" s="14">
        <v>240322</v>
      </c>
      <c r="B191" s="14">
        <v>28</v>
      </c>
      <c r="C191" s="14" t="s">
        <v>57</v>
      </c>
      <c r="D191" s="14" t="s">
        <v>53</v>
      </c>
      <c r="E191" s="14" t="s">
        <v>48</v>
      </c>
      <c r="F191" s="14" t="s">
        <v>50</v>
      </c>
      <c r="G191" s="14" t="s">
        <v>50</v>
      </c>
      <c r="H191" s="14" t="s">
        <v>31</v>
      </c>
      <c r="I191" s="14">
        <v>5</v>
      </c>
      <c r="J191" s="27">
        <v>52638</v>
      </c>
    </row>
    <row r="192" spans="1:10" x14ac:dyDescent="0.2">
      <c r="A192" s="14">
        <v>240322</v>
      </c>
      <c r="B192" s="14">
        <v>28</v>
      </c>
      <c r="C192" s="14" t="s">
        <v>56</v>
      </c>
      <c r="D192" s="14" t="s">
        <v>53</v>
      </c>
      <c r="E192" s="14" t="s">
        <v>48</v>
      </c>
      <c r="F192" s="14" t="s">
        <v>50</v>
      </c>
      <c r="G192" s="14" t="s">
        <v>50</v>
      </c>
      <c r="H192" s="14" t="s">
        <v>31</v>
      </c>
      <c r="I192" s="14">
        <v>10</v>
      </c>
      <c r="J192" s="27">
        <v>148802</v>
      </c>
    </row>
    <row r="193" spans="1:10" x14ac:dyDescent="0.2">
      <c r="A193" s="14">
        <v>240322</v>
      </c>
      <c r="B193" s="14">
        <v>28</v>
      </c>
      <c r="C193" s="14" t="s">
        <v>55</v>
      </c>
      <c r="D193" s="14" t="s">
        <v>53</v>
      </c>
      <c r="E193" s="14" t="s">
        <v>48</v>
      </c>
      <c r="F193" s="14" t="s">
        <v>50</v>
      </c>
      <c r="G193" s="14" t="s">
        <v>50</v>
      </c>
      <c r="H193" s="14" t="s">
        <v>31</v>
      </c>
      <c r="I193" s="14">
        <v>20</v>
      </c>
      <c r="J193" s="27">
        <v>308652</v>
      </c>
    </row>
    <row r="194" spans="1:10" x14ac:dyDescent="0.2">
      <c r="A194" s="14">
        <v>240322</v>
      </c>
      <c r="B194" s="14">
        <v>32</v>
      </c>
      <c r="C194" s="14" t="s">
        <v>150</v>
      </c>
      <c r="D194" s="14" t="s">
        <v>47</v>
      </c>
      <c r="E194" s="14" t="s">
        <v>48</v>
      </c>
      <c r="F194" s="14" t="s">
        <v>28</v>
      </c>
      <c r="G194" s="14" t="s">
        <v>49</v>
      </c>
      <c r="H194" s="14" t="s">
        <v>31</v>
      </c>
      <c r="I194" s="14" t="s">
        <v>50</v>
      </c>
      <c r="J194" s="27">
        <v>11135</v>
      </c>
    </row>
    <row r="195" spans="1:10" x14ac:dyDescent="0.2">
      <c r="A195" s="14">
        <v>240322</v>
      </c>
      <c r="B195" s="14">
        <v>32</v>
      </c>
      <c r="C195" s="14" t="s">
        <v>149</v>
      </c>
      <c r="D195" s="14" t="s">
        <v>47</v>
      </c>
      <c r="E195" s="14" t="s">
        <v>48</v>
      </c>
      <c r="F195" s="14" t="s">
        <v>32</v>
      </c>
      <c r="G195" s="14" t="s">
        <v>33</v>
      </c>
      <c r="H195" s="14" t="s">
        <v>31</v>
      </c>
      <c r="I195" s="14" t="s">
        <v>50</v>
      </c>
      <c r="J195" s="27">
        <v>10504</v>
      </c>
    </row>
    <row r="196" spans="1:10" x14ac:dyDescent="0.2">
      <c r="A196" s="14">
        <v>240322</v>
      </c>
      <c r="B196" s="14">
        <v>32</v>
      </c>
      <c r="C196" s="14" t="s">
        <v>148</v>
      </c>
      <c r="D196" s="14" t="s">
        <v>47</v>
      </c>
      <c r="E196" s="14" t="s">
        <v>48</v>
      </c>
      <c r="F196" s="14" t="s">
        <v>34</v>
      </c>
      <c r="G196" s="14" t="s">
        <v>35</v>
      </c>
      <c r="H196" s="14" t="s">
        <v>31</v>
      </c>
      <c r="I196" s="14" t="s">
        <v>50</v>
      </c>
      <c r="J196" s="27">
        <v>8385</v>
      </c>
    </row>
    <row r="197" spans="1:10" x14ac:dyDescent="0.2">
      <c r="A197" s="14">
        <v>240322</v>
      </c>
      <c r="B197" s="14">
        <v>32</v>
      </c>
      <c r="C197" s="14" t="s">
        <v>147</v>
      </c>
      <c r="D197" s="14" t="s">
        <v>47</v>
      </c>
      <c r="E197" s="14" t="s">
        <v>48</v>
      </c>
      <c r="F197" s="14" t="s">
        <v>36</v>
      </c>
      <c r="G197" s="14" t="s">
        <v>37</v>
      </c>
      <c r="H197" s="14" t="s">
        <v>31</v>
      </c>
      <c r="I197" s="14" t="s">
        <v>50</v>
      </c>
      <c r="J197" s="27">
        <v>24836</v>
      </c>
    </row>
    <row r="198" spans="1:10" x14ac:dyDescent="0.2">
      <c r="A198" s="14">
        <v>240322</v>
      </c>
      <c r="B198" s="14">
        <v>32</v>
      </c>
      <c r="C198" s="14" t="s">
        <v>146</v>
      </c>
      <c r="D198" s="14" t="s">
        <v>47</v>
      </c>
      <c r="E198" s="14" t="s">
        <v>48</v>
      </c>
      <c r="F198" s="14" t="s">
        <v>38</v>
      </c>
      <c r="G198" s="14" t="s">
        <v>51</v>
      </c>
      <c r="H198" s="14" t="s">
        <v>31</v>
      </c>
      <c r="I198" s="14" t="s">
        <v>50</v>
      </c>
      <c r="J198" s="27">
        <v>13108</v>
      </c>
    </row>
    <row r="199" spans="1:10" x14ac:dyDescent="0.2">
      <c r="A199" s="14">
        <v>240322</v>
      </c>
      <c r="B199" s="14">
        <v>32</v>
      </c>
      <c r="C199" s="14" t="s">
        <v>145</v>
      </c>
      <c r="D199" s="14" t="s">
        <v>47</v>
      </c>
      <c r="E199" s="14" t="s">
        <v>48</v>
      </c>
      <c r="F199" s="14" t="s">
        <v>40</v>
      </c>
      <c r="G199" s="14" t="s">
        <v>41</v>
      </c>
      <c r="H199" s="14" t="s">
        <v>31</v>
      </c>
      <c r="I199" s="14" t="s">
        <v>50</v>
      </c>
      <c r="J199" s="27">
        <v>88720</v>
      </c>
    </row>
    <row r="200" spans="1:10" x14ac:dyDescent="0.2">
      <c r="A200" s="14">
        <v>240322</v>
      </c>
      <c r="B200" s="14">
        <v>32</v>
      </c>
      <c r="C200" s="14" t="s">
        <v>144</v>
      </c>
      <c r="D200" s="14" t="s">
        <v>47</v>
      </c>
      <c r="E200" s="14" t="s">
        <v>31</v>
      </c>
      <c r="F200" s="14" t="s">
        <v>28</v>
      </c>
      <c r="G200" s="14" t="s">
        <v>49</v>
      </c>
      <c r="H200" s="14" t="s">
        <v>31</v>
      </c>
      <c r="I200" s="14" t="s">
        <v>50</v>
      </c>
      <c r="J200" s="27">
        <v>9184</v>
      </c>
    </row>
    <row r="201" spans="1:10" x14ac:dyDescent="0.2">
      <c r="A201" s="14">
        <v>240322</v>
      </c>
      <c r="B201" s="14">
        <v>32</v>
      </c>
      <c r="C201" s="14" t="s">
        <v>143</v>
      </c>
      <c r="D201" s="14" t="s">
        <v>47</v>
      </c>
      <c r="E201" s="14" t="s">
        <v>31</v>
      </c>
      <c r="F201" s="14" t="s">
        <v>32</v>
      </c>
      <c r="G201" s="14" t="s">
        <v>33</v>
      </c>
      <c r="H201" s="14" t="s">
        <v>31</v>
      </c>
      <c r="I201" s="14" t="s">
        <v>50</v>
      </c>
      <c r="J201" s="27">
        <v>8479</v>
      </c>
    </row>
    <row r="202" spans="1:10" x14ac:dyDescent="0.2">
      <c r="A202" s="14">
        <v>240322</v>
      </c>
      <c r="B202" s="14">
        <v>32</v>
      </c>
      <c r="C202" s="14" t="s">
        <v>142</v>
      </c>
      <c r="D202" s="14" t="s">
        <v>47</v>
      </c>
      <c r="E202" s="14" t="s">
        <v>31</v>
      </c>
      <c r="F202" s="14" t="s">
        <v>34</v>
      </c>
      <c r="G202" s="14" t="s">
        <v>35</v>
      </c>
      <c r="H202" s="14" t="s">
        <v>31</v>
      </c>
      <c r="I202" s="14" t="s">
        <v>50</v>
      </c>
      <c r="J202" s="27">
        <v>4873</v>
      </c>
    </row>
    <row r="203" spans="1:10" x14ac:dyDescent="0.2">
      <c r="A203" s="14">
        <v>240322</v>
      </c>
      <c r="B203" s="14">
        <v>32</v>
      </c>
      <c r="C203" s="14" t="s">
        <v>141</v>
      </c>
      <c r="D203" s="14" t="s">
        <v>47</v>
      </c>
      <c r="E203" s="14" t="s">
        <v>31</v>
      </c>
      <c r="F203" s="14" t="s">
        <v>36</v>
      </c>
      <c r="G203" s="14" t="s">
        <v>37</v>
      </c>
      <c r="H203" s="14" t="s">
        <v>31</v>
      </c>
      <c r="I203" s="14" t="s">
        <v>50</v>
      </c>
      <c r="J203" s="27">
        <v>5886</v>
      </c>
    </row>
    <row r="204" spans="1:10" x14ac:dyDescent="0.2">
      <c r="A204" s="14">
        <v>240322</v>
      </c>
      <c r="B204" s="14">
        <v>32</v>
      </c>
      <c r="C204" s="14" t="s">
        <v>140</v>
      </c>
      <c r="D204" s="14" t="s">
        <v>47</v>
      </c>
      <c r="E204" s="14" t="s">
        <v>31</v>
      </c>
      <c r="F204" s="14" t="s">
        <v>38</v>
      </c>
      <c r="G204" s="14" t="s">
        <v>51</v>
      </c>
      <c r="H204" s="14" t="s">
        <v>31</v>
      </c>
      <c r="I204" s="14" t="s">
        <v>50</v>
      </c>
      <c r="J204" s="27">
        <v>5136</v>
      </c>
    </row>
    <row r="205" spans="1:10" x14ac:dyDescent="0.2">
      <c r="A205" s="14">
        <v>240322</v>
      </c>
      <c r="B205" s="14">
        <v>32</v>
      </c>
      <c r="C205" s="14" t="s">
        <v>139</v>
      </c>
      <c r="D205" s="14" t="s">
        <v>47</v>
      </c>
      <c r="E205" s="14" t="s">
        <v>31</v>
      </c>
      <c r="F205" s="14" t="s">
        <v>40</v>
      </c>
      <c r="G205" s="14" t="s">
        <v>41</v>
      </c>
      <c r="H205" s="14" t="s">
        <v>31</v>
      </c>
      <c r="I205" s="14" t="s">
        <v>50</v>
      </c>
      <c r="J205" s="27">
        <v>5634</v>
      </c>
    </row>
    <row r="206" spans="1:10" x14ac:dyDescent="0.2">
      <c r="A206" s="14">
        <v>240322</v>
      </c>
      <c r="B206" s="14">
        <v>32</v>
      </c>
      <c r="C206" s="14" t="s">
        <v>138</v>
      </c>
      <c r="D206" s="14" t="s">
        <v>47</v>
      </c>
      <c r="E206" s="14" t="s">
        <v>48</v>
      </c>
      <c r="F206" s="14" t="s">
        <v>28</v>
      </c>
      <c r="G206" s="14" t="s">
        <v>49</v>
      </c>
      <c r="H206" s="14" t="s">
        <v>31</v>
      </c>
      <c r="I206" s="14" t="s">
        <v>50</v>
      </c>
      <c r="J206" s="27">
        <v>11393</v>
      </c>
    </row>
    <row r="207" spans="1:10" x14ac:dyDescent="0.2">
      <c r="A207" s="14">
        <v>240322</v>
      </c>
      <c r="B207" s="14">
        <v>32</v>
      </c>
      <c r="C207" s="14" t="s">
        <v>137</v>
      </c>
      <c r="D207" s="14" t="s">
        <v>47</v>
      </c>
      <c r="E207" s="14" t="s">
        <v>48</v>
      </c>
      <c r="F207" s="14" t="s">
        <v>32</v>
      </c>
      <c r="G207" s="14" t="s">
        <v>33</v>
      </c>
      <c r="H207" s="14" t="s">
        <v>31</v>
      </c>
      <c r="I207" s="14" t="s">
        <v>50</v>
      </c>
      <c r="J207" s="27">
        <v>10493</v>
      </c>
    </row>
    <row r="208" spans="1:10" x14ac:dyDescent="0.2">
      <c r="A208" s="14">
        <v>240322</v>
      </c>
      <c r="B208" s="14">
        <v>32</v>
      </c>
      <c r="C208" s="14" t="s">
        <v>136</v>
      </c>
      <c r="D208" s="14" t="s">
        <v>47</v>
      </c>
      <c r="E208" s="14" t="s">
        <v>48</v>
      </c>
      <c r="F208" s="14" t="s">
        <v>34</v>
      </c>
      <c r="G208" s="14" t="s">
        <v>35</v>
      </c>
      <c r="H208" s="14" t="s">
        <v>31</v>
      </c>
      <c r="I208" s="14" t="s">
        <v>50</v>
      </c>
      <c r="J208" s="27">
        <v>7300</v>
      </c>
    </row>
    <row r="209" spans="1:10" x14ac:dyDescent="0.2">
      <c r="A209" s="14">
        <v>240322</v>
      </c>
      <c r="B209" s="14">
        <v>32</v>
      </c>
      <c r="C209" s="14" t="s">
        <v>135</v>
      </c>
      <c r="D209" s="14" t="s">
        <v>47</v>
      </c>
      <c r="E209" s="14" t="s">
        <v>48</v>
      </c>
      <c r="F209" s="14" t="s">
        <v>36</v>
      </c>
      <c r="G209" s="14" t="s">
        <v>37</v>
      </c>
      <c r="H209" s="14" t="s">
        <v>31</v>
      </c>
      <c r="I209" s="14" t="s">
        <v>50</v>
      </c>
      <c r="J209" s="27">
        <v>32664</v>
      </c>
    </row>
    <row r="210" spans="1:10" x14ac:dyDescent="0.2">
      <c r="A210" s="14">
        <v>240322</v>
      </c>
      <c r="B210" s="14">
        <v>32</v>
      </c>
      <c r="C210" s="14" t="s">
        <v>134</v>
      </c>
      <c r="D210" s="14" t="s">
        <v>47</v>
      </c>
      <c r="E210" s="14" t="s">
        <v>48</v>
      </c>
      <c r="F210" s="14" t="s">
        <v>38</v>
      </c>
      <c r="G210" s="14" t="s">
        <v>51</v>
      </c>
      <c r="H210" s="14" t="s">
        <v>31</v>
      </c>
      <c r="I210" s="14" t="s">
        <v>50</v>
      </c>
      <c r="J210" s="27">
        <v>14665</v>
      </c>
    </row>
    <row r="211" spans="1:10" x14ac:dyDescent="0.2">
      <c r="A211" s="14">
        <v>240322</v>
      </c>
      <c r="B211" s="14">
        <v>32</v>
      </c>
      <c r="C211" s="14" t="s">
        <v>133</v>
      </c>
      <c r="D211" s="14" t="s">
        <v>47</v>
      </c>
      <c r="E211" s="14" t="s">
        <v>48</v>
      </c>
      <c r="F211" s="14" t="s">
        <v>40</v>
      </c>
      <c r="G211" s="14" t="s">
        <v>41</v>
      </c>
      <c r="H211" s="14" t="s">
        <v>31</v>
      </c>
      <c r="I211" s="14" t="s">
        <v>50</v>
      </c>
      <c r="J211" s="27">
        <v>84762</v>
      </c>
    </row>
    <row r="212" spans="1:10" x14ac:dyDescent="0.2">
      <c r="A212" s="14">
        <v>240322</v>
      </c>
      <c r="B212" s="14">
        <v>32</v>
      </c>
      <c r="C212" s="14" t="s">
        <v>132</v>
      </c>
      <c r="D212" s="14" t="s">
        <v>47</v>
      </c>
      <c r="E212" s="14" t="s">
        <v>31</v>
      </c>
      <c r="F212" s="14" t="s">
        <v>28</v>
      </c>
      <c r="G212" s="14" t="s">
        <v>49</v>
      </c>
      <c r="H212" s="14" t="s">
        <v>31</v>
      </c>
      <c r="I212" s="14" t="s">
        <v>50</v>
      </c>
      <c r="J212" s="27">
        <v>9243</v>
      </c>
    </row>
    <row r="213" spans="1:10" x14ac:dyDescent="0.2">
      <c r="A213" s="14">
        <v>240322</v>
      </c>
      <c r="B213" s="14">
        <v>32</v>
      </c>
      <c r="C213" s="14" t="s">
        <v>131</v>
      </c>
      <c r="D213" s="14" t="s">
        <v>47</v>
      </c>
      <c r="E213" s="14" t="s">
        <v>31</v>
      </c>
      <c r="F213" s="14" t="s">
        <v>32</v>
      </c>
      <c r="G213" s="14" t="s">
        <v>33</v>
      </c>
      <c r="H213" s="14" t="s">
        <v>31</v>
      </c>
      <c r="I213" s="14" t="s">
        <v>50</v>
      </c>
      <c r="J213" s="27">
        <v>8323</v>
      </c>
    </row>
    <row r="214" spans="1:10" x14ac:dyDescent="0.2">
      <c r="A214" s="14">
        <v>240322</v>
      </c>
      <c r="B214" s="14">
        <v>32</v>
      </c>
      <c r="C214" s="14" t="s">
        <v>130</v>
      </c>
      <c r="D214" s="14" t="s">
        <v>47</v>
      </c>
      <c r="E214" s="14" t="s">
        <v>31</v>
      </c>
      <c r="F214" s="14" t="s">
        <v>34</v>
      </c>
      <c r="G214" s="14" t="s">
        <v>35</v>
      </c>
      <c r="H214" s="14" t="s">
        <v>31</v>
      </c>
      <c r="I214" s="14" t="s">
        <v>50</v>
      </c>
      <c r="J214" s="27">
        <v>5013</v>
      </c>
    </row>
    <row r="215" spans="1:10" x14ac:dyDescent="0.2">
      <c r="A215" s="14">
        <v>240322</v>
      </c>
      <c r="B215" s="14">
        <v>32</v>
      </c>
      <c r="C215" s="14" t="s">
        <v>129</v>
      </c>
      <c r="D215" s="14" t="s">
        <v>47</v>
      </c>
      <c r="E215" s="14" t="s">
        <v>31</v>
      </c>
      <c r="F215" s="14" t="s">
        <v>36</v>
      </c>
      <c r="G215" s="14" t="s">
        <v>37</v>
      </c>
      <c r="H215" s="14" t="s">
        <v>31</v>
      </c>
      <c r="I215" s="14" t="s">
        <v>50</v>
      </c>
      <c r="J215" s="27">
        <v>5840</v>
      </c>
    </row>
    <row r="216" spans="1:10" x14ac:dyDescent="0.2">
      <c r="A216" s="14">
        <v>240322</v>
      </c>
      <c r="B216" s="14">
        <v>32</v>
      </c>
      <c r="C216" s="14" t="s">
        <v>128</v>
      </c>
      <c r="D216" s="14" t="s">
        <v>47</v>
      </c>
      <c r="E216" s="14" t="s">
        <v>31</v>
      </c>
      <c r="F216" s="14" t="s">
        <v>38</v>
      </c>
      <c r="G216" s="14" t="s">
        <v>51</v>
      </c>
      <c r="H216" s="14" t="s">
        <v>31</v>
      </c>
      <c r="I216" s="14" t="s">
        <v>50</v>
      </c>
      <c r="J216" s="27">
        <v>3594</v>
      </c>
    </row>
    <row r="217" spans="1:10" x14ac:dyDescent="0.2">
      <c r="A217" s="14">
        <v>240322</v>
      </c>
      <c r="B217" s="14">
        <v>32</v>
      </c>
      <c r="C217" s="14" t="s">
        <v>127</v>
      </c>
      <c r="D217" s="14" t="s">
        <v>47</v>
      </c>
      <c r="E217" s="14" t="s">
        <v>31</v>
      </c>
      <c r="F217" s="14" t="s">
        <v>40</v>
      </c>
      <c r="G217" s="14" t="s">
        <v>41</v>
      </c>
      <c r="H217" s="14" t="s">
        <v>31</v>
      </c>
      <c r="I217" s="14" t="s">
        <v>50</v>
      </c>
      <c r="J217" s="27">
        <v>5912</v>
      </c>
    </row>
    <row r="218" spans="1:10" x14ac:dyDescent="0.2">
      <c r="A218" s="14">
        <v>240322</v>
      </c>
      <c r="B218" s="14">
        <v>32</v>
      </c>
      <c r="C218" s="14" t="s">
        <v>126</v>
      </c>
      <c r="D218" s="14" t="s">
        <v>47</v>
      </c>
      <c r="E218" s="14" t="s">
        <v>48</v>
      </c>
      <c r="F218" s="14" t="s">
        <v>28</v>
      </c>
      <c r="G218" s="14" t="s">
        <v>49</v>
      </c>
      <c r="H218" s="14" t="s">
        <v>31</v>
      </c>
      <c r="I218" s="14" t="s">
        <v>50</v>
      </c>
      <c r="J218" s="27">
        <v>11612</v>
      </c>
    </row>
    <row r="219" spans="1:10" x14ac:dyDescent="0.2">
      <c r="A219" s="14">
        <v>240322</v>
      </c>
      <c r="B219" s="14">
        <v>32</v>
      </c>
      <c r="C219" s="14" t="s">
        <v>125</v>
      </c>
      <c r="D219" s="14" t="s">
        <v>47</v>
      </c>
      <c r="E219" s="14" t="s">
        <v>48</v>
      </c>
      <c r="F219" s="14" t="s">
        <v>32</v>
      </c>
      <c r="G219" s="14" t="s">
        <v>33</v>
      </c>
      <c r="H219" s="14" t="s">
        <v>31</v>
      </c>
      <c r="I219" s="14" t="s">
        <v>50</v>
      </c>
      <c r="J219" s="27">
        <v>10838</v>
      </c>
    </row>
    <row r="220" spans="1:10" x14ac:dyDescent="0.2">
      <c r="A220" s="14">
        <v>240322</v>
      </c>
      <c r="B220" s="14">
        <v>32</v>
      </c>
      <c r="C220" s="14" t="s">
        <v>124</v>
      </c>
      <c r="D220" s="14" t="s">
        <v>47</v>
      </c>
      <c r="E220" s="14" t="s">
        <v>48</v>
      </c>
      <c r="F220" s="14" t="s">
        <v>34</v>
      </c>
      <c r="G220" s="14" t="s">
        <v>35</v>
      </c>
      <c r="H220" s="14" t="s">
        <v>31</v>
      </c>
      <c r="I220" s="14" t="s">
        <v>50</v>
      </c>
      <c r="J220" s="27">
        <v>18955</v>
      </c>
    </row>
    <row r="221" spans="1:10" x14ac:dyDescent="0.2">
      <c r="A221" s="14">
        <v>240322</v>
      </c>
      <c r="B221" s="14">
        <v>32</v>
      </c>
      <c r="C221" s="14" t="s">
        <v>123</v>
      </c>
      <c r="D221" s="14" t="s">
        <v>47</v>
      </c>
      <c r="E221" s="14" t="s">
        <v>48</v>
      </c>
      <c r="F221" s="14" t="s">
        <v>36</v>
      </c>
      <c r="G221" s="14" t="s">
        <v>37</v>
      </c>
      <c r="H221" s="14" t="s">
        <v>31</v>
      </c>
      <c r="I221" s="14" t="s">
        <v>50</v>
      </c>
      <c r="J221" s="27">
        <v>28105</v>
      </c>
    </row>
    <row r="222" spans="1:10" x14ac:dyDescent="0.2">
      <c r="A222" s="14">
        <v>240322</v>
      </c>
      <c r="B222" s="14">
        <v>32</v>
      </c>
      <c r="C222" s="14" t="s">
        <v>122</v>
      </c>
      <c r="D222" s="14" t="s">
        <v>47</v>
      </c>
      <c r="E222" s="14" t="s">
        <v>48</v>
      </c>
      <c r="F222" s="14" t="s">
        <v>38</v>
      </c>
      <c r="G222" s="14" t="s">
        <v>51</v>
      </c>
      <c r="H222" s="14" t="s">
        <v>31</v>
      </c>
      <c r="I222" s="14" t="s">
        <v>50</v>
      </c>
      <c r="J222" s="27">
        <v>14435</v>
      </c>
    </row>
    <row r="223" spans="1:10" x14ac:dyDescent="0.2">
      <c r="A223" s="14">
        <v>240322</v>
      </c>
      <c r="B223" s="14">
        <v>32</v>
      </c>
      <c r="C223" s="14" t="s">
        <v>121</v>
      </c>
      <c r="D223" s="14" t="s">
        <v>47</v>
      </c>
      <c r="E223" s="14" t="s">
        <v>48</v>
      </c>
      <c r="F223" s="14" t="s">
        <v>40</v>
      </c>
      <c r="G223" s="14" t="s">
        <v>41</v>
      </c>
      <c r="H223" s="14" t="s">
        <v>31</v>
      </c>
      <c r="I223" s="14" t="s">
        <v>50</v>
      </c>
      <c r="J223" s="27">
        <v>89127</v>
      </c>
    </row>
    <row r="224" spans="1:10" x14ac:dyDescent="0.2">
      <c r="A224" s="14">
        <v>240322</v>
      </c>
      <c r="B224" s="14">
        <v>32</v>
      </c>
      <c r="C224" s="14" t="s">
        <v>120</v>
      </c>
      <c r="D224" s="14" t="s">
        <v>47</v>
      </c>
      <c r="E224" s="14" t="s">
        <v>31</v>
      </c>
      <c r="F224" s="14" t="s">
        <v>28</v>
      </c>
      <c r="G224" s="14" t="s">
        <v>49</v>
      </c>
      <c r="H224" s="14" t="s">
        <v>31</v>
      </c>
      <c r="I224" s="14" t="s">
        <v>50</v>
      </c>
      <c r="J224" s="27">
        <v>9764</v>
      </c>
    </row>
    <row r="225" spans="1:10" x14ac:dyDescent="0.2">
      <c r="A225" s="14">
        <v>240322</v>
      </c>
      <c r="B225" s="14">
        <v>32</v>
      </c>
      <c r="C225" s="14" t="s">
        <v>119</v>
      </c>
      <c r="D225" s="14" t="s">
        <v>47</v>
      </c>
      <c r="E225" s="14" t="s">
        <v>31</v>
      </c>
      <c r="F225" s="14" t="s">
        <v>32</v>
      </c>
      <c r="G225" s="14" t="s">
        <v>33</v>
      </c>
      <c r="H225" s="14" t="s">
        <v>31</v>
      </c>
      <c r="I225" s="14" t="s">
        <v>50</v>
      </c>
      <c r="J225" s="27">
        <v>8435</v>
      </c>
    </row>
    <row r="226" spans="1:10" x14ac:dyDescent="0.2">
      <c r="A226" s="14">
        <v>240322</v>
      </c>
      <c r="B226" s="14">
        <v>32</v>
      </c>
      <c r="C226" s="14" t="s">
        <v>118</v>
      </c>
      <c r="D226" s="14" t="s">
        <v>47</v>
      </c>
      <c r="E226" s="14" t="s">
        <v>31</v>
      </c>
      <c r="F226" s="14" t="s">
        <v>34</v>
      </c>
      <c r="G226" s="14" t="s">
        <v>35</v>
      </c>
      <c r="H226" s="14" t="s">
        <v>31</v>
      </c>
      <c r="I226" s="14" t="s">
        <v>50</v>
      </c>
      <c r="J226" s="27">
        <v>4928</v>
      </c>
    </row>
    <row r="227" spans="1:10" x14ac:dyDescent="0.2">
      <c r="A227" s="14">
        <v>240322</v>
      </c>
      <c r="B227" s="14">
        <v>32</v>
      </c>
      <c r="C227" s="14" t="s">
        <v>117</v>
      </c>
      <c r="D227" s="14" t="s">
        <v>47</v>
      </c>
      <c r="E227" s="14" t="s">
        <v>31</v>
      </c>
      <c r="F227" s="14" t="s">
        <v>36</v>
      </c>
      <c r="G227" s="14" t="s">
        <v>37</v>
      </c>
      <c r="H227" s="14" t="s">
        <v>31</v>
      </c>
      <c r="I227" s="14" t="s">
        <v>50</v>
      </c>
      <c r="J227" s="27">
        <v>6201</v>
      </c>
    </row>
    <row r="228" spans="1:10" x14ac:dyDescent="0.2">
      <c r="A228" s="14">
        <v>240322</v>
      </c>
      <c r="B228" s="14">
        <v>32</v>
      </c>
      <c r="C228" s="14" t="s">
        <v>116</v>
      </c>
      <c r="D228" s="14" t="s">
        <v>47</v>
      </c>
      <c r="E228" s="14" t="s">
        <v>31</v>
      </c>
      <c r="F228" s="14" t="s">
        <v>38</v>
      </c>
      <c r="G228" s="14" t="s">
        <v>51</v>
      </c>
      <c r="H228" s="14" t="s">
        <v>31</v>
      </c>
      <c r="I228" s="14" t="s">
        <v>50</v>
      </c>
      <c r="J228" s="27">
        <v>5288</v>
      </c>
    </row>
    <row r="229" spans="1:10" x14ac:dyDescent="0.2">
      <c r="A229" s="14">
        <v>240322</v>
      </c>
      <c r="B229" s="14">
        <v>32</v>
      </c>
      <c r="C229" s="14" t="s">
        <v>115</v>
      </c>
      <c r="D229" s="14" t="s">
        <v>47</v>
      </c>
      <c r="E229" s="14" t="s">
        <v>31</v>
      </c>
      <c r="F229" s="14" t="s">
        <v>40</v>
      </c>
      <c r="G229" s="14" t="s">
        <v>41</v>
      </c>
      <c r="H229" s="14" t="s">
        <v>31</v>
      </c>
      <c r="I229" s="14" t="s">
        <v>50</v>
      </c>
      <c r="J229" s="27">
        <v>8034</v>
      </c>
    </row>
    <row r="230" spans="1:10" x14ac:dyDescent="0.2">
      <c r="A230" s="14">
        <v>240322</v>
      </c>
      <c r="B230" s="14">
        <v>32</v>
      </c>
      <c r="C230" s="14" t="s">
        <v>114</v>
      </c>
      <c r="D230" s="14" t="s">
        <v>52</v>
      </c>
      <c r="E230" s="14" t="s">
        <v>50</v>
      </c>
      <c r="F230" s="14" t="s">
        <v>50</v>
      </c>
      <c r="G230" s="14" t="s">
        <v>50</v>
      </c>
      <c r="H230" s="14" t="s">
        <v>31</v>
      </c>
      <c r="I230" s="14" t="s">
        <v>50</v>
      </c>
      <c r="J230" s="27">
        <v>7</v>
      </c>
    </row>
    <row r="231" spans="1:10" x14ac:dyDescent="0.2">
      <c r="A231" s="14">
        <v>240322</v>
      </c>
      <c r="B231" s="14">
        <v>32</v>
      </c>
      <c r="C231" s="14" t="s">
        <v>113</v>
      </c>
      <c r="D231" s="14" t="s">
        <v>52</v>
      </c>
      <c r="E231" s="14" t="s">
        <v>50</v>
      </c>
      <c r="F231" s="14" t="s">
        <v>50</v>
      </c>
      <c r="G231" s="14" t="s">
        <v>50</v>
      </c>
      <c r="H231" s="14" t="s">
        <v>31</v>
      </c>
      <c r="I231" s="14" t="s">
        <v>50</v>
      </c>
      <c r="J231" s="27">
        <v>13</v>
      </c>
    </row>
    <row r="232" spans="1:10" x14ac:dyDescent="0.2">
      <c r="A232" s="14">
        <v>240322</v>
      </c>
      <c r="B232" s="14">
        <v>32</v>
      </c>
      <c r="C232" s="14" t="s">
        <v>112</v>
      </c>
      <c r="D232" s="14" t="s">
        <v>52</v>
      </c>
      <c r="E232" s="14" t="s">
        <v>50</v>
      </c>
      <c r="F232" s="14" t="s">
        <v>50</v>
      </c>
      <c r="G232" s="14" t="s">
        <v>50</v>
      </c>
      <c r="H232" s="14" t="s">
        <v>31</v>
      </c>
      <c r="I232" s="14" t="s">
        <v>50</v>
      </c>
      <c r="J232" s="27">
        <v>15</v>
      </c>
    </row>
    <row r="233" spans="1:10" x14ac:dyDescent="0.2">
      <c r="A233" s="14">
        <v>240322</v>
      </c>
      <c r="B233" s="14">
        <v>32</v>
      </c>
      <c r="C233" s="14" t="s">
        <v>111</v>
      </c>
      <c r="D233" s="14" t="s">
        <v>52</v>
      </c>
      <c r="E233" s="14" t="s">
        <v>50</v>
      </c>
      <c r="F233" s="14" t="s">
        <v>50</v>
      </c>
      <c r="G233" s="14" t="s">
        <v>50</v>
      </c>
      <c r="H233" s="14" t="s">
        <v>31</v>
      </c>
      <c r="I233" s="14" t="s">
        <v>50</v>
      </c>
      <c r="J233" s="27">
        <v>24</v>
      </c>
    </row>
    <row r="234" spans="1:10" x14ac:dyDescent="0.2">
      <c r="A234" s="14">
        <v>240322</v>
      </c>
      <c r="B234" s="14">
        <v>32</v>
      </c>
      <c r="C234" s="14" t="s">
        <v>110</v>
      </c>
      <c r="D234" s="14" t="s">
        <v>52</v>
      </c>
      <c r="E234" s="14" t="s">
        <v>50</v>
      </c>
      <c r="F234" s="14" t="s">
        <v>50</v>
      </c>
      <c r="G234" s="14" t="s">
        <v>50</v>
      </c>
      <c r="H234" s="14" t="s">
        <v>31</v>
      </c>
      <c r="I234" s="14" t="s">
        <v>50</v>
      </c>
      <c r="J234" s="27">
        <v>25</v>
      </c>
    </row>
    <row r="235" spans="1:10" x14ac:dyDescent="0.2">
      <c r="A235" s="14">
        <v>240322</v>
      </c>
      <c r="B235" s="14">
        <v>32</v>
      </c>
      <c r="C235" s="14" t="s">
        <v>109</v>
      </c>
      <c r="D235" s="14" t="s">
        <v>52</v>
      </c>
      <c r="E235" s="14" t="s">
        <v>50</v>
      </c>
      <c r="F235" s="14" t="s">
        <v>50</v>
      </c>
      <c r="G235" s="14" t="s">
        <v>50</v>
      </c>
      <c r="H235" s="14" t="s">
        <v>31</v>
      </c>
      <c r="I235" s="14" t="s">
        <v>50</v>
      </c>
      <c r="J235" s="27">
        <v>42</v>
      </c>
    </row>
    <row r="236" spans="1:10" x14ac:dyDescent="0.2">
      <c r="A236" s="14">
        <v>240322</v>
      </c>
      <c r="B236" s="14">
        <v>32</v>
      </c>
      <c r="C236" s="14" t="s">
        <v>108</v>
      </c>
      <c r="D236" s="14" t="s">
        <v>52</v>
      </c>
      <c r="E236" s="14" t="s">
        <v>50</v>
      </c>
      <c r="F236" s="14" t="s">
        <v>50</v>
      </c>
      <c r="G236" s="14" t="s">
        <v>50</v>
      </c>
      <c r="H236" s="14" t="s">
        <v>31</v>
      </c>
      <c r="I236" s="14" t="s">
        <v>50</v>
      </c>
      <c r="J236" s="27">
        <v>12</v>
      </c>
    </row>
    <row r="237" spans="1:10" x14ac:dyDescent="0.2">
      <c r="A237" s="14">
        <v>240322</v>
      </c>
      <c r="B237" s="14">
        <v>32</v>
      </c>
      <c r="C237" s="14" t="s">
        <v>107</v>
      </c>
      <c r="D237" s="14" t="s">
        <v>52</v>
      </c>
      <c r="E237" s="14" t="s">
        <v>50</v>
      </c>
      <c r="F237" s="14" t="s">
        <v>50</v>
      </c>
      <c r="G237" s="14" t="s">
        <v>50</v>
      </c>
      <c r="H237" s="14" t="s">
        <v>31</v>
      </c>
      <c r="I237" s="14" t="s">
        <v>50</v>
      </c>
      <c r="J237" s="27">
        <v>10</v>
      </c>
    </row>
    <row r="238" spans="1:10" x14ac:dyDescent="0.2">
      <c r="A238" s="14">
        <v>240322</v>
      </c>
      <c r="B238" s="14">
        <v>32</v>
      </c>
      <c r="C238" s="14" t="s">
        <v>106</v>
      </c>
      <c r="D238" s="14" t="s">
        <v>52</v>
      </c>
      <c r="E238" s="14" t="s">
        <v>50</v>
      </c>
      <c r="F238" s="14" t="s">
        <v>50</v>
      </c>
      <c r="G238" s="14" t="s">
        <v>50</v>
      </c>
      <c r="H238" s="14" t="s">
        <v>31</v>
      </c>
      <c r="I238" s="14" t="s">
        <v>50</v>
      </c>
      <c r="J238" s="27">
        <v>15</v>
      </c>
    </row>
    <row r="239" spans="1:10" x14ac:dyDescent="0.2">
      <c r="A239" s="14">
        <v>240322</v>
      </c>
      <c r="B239" s="14">
        <v>32</v>
      </c>
      <c r="C239" s="14" t="s">
        <v>105</v>
      </c>
      <c r="D239" s="14" t="s">
        <v>52</v>
      </c>
      <c r="E239" s="14" t="s">
        <v>50</v>
      </c>
      <c r="F239" s="14" t="s">
        <v>50</v>
      </c>
      <c r="G239" s="14" t="s">
        <v>50</v>
      </c>
      <c r="H239" s="14" t="s">
        <v>31</v>
      </c>
      <c r="I239" s="14" t="s">
        <v>50</v>
      </c>
      <c r="J239" s="27">
        <v>12</v>
      </c>
    </row>
    <row r="240" spans="1:10" x14ac:dyDescent="0.2">
      <c r="A240" s="14">
        <v>240322</v>
      </c>
      <c r="B240" s="14">
        <v>32</v>
      </c>
      <c r="C240" s="14" t="s">
        <v>104</v>
      </c>
      <c r="D240" s="14" t="s">
        <v>52</v>
      </c>
      <c r="E240" s="14" t="s">
        <v>50</v>
      </c>
      <c r="F240" s="14" t="s">
        <v>50</v>
      </c>
      <c r="G240" s="14" t="s">
        <v>50</v>
      </c>
      <c r="H240" s="14" t="s">
        <v>31</v>
      </c>
      <c r="I240" s="14" t="s">
        <v>50</v>
      </c>
      <c r="J240" s="27">
        <v>6</v>
      </c>
    </row>
    <row r="241" spans="1:10" x14ac:dyDescent="0.2">
      <c r="A241" s="14">
        <v>240322</v>
      </c>
      <c r="B241" s="14">
        <v>32</v>
      </c>
      <c r="C241" s="14" t="s">
        <v>103</v>
      </c>
      <c r="D241" s="14" t="s">
        <v>52</v>
      </c>
      <c r="E241" s="14" t="s">
        <v>50</v>
      </c>
      <c r="F241" s="14" t="s">
        <v>50</v>
      </c>
      <c r="G241" s="14" t="s">
        <v>50</v>
      </c>
      <c r="H241" s="14" t="s">
        <v>31</v>
      </c>
      <c r="I241" s="14" t="s">
        <v>50</v>
      </c>
      <c r="J241" s="27">
        <v>8</v>
      </c>
    </row>
    <row r="242" spans="1:10" x14ac:dyDescent="0.2">
      <c r="A242" s="14">
        <v>240322</v>
      </c>
      <c r="B242" s="14">
        <v>32</v>
      </c>
      <c r="C242" s="14" t="s">
        <v>102</v>
      </c>
      <c r="D242" s="14" t="s">
        <v>52</v>
      </c>
      <c r="E242" s="14" t="s">
        <v>50</v>
      </c>
      <c r="F242" s="14" t="s">
        <v>50</v>
      </c>
      <c r="G242" s="14" t="s">
        <v>50</v>
      </c>
      <c r="H242" s="14" t="s">
        <v>31</v>
      </c>
      <c r="I242" s="14" t="s">
        <v>50</v>
      </c>
      <c r="J242" s="27">
        <v>8</v>
      </c>
    </row>
    <row r="243" spans="1:10" x14ac:dyDescent="0.2">
      <c r="A243" s="14">
        <v>240322</v>
      </c>
      <c r="B243" s="14">
        <v>32</v>
      </c>
      <c r="C243" s="14" t="s">
        <v>101</v>
      </c>
      <c r="D243" s="14" t="s">
        <v>52</v>
      </c>
      <c r="E243" s="14" t="s">
        <v>50</v>
      </c>
      <c r="F243" s="14" t="s">
        <v>50</v>
      </c>
      <c r="G243" s="14" t="s">
        <v>50</v>
      </c>
      <c r="H243" s="14" t="s">
        <v>31</v>
      </c>
      <c r="I243" s="14" t="s">
        <v>50</v>
      </c>
      <c r="J243" s="27">
        <v>7</v>
      </c>
    </row>
    <row r="244" spans="1:10" x14ac:dyDescent="0.2">
      <c r="A244" s="14">
        <v>240322</v>
      </c>
      <c r="B244" s="14">
        <v>32</v>
      </c>
      <c r="C244" s="14" t="s">
        <v>100</v>
      </c>
      <c r="D244" s="14" t="s">
        <v>52</v>
      </c>
      <c r="E244" s="14" t="s">
        <v>50</v>
      </c>
      <c r="F244" s="14" t="s">
        <v>50</v>
      </c>
      <c r="G244" s="14" t="s">
        <v>50</v>
      </c>
      <c r="H244" s="14" t="s">
        <v>31</v>
      </c>
      <c r="I244" s="14" t="s">
        <v>50</v>
      </c>
      <c r="J244" s="27">
        <v>15</v>
      </c>
    </row>
    <row r="245" spans="1:10" x14ac:dyDescent="0.2">
      <c r="A245" s="14">
        <v>240322</v>
      </c>
      <c r="B245" s="14">
        <v>32</v>
      </c>
      <c r="C245" s="14" t="s">
        <v>99</v>
      </c>
      <c r="D245" s="14" t="s">
        <v>52</v>
      </c>
      <c r="E245" s="14" t="s">
        <v>50</v>
      </c>
      <c r="F245" s="14" t="s">
        <v>50</v>
      </c>
      <c r="G245" s="14" t="s">
        <v>50</v>
      </c>
      <c r="H245" s="14" t="s">
        <v>31</v>
      </c>
      <c r="I245" s="14" t="s">
        <v>50</v>
      </c>
      <c r="J245" s="27">
        <v>15</v>
      </c>
    </row>
    <row r="246" spans="1:10" x14ac:dyDescent="0.2">
      <c r="A246" s="14">
        <v>240322</v>
      </c>
      <c r="B246" s="14">
        <v>32</v>
      </c>
      <c r="C246" s="14" t="s">
        <v>98</v>
      </c>
      <c r="D246" s="14" t="s">
        <v>52</v>
      </c>
      <c r="E246" s="14" t="s">
        <v>50</v>
      </c>
      <c r="F246" s="14" t="s">
        <v>50</v>
      </c>
      <c r="G246" s="14" t="s">
        <v>50</v>
      </c>
      <c r="H246" s="14" t="s">
        <v>31</v>
      </c>
      <c r="I246" s="14" t="s">
        <v>50</v>
      </c>
      <c r="J246" s="27">
        <v>9</v>
      </c>
    </row>
    <row r="247" spans="1:10" x14ac:dyDescent="0.2">
      <c r="A247" s="14">
        <v>240322</v>
      </c>
      <c r="B247" s="14">
        <v>32</v>
      </c>
      <c r="C247" s="14" t="s">
        <v>97</v>
      </c>
      <c r="D247" s="14" t="s">
        <v>52</v>
      </c>
      <c r="E247" s="14" t="s">
        <v>50</v>
      </c>
      <c r="F247" s="14" t="s">
        <v>50</v>
      </c>
      <c r="G247" s="14" t="s">
        <v>50</v>
      </c>
      <c r="H247" s="14" t="s">
        <v>31</v>
      </c>
      <c r="I247" s="14" t="s">
        <v>50</v>
      </c>
      <c r="J247" s="27">
        <v>7</v>
      </c>
    </row>
    <row r="248" spans="1:10" x14ac:dyDescent="0.2">
      <c r="A248" s="14">
        <v>240322</v>
      </c>
      <c r="B248" s="14">
        <v>32</v>
      </c>
      <c r="C248" s="14" t="s">
        <v>96</v>
      </c>
      <c r="D248" s="14" t="s">
        <v>52</v>
      </c>
      <c r="E248" s="14" t="s">
        <v>50</v>
      </c>
      <c r="F248" s="14" t="s">
        <v>50</v>
      </c>
      <c r="G248" s="14" t="s">
        <v>50</v>
      </c>
      <c r="H248" s="14" t="s">
        <v>31</v>
      </c>
      <c r="I248" s="14" t="s">
        <v>50</v>
      </c>
      <c r="J248" s="27">
        <v>12</v>
      </c>
    </row>
    <row r="249" spans="1:10" x14ac:dyDescent="0.2">
      <c r="A249" s="14">
        <v>240322</v>
      </c>
      <c r="B249" s="14">
        <v>32</v>
      </c>
      <c r="C249" s="14" t="s">
        <v>95</v>
      </c>
      <c r="D249" s="14" t="s">
        <v>52</v>
      </c>
      <c r="E249" s="14" t="s">
        <v>50</v>
      </c>
      <c r="F249" s="14" t="s">
        <v>50</v>
      </c>
      <c r="G249" s="14" t="s">
        <v>50</v>
      </c>
      <c r="H249" s="14" t="s">
        <v>31</v>
      </c>
      <c r="I249" s="14" t="s">
        <v>50</v>
      </c>
      <c r="J249" s="27">
        <v>7</v>
      </c>
    </row>
    <row r="250" spans="1:10" x14ac:dyDescent="0.2">
      <c r="A250" s="14">
        <v>240322</v>
      </c>
      <c r="B250" s="14">
        <v>32</v>
      </c>
      <c r="C250" s="14" t="s">
        <v>94</v>
      </c>
      <c r="D250" s="14" t="s">
        <v>52</v>
      </c>
      <c r="E250" s="14" t="s">
        <v>50</v>
      </c>
      <c r="F250" s="14" t="s">
        <v>50</v>
      </c>
      <c r="G250" s="14" t="s">
        <v>50</v>
      </c>
      <c r="H250" s="14" t="s">
        <v>31</v>
      </c>
      <c r="I250" s="14" t="s">
        <v>50</v>
      </c>
      <c r="J250" s="27">
        <v>9</v>
      </c>
    </row>
    <row r="251" spans="1:10" x14ac:dyDescent="0.2">
      <c r="A251" s="14">
        <v>240322</v>
      </c>
      <c r="B251" s="14">
        <v>32</v>
      </c>
      <c r="C251" s="14" t="s">
        <v>93</v>
      </c>
      <c r="D251" s="14" t="s">
        <v>52</v>
      </c>
      <c r="E251" s="14" t="s">
        <v>50</v>
      </c>
      <c r="F251" s="14" t="s">
        <v>50</v>
      </c>
      <c r="G251" s="14" t="s">
        <v>50</v>
      </c>
      <c r="H251" s="14" t="s">
        <v>31</v>
      </c>
      <c r="I251" s="14" t="s">
        <v>50</v>
      </c>
      <c r="J251" s="27">
        <v>11</v>
      </c>
    </row>
    <row r="252" spans="1:10" x14ac:dyDescent="0.2">
      <c r="A252" s="14">
        <v>240322</v>
      </c>
      <c r="B252" s="14">
        <v>32</v>
      </c>
      <c r="C252" s="14" t="s">
        <v>92</v>
      </c>
      <c r="D252" s="14" t="s">
        <v>52</v>
      </c>
      <c r="E252" s="14" t="s">
        <v>50</v>
      </c>
      <c r="F252" s="14" t="s">
        <v>50</v>
      </c>
      <c r="G252" s="14" t="s">
        <v>50</v>
      </c>
      <c r="H252" s="14" t="s">
        <v>31</v>
      </c>
      <c r="I252" s="14" t="s">
        <v>50</v>
      </c>
      <c r="J252" s="27">
        <v>6</v>
      </c>
    </row>
    <row r="253" spans="1:10" x14ac:dyDescent="0.2">
      <c r="A253" s="14">
        <v>240322</v>
      </c>
      <c r="B253" s="14">
        <v>32</v>
      </c>
      <c r="C253" s="14" t="s">
        <v>91</v>
      </c>
      <c r="D253" s="14" t="s">
        <v>52</v>
      </c>
      <c r="E253" s="14" t="s">
        <v>50</v>
      </c>
      <c r="F253" s="14" t="s">
        <v>50</v>
      </c>
      <c r="G253" s="14" t="s">
        <v>50</v>
      </c>
      <c r="H253" s="14" t="s">
        <v>31</v>
      </c>
      <c r="I253" s="14" t="s">
        <v>50</v>
      </c>
      <c r="J253" s="27">
        <v>11</v>
      </c>
    </row>
    <row r="254" spans="1:10" x14ac:dyDescent="0.2">
      <c r="A254" s="14">
        <v>240322</v>
      </c>
      <c r="B254" s="14">
        <v>32</v>
      </c>
      <c r="C254" s="14" t="s">
        <v>90</v>
      </c>
      <c r="D254" s="14" t="s">
        <v>53</v>
      </c>
      <c r="E254" s="14" t="s">
        <v>31</v>
      </c>
      <c r="F254" s="14" t="s">
        <v>50</v>
      </c>
      <c r="G254" s="14" t="s">
        <v>50</v>
      </c>
      <c r="H254" s="14" t="s">
        <v>31</v>
      </c>
      <c r="I254" s="14">
        <v>0</v>
      </c>
      <c r="J254" s="27">
        <v>4990</v>
      </c>
    </row>
    <row r="255" spans="1:10" x14ac:dyDescent="0.2">
      <c r="A255" s="14">
        <v>240322</v>
      </c>
      <c r="B255" s="14">
        <v>32</v>
      </c>
      <c r="C255" s="14" t="s">
        <v>89</v>
      </c>
      <c r="D255" s="14" t="s">
        <v>53</v>
      </c>
      <c r="E255" s="14" t="s">
        <v>31</v>
      </c>
      <c r="F255" s="14" t="s">
        <v>50</v>
      </c>
      <c r="G255" s="14" t="s">
        <v>50</v>
      </c>
      <c r="H255" s="14" t="s">
        <v>31</v>
      </c>
      <c r="I255" s="14">
        <v>0.02</v>
      </c>
      <c r="J255" s="27">
        <v>4836</v>
      </c>
    </row>
    <row r="256" spans="1:10" x14ac:dyDescent="0.2">
      <c r="A256" s="14">
        <v>240322</v>
      </c>
      <c r="B256" s="14">
        <v>32</v>
      </c>
      <c r="C256" s="14" t="s">
        <v>88</v>
      </c>
      <c r="D256" s="14" t="s">
        <v>53</v>
      </c>
      <c r="E256" s="14" t="s">
        <v>31</v>
      </c>
      <c r="F256" s="14" t="s">
        <v>50</v>
      </c>
      <c r="G256" s="14" t="s">
        <v>50</v>
      </c>
      <c r="H256" s="14" t="s">
        <v>31</v>
      </c>
      <c r="I256" s="14">
        <v>0.04</v>
      </c>
      <c r="J256" s="27">
        <v>4023</v>
      </c>
    </row>
    <row r="257" spans="1:10" x14ac:dyDescent="0.2">
      <c r="A257" s="14">
        <v>240322</v>
      </c>
      <c r="B257" s="14">
        <v>32</v>
      </c>
      <c r="C257" s="14" t="s">
        <v>87</v>
      </c>
      <c r="D257" s="14" t="s">
        <v>53</v>
      </c>
      <c r="E257" s="14" t="s">
        <v>31</v>
      </c>
      <c r="F257" s="14" t="s">
        <v>50</v>
      </c>
      <c r="G257" s="14" t="s">
        <v>50</v>
      </c>
      <c r="H257" s="14" t="s">
        <v>31</v>
      </c>
      <c r="I257" s="14">
        <v>0.08</v>
      </c>
      <c r="J257" s="27">
        <v>5758</v>
      </c>
    </row>
    <row r="258" spans="1:10" x14ac:dyDescent="0.2">
      <c r="A258" s="14">
        <v>240322</v>
      </c>
      <c r="B258" s="14">
        <v>32</v>
      </c>
      <c r="C258" s="14" t="s">
        <v>86</v>
      </c>
      <c r="D258" s="14" t="s">
        <v>53</v>
      </c>
      <c r="E258" s="14" t="s">
        <v>31</v>
      </c>
      <c r="F258" s="14" t="s">
        <v>50</v>
      </c>
      <c r="G258" s="14" t="s">
        <v>50</v>
      </c>
      <c r="H258" s="14" t="s">
        <v>31</v>
      </c>
      <c r="I258" s="14">
        <v>0.16</v>
      </c>
      <c r="J258" s="27">
        <v>4229</v>
      </c>
    </row>
    <row r="259" spans="1:10" x14ac:dyDescent="0.2">
      <c r="A259" s="14">
        <v>240322</v>
      </c>
      <c r="B259" s="14">
        <v>32</v>
      </c>
      <c r="C259" s="14" t="s">
        <v>85</v>
      </c>
      <c r="D259" s="14" t="s">
        <v>53</v>
      </c>
      <c r="E259" s="14" t="s">
        <v>31</v>
      </c>
      <c r="F259" s="14" t="s">
        <v>50</v>
      </c>
      <c r="G259" s="14" t="s">
        <v>50</v>
      </c>
      <c r="H259" s="14" t="s">
        <v>31</v>
      </c>
      <c r="I259" s="14">
        <v>0.31</v>
      </c>
      <c r="J259" s="27">
        <v>5636</v>
      </c>
    </row>
    <row r="260" spans="1:10" x14ac:dyDescent="0.2">
      <c r="A260" s="14">
        <v>240322</v>
      </c>
      <c r="B260" s="14">
        <v>32</v>
      </c>
      <c r="C260" s="14" t="s">
        <v>84</v>
      </c>
      <c r="D260" s="14" t="s">
        <v>53</v>
      </c>
      <c r="E260" s="14" t="s">
        <v>31</v>
      </c>
      <c r="F260" s="14" t="s">
        <v>50</v>
      </c>
      <c r="G260" s="14" t="s">
        <v>50</v>
      </c>
      <c r="H260" s="14" t="s">
        <v>31</v>
      </c>
      <c r="I260" s="14">
        <v>0.62</v>
      </c>
      <c r="J260" s="27">
        <v>4757</v>
      </c>
    </row>
    <row r="261" spans="1:10" x14ac:dyDescent="0.2">
      <c r="A261" s="14">
        <v>240322</v>
      </c>
      <c r="B261" s="14">
        <v>32</v>
      </c>
      <c r="C261" s="14" t="s">
        <v>83</v>
      </c>
      <c r="D261" s="14" t="s">
        <v>53</v>
      </c>
      <c r="E261" s="14" t="s">
        <v>31</v>
      </c>
      <c r="F261" s="14" t="s">
        <v>50</v>
      </c>
      <c r="G261" s="14" t="s">
        <v>50</v>
      </c>
      <c r="H261" s="14" t="s">
        <v>31</v>
      </c>
      <c r="I261" s="14">
        <v>1.25</v>
      </c>
      <c r="J261" s="27">
        <v>3988</v>
      </c>
    </row>
    <row r="262" spans="1:10" x14ac:dyDescent="0.2">
      <c r="A262" s="14">
        <v>240322</v>
      </c>
      <c r="B262" s="14">
        <v>32</v>
      </c>
      <c r="C262" s="14" t="s">
        <v>82</v>
      </c>
      <c r="D262" s="14" t="s">
        <v>53</v>
      </c>
      <c r="E262" s="14" t="s">
        <v>31</v>
      </c>
      <c r="F262" s="14" t="s">
        <v>50</v>
      </c>
      <c r="G262" s="14" t="s">
        <v>50</v>
      </c>
      <c r="H262" s="14" t="s">
        <v>31</v>
      </c>
      <c r="I262" s="14">
        <v>2.5</v>
      </c>
      <c r="J262" s="27">
        <v>5986</v>
      </c>
    </row>
    <row r="263" spans="1:10" x14ac:dyDescent="0.2">
      <c r="A263" s="14">
        <v>240322</v>
      </c>
      <c r="B263" s="14">
        <v>32</v>
      </c>
      <c r="C263" s="14" t="s">
        <v>81</v>
      </c>
      <c r="D263" s="14" t="s">
        <v>53</v>
      </c>
      <c r="E263" s="14" t="s">
        <v>31</v>
      </c>
      <c r="F263" s="14" t="s">
        <v>50</v>
      </c>
      <c r="G263" s="14" t="s">
        <v>50</v>
      </c>
      <c r="H263" s="14" t="s">
        <v>31</v>
      </c>
      <c r="I263" s="14">
        <v>5</v>
      </c>
      <c r="J263" s="27">
        <v>7191</v>
      </c>
    </row>
    <row r="264" spans="1:10" x14ac:dyDescent="0.2">
      <c r="A264" s="14">
        <v>240322</v>
      </c>
      <c r="B264" s="14">
        <v>32</v>
      </c>
      <c r="C264" s="14" t="s">
        <v>80</v>
      </c>
      <c r="D264" s="14" t="s">
        <v>53</v>
      </c>
      <c r="E264" s="14" t="s">
        <v>31</v>
      </c>
      <c r="F264" s="14" t="s">
        <v>50</v>
      </c>
      <c r="G264" s="14" t="s">
        <v>50</v>
      </c>
      <c r="H264" s="14" t="s">
        <v>31</v>
      </c>
      <c r="I264" s="14">
        <v>10</v>
      </c>
      <c r="J264" s="27">
        <v>4176</v>
      </c>
    </row>
    <row r="265" spans="1:10" x14ac:dyDescent="0.2">
      <c r="A265" s="14">
        <v>240322</v>
      </c>
      <c r="B265" s="14">
        <v>32</v>
      </c>
      <c r="C265" s="14" t="s">
        <v>79</v>
      </c>
      <c r="D265" s="14" t="s">
        <v>53</v>
      </c>
      <c r="E265" s="14" t="s">
        <v>31</v>
      </c>
      <c r="F265" s="14" t="s">
        <v>50</v>
      </c>
      <c r="G265" s="14" t="s">
        <v>50</v>
      </c>
      <c r="H265" s="14" t="s">
        <v>31</v>
      </c>
      <c r="I265" s="14">
        <v>20</v>
      </c>
      <c r="J265" s="27">
        <v>5950</v>
      </c>
    </row>
    <row r="266" spans="1:10" x14ac:dyDescent="0.2">
      <c r="A266" s="14">
        <v>240322</v>
      </c>
      <c r="B266" s="14">
        <v>32</v>
      </c>
      <c r="C266" s="14" t="s">
        <v>78</v>
      </c>
      <c r="D266" s="14" t="s">
        <v>52</v>
      </c>
      <c r="E266" s="14" t="s">
        <v>50</v>
      </c>
      <c r="F266" s="14" t="s">
        <v>50</v>
      </c>
      <c r="G266" s="14" t="s">
        <v>50</v>
      </c>
      <c r="H266" s="14" t="s">
        <v>31</v>
      </c>
      <c r="I266" s="14" t="s">
        <v>50</v>
      </c>
      <c r="J266" s="27">
        <v>7</v>
      </c>
    </row>
    <row r="267" spans="1:10" x14ac:dyDescent="0.2">
      <c r="A267" s="14">
        <v>240322</v>
      </c>
      <c r="B267" s="14">
        <v>32</v>
      </c>
      <c r="C267" s="14" t="s">
        <v>77</v>
      </c>
      <c r="D267" s="14" t="s">
        <v>52</v>
      </c>
      <c r="E267" s="14" t="s">
        <v>50</v>
      </c>
      <c r="F267" s="14" t="s">
        <v>50</v>
      </c>
      <c r="G267" s="14" t="s">
        <v>50</v>
      </c>
      <c r="H267" s="14" t="s">
        <v>31</v>
      </c>
      <c r="I267" s="14" t="s">
        <v>50</v>
      </c>
      <c r="J267" s="27">
        <v>11</v>
      </c>
    </row>
    <row r="268" spans="1:10" x14ac:dyDescent="0.2">
      <c r="A268" s="14">
        <v>240322</v>
      </c>
      <c r="B268" s="14">
        <v>32</v>
      </c>
      <c r="C268" s="14" t="s">
        <v>76</v>
      </c>
      <c r="D268" s="14" t="s">
        <v>52</v>
      </c>
      <c r="E268" s="14" t="s">
        <v>50</v>
      </c>
      <c r="F268" s="14" t="s">
        <v>50</v>
      </c>
      <c r="G268" s="14" t="s">
        <v>50</v>
      </c>
      <c r="H268" s="14" t="s">
        <v>31</v>
      </c>
      <c r="I268" s="14" t="s">
        <v>50</v>
      </c>
      <c r="J268" s="27">
        <v>17</v>
      </c>
    </row>
    <row r="269" spans="1:10" x14ac:dyDescent="0.2">
      <c r="A269" s="14">
        <v>240322</v>
      </c>
      <c r="B269" s="14">
        <v>32</v>
      </c>
      <c r="C269" s="14" t="s">
        <v>75</v>
      </c>
      <c r="D269" s="14" t="s">
        <v>52</v>
      </c>
      <c r="E269" s="14" t="s">
        <v>50</v>
      </c>
      <c r="F269" s="14" t="s">
        <v>50</v>
      </c>
      <c r="G269" s="14" t="s">
        <v>50</v>
      </c>
      <c r="H269" s="14" t="s">
        <v>31</v>
      </c>
      <c r="I269" s="14" t="s">
        <v>50</v>
      </c>
      <c r="J269" s="27">
        <v>17</v>
      </c>
    </row>
    <row r="270" spans="1:10" x14ac:dyDescent="0.2">
      <c r="A270" s="14">
        <v>240322</v>
      </c>
      <c r="B270" s="14">
        <v>32</v>
      </c>
      <c r="C270" s="14" t="s">
        <v>74</v>
      </c>
      <c r="D270" s="14" t="s">
        <v>52</v>
      </c>
      <c r="E270" s="14" t="s">
        <v>50</v>
      </c>
      <c r="F270" s="14" t="s">
        <v>50</v>
      </c>
      <c r="G270" s="14" t="s">
        <v>50</v>
      </c>
      <c r="H270" s="14" t="s">
        <v>31</v>
      </c>
      <c r="I270" s="14" t="s">
        <v>50</v>
      </c>
      <c r="J270" s="27">
        <v>12</v>
      </c>
    </row>
    <row r="271" spans="1:10" x14ac:dyDescent="0.2">
      <c r="A271" s="14">
        <v>240322</v>
      </c>
      <c r="B271" s="14">
        <v>32</v>
      </c>
      <c r="C271" s="14" t="s">
        <v>73</v>
      </c>
      <c r="D271" s="14" t="s">
        <v>52</v>
      </c>
      <c r="E271" s="14" t="s">
        <v>50</v>
      </c>
      <c r="F271" s="14" t="s">
        <v>50</v>
      </c>
      <c r="G271" s="14" t="s">
        <v>50</v>
      </c>
      <c r="H271" s="14" t="s">
        <v>31</v>
      </c>
      <c r="I271" s="14" t="s">
        <v>50</v>
      </c>
      <c r="J271" s="27">
        <v>17</v>
      </c>
    </row>
    <row r="272" spans="1:10" x14ac:dyDescent="0.2">
      <c r="A272" s="14">
        <v>240322</v>
      </c>
      <c r="B272" s="14">
        <v>32</v>
      </c>
      <c r="C272" s="14" t="s">
        <v>72</v>
      </c>
      <c r="D272" s="14" t="s">
        <v>52</v>
      </c>
      <c r="E272" s="14" t="s">
        <v>50</v>
      </c>
      <c r="F272" s="14" t="s">
        <v>50</v>
      </c>
      <c r="G272" s="14" t="s">
        <v>50</v>
      </c>
      <c r="H272" s="14" t="s">
        <v>31</v>
      </c>
      <c r="I272" s="14" t="s">
        <v>50</v>
      </c>
      <c r="J272" s="27">
        <v>11</v>
      </c>
    </row>
    <row r="273" spans="1:10" x14ac:dyDescent="0.2">
      <c r="A273" s="14">
        <v>240322</v>
      </c>
      <c r="B273" s="14">
        <v>32</v>
      </c>
      <c r="C273" s="14" t="s">
        <v>71</v>
      </c>
      <c r="D273" s="14" t="s">
        <v>52</v>
      </c>
      <c r="E273" s="14" t="s">
        <v>50</v>
      </c>
      <c r="F273" s="14" t="s">
        <v>50</v>
      </c>
      <c r="G273" s="14" t="s">
        <v>50</v>
      </c>
      <c r="H273" s="14" t="s">
        <v>31</v>
      </c>
      <c r="I273" s="14" t="s">
        <v>50</v>
      </c>
      <c r="J273" s="27">
        <v>17</v>
      </c>
    </row>
    <row r="274" spans="1:10" x14ac:dyDescent="0.2">
      <c r="A274" s="14">
        <v>240322</v>
      </c>
      <c r="B274" s="14">
        <v>32</v>
      </c>
      <c r="C274" s="14" t="s">
        <v>70</v>
      </c>
      <c r="D274" s="14" t="s">
        <v>52</v>
      </c>
      <c r="E274" s="14" t="s">
        <v>50</v>
      </c>
      <c r="F274" s="14" t="s">
        <v>50</v>
      </c>
      <c r="G274" s="14" t="s">
        <v>50</v>
      </c>
      <c r="H274" s="14" t="s">
        <v>31</v>
      </c>
      <c r="I274" s="14" t="s">
        <v>50</v>
      </c>
      <c r="J274" s="27">
        <v>19</v>
      </c>
    </row>
    <row r="275" spans="1:10" x14ac:dyDescent="0.2">
      <c r="A275" s="14">
        <v>240322</v>
      </c>
      <c r="B275" s="14">
        <v>32</v>
      </c>
      <c r="C275" s="14" t="s">
        <v>69</v>
      </c>
      <c r="D275" s="14" t="s">
        <v>52</v>
      </c>
      <c r="E275" s="14" t="s">
        <v>50</v>
      </c>
      <c r="F275" s="14" t="s">
        <v>50</v>
      </c>
      <c r="G275" s="14" t="s">
        <v>50</v>
      </c>
      <c r="H275" s="14" t="s">
        <v>31</v>
      </c>
      <c r="I275" s="14" t="s">
        <v>50</v>
      </c>
      <c r="J275" s="27">
        <v>44</v>
      </c>
    </row>
    <row r="276" spans="1:10" x14ac:dyDescent="0.2">
      <c r="A276" s="14">
        <v>240322</v>
      </c>
      <c r="B276" s="14">
        <v>32</v>
      </c>
      <c r="C276" s="14" t="s">
        <v>68</v>
      </c>
      <c r="D276" s="14" t="s">
        <v>52</v>
      </c>
      <c r="E276" s="14" t="s">
        <v>50</v>
      </c>
      <c r="F276" s="14" t="s">
        <v>50</v>
      </c>
      <c r="G276" s="14" t="s">
        <v>50</v>
      </c>
      <c r="H276" s="14" t="s">
        <v>31</v>
      </c>
      <c r="I276" s="14" t="s">
        <v>50</v>
      </c>
      <c r="J276" s="27">
        <v>72</v>
      </c>
    </row>
    <row r="277" spans="1:10" x14ac:dyDescent="0.2">
      <c r="A277" s="14">
        <v>240322</v>
      </c>
      <c r="B277" s="14">
        <v>32</v>
      </c>
      <c r="C277" s="14" t="s">
        <v>67</v>
      </c>
      <c r="D277" s="14" t="s">
        <v>52</v>
      </c>
      <c r="E277" s="14" t="s">
        <v>50</v>
      </c>
      <c r="F277" s="14" t="s">
        <v>50</v>
      </c>
      <c r="G277" s="14" t="s">
        <v>50</v>
      </c>
      <c r="H277" s="14" t="s">
        <v>31</v>
      </c>
      <c r="I277" s="14" t="s">
        <v>50</v>
      </c>
      <c r="J277" s="27">
        <v>91</v>
      </c>
    </row>
    <row r="278" spans="1:10" x14ac:dyDescent="0.2">
      <c r="A278" s="14">
        <v>240322</v>
      </c>
      <c r="B278" s="14">
        <v>32</v>
      </c>
      <c r="C278" s="14" t="s">
        <v>66</v>
      </c>
      <c r="D278" s="14" t="s">
        <v>53</v>
      </c>
      <c r="E278" s="14" t="s">
        <v>48</v>
      </c>
      <c r="F278" s="14" t="s">
        <v>50</v>
      </c>
      <c r="G278" s="14" t="s">
        <v>50</v>
      </c>
      <c r="H278" s="14" t="s">
        <v>31</v>
      </c>
      <c r="I278" s="14">
        <v>0</v>
      </c>
      <c r="J278" s="27">
        <v>7207</v>
      </c>
    </row>
    <row r="279" spans="1:10" x14ac:dyDescent="0.2">
      <c r="A279" s="14">
        <v>240322</v>
      </c>
      <c r="B279" s="14">
        <v>32</v>
      </c>
      <c r="C279" s="14" t="s">
        <v>65</v>
      </c>
      <c r="D279" s="14" t="s">
        <v>53</v>
      </c>
      <c r="E279" s="14" t="s">
        <v>48</v>
      </c>
      <c r="F279" s="14" t="s">
        <v>50</v>
      </c>
      <c r="G279" s="14" t="s">
        <v>50</v>
      </c>
      <c r="H279" s="14" t="s">
        <v>31</v>
      </c>
      <c r="I279" s="14">
        <v>0.02</v>
      </c>
      <c r="J279" s="27">
        <v>8215</v>
      </c>
    </row>
    <row r="280" spans="1:10" x14ac:dyDescent="0.2">
      <c r="A280" s="14">
        <v>240322</v>
      </c>
      <c r="B280" s="14">
        <v>32</v>
      </c>
      <c r="C280" s="14" t="s">
        <v>64</v>
      </c>
      <c r="D280" s="14" t="s">
        <v>53</v>
      </c>
      <c r="E280" s="14" t="s">
        <v>48</v>
      </c>
      <c r="F280" s="14" t="s">
        <v>50</v>
      </c>
      <c r="G280" s="14" t="s">
        <v>50</v>
      </c>
      <c r="H280" s="14" t="s">
        <v>31</v>
      </c>
      <c r="I280" s="14">
        <v>0.04</v>
      </c>
      <c r="J280" s="27">
        <v>15164</v>
      </c>
    </row>
    <row r="281" spans="1:10" x14ac:dyDescent="0.2">
      <c r="A281" s="14">
        <v>240322</v>
      </c>
      <c r="B281" s="14">
        <v>32</v>
      </c>
      <c r="C281" s="14" t="s">
        <v>63</v>
      </c>
      <c r="D281" s="14" t="s">
        <v>53</v>
      </c>
      <c r="E281" s="14" t="s">
        <v>48</v>
      </c>
      <c r="F281" s="14" t="s">
        <v>50</v>
      </c>
      <c r="G281" s="14" t="s">
        <v>50</v>
      </c>
      <c r="H281" s="14" t="s">
        <v>31</v>
      </c>
      <c r="I281" s="14">
        <v>0.08</v>
      </c>
      <c r="J281" s="27">
        <v>11153</v>
      </c>
    </row>
    <row r="282" spans="1:10" x14ac:dyDescent="0.2">
      <c r="A282" s="14">
        <v>240322</v>
      </c>
      <c r="B282" s="14">
        <v>32</v>
      </c>
      <c r="C282" s="14" t="s">
        <v>62</v>
      </c>
      <c r="D282" s="14" t="s">
        <v>53</v>
      </c>
      <c r="E282" s="14" t="s">
        <v>48</v>
      </c>
      <c r="F282" s="14" t="s">
        <v>50</v>
      </c>
      <c r="G282" s="14" t="s">
        <v>50</v>
      </c>
      <c r="H282" s="14" t="s">
        <v>31</v>
      </c>
      <c r="I282" s="14">
        <v>0.16</v>
      </c>
      <c r="J282" s="27">
        <v>17209</v>
      </c>
    </row>
    <row r="283" spans="1:10" x14ac:dyDescent="0.2">
      <c r="A283" s="14">
        <v>240322</v>
      </c>
      <c r="B283" s="14">
        <v>32</v>
      </c>
      <c r="C283" s="14" t="s">
        <v>61</v>
      </c>
      <c r="D283" s="14" t="s">
        <v>53</v>
      </c>
      <c r="E283" s="14" t="s">
        <v>48</v>
      </c>
      <c r="F283" s="14" t="s">
        <v>50</v>
      </c>
      <c r="G283" s="14" t="s">
        <v>50</v>
      </c>
      <c r="H283" s="14" t="s">
        <v>31</v>
      </c>
      <c r="I283" s="14">
        <v>0.31</v>
      </c>
      <c r="J283" s="27">
        <v>9928</v>
      </c>
    </row>
    <row r="284" spans="1:10" x14ac:dyDescent="0.2">
      <c r="A284" s="14">
        <v>240322</v>
      </c>
      <c r="B284" s="14">
        <v>32</v>
      </c>
      <c r="C284" s="14" t="s">
        <v>60</v>
      </c>
      <c r="D284" s="14" t="s">
        <v>53</v>
      </c>
      <c r="E284" s="14" t="s">
        <v>48</v>
      </c>
      <c r="F284" s="14" t="s">
        <v>50</v>
      </c>
      <c r="G284" s="14" t="s">
        <v>50</v>
      </c>
      <c r="H284" s="14" t="s">
        <v>31</v>
      </c>
      <c r="I284" s="14">
        <v>0.62</v>
      </c>
      <c r="J284" s="27">
        <v>8790</v>
      </c>
    </row>
    <row r="285" spans="1:10" x14ac:dyDescent="0.2">
      <c r="A285" s="14">
        <v>240322</v>
      </c>
      <c r="B285" s="14">
        <v>32</v>
      </c>
      <c r="C285" s="14" t="s">
        <v>59</v>
      </c>
      <c r="D285" s="14" t="s">
        <v>53</v>
      </c>
      <c r="E285" s="14" t="s">
        <v>48</v>
      </c>
      <c r="F285" s="14" t="s">
        <v>50</v>
      </c>
      <c r="G285" s="14" t="s">
        <v>50</v>
      </c>
      <c r="H285" s="14" t="s">
        <v>31</v>
      </c>
      <c r="I285" s="14">
        <v>1.25</v>
      </c>
      <c r="J285" s="27">
        <v>16147</v>
      </c>
    </row>
    <row r="286" spans="1:10" x14ac:dyDescent="0.2">
      <c r="A286" s="14">
        <v>240322</v>
      </c>
      <c r="B286" s="14">
        <v>32</v>
      </c>
      <c r="C286" s="14" t="s">
        <v>58</v>
      </c>
      <c r="D286" s="14" t="s">
        <v>53</v>
      </c>
      <c r="E286" s="14" t="s">
        <v>48</v>
      </c>
      <c r="F286" s="14" t="s">
        <v>50</v>
      </c>
      <c r="G286" s="14" t="s">
        <v>50</v>
      </c>
      <c r="H286" s="14" t="s">
        <v>31</v>
      </c>
      <c r="I286" s="14">
        <v>2.5</v>
      </c>
      <c r="J286" s="27">
        <v>27687</v>
      </c>
    </row>
    <row r="287" spans="1:10" x14ac:dyDescent="0.2">
      <c r="A287" s="14">
        <v>240322</v>
      </c>
      <c r="B287" s="14">
        <v>32</v>
      </c>
      <c r="C287" s="14" t="s">
        <v>57</v>
      </c>
      <c r="D287" s="14" t="s">
        <v>53</v>
      </c>
      <c r="E287" s="14" t="s">
        <v>48</v>
      </c>
      <c r="F287" s="14" t="s">
        <v>50</v>
      </c>
      <c r="G287" s="14" t="s">
        <v>50</v>
      </c>
      <c r="H287" s="14" t="s">
        <v>31</v>
      </c>
      <c r="I287" s="14">
        <v>5</v>
      </c>
      <c r="J287" s="27">
        <v>75561</v>
      </c>
    </row>
    <row r="288" spans="1:10" x14ac:dyDescent="0.2">
      <c r="A288" s="14">
        <v>240322</v>
      </c>
      <c r="B288" s="14">
        <v>32</v>
      </c>
      <c r="C288" s="14" t="s">
        <v>56</v>
      </c>
      <c r="D288" s="14" t="s">
        <v>53</v>
      </c>
      <c r="E288" s="14" t="s">
        <v>48</v>
      </c>
      <c r="F288" s="14" t="s">
        <v>50</v>
      </c>
      <c r="G288" s="14" t="s">
        <v>50</v>
      </c>
      <c r="H288" s="14" t="s">
        <v>31</v>
      </c>
      <c r="I288" s="14">
        <v>10</v>
      </c>
      <c r="J288" s="27">
        <v>153898</v>
      </c>
    </row>
    <row r="289" spans="1:10" x14ac:dyDescent="0.2">
      <c r="A289" s="14">
        <v>240322</v>
      </c>
      <c r="B289" s="14">
        <v>32</v>
      </c>
      <c r="C289" s="14" t="s">
        <v>55</v>
      </c>
      <c r="D289" s="14" t="s">
        <v>53</v>
      </c>
      <c r="E289" s="14" t="s">
        <v>48</v>
      </c>
      <c r="F289" s="14" t="s">
        <v>50</v>
      </c>
      <c r="G289" s="14" t="s">
        <v>50</v>
      </c>
      <c r="H289" s="14" t="s">
        <v>31</v>
      </c>
      <c r="I289" s="14">
        <v>20</v>
      </c>
      <c r="J289" s="27">
        <v>275855</v>
      </c>
    </row>
    <row r="290" spans="1:10" x14ac:dyDescent="0.2">
      <c r="A290" s="14">
        <v>240322</v>
      </c>
      <c r="B290" s="14">
        <v>48</v>
      </c>
      <c r="C290" s="14" t="s">
        <v>150</v>
      </c>
      <c r="D290" s="14" t="s">
        <v>47</v>
      </c>
      <c r="E290" s="14" t="s">
        <v>48</v>
      </c>
      <c r="F290" s="14" t="s">
        <v>28</v>
      </c>
      <c r="G290" s="14" t="s">
        <v>49</v>
      </c>
      <c r="H290" s="14" t="s">
        <v>31</v>
      </c>
      <c r="I290" s="14" t="s">
        <v>50</v>
      </c>
      <c r="J290" s="27">
        <v>16304</v>
      </c>
    </row>
    <row r="291" spans="1:10" x14ac:dyDescent="0.2">
      <c r="A291" s="14">
        <v>240322</v>
      </c>
      <c r="B291" s="14">
        <v>48</v>
      </c>
      <c r="C291" s="14" t="s">
        <v>149</v>
      </c>
      <c r="D291" s="14" t="s">
        <v>47</v>
      </c>
      <c r="E291" s="14" t="s">
        <v>48</v>
      </c>
      <c r="F291" s="14" t="s">
        <v>32</v>
      </c>
      <c r="G291" s="14" t="s">
        <v>33</v>
      </c>
      <c r="H291" s="14" t="s">
        <v>31</v>
      </c>
      <c r="I291" s="14" t="s">
        <v>50</v>
      </c>
      <c r="J291" s="27">
        <v>9908</v>
      </c>
    </row>
    <row r="292" spans="1:10" x14ac:dyDescent="0.2">
      <c r="A292" s="14">
        <v>240322</v>
      </c>
      <c r="B292" s="14">
        <v>48</v>
      </c>
      <c r="C292" s="14" t="s">
        <v>148</v>
      </c>
      <c r="D292" s="14" t="s">
        <v>47</v>
      </c>
      <c r="E292" s="14" t="s">
        <v>48</v>
      </c>
      <c r="F292" s="14" t="s">
        <v>34</v>
      </c>
      <c r="G292" s="14" t="s">
        <v>35</v>
      </c>
      <c r="H292" s="14" t="s">
        <v>31</v>
      </c>
      <c r="I292" s="14" t="s">
        <v>50</v>
      </c>
      <c r="J292" s="27">
        <v>6814</v>
      </c>
    </row>
    <row r="293" spans="1:10" x14ac:dyDescent="0.2">
      <c r="A293" s="14">
        <v>240322</v>
      </c>
      <c r="B293" s="14">
        <v>48</v>
      </c>
      <c r="C293" s="14" t="s">
        <v>147</v>
      </c>
      <c r="D293" s="14" t="s">
        <v>47</v>
      </c>
      <c r="E293" s="14" t="s">
        <v>48</v>
      </c>
      <c r="F293" s="14" t="s">
        <v>36</v>
      </c>
      <c r="G293" s="14" t="s">
        <v>37</v>
      </c>
      <c r="H293" s="14" t="s">
        <v>31</v>
      </c>
      <c r="I293" s="14" t="s">
        <v>50</v>
      </c>
      <c r="J293" s="27">
        <v>42397</v>
      </c>
    </row>
    <row r="294" spans="1:10" x14ac:dyDescent="0.2">
      <c r="A294" s="14">
        <v>240322</v>
      </c>
      <c r="B294" s="14">
        <v>48</v>
      </c>
      <c r="C294" s="14" t="s">
        <v>146</v>
      </c>
      <c r="D294" s="14" t="s">
        <v>47</v>
      </c>
      <c r="E294" s="14" t="s">
        <v>48</v>
      </c>
      <c r="F294" s="14" t="s">
        <v>38</v>
      </c>
      <c r="G294" s="14" t="s">
        <v>51</v>
      </c>
      <c r="H294" s="14" t="s">
        <v>31</v>
      </c>
      <c r="I294" s="14" t="s">
        <v>50</v>
      </c>
      <c r="J294" s="27">
        <v>41301</v>
      </c>
    </row>
    <row r="295" spans="1:10" x14ac:dyDescent="0.2">
      <c r="A295" s="14">
        <v>240322</v>
      </c>
      <c r="B295" s="14">
        <v>48</v>
      </c>
      <c r="C295" s="14" t="s">
        <v>145</v>
      </c>
      <c r="D295" s="14" t="s">
        <v>47</v>
      </c>
      <c r="E295" s="14" t="s">
        <v>48</v>
      </c>
      <c r="F295" s="14" t="s">
        <v>40</v>
      </c>
      <c r="G295" s="14" t="s">
        <v>41</v>
      </c>
      <c r="H295" s="14" t="s">
        <v>31</v>
      </c>
      <c r="I295" s="14" t="s">
        <v>50</v>
      </c>
      <c r="J295" s="27">
        <v>62109</v>
      </c>
    </row>
    <row r="296" spans="1:10" x14ac:dyDescent="0.2">
      <c r="A296" s="14">
        <v>240322</v>
      </c>
      <c r="B296" s="14">
        <v>48</v>
      </c>
      <c r="C296" s="14" t="s">
        <v>144</v>
      </c>
      <c r="D296" s="14" t="s">
        <v>47</v>
      </c>
      <c r="E296" s="14" t="s">
        <v>31</v>
      </c>
      <c r="F296" s="14" t="s">
        <v>28</v>
      </c>
      <c r="G296" s="14" t="s">
        <v>49</v>
      </c>
      <c r="H296" s="14" t="s">
        <v>31</v>
      </c>
      <c r="I296" s="14" t="s">
        <v>50</v>
      </c>
      <c r="J296" s="27">
        <v>13391</v>
      </c>
    </row>
    <row r="297" spans="1:10" x14ac:dyDescent="0.2">
      <c r="A297" s="14">
        <v>240322</v>
      </c>
      <c r="B297" s="14">
        <v>48</v>
      </c>
      <c r="C297" s="14" t="s">
        <v>143</v>
      </c>
      <c r="D297" s="14" t="s">
        <v>47</v>
      </c>
      <c r="E297" s="14" t="s">
        <v>31</v>
      </c>
      <c r="F297" s="14" t="s">
        <v>32</v>
      </c>
      <c r="G297" s="14" t="s">
        <v>33</v>
      </c>
      <c r="H297" s="14" t="s">
        <v>31</v>
      </c>
      <c r="I297" s="14" t="s">
        <v>50</v>
      </c>
      <c r="J297" s="27">
        <v>7590</v>
      </c>
    </row>
    <row r="298" spans="1:10" x14ac:dyDescent="0.2">
      <c r="A298" s="14">
        <v>240322</v>
      </c>
      <c r="B298" s="14">
        <v>48</v>
      </c>
      <c r="C298" s="14" t="s">
        <v>142</v>
      </c>
      <c r="D298" s="14" t="s">
        <v>47</v>
      </c>
      <c r="E298" s="14" t="s">
        <v>31</v>
      </c>
      <c r="F298" s="14" t="s">
        <v>34</v>
      </c>
      <c r="G298" s="14" t="s">
        <v>35</v>
      </c>
      <c r="H298" s="14" t="s">
        <v>31</v>
      </c>
      <c r="I298" s="14" t="s">
        <v>50</v>
      </c>
      <c r="J298" s="27">
        <v>4899</v>
      </c>
    </row>
    <row r="299" spans="1:10" x14ac:dyDescent="0.2">
      <c r="A299" s="14">
        <v>240322</v>
      </c>
      <c r="B299" s="14">
        <v>48</v>
      </c>
      <c r="C299" s="14" t="s">
        <v>141</v>
      </c>
      <c r="D299" s="14" t="s">
        <v>47</v>
      </c>
      <c r="E299" s="14" t="s">
        <v>31</v>
      </c>
      <c r="F299" s="14" t="s">
        <v>36</v>
      </c>
      <c r="G299" s="14" t="s">
        <v>37</v>
      </c>
      <c r="H299" s="14" t="s">
        <v>31</v>
      </c>
      <c r="I299" s="14" t="s">
        <v>50</v>
      </c>
      <c r="J299" s="27">
        <v>4657</v>
      </c>
    </row>
    <row r="300" spans="1:10" x14ac:dyDescent="0.2">
      <c r="A300" s="14">
        <v>240322</v>
      </c>
      <c r="B300" s="14">
        <v>48</v>
      </c>
      <c r="C300" s="14" t="s">
        <v>140</v>
      </c>
      <c r="D300" s="14" t="s">
        <v>47</v>
      </c>
      <c r="E300" s="14" t="s">
        <v>31</v>
      </c>
      <c r="F300" s="14" t="s">
        <v>38</v>
      </c>
      <c r="G300" s="14" t="s">
        <v>51</v>
      </c>
      <c r="H300" s="14" t="s">
        <v>31</v>
      </c>
      <c r="I300" s="14" t="s">
        <v>50</v>
      </c>
      <c r="J300" s="27">
        <v>4816</v>
      </c>
    </row>
    <row r="301" spans="1:10" x14ac:dyDescent="0.2">
      <c r="A301" s="14">
        <v>240322</v>
      </c>
      <c r="B301" s="14">
        <v>48</v>
      </c>
      <c r="C301" s="14" t="s">
        <v>139</v>
      </c>
      <c r="D301" s="14" t="s">
        <v>47</v>
      </c>
      <c r="E301" s="14" t="s">
        <v>31</v>
      </c>
      <c r="F301" s="14" t="s">
        <v>40</v>
      </c>
      <c r="G301" s="14" t="s">
        <v>41</v>
      </c>
      <c r="H301" s="14" t="s">
        <v>31</v>
      </c>
      <c r="I301" s="14" t="s">
        <v>50</v>
      </c>
      <c r="J301" s="27">
        <v>4505</v>
      </c>
    </row>
    <row r="302" spans="1:10" x14ac:dyDescent="0.2">
      <c r="A302" s="14">
        <v>240322</v>
      </c>
      <c r="B302" s="14">
        <v>48</v>
      </c>
      <c r="C302" s="14" t="s">
        <v>138</v>
      </c>
      <c r="D302" s="14" t="s">
        <v>47</v>
      </c>
      <c r="E302" s="14" t="s">
        <v>48</v>
      </c>
      <c r="F302" s="14" t="s">
        <v>28</v>
      </c>
      <c r="G302" s="14" t="s">
        <v>49</v>
      </c>
      <c r="H302" s="14" t="s">
        <v>31</v>
      </c>
      <c r="I302" s="14" t="s">
        <v>50</v>
      </c>
      <c r="J302" s="27">
        <v>16085</v>
      </c>
    </row>
    <row r="303" spans="1:10" x14ac:dyDescent="0.2">
      <c r="A303" s="14">
        <v>240322</v>
      </c>
      <c r="B303" s="14">
        <v>48</v>
      </c>
      <c r="C303" s="14" t="s">
        <v>137</v>
      </c>
      <c r="D303" s="14" t="s">
        <v>47</v>
      </c>
      <c r="E303" s="14" t="s">
        <v>48</v>
      </c>
      <c r="F303" s="14" t="s">
        <v>32</v>
      </c>
      <c r="G303" s="14" t="s">
        <v>33</v>
      </c>
      <c r="H303" s="14" t="s">
        <v>31</v>
      </c>
      <c r="I303" s="14" t="s">
        <v>50</v>
      </c>
      <c r="J303" s="27">
        <v>9979</v>
      </c>
    </row>
    <row r="304" spans="1:10" x14ac:dyDescent="0.2">
      <c r="A304" s="14">
        <v>240322</v>
      </c>
      <c r="B304" s="14">
        <v>48</v>
      </c>
      <c r="C304" s="14" t="s">
        <v>136</v>
      </c>
      <c r="D304" s="14" t="s">
        <v>47</v>
      </c>
      <c r="E304" s="14" t="s">
        <v>48</v>
      </c>
      <c r="F304" s="14" t="s">
        <v>34</v>
      </c>
      <c r="G304" s="14" t="s">
        <v>35</v>
      </c>
      <c r="H304" s="14" t="s">
        <v>31</v>
      </c>
      <c r="I304" s="14" t="s">
        <v>50</v>
      </c>
      <c r="J304" s="27">
        <v>6899</v>
      </c>
    </row>
    <row r="305" spans="1:10" x14ac:dyDescent="0.2">
      <c r="A305" s="14">
        <v>240322</v>
      </c>
      <c r="B305" s="14">
        <v>48</v>
      </c>
      <c r="C305" s="14" t="s">
        <v>135</v>
      </c>
      <c r="D305" s="14" t="s">
        <v>47</v>
      </c>
      <c r="E305" s="14" t="s">
        <v>48</v>
      </c>
      <c r="F305" s="14" t="s">
        <v>36</v>
      </c>
      <c r="G305" s="14" t="s">
        <v>37</v>
      </c>
      <c r="H305" s="14" t="s">
        <v>31</v>
      </c>
      <c r="I305" s="14" t="s">
        <v>50</v>
      </c>
      <c r="J305" s="27">
        <v>37609</v>
      </c>
    </row>
    <row r="306" spans="1:10" x14ac:dyDescent="0.2">
      <c r="A306" s="14">
        <v>240322</v>
      </c>
      <c r="B306" s="14">
        <v>48</v>
      </c>
      <c r="C306" s="14" t="s">
        <v>134</v>
      </c>
      <c r="D306" s="14" t="s">
        <v>47</v>
      </c>
      <c r="E306" s="14" t="s">
        <v>48</v>
      </c>
      <c r="F306" s="14" t="s">
        <v>38</v>
      </c>
      <c r="G306" s="14" t="s">
        <v>51</v>
      </c>
      <c r="H306" s="14" t="s">
        <v>31</v>
      </c>
      <c r="I306" s="14" t="s">
        <v>50</v>
      </c>
      <c r="J306" s="27">
        <v>30672</v>
      </c>
    </row>
    <row r="307" spans="1:10" x14ac:dyDescent="0.2">
      <c r="A307" s="14">
        <v>240322</v>
      </c>
      <c r="B307" s="14">
        <v>48</v>
      </c>
      <c r="C307" s="14" t="s">
        <v>133</v>
      </c>
      <c r="D307" s="14" t="s">
        <v>47</v>
      </c>
      <c r="E307" s="14" t="s">
        <v>48</v>
      </c>
      <c r="F307" s="14" t="s">
        <v>40</v>
      </c>
      <c r="G307" s="14" t="s">
        <v>41</v>
      </c>
      <c r="H307" s="14" t="s">
        <v>31</v>
      </c>
      <c r="I307" s="14" t="s">
        <v>50</v>
      </c>
      <c r="J307" s="27">
        <v>56429</v>
      </c>
    </row>
    <row r="308" spans="1:10" x14ac:dyDescent="0.2">
      <c r="A308" s="14">
        <v>240322</v>
      </c>
      <c r="B308" s="14">
        <v>48</v>
      </c>
      <c r="C308" s="14" t="s">
        <v>132</v>
      </c>
      <c r="D308" s="14" t="s">
        <v>47</v>
      </c>
      <c r="E308" s="14" t="s">
        <v>31</v>
      </c>
      <c r="F308" s="14" t="s">
        <v>28</v>
      </c>
      <c r="G308" s="14" t="s">
        <v>49</v>
      </c>
      <c r="H308" s="14" t="s">
        <v>31</v>
      </c>
      <c r="I308" s="14" t="s">
        <v>50</v>
      </c>
      <c r="J308" s="27">
        <v>12468</v>
      </c>
    </row>
    <row r="309" spans="1:10" x14ac:dyDescent="0.2">
      <c r="A309" s="14">
        <v>240322</v>
      </c>
      <c r="B309" s="14">
        <v>48</v>
      </c>
      <c r="C309" s="14" t="s">
        <v>131</v>
      </c>
      <c r="D309" s="14" t="s">
        <v>47</v>
      </c>
      <c r="E309" s="14" t="s">
        <v>31</v>
      </c>
      <c r="F309" s="14" t="s">
        <v>32</v>
      </c>
      <c r="G309" s="14" t="s">
        <v>33</v>
      </c>
      <c r="H309" s="14" t="s">
        <v>31</v>
      </c>
      <c r="I309" s="14" t="s">
        <v>50</v>
      </c>
      <c r="J309" s="27">
        <v>7723</v>
      </c>
    </row>
    <row r="310" spans="1:10" x14ac:dyDescent="0.2">
      <c r="A310" s="14">
        <v>240322</v>
      </c>
      <c r="B310" s="14">
        <v>48</v>
      </c>
      <c r="C310" s="14" t="s">
        <v>130</v>
      </c>
      <c r="D310" s="14" t="s">
        <v>47</v>
      </c>
      <c r="E310" s="14" t="s">
        <v>31</v>
      </c>
      <c r="F310" s="14" t="s">
        <v>34</v>
      </c>
      <c r="G310" s="14" t="s">
        <v>35</v>
      </c>
      <c r="H310" s="14" t="s">
        <v>31</v>
      </c>
      <c r="I310" s="14" t="s">
        <v>50</v>
      </c>
      <c r="J310" s="27">
        <v>4927</v>
      </c>
    </row>
    <row r="311" spans="1:10" x14ac:dyDescent="0.2">
      <c r="A311" s="14">
        <v>240322</v>
      </c>
      <c r="B311" s="14">
        <v>48</v>
      </c>
      <c r="C311" s="14" t="s">
        <v>129</v>
      </c>
      <c r="D311" s="14" t="s">
        <v>47</v>
      </c>
      <c r="E311" s="14" t="s">
        <v>31</v>
      </c>
      <c r="F311" s="14" t="s">
        <v>36</v>
      </c>
      <c r="G311" s="14" t="s">
        <v>37</v>
      </c>
      <c r="H311" s="14" t="s">
        <v>31</v>
      </c>
      <c r="I311" s="14" t="s">
        <v>50</v>
      </c>
      <c r="J311" s="27">
        <v>4655</v>
      </c>
    </row>
    <row r="312" spans="1:10" x14ac:dyDescent="0.2">
      <c r="A312" s="14">
        <v>240322</v>
      </c>
      <c r="B312" s="14">
        <v>48</v>
      </c>
      <c r="C312" s="14" t="s">
        <v>128</v>
      </c>
      <c r="D312" s="14" t="s">
        <v>47</v>
      </c>
      <c r="E312" s="14" t="s">
        <v>31</v>
      </c>
      <c r="F312" s="14" t="s">
        <v>38</v>
      </c>
      <c r="G312" s="14" t="s">
        <v>51</v>
      </c>
      <c r="H312" s="14" t="s">
        <v>31</v>
      </c>
      <c r="I312" s="14" t="s">
        <v>50</v>
      </c>
      <c r="J312" s="27">
        <v>4494</v>
      </c>
    </row>
    <row r="313" spans="1:10" x14ac:dyDescent="0.2">
      <c r="A313" s="14">
        <v>240322</v>
      </c>
      <c r="B313" s="14">
        <v>48</v>
      </c>
      <c r="C313" s="14" t="s">
        <v>127</v>
      </c>
      <c r="D313" s="14" t="s">
        <v>47</v>
      </c>
      <c r="E313" s="14" t="s">
        <v>31</v>
      </c>
      <c r="F313" s="14" t="s">
        <v>40</v>
      </c>
      <c r="G313" s="14" t="s">
        <v>41</v>
      </c>
      <c r="H313" s="14" t="s">
        <v>31</v>
      </c>
      <c r="I313" s="14" t="s">
        <v>50</v>
      </c>
      <c r="J313" s="27">
        <v>4581</v>
      </c>
    </row>
    <row r="314" spans="1:10" x14ac:dyDescent="0.2">
      <c r="A314" s="14">
        <v>240322</v>
      </c>
      <c r="B314" s="14">
        <v>48</v>
      </c>
      <c r="C314" s="14" t="s">
        <v>126</v>
      </c>
      <c r="D314" s="14" t="s">
        <v>47</v>
      </c>
      <c r="E314" s="14" t="s">
        <v>48</v>
      </c>
      <c r="F314" s="14" t="s">
        <v>28</v>
      </c>
      <c r="G314" s="14" t="s">
        <v>49</v>
      </c>
      <c r="H314" s="14" t="s">
        <v>31</v>
      </c>
      <c r="I314" s="14" t="s">
        <v>50</v>
      </c>
      <c r="J314" s="27">
        <v>15948</v>
      </c>
    </row>
    <row r="315" spans="1:10" x14ac:dyDescent="0.2">
      <c r="A315" s="14">
        <v>240322</v>
      </c>
      <c r="B315" s="14">
        <v>48</v>
      </c>
      <c r="C315" s="14" t="s">
        <v>125</v>
      </c>
      <c r="D315" s="14" t="s">
        <v>47</v>
      </c>
      <c r="E315" s="14" t="s">
        <v>48</v>
      </c>
      <c r="F315" s="14" t="s">
        <v>32</v>
      </c>
      <c r="G315" s="14" t="s">
        <v>33</v>
      </c>
      <c r="H315" s="14" t="s">
        <v>31</v>
      </c>
      <c r="I315" s="14" t="s">
        <v>50</v>
      </c>
      <c r="J315" s="27">
        <v>9799</v>
      </c>
    </row>
    <row r="316" spans="1:10" x14ac:dyDescent="0.2">
      <c r="A316" s="14">
        <v>240322</v>
      </c>
      <c r="B316" s="14">
        <v>48</v>
      </c>
      <c r="C316" s="14" t="s">
        <v>124</v>
      </c>
      <c r="D316" s="14" t="s">
        <v>47</v>
      </c>
      <c r="E316" s="14" t="s">
        <v>48</v>
      </c>
      <c r="F316" s="14" t="s">
        <v>34</v>
      </c>
      <c r="G316" s="14" t="s">
        <v>35</v>
      </c>
      <c r="H316" s="14" t="s">
        <v>31</v>
      </c>
      <c r="I316" s="14" t="s">
        <v>50</v>
      </c>
      <c r="J316" s="27">
        <v>6160</v>
      </c>
    </row>
    <row r="317" spans="1:10" x14ac:dyDescent="0.2">
      <c r="A317" s="14">
        <v>240322</v>
      </c>
      <c r="B317" s="14">
        <v>48</v>
      </c>
      <c r="C317" s="14" t="s">
        <v>123</v>
      </c>
      <c r="D317" s="14" t="s">
        <v>47</v>
      </c>
      <c r="E317" s="14" t="s">
        <v>48</v>
      </c>
      <c r="F317" s="14" t="s">
        <v>36</v>
      </c>
      <c r="G317" s="14" t="s">
        <v>37</v>
      </c>
      <c r="H317" s="14" t="s">
        <v>31</v>
      </c>
      <c r="I317" s="14" t="s">
        <v>50</v>
      </c>
      <c r="J317" s="27">
        <v>40444</v>
      </c>
    </row>
    <row r="318" spans="1:10" x14ac:dyDescent="0.2">
      <c r="A318" s="14">
        <v>240322</v>
      </c>
      <c r="B318" s="14">
        <v>48</v>
      </c>
      <c r="C318" s="14" t="s">
        <v>122</v>
      </c>
      <c r="D318" s="14" t="s">
        <v>47</v>
      </c>
      <c r="E318" s="14" t="s">
        <v>48</v>
      </c>
      <c r="F318" s="14" t="s">
        <v>38</v>
      </c>
      <c r="G318" s="14" t="s">
        <v>51</v>
      </c>
      <c r="H318" s="14" t="s">
        <v>31</v>
      </c>
      <c r="I318" s="14" t="s">
        <v>50</v>
      </c>
      <c r="J318" s="27">
        <v>40894</v>
      </c>
    </row>
    <row r="319" spans="1:10" x14ac:dyDescent="0.2">
      <c r="A319" s="14">
        <v>240322</v>
      </c>
      <c r="B319" s="14">
        <v>48</v>
      </c>
      <c r="C319" s="14" t="s">
        <v>121</v>
      </c>
      <c r="D319" s="14" t="s">
        <v>47</v>
      </c>
      <c r="E319" s="14" t="s">
        <v>48</v>
      </c>
      <c r="F319" s="14" t="s">
        <v>40</v>
      </c>
      <c r="G319" s="14" t="s">
        <v>41</v>
      </c>
      <c r="H319" s="14" t="s">
        <v>31</v>
      </c>
      <c r="I319" s="14" t="s">
        <v>50</v>
      </c>
      <c r="J319" s="27">
        <v>59578</v>
      </c>
    </row>
    <row r="320" spans="1:10" x14ac:dyDescent="0.2">
      <c r="A320" s="14">
        <v>240322</v>
      </c>
      <c r="B320" s="14">
        <v>48</v>
      </c>
      <c r="C320" s="14" t="s">
        <v>120</v>
      </c>
      <c r="D320" s="14" t="s">
        <v>47</v>
      </c>
      <c r="E320" s="14" t="s">
        <v>31</v>
      </c>
      <c r="F320" s="14" t="s">
        <v>28</v>
      </c>
      <c r="G320" s="14" t="s">
        <v>49</v>
      </c>
      <c r="H320" s="14" t="s">
        <v>31</v>
      </c>
      <c r="I320" s="14" t="s">
        <v>50</v>
      </c>
      <c r="J320" s="27">
        <v>13013</v>
      </c>
    </row>
    <row r="321" spans="1:10" x14ac:dyDescent="0.2">
      <c r="A321" s="14">
        <v>240322</v>
      </c>
      <c r="B321" s="14">
        <v>48</v>
      </c>
      <c r="C321" s="14" t="s">
        <v>119</v>
      </c>
      <c r="D321" s="14" t="s">
        <v>47</v>
      </c>
      <c r="E321" s="14" t="s">
        <v>31</v>
      </c>
      <c r="F321" s="14" t="s">
        <v>32</v>
      </c>
      <c r="G321" s="14" t="s">
        <v>33</v>
      </c>
      <c r="H321" s="14" t="s">
        <v>31</v>
      </c>
      <c r="I321" s="14" t="s">
        <v>50</v>
      </c>
      <c r="J321" s="27">
        <v>7791</v>
      </c>
    </row>
    <row r="322" spans="1:10" x14ac:dyDescent="0.2">
      <c r="A322" s="14">
        <v>240322</v>
      </c>
      <c r="B322" s="14">
        <v>48</v>
      </c>
      <c r="C322" s="14" t="s">
        <v>118</v>
      </c>
      <c r="D322" s="14" t="s">
        <v>47</v>
      </c>
      <c r="E322" s="14" t="s">
        <v>31</v>
      </c>
      <c r="F322" s="14" t="s">
        <v>34</v>
      </c>
      <c r="G322" s="14" t="s">
        <v>35</v>
      </c>
      <c r="H322" s="14" t="s">
        <v>31</v>
      </c>
      <c r="I322" s="14" t="s">
        <v>50</v>
      </c>
      <c r="J322" s="27">
        <v>5313</v>
      </c>
    </row>
    <row r="323" spans="1:10" x14ac:dyDescent="0.2">
      <c r="A323" s="14">
        <v>240322</v>
      </c>
      <c r="B323" s="14">
        <v>48</v>
      </c>
      <c r="C323" s="14" t="s">
        <v>117</v>
      </c>
      <c r="D323" s="14" t="s">
        <v>47</v>
      </c>
      <c r="E323" s="14" t="s">
        <v>31</v>
      </c>
      <c r="F323" s="14" t="s">
        <v>36</v>
      </c>
      <c r="G323" s="14" t="s">
        <v>37</v>
      </c>
      <c r="H323" s="14" t="s">
        <v>31</v>
      </c>
      <c r="I323" s="14" t="s">
        <v>50</v>
      </c>
      <c r="J323" s="27">
        <v>4725</v>
      </c>
    </row>
    <row r="324" spans="1:10" x14ac:dyDescent="0.2">
      <c r="A324" s="14">
        <v>240322</v>
      </c>
      <c r="B324" s="14">
        <v>48</v>
      </c>
      <c r="C324" s="14" t="s">
        <v>116</v>
      </c>
      <c r="D324" s="14" t="s">
        <v>47</v>
      </c>
      <c r="E324" s="14" t="s">
        <v>31</v>
      </c>
      <c r="F324" s="14" t="s">
        <v>38</v>
      </c>
      <c r="G324" s="14" t="s">
        <v>51</v>
      </c>
      <c r="H324" s="14" t="s">
        <v>31</v>
      </c>
      <c r="I324" s="14" t="s">
        <v>50</v>
      </c>
      <c r="J324" s="27">
        <v>5057</v>
      </c>
    </row>
    <row r="325" spans="1:10" x14ac:dyDescent="0.2">
      <c r="A325" s="14">
        <v>240322</v>
      </c>
      <c r="B325" s="14">
        <v>48</v>
      </c>
      <c r="C325" s="14" t="s">
        <v>115</v>
      </c>
      <c r="D325" s="14" t="s">
        <v>47</v>
      </c>
      <c r="E325" s="14" t="s">
        <v>31</v>
      </c>
      <c r="F325" s="14" t="s">
        <v>40</v>
      </c>
      <c r="G325" s="14" t="s">
        <v>41</v>
      </c>
      <c r="H325" s="14" t="s">
        <v>31</v>
      </c>
      <c r="I325" s="14" t="s">
        <v>50</v>
      </c>
      <c r="J325" s="27">
        <v>4655</v>
      </c>
    </row>
    <row r="326" spans="1:10" x14ac:dyDescent="0.2">
      <c r="A326" s="14">
        <v>240322</v>
      </c>
      <c r="B326" s="14">
        <v>48</v>
      </c>
      <c r="C326" s="14" t="s">
        <v>114</v>
      </c>
      <c r="D326" s="14" t="s">
        <v>52</v>
      </c>
      <c r="E326" s="14" t="s">
        <v>50</v>
      </c>
      <c r="F326" s="14" t="s">
        <v>50</v>
      </c>
      <c r="G326" s="14" t="s">
        <v>50</v>
      </c>
      <c r="H326" s="14" t="s">
        <v>31</v>
      </c>
      <c r="I326" s="14" t="s">
        <v>50</v>
      </c>
      <c r="J326" s="27">
        <v>16</v>
      </c>
    </row>
    <row r="327" spans="1:10" x14ac:dyDescent="0.2">
      <c r="A327" s="14">
        <v>240322</v>
      </c>
      <c r="B327" s="14">
        <v>48</v>
      </c>
      <c r="C327" s="14" t="s">
        <v>113</v>
      </c>
      <c r="D327" s="14" t="s">
        <v>52</v>
      </c>
      <c r="E327" s="14" t="s">
        <v>50</v>
      </c>
      <c r="F327" s="14" t="s">
        <v>50</v>
      </c>
      <c r="G327" s="14" t="s">
        <v>50</v>
      </c>
      <c r="H327" s="14" t="s">
        <v>31</v>
      </c>
      <c r="I327" s="14" t="s">
        <v>50</v>
      </c>
      <c r="J327" s="27">
        <v>10</v>
      </c>
    </row>
    <row r="328" spans="1:10" x14ac:dyDescent="0.2">
      <c r="A328" s="14">
        <v>240322</v>
      </c>
      <c r="B328" s="14">
        <v>48</v>
      </c>
      <c r="C328" s="14" t="s">
        <v>112</v>
      </c>
      <c r="D328" s="14" t="s">
        <v>52</v>
      </c>
      <c r="E328" s="14" t="s">
        <v>50</v>
      </c>
      <c r="F328" s="14" t="s">
        <v>50</v>
      </c>
      <c r="G328" s="14" t="s">
        <v>50</v>
      </c>
      <c r="H328" s="14" t="s">
        <v>31</v>
      </c>
      <c r="I328" s="14" t="s">
        <v>50</v>
      </c>
      <c r="J328" s="27">
        <v>16</v>
      </c>
    </row>
    <row r="329" spans="1:10" x14ac:dyDescent="0.2">
      <c r="A329" s="14">
        <v>240322</v>
      </c>
      <c r="B329" s="14">
        <v>48</v>
      </c>
      <c r="C329" s="14" t="s">
        <v>111</v>
      </c>
      <c r="D329" s="14" t="s">
        <v>52</v>
      </c>
      <c r="E329" s="14" t="s">
        <v>50</v>
      </c>
      <c r="F329" s="14" t="s">
        <v>50</v>
      </c>
      <c r="G329" s="14" t="s">
        <v>50</v>
      </c>
      <c r="H329" s="14" t="s">
        <v>31</v>
      </c>
      <c r="I329" s="14" t="s">
        <v>50</v>
      </c>
      <c r="J329" s="27">
        <v>23</v>
      </c>
    </row>
    <row r="330" spans="1:10" x14ac:dyDescent="0.2">
      <c r="A330" s="14">
        <v>240322</v>
      </c>
      <c r="B330" s="14">
        <v>48</v>
      </c>
      <c r="C330" s="14" t="s">
        <v>110</v>
      </c>
      <c r="D330" s="14" t="s">
        <v>52</v>
      </c>
      <c r="E330" s="14" t="s">
        <v>50</v>
      </c>
      <c r="F330" s="14" t="s">
        <v>50</v>
      </c>
      <c r="G330" s="14" t="s">
        <v>50</v>
      </c>
      <c r="H330" s="14" t="s">
        <v>31</v>
      </c>
      <c r="I330" s="14" t="s">
        <v>50</v>
      </c>
      <c r="J330" s="27">
        <v>25</v>
      </c>
    </row>
    <row r="331" spans="1:10" x14ac:dyDescent="0.2">
      <c r="A331" s="14">
        <v>240322</v>
      </c>
      <c r="B331" s="14">
        <v>48</v>
      </c>
      <c r="C331" s="14" t="s">
        <v>109</v>
      </c>
      <c r="D331" s="14" t="s">
        <v>52</v>
      </c>
      <c r="E331" s="14" t="s">
        <v>50</v>
      </c>
      <c r="F331" s="14" t="s">
        <v>50</v>
      </c>
      <c r="G331" s="14" t="s">
        <v>50</v>
      </c>
      <c r="H331" s="14" t="s">
        <v>31</v>
      </c>
      <c r="I331" s="14" t="s">
        <v>50</v>
      </c>
      <c r="J331" s="27">
        <v>29</v>
      </c>
    </row>
    <row r="332" spans="1:10" x14ac:dyDescent="0.2">
      <c r="A332" s="14">
        <v>240322</v>
      </c>
      <c r="B332" s="14">
        <v>48</v>
      </c>
      <c r="C332" s="14" t="s">
        <v>108</v>
      </c>
      <c r="D332" s="14" t="s">
        <v>52</v>
      </c>
      <c r="E332" s="14" t="s">
        <v>50</v>
      </c>
      <c r="F332" s="14" t="s">
        <v>50</v>
      </c>
      <c r="G332" s="14" t="s">
        <v>50</v>
      </c>
      <c r="H332" s="14" t="s">
        <v>31</v>
      </c>
      <c r="I332" s="14" t="s">
        <v>50</v>
      </c>
      <c r="J332" s="27">
        <v>19</v>
      </c>
    </row>
    <row r="333" spans="1:10" x14ac:dyDescent="0.2">
      <c r="A333" s="14">
        <v>240322</v>
      </c>
      <c r="B333" s="14">
        <v>48</v>
      </c>
      <c r="C333" s="14" t="s">
        <v>107</v>
      </c>
      <c r="D333" s="14" t="s">
        <v>52</v>
      </c>
      <c r="E333" s="14" t="s">
        <v>50</v>
      </c>
      <c r="F333" s="14" t="s">
        <v>50</v>
      </c>
      <c r="G333" s="14" t="s">
        <v>50</v>
      </c>
      <c r="H333" s="14" t="s">
        <v>31</v>
      </c>
      <c r="I333" s="14" t="s">
        <v>50</v>
      </c>
      <c r="J333" s="27">
        <v>18</v>
      </c>
    </row>
    <row r="334" spans="1:10" x14ac:dyDescent="0.2">
      <c r="A334" s="14">
        <v>240322</v>
      </c>
      <c r="B334" s="14">
        <v>48</v>
      </c>
      <c r="C334" s="14" t="s">
        <v>106</v>
      </c>
      <c r="D334" s="14" t="s">
        <v>52</v>
      </c>
      <c r="E334" s="14" t="s">
        <v>50</v>
      </c>
      <c r="F334" s="14" t="s">
        <v>50</v>
      </c>
      <c r="G334" s="14" t="s">
        <v>50</v>
      </c>
      <c r="H334" s="14" t="s">
        <v>31</v>
      </c>
      <c r="I334" s="14" t="s">
        <v>50</v>
      </c>
      <c r="J334" s="27">
        <v>12</v>
      </c>
    </row>
    <row r="335" spans="1:10" x14ac:dyDescent="0.2">
      <c r="A335" s="14">
        <v>240322</v>
      </c>
      <c r="B335" s="14">
        <v>48</v>
      </c>
      <c r="C335" s="14" t="s">
        <v>105</v>
      </c>
      <c r="D335" s="14" t="s">
        <v>52</v>
      </c>
      <c r="E335" s="14" t="s">
        <v>50</v>
      </c>
      <c r="F335" s="14" t="s">
        <v>50</v>
      </c>
      <c r="G335" s="14" t="s">
        <v>50</v>
      </c>
      <c r="H335" s="14" t="s">
        <v>31</v>
      </c>
      <c r="I335" s="14" t="s">
        <v>50</v>
      </c>
      <c r="J335" s="27">
        <v>5</v>
      </c>
    </row>
    <row r="336" spans="1:10" x14ac:dyDescent="0.2">
      <c r="A336" s="14">
        <v>240322</v>
      </c>
      <c r="B336" s="14">
        <v>48</v>
      </c>
      <c r="C336" s="14" t="s">
        <v>104</v>
      </c>
      <c r="D336" s="14" t="s">
        <v>52</v>
      </c>
      <c r="E336" s="14" t="s">
        <v>50</v>
      </c>
      <c r="F336" s="14" t="s">
        <v>50</v>
      </c>
      <c r="G336" s="14" t="s">
        <v>50</v>
      </c>
      <c r="H336" s="14" t="s">
        <v>31</v>
      </c>
      <c r="I336" s="14" t="s">
        <v>50</v>
      </c>
      <c r="J336" s="27">
        <v>7</v>
      </c>
    </row>
    <row r="337" spans="1:10" x14ac:dyDescent="0.2">
      <c r="A337" s="14">
        <v>240322</v>
      </c>
      <c r="B337" s="14">
        <v>48</v>
      </c>
      <c r="C337" s="14" t="s">
        <v>103</v>
      </c>
      <c r="D337" s="14" t="s">
        <v>52</v>
      </c>
      <c r="E337" s="14" t="s">
        <v>50</v>
      </c>
      <c r="F337" s="14" t="s">
        <v>50</v>
      </c>
      <c r="G337" s="14" t="s">
        <v>50</v>
      </c>
      <c r="H337" s="14" t="s">
        <v>31</v>
      </c>
      <c r="I337" s="14" t="s">
        <v>50</v>
      </c>
      <c r="J337" s="27">
        <v>8</v>
      </c>
    </row>
    <row r="338" spans="1:10" x14ac:dyDescent="0.2">
      <c r="A338" s="14">
        <v>240322</v>
      </c>
      <c r="B338" s="14">
        <v>48</v>
      </c>
      <c r="C338" s="14" t="s">
        <v>102</v>
      </c>
      <c r="D338" s="14" t="s">
        <v>52</v>
      </c>
      <c r="E338" s="14" t="s">
        <v>50</v>
      </c>
      <c r="F338" s="14" t="s">
        <v>50</v>
      </c>
      <c r="G338" s="14" t="s">
        <v>50</v>
      </c>
      <c r="H338" s="14" t="s">
        <v>31</v>
      </c>
      <c r="I338" s="14" t="s">
        <v>50</v>
      </c>
      <c r="J338" s="27">
        <v>6</v>
      </c>
    </row>
    <row r="339" spans="1:10" x14ac:dyDescent="0.2">
      <c r="A339" s="14">
        <v>240322</v>
      </c>
      <c r="B339" s="14">
        <v>48</v>
      </c>
      <c r="C339" s="14" t="s">
        <v>101</v>
      </c>
      <c r="D339" s="14" t="s">
        <v>52</v>
      </c>
      <c r="E339" s="14" t="s">
        <v>50</v>
      </c>
      <c r="F339" s="14" t="s">
        <v>50</v>
      </c>
      <c r="G339" s="14" t="s">
        <v>50</v>
      </c>
      <c r="H339" s="14" t="s">
        <v>31</v>
      </c>
      <c r="I339" s="14" t="s">
        <v>50</v>
      </c>
      <c r="J339" s="27">
        <v>14</v>
      </c>
    </row>
    <row r="340" spans="1:10" x14ac:dyDescent="0.2">
      <c r="A340" s="14">
        <v>240322</v>
      </c>
      <c r="B340" s="14">
        <v>48</v>
      </c>
      <c r="C340" s="14" t="s">
        <v>100</v>
      </c>
      <c r="D340" s="14" t="s">
        <v>52</v>
      </c>
      <c r="E340" s="14" t="s">
        <v>50</v>
      </c>
      <c r="F340" s="14" t="s">
        <v>50</v>
      </c>
      <c r="G340" s="14" t="s">
        <v>50</v>
      </c>
      <c r="H340" s="14" t="s">
        <v>31</v>
      </c>
      <c r="I340" s="14" t="s">
        <v>50</v>
      </c>
      <c r="J340" s="27">
        <v>33</v>
      </c>
    </row>
    <row r="341" spans="1:10" x14ac:dyDescent="0.2">
      <c r="A341" s="14">
        <v>240322</v>
      </c>
      <c r="B341" s="14">
        <v>48</v>
      </c>
      <c r="C341" s="14" t="s">
        <v>99</v>
      </c>
      <c r="D341" s="14" t="s">
        <v>52</v>
      </c>
      <c r="E341" s="14" t="s">
        <v>50</v>
      </c>
      <c r="F341" s="14" t="s">
        <v>50</v>
      </c>
      <c r="G341" s="14" t="s">
        <v>50</v>
      </c>
      <c r="H341" s="14" t="s">
        <v>31</v>
      </c>
      <c r="I341" s="14" t="s">
        <v>50</v>
      </c>
      <c r="J341" s="27">
        <v>20</v>
      </c>
    </row>
    <row r="342" spans="1:10" x14ac:dyDescent="0.2">
      <c r="A342" s="14">
        <v>240322</v>
      </c>
      <c r="B342" s="14">
        <v>48</v>
      </c>
      <c r="C342" s="14" t="s">
        <v>98</v>
      </c>
      <c r="D342" s="14" t="s">
        <v>52</v>
      </c>
      <c r="E342" s="14" t="s">
        <v>50</v>
      </c>
      <c r="F342" s="14" t="s">
        <v>50</v>
      </c>
      <c r="G342" s="14" t="s">
        <v>50</v>
      </c>
      <c r="H342" s="14" t="s">
        <v>31</v>
      </c>
      <c r="I342" s="14" t="s">
        <v>50</v>
      </c>
      <c r="J342" s="27">
        <v>13</v>
      </c>
    </row>
    <row r="343" spans="1:10" x14ac:dyDescent="0.2">
      <c r="A343" s="14">
        <v>240322</v>
      </c>
      <c r="B343" s="14">
        <v>48</v>
      </c>
      <c r="C343" s="14" t="s">
        <v>97</v>
      </c>
      <c r="D343" s="14" t="s">
        <v>52</v>
      </c>
      <c r="E343" s="14" t="s">
        <v>50</v>
      </c>
      <c r="F343" s="14" t="s">
        <v>50</v>
      </c>
      <c r="G343" s="14" t="s">
        <v>50</v>
      </c>
      <c r="H343" s="14" t="s">
        <v>31</v>
      </c>
      <c r="I343" s="14" t="s">
        <v>50</v>
      </c>
      <c r="J343" s="27">
        <v>7</v>
      </c>
    </row>
    <row r="344" spans="1:10" x14ac:dyDescent="0.2">
      <c r="A344" s="14">
        <v>240322</v>
      </c>
      <c r="B344" s="14">
        <v>48</v>
      </c>
      <c r="C344" s="14" t="s">
        <v>96</v>
      </c>
      <c r="D344" s="14" t="s">
        <v>52</v>
      </c>
      <c r="E344" s="14" t="s">
        <v>50</v>
      </c>
      <c r="F344" s="14" t="s">
        <v>50</v>
      </c>
      <c r="G344" s="14" t="s">
        <v>50</v>
      </c>
      <c r="H344" s="14" t="s">
        <v>31</v>
      </c>
      <c r="I344" s="14" t="s">
        <v>50</v>
      </c>
      <c r="J344" s="27">
        <v>12</v>
      </c>
    </row>
    <row r="345" spans="1:10" x14ac:dyDescent="0.2">
      <c r="A345" s="14">
        <v>240322</v>
      </c>
      <c r="B345" s="14">
        <v>48</v>
      </c>
      <c r="C345" s="14" t="s">
        <v>95</v>
      </c>
      <c r="D345" s="14" t="s">
        <v>52</v>
      </c>
      <c r="E345" s="14" t="s">
        <v>50</v>
      </c>
      <c r="F345" s="14" t="s">
        <v>50</v>
      </c>
      <c r="G345" s="14" t="s">
        <v>50</v>
      </c>
      <c r="H345" s="14" t="s">
        <v>31</v>
      </c>
      <c r="I345" s="14" t="s">
        <v>50</v>
      </c>
      <c r="J345" s="27">
        <v>11</v>
      </c>
    </row>
    <row r="346" spans="1:10" x14ac:dyDescent="0.2">
      <c r="A346" s="14">
        <v>240322</v>
      </c>
      <c r="B346" s="14">
        <v>48</v>
      </c>
      <c r="C346" s="14" t="s">
        <v>94</v>
      </c>
      <c r="D346" s="14" t="s">
        <v>52</v>
      </c>
      <c r="E346" s="14" t="s">
        <v>50</v>
      </c>
      <c r="F346" s="14" t="s">
        <v>50</v>
      </c>
      <c r="G346" s="14" t="s">
        <v>50</v>
      </c>
      <c r="H346" s="14" t="s">
        <v>31</v>
      </c>
      <c r="I346" s="14" t="s">
        <v>50</v>
      </c>
      <c r="J346" s="27">
        <v>7</v>
      </c>
    </row>
    <row r="347" spans="1:10" x14ac:dyDescent="0.2">
      <c r="A347" s="14">
        <v>240322</v>
      </c>
      <c r="B347" s="14">
        <v>48</v>
      </c>
      <c r="C347" s="14" t="s">
        <v>93</v>
      </c>
      <c r="D347" s="14" t="s">
        <v>52</v>
      </c>
      <c r="E347" s="14" t="s">
        <v>50</v>
      </c>
      <c r="F347" s="14" t="s">
        <v>50</v>
      </c>
      <c r="G347" s="14" t="s">
        <v>50</v>
      </c>
      <c r="H347" s="14" t="s">
        <v>31</v>
      </c>
      <c r="I347" s="14" t="s">
        <v>50</v>
      </c>
      <c r="J347" s="27">
        <v>15</v>
      </c>
    </row>
    <row r="348" spans="1:10" x14ac:dyDescent="0.2">
      <c r="A348" s="14">
        <v>240322</v>
      </c>
      <c r="B348" s="14">
        <v>48</v>
      </c>
      <c r="C348" s="14" t="s">
        <v>92</v>
      </c>
      <c r="D348" s="14" t="s">
        <v>52</v>
      </c>
      <c r="E348" s="14" t="s">
        <v>50</v>
      </c>
      <c r="F348" s="14" t="s">
        <v>50</v>
      </c>
      <c r="G348" s="14" t="s">
        <v>50</v>
      </c>
      <c r="H348" s="14" t="s">
        <v>31</v>
      </c>
      <c r="I348" s="14" t="s">
        <v>50</v>
      </c>
      <c r="J348" s="27">
        <v>9</v>
      </c>
    </row>
    <row r="349" spans="1:10" x14ac:dyDescent="0.2">
      <c r="A349" s="14">
        <v>240322</v>
      </c>
      <c r="B349" s="14">
        <v>48</v>
      </c>
      <c r="C349" s="14" t="s">
        <v>91</v>
      </c>
      <c r="D349" s="14" t="s">
        <v>52</v>
      </c>
      <c r="E349" s="14" t="s">
        <v>50</v>
      </c>
      <c r="F349" s="14" t="s">
        <v>50</v>
      </c>
      <c r="G349" s="14" t="s">
        <v>50</v>
      </c>
      <c r="H349" s="14" t="s">
        <v>31</v>
      </c>
      <c r="I349" s="14" t="s">
        <v>50</v>
      </c>
      <c r="J349" s="27">
        <v>11</v>
      </c>
    </row>
    <row r="350" spans="1:10" x14ac:dyDescent="0.2">
      <c r="A350" s="14">
        <v>240322</v>
      </c>
      <c r="B350" s="14">
        <v>48</v>
      </c>
      <c r="C350" s="14" t="s">
        <v>90</v>
      </c>
      <c r="D350" s="14" t="s">
        <v>53</v>
      </c>
      <c r="E350" s="14" t="s">
        <v>31</v>
      </c>
      <c r="F350" s="14" t="s">
        <v>50</v>
      </c>
      <c r="G350" s="14" t="s">
        <v>50</v>
      </c>
      <c r="H350" s="14" t="s">
        <v>31</v>
      </c>
      <c r="I350" s="14">
        <v>0</v>
      </c>
      <c r="J350" s="27">
        <v>4272</v>
      </c>
    </row>
    <row r="351" spans="1:10" x14ac:dyDescent="0.2">
      <c r="A351" s="14">
        <v>240322</v>
      </c>
      <c r="B351" s="14">
        <v>48</v>
      </c>
      <c r="C351" s="14" t="s">
        <v>89</v>
      </c>
      <c r="D351" s="14" t="s">
        <v>53</v>
      </c>
      <c r="E351" s="14" t="s">
        <v>31</v>
      </c>
      <c r="F351" s="14" t="s">
        <v>50</v>
      </c>
      <c r="G351" s="14" t="s">
        <v>50</v>
      </c>
      <c r="H351" s="14" t="s">
        <v>31</v>
      </c>
      <c r="I351" s="14">
        <v>0.02</v>
      </c>
      <c r="J351" s="27">
        <v>4180</v>
      </c>
    </row>
    <row r="352" spans="1:10" x14ac:dyDescent="0.2">
      <c r="A352" s="14">
        <v>240322</v>
      </c>
      <c r="B352" s="14">
        <v>48</v>
      </c>
      <c r="C352" s="14" t="s">
        <v>88</v>
      </c>
      <c r="D352" s="14" t="s">
        <v>53</v>
      </c>
      <c r="E352" s="14" t="s">
        <v>31</v>
      </c>
      <c r="F352" s="14" t="s">
        <v>50</v>
      </c>
      <c r="G352" s="14" t="s">
        <v>50</v>
      </c>
      <c r="H352" s="14" t="s">
        <v>31</v>
      </c>
      <c r="I352" s="14">
        <v>0.04</v>
      </c>
      <c r="J352" s="27">
        <v>77051</v>
      </c>
    </row>
    <row r="353" spans="1:10" x14ac:dyDescent="0.2">
      <c r="A353" s="14">
        <v>240322</v>
      </c>
      <c r="B353" s="14">
        <v>48</v>
      </c>
      <c r="C353" s="14" t="s">
        <v>87</v>
      </c>
      <c r="D353" s="14" t="s">
        <v>53</v>
      </c>
      <c r="E353" s="14" t="s">
        <v>31</v>
      </c>
      <c r="F353" s="14" t="s">
        <v>50</v>
      </c>
      <c r="G353" s="14" t="s">
        <v>50</v>
      </c>
      <c r="H353" s="14" t="s">
        <v>31</v>
      </c>
      <c r="I353" s="14">
        <v>0.08</v>
      </c>
      <c r="J353" s="27">
        <v>5760</v>
      </c>
    </row>
    <row r="354" spans="1:10" x14ac:dyDescent="0.2">
      <c r="A354" s="14">
        <v>240322</v>
      </c>
      <c r="B354" s="14">
        <v>48</v>
      </c>
      <c r="C354" s="14" t="s">
        <v>86</v>
      </c>
      <c r="D354" s="14" t="s">
        <v>53</v>
      </c>
      <c r="E354" s="14" t="s">
        <v>31</v>
      </c>
      <c r="F354" s="14" t="s">
        <v>50</v>
      </c>
      <c r="G354" s="14" t="s">
        <v>50</v>
      </c>
      <c r="H354" s="14" t="s">
        <v>31</v>
      </c>
      <c r="I354" s="14">
        <v>0.16</v>
      </c>
      <c r="J354" s="27">
        <v>4307</v>
      </c>
    </row>
    <row r="355" spans="1:10" x14ac:dyDescent="0.2">
      <c r="A355" s="14">
        <v>240322</v>
      </c>
      <c r="B355" s="14">
        <v>48</v>
      </c>
      <c r="C355" s="14" t="s">
        <v>85</v>
      </c>
      <c r="D355" s="14" t="s">
        <v>53</v>
      </c>
      <c r="E355" s="14" t="s">
        <v>31</v>
      </c>
      <c r="F355" s="14" t="s">
        <v>50</v>
      </c>
      <c r="G355" s="14" t="s">
        <v>50</v>
      </c>
      <c r="H355" s="14" t="s">
        <v>31</v>
      </c>
      <c r="I355" s="14">
        <v>0.31</v>
      </c>
      <c r="J355" s="27">
        <v>6141</v>
      </c>
    </row>
    <row r="356" spans="1:10" x14ac:dyDescent="0.2">
      <c r="A356" s="14">
        <v>240322</v>
      </c>
      <c r="B356" s="14">
        <v>48</v>
      </c>
      <c r="C356" s="14" t="s">
        <v>84</v>
      </c>
      <c r="D356" s="14" t="s">
        <v>53</v>
      </c>
      <c r="E356" s="14" t="s">
        <v>31</v>
      </c>
      <c r="F356" s="14" t="s">
        <v>50</v>
      </c>
      <c r="G356" s="14" t="s">
        <v>50</v>
      </c>
      <c r="H356" s="14" t="s">
        <v>31</v>
      </c>
      <c r="I356" s="14">
        <v>0.62</v>
      </c>
      <c r="J356" s="27">
        <v>4242</v>
      </c>
    </row>
    <row r="357" spans="1:10" x14ac:dyDescent="0.2">
      <c r="A357" s="14">
        <v>240322</v>
      </c>
      <c r="B357" s="14">
        <v>48</v>
      </c>
      <c r="C357" s="14" t="s">
        <v>83</v>
      </c>
      <c r="D357" s="14" t="s">
        <v>53</v>
      </c>
      <c r="E357" s="14" t="s">
        <v>31</v>
      </c>
      <c r="F357" s="14" t="s">
        <v>50</v>
      </c>
      <c r="G357" s="14" t="s">
        <v>50</v>
      </c>
      <c r="H357" s="14" t="s">
        <v>31</v>
      </c>
      <c r="I357" s="14">
        <v>1.25</v>
      </c>
      <c r="J357" s="27">
        <v>5415</v>
      </c>
    </row>
    <row r="358" spans="1:10" x14ac:dyDescent="0.2">
      <c r="A358" s="14">
        <v>240322</v>
      </c>
      <c r="B358" s="14">
        <v>48</v>
      </c>
      <c r="C358" s="14" t="s">
        <v>82</v>
      </c>
      <c r="D358" s="14" t="s">
        <v>53</v>
      </c>
      <c r="E358" s="14" t="s">
        <v>31</v>
      </c>
      <c r="F358" s="14" t="s">
        <v>50</v>
      </c>
      <c r="G358" s="14" t="s">
        <v>50</v>
      </c>
      <c r="H358" s="14" t="s">
        <v>31</v>
      </c>
      <c r="I358" s="14">
        <v>2.5</v>
      </c>
      <c r="J358" s="27">
        <v>7056</v>
      </c>
    </row>
    <row r="359" spans="1:10" x14ac:dyDescent="0.2">
      <c r="A359" s="14">
        <v>240322</v>
      </c>
      <c r="B359" s="14">
        <v>48</v>
      </c>
      <c r="C359" s="14" t="s">
        <v>81</v>
      </c>
      <c r="D359" s="14" t="s">
        <v>53</v>
      </c>
      <c r="E359" s="14" t="s">
        <v>31</v>
      </c>
      <c r="F359" s="14" t="s">
        <v>50</v>
      </c>
      <c r="G359" s="14" t="s">
        <v>50</v>
      </c>
      <c r="H359" s="14" t="s">
        <v>31</v>
      </c>
      <c r="I359" s="14">
        <v>5</v>
      </c>
      <c r="J359" s="27">
        <v>9211</v>
      </c>
    </row>
    <row r="360" spans="1:10" x14ac:dyDescent="0.2">
      <c r="A360" s="14">
        <v>240322</v>
      </c>
      <c r="B360" s="14">
        <v>48</v>
      </c>
      <c r="C360" s="14" t="s">
        <v>80</v>
      </c>
      <c r="D360" s="14" t="s">
        <v>53</v>
      </c>
      <c r="E360" s="14" t="s">
        <v>31</v>
      </c>
      <c r="F360" s="14" t="s">
        <v>50</v>
      </c>
      <c r="G360" s="14" t="s">
        <v>50</v>
      </c>
      <c r="H360" s="14" t="s">
        <v>31</v>
      </c>
      <c r="I360" s="14">
        <v>10</v>
      </c>
      <c r="J360" s="27">
        <v>5635</v>
      </c>
    </row>
    <row r="361" spans="1:10" x14ac:dyDescent="0.2">
      <c r="A361" s="14">
        <v>240322</v>
      </c>
      <c r="B361" s="14">
        <v>48</v>
      </c>
      <c r="C361" s="14" t="s">
        <v>79</v>
      </c>
      <c r="D361" s="14" t="s">
        <v>53</v>
      </c>
      <c r="E361" s="14" t="s">
        <v>31</v>
      </c>
      <c r="F361" s="14" t="s">
        <v>50</v>
      </c>
      <c r="G361" s="14" t="s">
        <v>50</v>
      </c>
      <c r="H361" s="14" t="s">
        <v>31</v>
      </c>
      <c r="I361" s="14">
        <v>20</v>
      </c>
      <c r="J361" s="27">
        <v>6640</v>
      </c>
    </row>
    <row r="362" spans="1:10" x14ac:dyDescent="0.2">
      <c r="A362" s="14">
        <v>240322</v>
      </c>
      <c r="B362" s="14">
        <v>48</v>
      </c>
      <c r="C362" s="14" t="s">
        <v>78</v>
      </c>
      <c r="D362" s="14" t="s">
        <v>52</v>
      </c>
      <c r="E362" s="14" t="s">
        <v>50</v>
      </c>
      <c r="F362" s="14" t="s">
        <v>50</v>
      </c>
      <c r="G362" s="14" t="s">
        <v>50</v>
      </c>
      <c r="H362" s="14" t="s">
        <v>31</v>
      </c>
      <c r="I362" s="14" t="s">
        <v>50</v>
      </c>
      <c r="J362" s="27">
        <v>8</v>
      </c>
    </row>
    <row r="363" spans="1:10" x14ac:dyDescent="0.2">
      <c r="A363" s="14">
        <v>240322</v>
      </c>
      <c r="B363" s="14">
        <v>48</v>
      </c>
      <c r="C363" s="14" t="s">
        <v>77</v>
      </c>
      <c r="D363" s="14" t="s">
        <v>52</v>
      </c>
      <c r="E363" s="14" t="s">
        <v>50</v>
      </c>
      <c r="F363" s="14" t="s">
        <v>50</v>
      </c>
      <c r="G363" s="14" t="s">
        <v>50</v>
      </c>
      <c r="H363" s="14" t="s">
        <v>31</v>
      </c>
      <c r="I363" s="14" t="s">
        <v>50</v>
      </c>
      <c r="J363" s="27">
        <v>17</v>
      </c>
    </row>
    <row r="364" spans="1:10" x14ac:dyDescent="0.2">
      <c r="A364" s="14">
        <v>240322</v>
      </c>
      <c r="B364" s="14">
        <v>48</v>
      </c>
      <c r="C364" s="14" t="s">
        <v>76</v>
      </c>
      <c r="D364" s="14" t="s">
        <v>52</v>
      </c>
      <c r="E364" s="14" t="s">
        <v>50</v>
      </c>
      <c r="F364" s="14" t="s">
        <v>50</v>
      </c>
      <c r="G364" s="14" t="s">
        <v>50</v>
      </c>
      <c r="H364" s="14" t="s">
        <v>31</v>
      </c>
      <c r="I364" s="14" t="s">
        <v>50</v>
      </c>
      <c r="J364" s="27">
        <v>24</v>
      </c>
    </row>
    <row r="365" spans="1:10" x14ac:dyDescent="0.2">
      <c r="A365" s="14">
        <v>240322</v>
      </c>
      <c r="B365" s="14">
        <v>48</v>
      </c>
      <c r="C365" s="14" t="s">
        <v>75</v>
      </c>
      <c r="D365" s="14" t="s">
        <v>52</v>
      </c>
      <c r="E365" s="14" t="s">
        <v>50</v>
      </c>
      <c r="F365" s="14" t="s">
        <v>50</v>
      </c>
      <c r="G365" s="14" t="s">
        <v>50</v>
      </c>
      <c r="H365" s="14" t="s">
        <v>31</v>
      </c>
      <c r="I365" s="14" t="s">
        <v>50</v>
      </c>
      <c r="J365" s="27">
        <v>22</v>
      </c>
    </row>
    <row r="366" spans="1:10" x14ac:dyDescent="0.2">
      <c r="A366" s="14">
        <v>240322</v>
      </c>
      <c r="B366" s="14">
        <v>48</v>
      </c>
      <c r="C366" s="14" t="s">
        <v>74</v>
      </c>
      <c r="D366" s="14" t="s">
        <v>52</v>
      </c>
      <c r="E366" s="14" t="s">
        <v>50</v>
      </c>
      <c r="F366" s="14" t="s">
        <v>50</v>
      </c>
      <c r="G366" s="14" t="s">
        <v>50</v>
      </c>
      <c r="H366" s="14" t="s">
        <v>31</v>
      </c>
      <c r="I366" s="14" t="s">
        <v>50</v>
      </c>
      <c r="J366" s="27">
        <v>10</v>
      </c>
    </row>
    <row r="367" spans="1:10" x14ac:dyDescent="0.2">
      <c r="A367" s="14">
        <v>240322</v>
      </c>
      <c r="B367" s="14">
        <v>48</v>
      </c>
      <c r="C367" s="14" t="s">
        <v>73</v>
      </c>
      <c r="D367" s="14" t="s">
        <v>52</v>
      </c>
      <c r="E367" s="14" t="s">
        <v>50</v>
      </c>
      <c r="F367" s="14" t="s">
        <v>50</v>
      </c>
      <c r="G367" s="14" t="s">
        <v>50</v>
      </c>
      <c r="H367" s="14" t="s">
        <v>31</v>
      </c>
      <c r="I367" s="14" t="s">
        <v>50</v>
      </c>
      <c r="J367" s="27">
        <v>15</v>
      </c>
    </row>
    <row r="368" spans="1:10" x14ac:dyDescent="0.2">
      <c r="A368" s="14">
        <v>240322</v>
      </c>
      <c r="B368" s="14">
        <v>48</v>
      </c>
      <c r="C368" s="14" t="s">
        <v>72</v>
      </c>
      <c r="D368" s="14" t="s">
        <v>52</v>
      </c>
      <c r="E368" s="14" t="s">
        <v>50</v>
      </c>
      <c r="F368" s="14" t="s">
        <v>50</v>
      </c>
      <c r="G368" s="14" t="s">
        <v>50</v>
      </c>
      <c r="H368" s="14" t="s">
        <v>31</v>
      </c>
      <c r="I368" s="14" t="s">
        <v>50</v>
      </c>
      <c r="J368" s="27">
        <v>12</v>
      </c>
    </row>
    <row r="369" spans="1:10" x14ac:dyDescent="0.2">
      <c r="A369" s="14">
        <v>240322</v>
      </c>
      <c r="B369" s="14">
        <v>48</v>
      </c>
      <c r="C369" s="14" t="s">
        <v>71</v>
      </c>
      <c r="D369" s="14" t="s">
        <v>52</v>
      </c>
      <c r="E369" s="14" t="s">
        <v>50</v>
      </c>
      <c r="F369" s="14" t="s">
        <v>50</v>
      </c>
      <c r="G369" s="14" t="s">
        <v>50</v>
      </c>
      <c r="H369" s="14" t="s">
        <v>31</v>
      </c>
      <c r="I369" s="14" t="s">
        <v>50</v>
      </c>
      <c r="J369" s="27">
        <v>17</v>
      </c>
    </row>
    <row r="370" spans="1:10" x14ac:dyDescent="0.2">
      <c r="A370" s="14">
        <v>240322</v>
      </c>
      <c r="B370" s="14">
        <v>48</v>
      </c>
      <c r="C370" s="14" t="s">
        <v>70</v>
      </c>
      <c r="D370" s="14" t="s">
        <v>52</v>
      </c>
      <c r="E370" s="14" t="s">
        <v>50</v>
      </c>
      <c r="F370" s="14" t="s">
        <v>50</v>
      </c>
      <c r="G370" s="14" t="s">
        <v>50</v>
      </c>
      <c r="H370" s="14" t="s">
        <v>31</v>
      </c>
      <c r="I370" s="14" t="s">
        <v>50</v>
      </c>
      <c r="J370" s="27">
        <v>35</v>
      </c>
    </row>
    <row r="371" spans="1:10" x14ac:dyDescent="0.2">
      <c r="A371" s="14">
        <v>240322</v>
      </c>
      <c r="B371" s="14">
        <v>48</v>
      </c>
      <c r="C371" s="14" t="s">
        <v>69</v>
      </c>
      <c r="D371" s="14" t="s">
        <v>52</v>
      </c>
      <c r="E371" s="14" t="s">
        <v>50</v>
      </c>
      <c r="F371" s="14" t="s">
        <v>50</v>
      </c>
      <c r="G371" s="14" t="s">
        <v>50</v>
      </c>
      <c r="H371" s="14" t="s">
        <v>31</v>
      </c>
      <c r="I371" s="14" t="s">
        <v>50</v>
      </c>
      <c r="J371" s="27">
        <v>43</v>
      </c>
    </row>
    <row r="372" spans="1:10" x14ac:dyDescent="0.2">
      <c r="A372" s="14">
        <v>240322</v>
      </c>
      <c r="B372" s="14">
        <v>48</v>
      </c>
      <c r="C372" s="14" t="s">
        <v>68</v>
      </c>
      <c r="D372" s="14" t="s">
        <v>52</v>
      </c>
      <c r="E372" s="14" t="s">
        <v>50</v>
      </c>
      <c r="F372" s="14" t="s">
        <v>50</v>
      </c>
      <c r="G372" s="14" t="s">
        <v>50</v>
      </c>
      <c r="H372" s="14" t="s">
        <v>31</v>
      </c>
      <c r="I372" s="14" t="s">
        <v>50</v>
      </c>
      <c r="J372" s="27">
        <v>103</v>
      </c>
    </row>
    <row r="373" spans="1:10" x14ac:dyDescent="0.2">
      <c r="A373" s="14">
        <v>240322</v>
      </c>
      <c r="B373" s="14">
        <v>48</v>
      </c>
      <c r="C373" s="14" t="s">
        <v>67</v>
      </c>
      <c r="D373" s="14" t="s">
        <v>52</v>
      </c>
      <c r="E373" s="14" t="s">
        <v>50</v>
      </c>
      <c r="F373" s="14" t="s">
        <v>50</v>
      </c>
      <c r="G373" s="14" t="s">
        <v>50</v>
      </c>
      <c r="H373" s="14" t="s">
        <v>31</v>
      </c>
      <c r="I373" s="14" t="s">
        <v>50</v>
      </c>
      <c r="J373" s="27">
        <v>90</v>
      </c>
    </row>
    <row r="374" spans="1:10" x14ac:dyDescent="0.2">
      <c r="A374" s="14">
        <v>240322</v>
      </c>
      <c r="B374" s="14">
        <v>48</v>
      </c>
      <c r="C374" s="14" t="s">
        <v>66</v>
      </c>
      <c r="D374" s="14" t="s">
        <v>53</v>
      </c>
      <c r="E374" s="14" t="s">
        <v>48</v>
      </c>
      <c r="F374" s="14" t="s">
        <v>50</v>
      </c>
      <c r="G374" s="14" t="s">
        <v>50</v>
      </c>
      <c r="H374" s="14" t="s">
        <v>31</v>
      </c>
      <c r="I374" s="14">
        <v>0</v>
      </c>
      <c r="J374" s="27">
        <v>7221</v>
      </c>
    </row>
    <row r="375" spans="1:10" x14ac:dyDescent="0.2">
      <c r="A375" s="14">
        <v>240322</v>
      </c>
      <c r="B375" s="14">
        <v>48</v>
      </c>
      <c r="C375" s="14" t="s">
        <v>65</v>
      </c>
      <c r="D375" s="14" t="s">
        <v>53</v>
      </c>
      <c r="E375" s="14" t="s">
        <v>48</v>
      </c>
      <c r="F375" s="14" t="s">
        <v>50</v>
      </c>
      <c r="G375" s="14" t="s">
        <v>50</v>
      </c>
      <c r="H375" s="14" t="s">
        <v>31</v>
      </c>
      <c r="I375" s="14">
        <v>0.02</v>
      </c>
      <c r="J375" s="27">
        <v>5316</v>
      </c>
    </row>
    <row r="376" spans="1:10" x14ac:dyDescent="0.2">
      <c r="A376" s="14">
        <v>240322</v>
      </c>
      <c r="B376" s="14">
        <v>48</v>
      </c>
      <c r="C376" s="14" t="s">
        <v>64</v>
      </c>
      <c r="D376" s="14" t="s">
        <v>53</v>
      </c>
      <c r="E376" s="14" t="s">
        <v>48</v>
      </c>
      <c r="F376" s="14" t="s">
        <v>50</v>
      </c>
      <c r="G376" s="14" t="s">
        <v>50</v>
      </c>
      <c r="H376" s="14" t="s">
        <v>31</v>
      </c>
      <c r="I376" s="14">
        <v>0.04</v>
      </c>
      <c r="J376" s="27">
        <v>8058</v>
      </c>
    </row>
    <row r="377" spans="1:10" x14ac:dyDescent="0.2">
      <c r="A377" s="14">
        <v>240322</v>
      </c>
      <c r="B377" s="14">
        <v>48</v>
      </c>
      <c r="C377" s="14" t="s">
        <v>63</v>
      </c>
      <c r="D377" s="14" t="s">
        <v>53</v>
      </c>
      <c r="E377" s="14" t="s">
        <v>48</v>
      </c>
      <c r="F377" s="14" t="s">
        <v>50</v>
      </c>
      <c r="G377" s="14" t="s">
        <v>50</v>
      </c>
      <c r="H377" s="14" t="s">
        <v>31</v>
      </c>
      <c r="I377" s="14">
        <v>0.08</v>
      </c>
      <c r="J377" s="27">
        <v>13445</v>
      </c>
    </row>
    <row r="378" spans="1:10" x14ac:dyDescent="0.2">
      <c r="A378" s="14">
        <v>240322</v>
      </c>
      <c r="B378" s="14">
        <v>48</v>
      </c>
      <c r="C378" s="14" t="s">
        <v>62</v>
      </c>
      <c r="D378" s="14" t="s">
        <v>53</v>
      </c>
      <c r="E378" s="14" t="s">
        <v>48</v>
      </c>
      <c r="F378" s="14" t="s">
        <v>50</v>
      </c>
      <c r="G378" s="14" t="s">
        <v>50</v>
      </c>
      <c r="H378" s="14" t="s">
        <v>31</v>
      </c>
      <c r="I378" s="14">
        <v>0.16</v>
      </c>
      <c r="J378" s="27">
        <v>11173</v>
      </c>
    </row>
    <row r="379" spans="1:10" x14ac:dyDescent="0.2">
      <c r="A379" s="14">
        <v>240322</v>
      </c>
      <c r="B379" s="14">
        <v>48</v>
      </c>
      <c r="C379" s="14" t="s">
        <v>61</v>
      </c>
      <c r="D379" s="14" t="s">
        <v>53</v>
      </c>
      <c r="E379" s="14" t="s">
        <v>48</v>
      </c>
      <c r="F379" s="14" t="s">
        <v>50</v>
      </c>
      <c r="G379" s="14" t="s">
        <v>50</v>
      </c>
      <c r="H379" s="14" t="s">
        <v>31</v>
      </c>
      <c r="I379" s="14">
        <v>0.31</v>
      </c>
      <c r="J379" s="27">
        <v>16610</v>
      </c>
    </row>
    <row r="380" spans="1:10" x14ac:dyDescent="0.2">
      <c r="A380" s="14">
        <v>240322</v>
      </c>
      <c r="B380" s="14">
        <v>48</v>
      </c>
      <c r="C380" s="14" t="s">
        <v>60</v>
      </c>
      <c r="D380" s="14" t="s">
        <v>53</v>
      </c>
      <c r="E380" s="14" t="s">
        <v>48</v>
      </c>
      <c r="F380" s="14" t="s">
        <v>50</v>
      </c>
      <c r="G380" s="14" t="s">
        <v>50</v>
      </c>
      <c r="H380" s="14" t="s">
        <v>31</v>
      </c>
      <c r="I380" s="14">
        <v>0.62</v>
      </c>
      <c r="J380" s="27">
        <v>9136</v>
      </c>
    </row>
    <row r="381" spans="1:10" x14ac:dyDescent="0.2">
      <c r="A381" s="14">
        <v>240322</v>
      </c>
      <c r="B381" s="14">
        <v>48</v>
      </c>
      <c r="C381" s="14" t="s">
        <v>59</v>
      </c>
      <c r="D381" s="14" t="s">
        <v>53</v>
      </c>
      <c r="E381" s="14" t="s">
        <v>48</v>
      </c>
      <c r="F381" s="14" t="s">
        <v>50</v>
      </c>
      <c r="G381" s="14" t="s">
        <v>50</v>
      </c>
      <c r="H381" s="14" t="s">
        <v>31</v>
      </c>
      <c r="I381" s="14">
        <v>1.25</v>
      </c>
      <c r="J381" s="27">
        <v>21542</v>
      </c>
    </row>
    <row r="382" spans="1:10" x14ac:dyDescent="0.2">
      <c r="A382" s="14">
        <v>240322</v>
      </c>
      <c r="B382" s="14">
        <v>48</v>
      </c>
      <c r="C382" s="14" t="s">
        <v>58</v>
      </c>
      <c r="D382" s="14" t="s">
        <v>53</v>
      </c>
      <c r="E382" s="14" t="s">
        <v>48</v>
      </c>
      <c r="F382" s="14" t="s">
        <v>50</v>
      </c>
      <c r="G382" s="14" t="s">
        <v>50</v>
      </c>
      <c r="H382" s="14" t="s">
        <v>31</v>
      </c>
      <c r="I382" s="14">
        <v>2.5</v>
      </c>
      <c r="J382" s="27">
        <v>52609</v>
      </c>
    </row>
    <row r="383" spans="1:10" x14ac:dyDescent="0.2">
      <c r="A383" s="14">
        <v>240322</v>
      </c>
      <c r="B383" s="14">
        <v>48</v>
      </c>
      <c r="C383" s="14" t="s">
        <v>57</v>
      </c>
      <c r="D383" s="14" t="s">
        <v>53</v>
      </c>
      <c r="E383" s="14" t="s">
        <v>48</v>
      </c>
      <c r="F383" s="14" t="s">
        <v>50</v>
      </c>
      <c r="G383" s="14" t="s">
        <v>50</v>
      </c>
      <c r="H383" s="14" t="s">
        <v>31</v>
      </c>
      <c r="I383" s="14">
        <v>5</v>
      </c>
      <c r="J383" s="27">
        <v>105715</v>
      </c>
    </row>
    <row r="384" spans="1:10" x14ac:dyDescent="0.2">
      <c r="A384" s="14">
        <v>240322</v>
      </c>
      <c r="B384" s="14">
        <v>48</v>
      </c>
      <c r="C384" s="14" t="s">
        <v>56</v>
      </c>
      <c r="D384" s="14" t="s">
        <v>53</v>
      </c>
      <c r="E384" s="14" t="s">
        <v>48</v>
      </c>
      <c r="F384" s="14" t="s">
        <v>50</v>
      </c>
      <c r="G384" s="14" t="s">
        <v>50</v>
      </c>
      <c r="H384" s="14" t="s">
        <v>31</v>
      </c>
      <c r="I384" s="14">
        <v>10</v>
      </c>
      <c r="J384" s="27">
        <v>229381</v>
      </c>
    </row>
    <row r="385" spans="1:10" x14ac:dyDescent="0.2">
      <c r="A385" s="14">
        <v>240322</v>
      </c>
      <c r="B385" s="14">
        <v>48</v>
      </c>
      <c r="C385" s="14" t="s">
        <v>55</v>
      </c>
      <c r="D385" s="14" t="s">
        <v>53</v>
      </c>
      <c r="E385" s="14" t="s">
        <v>48</v>
      </c>
      <c r="F385" s="14" t="s">
        <v>50</v>
      </c>
      <c r="G385" s="14" t="s">
        <v>50</v>
      </c>
      <c r="H385" s="14" t="s">
        <v>31</v>
      </c>
      <c r="I385" s="14">
        <v>20</v>
      </c>
      <c r="J385" s="27">
        <v>255686</v>
      </c>
    </row>
    <row r="386" spans="1:10" x14ac:dyDescent="0.2">
      <c r="J386" s="15"/>
    </row>
    <row r="387" spans="1:10" x14ac:dyDescent="0.2">
      <c r="J387" s="15"/>
    </row>
    <row r="388" spans="1:10" x14ac:dyDescent="0.2">
      <c r="J388" s="15"/>
    </row>
    <row r="389" spans="1:10" x14ac:dyDescent="0.2">
      <c r="J389" s="15"/>
    </row>
    <row r="390" spans="1:10" x14ac:dyDescent="0.2">
      <c r="J390" s="15"/>
    </row>
    <row r="391" spans="1:10" x14ac:dyDescent="0.2">
      <c r="J391" s="15"/>
    </row>
    <row r="392" spans="1:10" x14ac:dyDescent="0.2">
      <c r="J392" s="15"/>
    </row>
    <row r="393" spans="1:10" x14ac:dyDescent="0.2">
      <c r="J393" s="15"/>
    </row>
    <row r="394" spans="1:10" x14ac:dyDescent="0.2">
      <c r="J394" s="15"/>
    </row>
    <row r="395" spans="1:10" x14ac:dyDescent="0.2">
      <c r="J395" s="15"/>
    </row>
    <row r="396" spans="1:10" x14ac:dyDescent="0.2">
      <c r="J396" s="15"/>
    </row>
    <row r="397" spans="1:10" x14ac:dyDescent="0.2">
      <c r="J397" s="15"/>
    </row>
    <row r="398" spans="1:10" x14ac:dyDescent="0.2">
      <c r="J398" s="15"/>
    </row>
    <row r="399" spans="1:10" x14ac:dyDescent="0.2">
      <c r="J399" s="15"/>
    </row>
    <row r="400" spans="1:10" x14ac:dyDescent="0.2">
      <c r="J400" s="15"/>
    </row>
    <row r="401" spans="10:10" x14ac:dyDescent="0.2">
      <c r="J401" s="15"/>
    </row>
    <row r="402" spans="10:10" x14ac:dyDescent="0.2">
      <c r="J402" s="15"/>
    </row>
    <row r="403" spans="10:10" x14ac:dyDescent="0.2">
      <c r="J403" s="15"/>
    </row>
    <row r="404" spans="10:10" x14ac:dyDescent="0.2">
      <c r="J404" s="15"/>
    </row>
    <row r="405" spans="10:10" x14ac:dyDescent="0.2">
      <c r="J405" s="15"/>
    </row>
    <row r="406" spans="10:10" x14ac:dyDescent="0.2">
      <c r="J406" s="15"/>
    </row>
    <row r="407" spans="10:10" x14ac:dyDescent="0.2">
      <c r="J407" s="15"/>
    </row>
    <row r="408" spans="10:10" x14ac:dyDescent="0.2">
      <c r="J408" s="15"/>
    </row>
    <row r="409" spans="10:10" x14ac:dyDescent="0.2">
      <c r="J409" s="15"/>
    </row>
    <row r="410" spans="10:10" x14ac:dyDescent="0.2">
      <c r="J410" s="15"/>
    </row>
    <row r="411" spans="10:10" x14ac:dyDescent="0.2">
      <c r="J411" s="15"/>
    </row>
    <row r="412" spans="10:10" x14ac:dyDescent="0.2">
      <c r="J412" s="15"/>
    </row>
    <row r="413" spans="10:10" x14ac:dyDescent="0.2">
      <c r="J413" s="15"/>
    </row>
    <row r="414" spans="10:10" x14ac:dyDescent="0.2">
      <c r="J414" s="15"/>
    </row>
    <row r="415" spans="10:10" x14ac:dyDescent="0.2">
      <c r="J415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0B1AB-B992-4C45-9409-4B90A9AA01C1}">
  <dimension ref="A1:D25"/>
  <sheetViews>
    <sheetView workbookViewId="0">
      <selection activeCell="D20" sqref="D20:D25"/>
    </sheetView>
  </sheetViews>
  <sheetFormatPr baseColWidth="10" defaultColWidth="11.5" defaultRowHeight="15" x14ac:dyDescent="0.2"/>
  <sheetData>
    <row r="1" spans="1:4" x14ac:dyDescent="0.2">
      <c r="A1" t="s">
        <v>23</v>
      </c>
      <c r="B1" t="s">
        <v>42</v>
      </c>
      <c r="C1" t="s">
        <v>22</v>
      </c>
      <c r="D1" t="s">
        <v>152</v>
      </c>
    </row>
    <row r="2" spans="1:4" x14ac:dyDescent="0.2">
      <c r="A2" t="s">
        <v>28</v>
      </c>
      <c r="B2">
        <v>24</v>
      </c>
      <c r="C2">
        <v>240322</v>
      </c>
      <c r="D2">
        <v>0.5</v>
      </c>
    </row>
    <row r="3" spans="1:4" x14ac:dyDescent="0.2">
      <c r="A3" t="s">
        <v>32</v>
      </c>
      <c r="B3">
        <v>24</v>
      </c>
      <c r="C3">
        <v>240322</v>
      </c>
      <c r="D3">
        <v>0.5</v>
      </c>
    </row>
    <row r="4" spans="1:4" x14ac:dyDescent="0.2">
      <c r="A4" t="s">
        <v>34</v>
      </c>
      <c r="B4">
        <v>24</v>
      </c>
      <c r="C4">
        <v>240322</v>
      </c>
      <c r="D4">
        <v>0.5</v>
      </c>
    </row>
    <row r="5" spans="1:4" x14ac:dyDescent="0.2">
      <c r="A5" t="s">
        <v>36</v>
      </c>
      <c r="B5">
        <v>24</v>
      </c>
      <c r="C5">
        <v>240322</v>
      </c>
      <c r="D5">
        <v>0.5</v>
      </c>
    </row>
    <row r="6" spans="1:4" x14ac:dyDescent="0.2">
      <c r="A6" t="s">
        <v>38</v>
      </c>
      <c r="B6">
        <v>24</v>
      </c>
      <c r="C6">
        <v>240322</v>
      </c>
      <c r="D6">
        <v>0.5</v>
      </c>
    </row>
    <row r="7" spans="1:4" x14ac:dyDescent="0.2">
      <c r="A7" t="s">
        <v>40</v>
      </c>
      <c r="B7">
        <v>24</v>
      </c>
      <c r="C7">
        <v>240322</v>
      </c>
      <c r="D7">
        <v>0.5</v>
      </c>
    </row>
    <row r="8" spans="1:4" x14ac:dyDescent="0.2">
      <c r="A8" t="s">
        <v>28</v>
      </c>
      <c r="B8">
        <v>28</v>
      </c>
      <c r="C8">
        <v>240322</v>
      </c>
      <c r="D8">
        <v>0.48</v>
      </c>
    </row>
    <row r="9" spans="1:4" x14ac:dyDescent="0.2">
      <c r="A9" t="s">
        <v>32</v>
      </c>
      <c r="B9">
        <v>28</v>
      </c>
      <c r="C9">
        <v>240322</v>
      </c>
      <c r="D9">
        <v>0.49299999999999999</v>
      </c>
    </row>
    <row r="10" spans="1:4" x14ac:dyDescent="0.2">
      <c r="A10" t="s">
        <v>34</v>
      </c>
      <c r="B10">
        <v>28</v>
      </c>
      <c r="C10">
        <v>240322</v>
      </c>
      <c r="D10">
        <v>0.629</v>
      </c>
    </row>
    <row r="11" spans="1:4" x14ac:dyDescent="0.2">
      <c r="A11" t="s">
        <v>36</v>
      </c>
      <c r="B11">
        <v>28</v>
      </c>
      <c r="C11">
        <v>240322</v>
      </c>
      <c r="D11">
        <v>0.85099999999999998</v>
      </c>
    </row>
    <row r="12" spans="1:4" x14ac:dyDescent="0.2">
      <c r="A12" t="s">
        <v>38</v>
      </c>
      <c r="B12">
        <v>28</v>
      </c>
      <c r="C12">
        <v>240322</v>
      </c>
      <c r="D12">
        <v>0.52200000000000002</v>
      </c>
    </row>
    <row r="13" spans="1:4" x14ac:dyDescent="0.2">
      <c r="A13" t="s">
        <v>40</v>
      </c>
      <c r="B13">
        <v>28</v>
      </c>
      <c r="C13">
        <v>240322</v>
      </c>
      <c r="D13">
        <v>0.51400000000000001</v>
      </c>
    </row>
    <row r="14" spans="1:4" x14ac:dyDescent="0.2">
      <c r="A14" t="s">
        <v>28</v>
      </c>
      <c r="B14">
        <v>32</v>
      </c>
      <c r="C14">
        <v>240322</v>
      </c>
      <c r="D14">
        <v>0.47799999999999998</v>
      </c>
    </row>
    <row r="15" spans="1:4" x14ac:dyDescent="0.2">
      <c r="A15" t="s">
        <v>32</v>
      </c>
      <c r="B15">
        <v>32</v>
      </c>
      <c r="C15">
        <v>240322</v>
      </c>
      <c r="D15">
        <v>0.48699999999999999</v>
      </c>
    </row>
    <row r="16" spans="1:4" x14ac:dyDescent="0.2">
      <c r="A16" t="s">
        <v>34</v>
      </c>
      <c r="B16">
        <v>32</v>
      </c>
      <c r="C16">
        <v>240322</v>
      </c>
      <c r="D16">
        <v>0.747</v>
      </c>
    </row>
    <row r="17" spans="1:4" x14ac:dyDescent="0.2">
      <c r="A17" t="s">
        <v>36</v>
      </c>
      <c r="B17">
        <v>32</v>
      </c>
      <c r="C17">
        <v>240322</v>
      </c>
      <c r="D17">
        <v>0.52700000000000002</v>
      </c>
    </row>
    <row r="18" spans="1:4" x14ac:dyDescent="0.2">
      <c r="A18" t="s">
        <v>38</v>
      </c>
      <c r="B18">
        <v>32</v>
      </c>
      <c r="C18">
        <v>240322</v>
      </c>
      <c r="D18">
        <v>0.624</v>
      </c>
    </row>
    <row r="19" spans="1:4" x14ac:dyDescent="0.2">
      <c r="A19" t="s">
        <v>40</v>
      </c>
      <c r="B19">
        <v>32</v>
      </c>
      <c r="C19">
        <v>240322</v>
      </c>
      <c r="D19">
        <v>0.67100000000000004</v>
      </c>
    </row>
    <row r="20" spans="1:4" x14ac:dyDescent="0.2">
      <c r="A20" t="s">
        <v>28</v>
      </c>
      <c r="B20">
        <v>48</v>
      </c>
      <c r="C20">
        <v>240322</v>
      </c>
      <c r="D20">
        <v>0.25800000000000001</v>
      </c>
    </row>
    <row r="21" spans="1:4" x14ac:dyDescent="0.2">
      <c r="A21" t="s">
        <v>32</v>
      </c>
      <c r="B21">
        <v>48</v>
      </c>
      <c r="C21">
        <v>240322</v>
      </c>
      <c r="D21">
        <v>0.30299999999999999</v>
      </c>
    </row>
    <row r="22" spans="1:4" x14ac:dyDescent="0.2">
      <c r="A22" t="s">
        <v>34</v>
      </c>
      <c r="B22">
        <v>48</v>
      </c>
      <c r="C22">
        <v>240322</v>
      </c>
      <c r="D22">
        <v>0.52700000000000002</v>
      </c>
    </row>
    <row r="23" spans="1:4" x14ac:dyDescent="0.2">
      <c r="A23" t="s">
        <v>36</v>
      </c>
      <c r="B23">
        <v>48</v>
      </c>
      <c r="C23">
        <v>240322</v>
      </c>
      <c r="D23">
        <v>0.42699999999999999</v>
      </c>
    </row>
    <row r="24" spans="1:4" x14ac:dyDescent="0.2">
      <c r="A24" t="s">
        <v>38</v>
      </c>
      <c r="B24">
        <v>48</v>
      </c>
      <c r="C24">
        <v>240322</v>
      </c>
      <c r="D24">
        <v>0.8</v>
      </c>
    </row>
    <row r="25" spans="1:4" x14ac:dyDescent="0.2">
      <c r="A25" t="s">
        <v>40</v>
      </c>
      <c r="B25">
        <v>48</v>
      </c>
      <c r="C25">
        <v>240322</v>
      </c>
      <c r="D25">
        <v>0.79400000000000004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Innoculation</vt:lpstr>
      <vt:lpstr>Normalization</vt:lpstr>
      <vt:lpstr>Lum24h</vt:lpstr>
      <vt:lpstr>Lum28h</vt:lpstr>
      <vt:lpstr>Lum32h</vt:lpstr>
      <vt:lpstr>Lum48h</vt:lpstr>
      <vt:lpstr>csvOD</vt:lpstr>
      <vt:lpstr>csvLum</vt:lpstr>
      <vt:lpstr>csvNorm</vt:lpstr>
      <vt:lpstr>MediaPrep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Tommy Hiller</dc:creator>
  <cp:keywords/>
  <dc:description/>
  <cp:lastModifiedBy>Fernandez Escapa, Isabel</cp:lastModifiedBy>
  <cp:revision/>
  <dcterms:created xsi:type="dcterms:W3CDTF">2024-02-25T20:51:09Z</dcterms:created>
  <dcterms:modified xsi:type="dcterms:W3CDTF">2024-07-09T15:35:12Z</dcterms:modified>
  <cp:category/>
  <cp:contentStatus/>
</cp:coreProperties>
</file>